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1061" i="3" l="1"/>
  <c r="N1061" i="3"/>
  <c r="O1061" i="3"/>
  <c r="P1061" i="3"/>
  <c r="Q1061" i="3"/>
  <c r="R1061" i="3"/>
  <c r="S1061" i="3"/>
  <c r="BM1061" i="3" s="1"/>
  <c r="T1061" i="3"/>
  <c r="U1061" i="3"/>
  <c r="V1061" i="3"/>
  <c r="W1061" i="3"/>
  <c r="BJ1061" i="3" s="1"/>
  <c r="X1061" i="3"/>
  <c r="Y1061" i="3"/>
  <c r="Z1061" i="3"/>
  <c r="AA1061" i="3"/>
  <c r="BL1061" i="3" s="1"/>
  <c r="AB1061" i="3"/>
  <c r="AC1061" i="3"/>
  <c r="AD1061" i="3"/>
  <c r="AE1061" i="3"/>
  <c r="AF1061" i="3"/>
  <c r="AG1061" i="3"/>
  <c r="AH1061" i="3"/>
  <c r="AI1061" i="3"/>
  <c r="AJ1061" i="3"/>
  <c r="AK1061" i="3"/>
  <c r="AL1061" i="3"/>
  <c r="AM1061" i="3"/>
  <c r="AN1061" i="3"/>
  <c r="AO1061" i="3"/>
  <c r="AP1061" i="3"/>
  <c r="AQ1061" i="3"/>
  <c r="AR1061" i="3"/>
  <c r="AS1061" i="3"/>
  <c r="AT1061" i="3"/>
  <c r="AU1061" i="3"/>
  <c r="AV1061" i="3"/>
  <c r="AW1061" i="3"/>
  <c r="AX1061" i="3"/>
  <c r="AY1061" i="3"/>
  <c r="AZ1061" i="3"/>
  <c r="BA1061" i="3"/>
  <c r="BB1061" i="3"/>
  <c r="BC1061" i="3"/>
  <c r="BD1061" i="3"/>
  <c r="BE1061" i="3"/>
  <c r="BF1061" i="3"/>
  <c r="BG1061" i="3"/>
  <c r="BH1061" i="3"/>
  <c r="BI1061" i="3"/>
  <c r="BK1061" i="3"/>
  <c r="BN1061" i="3"/>
  <c r="M1062" i="3"/>
  <c r="N1062" i="3"/>
  <c r="O1062" i="3"/>
  <c r="P1062" i="3"/>
  <c r="Q1062" i="3"/>
  <c r="R1062" i="3"/>
  <c r="S1062" i="3"/>
  <c r="BM1062" i="3" s="1"/>
  <c r="T1062" i="3"/>
  <c r="U1062" i="3"/>
  <c r="V1062" i="3"/>
  <c r="W1062" i="3"/>
  <c r="BJ1062" i="3" s="1"/>
  <c r="X1062" i="3"/>
  <c r="Y1062" i="3"/>
  <c r="Z1062" i="3"/>
  <c r="AA1062" i="3"/>
  <c r="BL1062" i="3" s="1"/>
  <c r="AB1062" i="3"/>
  <c r="AC1062" i="3"/>
  <c r="AD1062" i="3"/>
  <c r="AE1062" i="3"/>
  <c r="AF1062" i="3"/>
  <c r="AG1062" i="3"/>
  <c r="AH1062" i="3"/>
  <c r="AI1062" i="3"/>
  <c r="AJ1062" i="3"/>
  <c r="AK1062" i="3"/>
  <c r="AL1062" i="3"/>
  <c r="AM1062" i="3"/>
  <c r="AN1062" i="3"/>
  <c r="AO1062" i="3"/>
  <c r="AP1062" i="3"/>
  <c r="AQ1062" i="3"/>
  <c r="AR1062" i="3"/>
  <c r="AS1062" i="3"/>
  <c r="AT1062" i="3"/>
  <c r="AU1062" i="3"/>
  <c r="AV1062" i="3"/>
  <c r="AW1062" i="3"/>
  <c r="AX1062" i="3"/>
  <c r="AY1062" i="3"/>
  <c r="AZ1062" i="3"/>
  <c r="BA1062" i="3"/>
  <c r="BB1062" i="3"/>
  <c r="BC1062" i="3"/>
  <c r="BD1062" i="3"/>
  <c r="BE1062" i="3"/>
  <c r="BF1062" i="3"/>
  <c r="BG1062" i="3"/>
  <c r="BH1062" i="3"/>
  <c r="BI1062" i="3"/>
  <c r="BN1062" i="3"/>
  <c r="M1063" i="3"/>
  <c r="BN1063" i="3" s="1"/>
  <c r="N1063" i="3"/>
  <c r="O1063" i="3"/>
  <c r="BL1063" i="3" s="1"/>
  <c r="P1063" i="3"/>
  <c r="Q1063" i="3"/>
  <c r="BJ1063" i="3" s="1"/>
  <c r="R1063" i="3"/>
  <c r="S1063" i="3"/>
  <c r="T1063" i="3"/>
  <c r="U1063" i="3"/>
  <c r="V1063" i="3"/>
  <c r="W1063" i="3"/>
  <c r="X1063" i="3"/>
  <c r="Y1063" i="3"/>
  <c r="Z1063" i="3"/>
  <c r="AA1063" i="3"/>
  <c r="AB1063" i="3"/>
  <c r="AC1063" i="3"/>
  <c r="AD1063" i="3"/>
  <c r="AE1063" i="3"/>
  <c r="AF1063" i="3"/>
  <c r="AG1063" i="3"/>
  <c r="AH1063" i="3"/>
  <c r="AI1063" i="3"/>
  <c r="AJ1063" i="3"/>
  <c r="AK1063" i="3"/>
  <c r="AL1063" i="3"/>
  <c r="AM1063" i="3"/>
  <c r="AN1063" i="3"/>
  <c r="AO1063" i="3"/>
  <c r="AP1063" i="3"/>
  <c r="AQ1063" i="3"/>
  <c r="AR1063" i="3"/>
  <c r="AS1063" i="3"/>
  <c r="AT1063" i="3"/>
  <c r="AU1063" i="3"/>
  <c r="AV1063" i="3"/>
  <c r="AW1063" i="3"/>
  <c r="AX1063" i="3"/>
  <c r="AY1063" i="3"/>
  <c r="AZ1063" i="3"/>
  <c r="BA1063" i="3"/>
  <c r="BB1063" i="3"/>
  <c r="BC1063" i="3"/>
  <c r="BD1063" i="3"/>
  <c r="BE1063" i="3"/>
  <c r="BF1063" i="3"/>
  <c r="BG1063" i="3"/>
  <c r="BH1063" i="3"/>
  <c r="BI1063" i="3"/>
  <c r="BM1063" i="3"/>
  <c r="M1064" i="3"/>
  <c r="N1064" i="3"/>
  <c r="O1064" i="3"/>
  <c r="BL1064" i="3" s="1"/>
  <c r="P1064" i="3"/>
  <c r="Q1064" i="3"/>
  <c r="R1064" i="3"/>
  <c r="S1064" i="3"/>
  <c r="BM1064" i="3" s="1"/>
  <c r="T1064" i="3"/>
  <c r="U1064" i="3"/>
  <c r="V1064" i="3"/>
  <c r="W1064" i="3"/>
  <c r="BJ1064" i="3" s="1"/>
  <c r="X1064" i="3"/>
  <c r="Y1064" i="3"/>
  <c r="Z1064" i="3"/>
  <c r="AA1064" i="3"/>
  <c r="AB1064" i="3"/>
  <c r="AC1064" i="3"/>
  <c r="AD1064" i="3"/>
  <c r="AE1064" i="3"/>
  <c r="AF1064" i="3"/>
  <c r="AG1064" i="3"/>
  <c r="AH1064" i="3"/>
  <c r="AI1064" i="3"/>
  <c r="AJ1064" i="3"/>
  <c r="AK1064" i="3"/>
  <c r="AL1064" i="3"/>
  <c r="AM1064" i="3"/>
  <c r="AN1064" i="3"/>
  <c r="AO1064" i="3"/>
  <c r="AP1064" i="3"/>
  <c r="AQ1064" i="3"/>
  <c r="AR1064" i="3"/>
  <c r="AS1064" i="3"/>
  <c r="AT1064" i="3"/>
  <c r="AU1064" i="3"/>
  <c r="AV1064" i="3"/>
  <c r="AW1064" i="3"/>
  <c r="AX1064" i="3"/>
  <c r="AY1064" i="3"/>
  <c r="AZ1064" i="3"/>
  <c r="BA1064" i="3"/>
  <c r="BB1064" i="3"/>
  <c r="BC1064" i="3"/>
  <c r="BD1064" i="3"/>
  <c r="BE1064" i="3"/>
  <c r="BF1064" i="3"/>
  <c r="BG1064" i="3"/>
  <c r="BH1064" i="3"/>
  <c r="BI1064" i="3"/>
  <c r="BK1064" i="3"/>
  <c r="M1065" i="3"/>
  <c r="BN1065" i="3" s="1"/>
  <c r="N1065" i="3"/>
  <c r="O1065" i="3"/>
  <c r="P1065" i="3"/>
  <c r="Q1065" i="3"/>
  <c r="BJ1065" i="3" s="1"/>
  <c r="R1065" i="3"/>
  <c r="S1065" i="3"/>
  <c r="T1065" i="3"/>
  <c r="U1065" i="3"/>
  <c r="BL1065" i="3" s="1"/>
  <c r="V1065" i="3"/>
  <c r="W1065" i="3"/>
  <c r="X1065" i="3"/>
  <c r="Y1065" i="3"/>
  <c r="Z1065" i="3"/>
  <c r="AA1065" i="3"/>
  <c r="AB1065" i="3"/>
  <c r="AC1065" i="3"/>
  <c r="AD1065" i="3"/>
  <c r="AE1065" i="3"/>
  <c r="AF1065" i="3"/>
  <c r="AG1065" i="3"/>
  <c r="AH1065" i="3"/>
  <c r="AI1065" i="3"/>
  <c r="AJ1065" i="3"/>
  <c r="AK1065" i="3"/>
  <c r="AL1065" i="3"/>
  <c r="AM1065" i="3"/>
  <c r="AN1065" i="3"/>
  <c r="AO1065" i="3"/>
  <c r="AP1065" i="3"/>
  <c r="AQ1065" i="3"/>
  <c r="AR1065" i="3"/>
  <c r="AS1065" i="3"/>
  <c r="AT1065" i="3"/>
  <c r="AU1065" i="3"/>
  <c r="AV1065" i="3"/>
  <c r="AW1065" i="3"/>
  <c r="AX1065" i="3"/>
  <c r="AY1065" i="3"/>
  <c r="AZ1065" i="3"/>
  <c r="BA1065" i="3"/>
  <c r="BB1065" i="3"/>
  <c r="BC1065" i="3"/>
  <c r="BD1065" i="3"/>
  <c r="BE1065" i="3"/>
  <c r="BF1065" i="3"/>
  <c r="BG1065" i="3"/>
  <c r="BH1065" i="3"/>
  <c r="BI1065" i="3"/>
  <c r="BM1065" i="3"/>
  <c r="M1066" i="3"/>
  <c r="N1066" i="3"/>
  <c r="O1066" i="3"/>
  <c r="BL1066" i="3" s="1"/>
  <c r="P1066" i="3"/>
  <c r="Q1066" i="3"/>
  <c r="R1066" i="3"/>
  <c r="S1066" i="3"/>
  <c r="BM1066" i="3" s="1"/>
  <c r="T1066" i="3"/>
  <c r="U1066" i="3"/>
  <c r="V1066" i="3"/>
  <c r="W1066" i="3"/>
  <c r="BJ1066" i="3" s="1"/>
  <c r="X1066" i="3"/>
  <c r="Y1066" i="3"/>
  <c r="Z1066" i="3"/>
  <c r="AA1066" i="3"/>
  <c r="AB1066" i="3"/>
  <c r="AC1066" i="3"/>
  <c r="AD1066" i="3"/>
  <c r="AE1066" i="3"/>
  <c r="AF1066" i="3"/>
  <c r="AG1066" i="3"/>
  <c r="AH1066" i="3"/>
  <c r="AI1066" i="3"/>
  <c r="AJ1066" i="3"/>
  <c r="AK1066" i="3"/>
  <c r="AL1066" i="3"/>
  <c r="AM1066" i="3"/>
  <c r="AN1066" i="3"/>
  <c r="AO1066" i="3"/>
  <c r="AP1066" i="3"/>
  <c r="AQ1066" i="3"/>
  <c r="AR1066" i="3"/>
  <c r="AS1066" i="3"/>
  <c r="AT1066" i="3"/>
  <c r="AU1066" i="3"/>
  <c r="AV1066" i="3"/>
  <c r="AW1066" i="3"/>
  <c r="AX1066" i="3"/>
  <c r="AY1066" i="3"/>
  <c r="AZ1066" i="3"/>
  <c r="BA1066" i="3"/>
  <c r="BB1066" i="3"/>
  <c r="BC1066" i="3"/>
  <c r="BD1066" i="3"/>
  <c r="BE1066" i="3"/>
  <c r="BF1066" i="3"/>
  <c r="BG1066" i="3"/>
  <c r="BH1066" i="3"/>
  <c r="BI1066" i="3"/>
  <c r="BK1066" i="3"/>
  <c r="M1067" i="3"/>
  <c r="BN1067" i="3" s="1"/>
  <c r="N1067" i="3"/>
  <c r="O1067" i="3"/>
  <c r="P1067" i="3"/>
  <c r="Q1067" i="3"/>
  <c r="BJ1067" i="3" s="1"/>
  <c r="R1067" i="3"/>
  <c r="S1067" i="3"/>
  <c r="T1067" i="3"/>
  <c r="U1067" i="3"/>
  <c r="BL1067" i="3" s="1"/>
  <c r="V1067" i="3"/>
  <c r="W1067" i="3"/>
  <c r="X1067" i="3"/>
  <c r="Y1067" i="3"/>
  <c r="Z1067" i="3"/>
  <c r="AA1067" i="3"/>
  <c r="AB1067" i="3"/>
  <c r="AC1067" i="3"/>
  <c r="AD1067" i="3"/>
  <c r="AE1067" i="3"/>
  <c r="AF1067" i="3"/>
  <c r="AG1067" i="3"/>
  <c r="AH1067" i="3"/>
  <c r="AI1067" i="3"/>
  <c r="AJ1067" i="3"/>
  <c r="AK1067" i="3"/>
  <c r="AL1067" i="3"/>
  <c r="AM1067" i="3"/>
  <c r="AN1067" i="3"/>
  <c r="AO1067" i="3"/>
  <c r="AP1067" i="3"/>
  <c r="AQ1067" i="3"/>
  <c r="AR1067" i="3"/>
  <c r="AS1067" i="3"/>
  <c r="AT1067" i="3"/>
  <c r="AU1067" i="3"/>
  <c r="AV1067" i="3"/>
  <c r="AW1067" i="3"/>
  <c r="AX1067" i="3"/>
  <c r="AY1067" i="3"/>
  <c r="AZ1067" i="3"/>
  <c r="BA1067" i="3"/>
  <c r="BB1067" i="3"/>
  <c r="BC1067" i="3"/>
  <c r="BD1067" i="3"/>
  <c r="BE1067" i="3"/>
  <c r="BF1067" i="3"/>
  <c r="BG1067" i="3"/>
  <c r="BH1067" i="3"/>
  <c r="BI1067" i="3"/>
  <c r="BM1067" i="3" s="1"/>
  <c r="M1068" i="3"/>
  <c r="N1068" i="3"/>
  <c r="O1068" i="3"/>
  <c r="BL1068" i="3" s="1"/>
  <c r="P1068" i="3"/>
  <c r="Q1068" i="3"/>
  <c r="R1068" i="3"/>
  <c r="S1068" i="3"/>
  <c r="BM1068" i="3" s="1"/>
  <c r="T1068" i="3"/>
  <c r="U1068" i="3"/>
  <c r="V1068" i="3"/>
  <c r="W1068" i="3"/>
  <c r="BJ1068" i="3" s="1"/>
  <c r="X1068" i="3"/>
  <c r="Y1068" i="3"/>
  <c r="Z1068" i="3"/>
  <c r="AA1068" i="3"/>
  <c r="AB1068" i="3"/>
  <c r="AC1068" i="3"/>
  <c r="AD1068" i="3"/>
  <c r="AE1068" i="3"/>
  <c r="AF1068" i="3"/>
  <c r="AG1068" i="3"/>
  <c r="AH1068" i="3"/>
  <c r="AI1068" i="3"/>
  <c r="AJ1068" i="3"/>
  <c r="AK1068" i="3"/>
  <c r="AL1068" i="3"/>
  <c r="AM1068" i="3"/>
  <c r="AN1068" i="3"/>
  <c r="AO1068" i="3"/>
  <c r="AP1068" i="3"/>
  <c r="AQ1068" i="3"/>
  <c r="AR1068" i="3"/>
  <c r="AS1068" i="3"/>
  <c r="AT1068" i="3"/>
  <c r="AU1068" i="3"/>
  <c r="AV1068" i="3"/>
  <c r="AW1068" i="3"/>
  <c r="AX1068" i="3"/>
  <c r="AY1068" i="3"/>
  <c r="AZ1068" i="3"/>
  <c r="BA1068" i="3"/>
  <c r="BB1068" i="3"/>
  <c r="BC1068" i="3"/>
  <c r="BD1068" i="3"/>
  <c r="BE1068" i="3"/>
  <c r="BF1068" i="3"/>
  <c r="BG1068" i="3"/>
  <c r="BH1068" i="3"/>
  <c r="BI1068" i="3"/>
  <c r="BK1068" i="3"/>
  <c r="M1069" i="3"/>
  <c r="BN1069" i="3" s="1"/>
  <c r="N1069" i="3"/>
  <c r="O1069" i="3"/>
  <c r="P1069" i="3"/>
  <c r="Q1069" i="3"/>
  <c r="BJ1069" i="3" s="1"/>
  <c r="R1069" i="3"/>
  <c r="S1069" i="3"/>
  <c r="T1069" i="3"/>
  <c r="U1069" i="3"/>
  <c r="BL1069" i="3" s="1"/>
  <c r="V1069" i="3"/>
  <c r="W1069" i="3"/>
  <c r="X1069" i="3"/>
  <c r="Y1069" i="3"/>
  <c r="Z1069" i="3"/>
  <c r="AA1069" i="3"/>
  <c r="AB1069" i="3"/>
  <c r="AC1069" i="3"/>
  <c r="AD1069" i="3"/>
  <c r="AE1069" i="3"/>
  <c r="AF1069" i="3"/>
  <c r="AG1069" i="3"/>
  <c r="AH1069" i="3"/>
  <c r="AI1069" i="3"/>
  <c r="AJ1069" i="3"/>
  <c r="AK1069" i="3"/>
  <c r="AL1069" i="3"/>
  <c r="AM1069" i="3"/>
  <c r="AN1069" i="3"/>
  <c r="AO1069" i="3"/>
  <c r="AP1069" i="3"/>
  <c r="AQ1069" i="3"/>
  <c r="AR1069" i="3"/>
  <c r="AS1069" i="3"/>
  <c r="AT1069" i="3"/>
  <c r="AU1069" i="3"/>
  <c r="AV1069" i="3"/>
  <c r="AW1069" i="3"/>
  <c r="AX1069" i="3"/>
  <c r="AY1069" i="3"/>
  <c r="AZ1069" i="3"/>
  <c r="BA1069" i="3"/>
  <c r="BB1069" i="3"/>
  <c r="BC1069" i="3"/>
  <c r="BD1069" i="3"/>
  <c r="BE1069" i="3"/>
  <c r="BF1069" i="3"/>
  <c r="BG1069" i="3"/>
  <c r="BH1069" i="3"/>
  <c r="BI1069" i="3"/>
  <c r="BM1069" i="3" s="1"/>
  <c r="M1070" i="3"/>
  <c r="N1070" i="3"/>
  <c r="O1070" i="3"/>
  <c r="BL1070" i="3" s="1"/>
  <c r="P1070" i="3"/>
  <c r="Q1070" i="3"/>
  <c r="R1070" i="3"/>
  <c r="S1070" i="3"/>
  <c r="BM1070" i="3" s="1"/>
  <c r="T1070" i="3"/>
  <c r="U1070" i="3"/>
  <c r="V1070" i="3"/>
  <c r="W1070" i="3"/>
  <c r="BJ1070" i="3" s="1"/>
  <c r="X1070" i="3"/>
  <c r="Y1070" i="3"/>
  <c r="Z1070" i="3"/>
  <c r="AA1070" i="3"/>
  <c r="AB1070" i="3"/>
  <c r="AC1070" i="3"/>
  <c r="AD1070" i="3"/>
  <c r="AE1070" i="3"/>
  <c r="AF1070" i="3"/>
  <c r="AG1070" i="3"/>
  <c r="AH1070" i="3"/>
  <c r="AI1070" i="3"/>
  <c r="AJ1070" i="3"/>
  <c r="AK1070" i="3"/>
  <c r="AL1070" i="3"/>
  <c r="AM1070" i="3"/>
  <c r="AN1070" i="3"/>
  <c r="AO1070" i="3"/>
  <c r="AP1070" i="3"/>
  <c r="AQ1070" i="3"/>
  <c r="AR1070" i="3"/>
  <c r="AS1070" i="3"/>
  <c r="AT1070" i="3"/>
  <c r="AU1070" i="3"/>
  <c r="AV1070" i="3"/>
  <c r="AW1070" i="3"/>
  <c r="AX1070" i="3"/>
  <c r="AY1070" i="3"/>
  <c r="AZ1070" i="3"/>
  <c r="BA1070" i="3"/>
  <c r="BB1070" i="3"/>
  <c r="BC1070" i="3"/>
  <c r="BD1070" i="3"/>
  <c r="BE1070" i="3"/>
  <c r="BF1070" i="3"/>
  <c r="BG1070" i="3"/>
  <c r="BH1070" i="3"/>
  <c r="BI1070" i="3"/>
  <c r="BK1070" i="3"/>
  <c r="M1071" i="3"/>
  <c r="BN1071" i="3" s="1"/>
  <c r="N1071" i="3"/>
  <c r="O1071" i="3"/>
  <c r="P1071" i="3"/>
  <c r="Q1071" i="3"/>
  <c r="BJ1071" i="3" s="1"/>
  <c r="R1071" i="3"/>
  <c r="S1071" i="3"/>
  <c r="T1071" i="3"/>
  <c r="U1071" i="3"/>
  <c r="BL1071" i="3" s="1"/>
  <c r="V1071" i="3"/>
  <c r="W1071" i="3"/>
  <c r="X1071" i="3"/>
  <c r="Y1071" i="3"/>
  <c r="Z1071" i="3"/>
  <c r="AA1071" i="3"/>
  <c r="AB1071" i="3"/>
  <c r="AC1071" i="3"/>
  <c r="AD1071" i="3"/>
  <c r="AE1071" i="3"/>
  <c r="AF1071" i="3"/>
  <c r="AG1071" i="3"/>
  <c r="AH1071" i="3"/>
  <c r="AI1071" i="3"/>
  <c r="AJ1071" i="3"/>
  <c r="AK1071" i="3"/>
  <c r="AL1071" i="3"/>
  <c r="AM1071" i="3"/>
  <c r="AN1071" i="3"/>
  <c r="AO1071" i="3"/>
  <c r="AP1071" i="3"/>
  <c r="AQ1071" i="3"/>
  <c r="AR1071" i="3"/>
  <c r="AS1071" i="3"/>
  <c r="AT1071" i="3"/>
  <c r="AU1071" i="3"/>
  <c r="AV1071" i="3"/>
  <c r="AW1071" i="3"/>
  <c r="AX1071" i="3"/>
  <c r="AY1071" i="3"/>
  <c r="AZ1071" i="3"/>
  <c r="BA1071" i="3"/>
  <c r="BB1071" i="3"/>
  <c r="BC1071" i="3"/>
  <c r="BD1071" i="3"/>
  <c r="BE1071" i="3"/>
  <c r="BM1071" i="3" s="1"/>
  <c r="BF1071" i="3"/>
  <c r="BG1071" i="3"/>
  <c r="BH1071" i="3"/>
  <c r="BI1071" i="3"/>
  <c r="M1072" i="3"/>
  <c r="N1072" i="3"/>
  <c r="O1072" i="3"/>
  <c r="BL1072" i="3" s="1"/>
  <c r="P1072" i="3"/>
  <c r="Q1072" i="3"/>
  <c r="R1072" i="3"/>
  <c r="S1072" i="3"/>
  <c r="BM1072" i="3" s="1"/>
  <c r="T1072" i="3"/>
  <c r="U1072" i="3"/>
  <c r="V1072" i="3"/>
  <c r="W1072" i="3"/>
  <c r="BJ1072" i="3" s="1"/>
  <c r="X1072" i="3"/>
  <c r="Y1072" i="3"/>
  <c r="Z1072" i="3"/>
  <c r="AA1072" i="3"/>
  <c r="AB1072" i="3"/>
  <c r="AC1072" i="3"/>
  <c r="AD1072" i="3"/>
  <c r="AE1072" i="3"/>
  <c r="AF1072" i="3"/>
  <c r="AG1072" i="3"/>
  <c r="AH1072" i="3"/>
  <c r="AI1072" i="3"/>
  <c r="AJ1072" i="3"/>
  <c r="AK1072" i="3"/>
  <c r="AL1072" i="3"/>
  <c r="AM1072" i="3"/>
  <c r="AN1072" i="3"/>
  <c r="AO1072" i="3"/>
  <c r="AP1072" i="3"/>
  <c r="AQ1072" i="3"/>
  <c r="AR1072" i="3"/>
  <c r="AS1072" i="3"/>
  <c r="AT1072" i="3"/>
  <c r="AU1072" i="3"/>
  <c r="AV1072" i="3"/>
  <c r="AW1072" i="3"/>
  <c r="AX1072" i="3"/>
  <c r="AY1072" i="3"/>
  <c r="AZ1072" i="3"/>
  <c r="BA1072" i="3"/>
  <c r="BB1072" i="3"/>
  <c r="BC1072" i="3"/>
  <c r="BD1072" i="3"/>
  <c r="BE1072" i="3"/>
  <c r="BF1072" i="3"/>
  <c r="BG1072" i="3"/>
  <c r="BH1072" i="3"/>
  <c r="BI1072" i="3"/>
  <c r="BK1072" i="3"/>
  <c r="M1073" i="3"/>
  <c r="BN1073" i="3" s="1"/>
  <c r="N1073" i="3"/>
  <c r="O1073" i="3"/>
  <c r="P1073" i="3"/>
  <c r="Q1073" i="3"/>
  <c r="BJ1073" i="3" s="1"/>
  <c r="R1073" i="3"/>
  <c r="S1073" i="3"/>
  <c r="T1073" i="3"/>
  <c r="U1073" i="3"/>
  <c r="BL1073" i="3" s="1"/>
  <c r="V1073" i="3"/>
  <c r="W1073" i="3"/>
  <c r="X1073" i="3"/>
  <c r="Y1073" i="3"/>
  <c r="Z1073" i="3"/>
  <c r="AA1073" i="3"/>
  <c r="AB1073" i="3"/>
  <c r="AC1073" i="3"/>
  <c r="AD1073" i="3"/>
  <c r="AE1073" i="3"/>
  <c r="AF1073" i="3"/>
  <c r="AG1073" i="3"/>
  <c r="AH1073" i="3"/>
  <c r="AI1073" i="3"/>
  <c r="AJ1073" i="3"/>
  <c r="AK1073" i="3"/>
  <c r="AL1073" i="3"/>
  <c r="AM1073" i="3"/>
  <c r="AN1073" i="3"/>
  <c r="AO1073" i="3"/>
  <c r="AP1073" i="3"/>
  <c r="AQ1073" i="3"/>
  <c r="AR1073" i="3"/>
  <c r="AS1073" i="3"/>
  <c r="AT1073" i="3"/>
  <c r="AU1073" i="3"/>
  <c r="AV1073" i="3"/>
  <c r="AW1073" i="3"/>
  <c r="AX1073" i="3"/>
  <c r="AY1073" i="3"/>
  <c r="AZ1073" i="3"/>
  <c r="BA1073" i="3"/>
  <c r="BB1073" i="3"/>
  <c r="BC1073" i="3"/>
  <c r="BD1073" i="3"/>
  <c r="BE1073" i="3"/>
  <c r="BM1073" i="3" s="1"/>
  <c r="BF1073" i="3"/>
  <c r="BG1073" i="3"/>
  <c r="BH1073" i="3"/>
  <c r="BI1073" i="3"/>
  <c r="M1074" i="3"/>
  <c r="N1074" i="3"/>
  <c r="O1074" i="3"/>
  <c r="BL1074" i="3" s="1"/>
  <c r="P1074" i="3"/>
  <c r="Q1074" i="3"/>
  <c r="R1074" i="3"/>
  <c r="S1074" i="3"/>
  <c r="BM1074" i="3" s="1"/>
  <c r="T1074" i="3"/>
  <c r="U1074" i="3"/>
  <c r="V1074" i="3"/>
  <c r="W1074" i="3"/>
  <c r="BJ1074" i="3" s="1"/>
  <c r="X1074" i="3"/>
  <c r="Y1074" i="3"/>
  <c r="Z1074" i="3"/>
  <c r="AA1074" i="3"/>
  <c r="AB1074" i="3"/>
  <c r="AC1074" i="3"/>
  <c r="AD1074" i="3"/>
  <c r="AE1074" i="3"/>
  <c r="AF1074" i="3"/>
  <c r="AG1074" i="3"/>
  <c r="AH1074" i="3"/>
  <c r="AI1074" i="3"/>
  <c r="AJ1074" i="3"/>
  <c r="AK1074" i="3"/>
  <c r="AL1074" i="3"/>
  <c r="AM1074" i="3"/>
  <c r="AN1074" i="3"/>
  <c r="AO1074" i="3"/>
  <c r="AP1074" i="3"/>
  <c r="AQ1074" i="3"/>
  <c r="AR1074" i="3"/>
  <c r="AS1074" i="3"/>
  <c r="AT1074" i="3"/>
  <c r="AU1074" i="3"/>
  <c r="AV1074" i="3"/>
  <c r="AW1074" i="3"/>
  <c r="AX1074" i="3"/>
  <c r="AY1074" i="3"/>
  <c r="AZ1074" i="3"/>
  <c r="BA1074" i="3"/>
  <c r="BB1074" i="3"/>
  <c r="BC1074" i="3"/>
  <c r="BD1074" i="3"/>
  <c r="BE1074" i="3"/>
  <c r="BF1074" i="3"/>
  <c r="BG1074" i="3"/>
  <c r="BH1074" i="3"/>
  <c r="BI1074" i="3"/>
  <c r="BK1074" i="3"/>
  <c r="M1075" i="3"/>
  <c r="BN1075" i="3" s="1"/>
  <c r="N1075" i="3"/>
  <c r="O1075" i="3"/>
  <c r="P1075" i="3"/>
  <c r="Q1075" i="3"/>
  <c r="BJ1075" i="3" s="1"/>
  <c r="R1075" i="3"/>
  <c r="S1075" i="3"/>
  <c r="T1075" i="3"/>
  <c r="U1075" i="3"/>
  <c r="BL1075" i="3" s="1"/>
  <c r="V1075" i="3"/>
  <c r="W1075" i="3"/>
  <c r="X1075" i="3"/>
  <c r="Y1075" i="3"/>
  <c r="Z1075" i="3"/>
  <c r="AA1075" i="3"/>
  <c r="AB1075" i="3"/>
  <c r="AC1075" i="3"/>
  <c r="AD1075" i="3"/>
  <c r="AE1075" i="3"/>
  <c r="AF1075" i="3"/>
  <c r="AG1075" i="3"/>
  <c r="AH1075" i="3"/>
  <c r="AI1075" i="3"/>
  <c r="AJ1075" i="3"/>
  <c r="AK1075" i="3"/>
  <c r="AL1075" i="3"/>
  <c r="AM1075" i="3"/>
  <c r="AN1075" i="3"/>
  <c r="AO1075" i="3"/>
  <c r="AP1075" i="3"/>
  <c r="AQ1075" i="3"/>
  <c r="AR1075" i="3"/>
  <c r="AS1075" i="3"/>
  <c r="AT1075" i="3"/>
  <c r="AU1075" i="3"/>
  <c r="AV1075" i="3"/>
  <c r="AW1075" i="3"/>
  <c r="AX1075" i="3"/>
  <c r="AY1075" i="3"/>
  <c r="AZ1075" i="3"/>
  <c r="BA1075" i="3"/>
  <c r="BB1075" i="3"/>
  <c r="BC1075" i="3"/>
  <c r="BD1075" i="3"/>
  <c r="BE1075" i="3"/>
  <c r="BM1075" i="3" s="1"/>
  <c r="BF1075" i="3"/>
  <c r="BG1075" i="3"/>
  <c r="BH1075" i="3"/>
  <c r="BI1075" i="3"/>
  <c r="M1076" i="3"/>
  <c r="N1076" i="3"/>
  <c r="O1076" i="3"/>
  <c r="BL1076" i="3" s="1"/>
  <c r="P1076" i="3"/>
  <c r="Q1076" i="3"/>
  <c r="R1076" i="3"/>
  <c r="S1076" i="3"/>
  <c r="BM1076" i="3" s="1"/>
  <c r="T1076" i="3"/>
  <c r="U1076" i="3"/>
  <c r="V1076" i="3"/>
  <c r="W1076" i="3"/>
  <c r="BJ1076" i="3" s="1"/>
  <c r="X1076" i="3"/>
  <c r="Y1076" i="3"/>
  <c r="Z1076" i="3"/>
  <c r="AA1076" i="3"/>
  <c r="AB1076" i="3"/>
  <c r="AC1076" i="3"/>
  <c r="AD1076" i="3"/>
  <c r="AE1076" i="3"/>
  <c r="AF1076" i="3"/>
  <c r="AG1076" i="3"/>
  <c r="AH1076" i="3"/>
  <c r="AI1076" i="3"/>
  <c r="AJ1076" i="3"/>
  <c r="AK1076" i="3"/>
  <c r="AL1076" i="3"/>
  <c r="AM1076" i="3"/>
  <c r="AN1076" i="3"/>
  <c r="AO1076" i="3"/>
  <c r="AP1076" i="3"/>
  <c r="AQ1076" i="3"/>
  <c r="AR1076" i="3"/>
  <c r="AS1076" i="3"/>
  <c r="AT1076" i="3"/>
  <c r="AU1076" i="3"/>
  <c r="AV1076" i="3"/>
  <c r="AW1076" i="3"/>
  <c r="AX1076" i="3"/>
  <c r="AY1076" i="3"/>
  <c r="AZ1076" i="3"/>
  <c r="BA1076" i="3"/>
  <c r="BB1076" i="3"/>
  <c r="BC1076" i="3"/>
  <c r="BD1076" i="3"/>
  <c r="BE1076" i="3"/>
  <c r="BF1076" i="3"/>
  <c r="BG1076" i="3"/>
  <c r="BH1076" i="3"/>
  <c r="BI1076" i="3"/>
  <c r="BK1076" i="3"/>
  <c r="M1077" i="3"/>
  <c r="BN1077" i="3" s="1"/>
  <c r="N1077" i="3"/>
  <c r="O1077" i="3"/>
  <c r="P1077" i="3"/>
  <c r="Q1077" i="3"/>
  <c r="BJ1077" i="3" s="1"/>
  <c r="R1077" i="3"/>
  <c r="S1077" i="3"/>
  <c r="T1077" i="3"/>
  <c r="U1077" i="3"/>
  <c r="BL1077" i="3" s="1"/>
  <c r="V1077" i="3"/>
  <c r="W1077" i="3"/>
  <c r="X1077" i="3"/>
  <c r="Y1077" i="3"/>
  <c r="Z1077" i="3"/>
  <c r="AA1077" i="3"/>
  <c r="AB1077" i="3"/>
  <c r="AC1077" i="3"/>
  <c r="BM1077" i="3" s="1"/>
  <c r="AD1077" i="3"/>
  <c r="AE1077" i="3"/>
  <c r="AF1077" i="3"/>
  <c r="AG1077" i="3"/>
  <c r="AH1077" i="3"/>
  <c r="AI1077" i="3"/>
  <c r="AJ1077" i="3"/>
  <c r="AK1077" i="3"/>
  <c r="AL1077" i="3"/>
  <c r="AM1077" i="3"/>
  <c r="AN1077" i="3"/>
  <c r="AO1077" i="3"/>
  <c r="AP1077" i="3"/>
  <c r="AQ1077" i="3"/>
  <c r="AR1077" i="3"/>
  <c r="AS1077" i="3"/>
  <c r="AT1077" i="3"/>
  <c r="AU1077" i="3"/>
  <c r="AV1077" i="3"/>
  <c r="AW1077" i="3"/>
  <c r="AX1077" i="3"/>
  <c r="AY1077" i="3"/>
  <c r="AZ1077" i="3"/>
  <c r="BA1077" i="3"/>
  <c r="BB1077" i="3"/>
  <c r="BC1077" i="3"/>
  <c r="BD1077" i="3"/>
  <c r="BE1077" i="3"/>
  <c r="BF1077" i="3"/>
  <c r="BG1077" i="3"/>
  <c r="BH1077" i="3"/>
  <c r="BI1077" i="3"/>
  <c r="M1078" i="3"/>
  <c r="N1078" i="3"/>
  <c r="O1078" i="3"/>
  <c r="BL1078" i="3" s="1"/>
  <c r="P1078" i="3"/>
  <c r="Q1078" i="3"/>
  <c r="R1078" i="3"/>
  <c r="S1078" i="3"/>
  <c r="BM1078" i="3" s="1"/>
  <c r="T1078" i="3"/>
  <c r="U1078" i="3"/>
  <c r="V1078" i="3"/>
  <c r="W1078" i="3"/>
  <c r="BJ1078" i="3" s="1"/>
  <c r="X1078" i="3"/>
  <c r="Y1078" i="3"/>
  <c r="Z1078" i="3"/>
  <c r="AA1078" i="3"/>
  <c r="AB1078" i="3"/>
  <c r="AC1078" i="3"/>
  <c r="AD1078" i="3"/>
  <c r="AE1078" i="3"/>
  <c r="AF1078" i="3"/>
  <c r="AG1078" i="3"/>
  <c r="AH1078" i="3"/>
  <c r="AI1078" i="3"/>
  <c r="AJ1078" i="3"/>
  <c r="AK1078" i="3"/>
  <c r="AL1078" i="3"/>
  <c r="AM1078" i="3"/>
  <c r="AN1078" i="3"/>
  <c r="AO1078" i="3"/>
  <c r="AP1078" i="3"/>
  <c r="AQ1078" i="3"/>
  <c r="AR1078" i="3"/>
  <c r="AS1078" i="3"/>
  <c r="AT1078" i="3"/>
  <c r="AU1078" i="3"/>
  <c r="AV1078" i="3"/>
  <c r="AW1078" i="3"/>
  <c r="AX1078" i="3"/>
  <c r="AY1078" i="3"/>
  <c r="AZ1078" i="3"/>
  <c r="BA1078" i="3"/>
  <c r="BB1078" i="3"/>
  <c r="BC1078" i="3"/>
  <c r="BD1078" i="3"/>
  <c r="BE1078" i="3"/>
  <c r="BF1078" i="3"/>
  <c r="BG1078" i="3"/>
  <c r="BH1078" i="3"/>
  <c r="BI1078" i="3"/>
  <c r="BK1078" i="3"/>
  <c r="M1079" i="3"/>
  <c r="BN1079" i="3" s="1"/>
  <c r="N1079" i="3"/>
  <c r="O1079" i="3"/>
  <c r="P1079" i="3"/>
  <c r="Q1079" i="3"/>
  <c r="BJ1079" i="3" s="1"/>
  <c r="R1079" i="3"/>
  <c r="S1079" i="3"/>
  <c r="T1079" i="3"/>
  <c r="U1079" i="3"/>
  <c r="BL1079" i="3" s="1"/>
  <c r="V1079" i="3"/>
  <c r="W1079" i="3"/>
  <c r="X1079" i="3"/>
  <c r="Y1079" i="3"/>
  <c r="Z1079" i="3"/>
  <c r="AA1079" i="3"/>
  <c r="AB1079" i="3"/>
  <c r="AC1079" i="3"/>
  <c r="AD1079" i="3"/>
  <c r="AE1079" i="3"/>
  <c r="AF1079" i="3"/>
  <c r="AG1079" i="3"/>
  <c r="AH1079" i="3"/>
  <c r="AI1079" i="3"/>
  <c r="AJ1079" i="3"/>
  <c r="AK1079" i="3"/>
  <c r="AL1079" i="3"/>
  <c r="AM1079" i="3"/>
  <c r="AN1079" i="3"/>
  <c r="AO1079" i="3"/>
  <c r="AP1079" i="3"/>
  <c r="AQ1079" i="3"/>
  <c r="AR1079" i="3"/>
  <c r="AS1079" i="3"/>
  <c r="AT1079" i="3"/>
  <c r="AU1079" i="3"/>
  <c r="AV1079" i="3"/>
  <c r="AW1079" i="3"/>
  <c r="AX1079" i="3"/>
  <c r="AY1079" i="3"/>
  <c r="AZ1079" i="3"/>
  <c r="BA1079" i="3"/>
  <c r="BB1079" i="3"/>
  <c r="BC1079" i="3"/>
  <c r="BD1079" i="3"/>
  <c r="BE1079" i="3"/>
  <c r="BF1079" i="3"/>
  <c r="BG1079" i="3"/>
  <c r="BH1079" i="3"/>
  <c r="BI1079" i="3"/>
  <c r="BM1079" i="3"/>
  <c r="M1080" i="3"/>
  <c r="N1080" i="3"/>
  <c r="O1080" i="3"/>
  <c r="BL1080" i="3" s="1"/>
  <c r="P1080" i="3"/>
  <c r="Q1080" i="3"/>
  <c r="R1080" i="3"/>
  <c r="S1080" i="3"/>
  <c r="BM1080" i="3" s="1"/>
  <c r="T1080" i="3"/>
  <c r="U1080" i="3"/>
  <c r="V1080" i="3"/>
  <c r="W1080" i="3"/>
  <c r="BJ1080" i="3" s="1"/>
  <c r="X1080" i="3"/>
  <c r="Y1080" i="3"/>
  <c r="Z1080" i="3"/>
  <c r="AA1080" i="3"/>
  <c r="AB1080" i="3"/>
  <c r="AC1080" i="3"/>
  <c r="AD1080" i="3"/>
  <c r="AE1080" i="3"/>
  <c r="AF1080" i="3"/>
  <c r="AG1080" i="3"/>
  <c r="AH1080" i="3"/>
  <c r="AI1080" i="3"/>
  <c r="AJ1080" i="3"/>
  <c r="AK1080" i="3"/>
  <c r="AL1080" i="3"/>
  <c r="AM1080" i="3"/>
  <c r="AN1080" i="3"/>
  <c r="AO1080" i="3"/>
  <c r="AP1080" i="3"/>
  <c r="AQ1080" i="3"/>
  <c r="AR1080" i="3"/>
  <c r="AS1080" i="3"/>
  <c r="AT1080" i="3"/>
  <c r="AU1080" i="3"/>
  <c r="AV1080" i="3"/>
  <c r="AW1080" i="3"/>
  <c r="AX1080" i="3"/>
  <c r="AY1080" i="3"/>
  <c r="AZ1080" i="3"/>
  <c r="BA1080" i="3"/>
  <c r="BB1080" i="3"/>
  <c r="BC1080" i="3"/>
  <c r="BD1080" i="3"/>
  <c r="BE1080" i="3"/>
  <c r="BF1080" i="3"/>
  <c r="BG1080" i="3"/>
  <c r="BH1080" i="3"/>
  <c r="BI1080" i="3"/>
  <c r="BK1080" i="3"/>
  <c r="M1081" i="3"/>
  <c r="BN1081" i="3" s="1"/>
  <c r="N1081" i="3"/>
  <c r="O1081" i="3"/>
  <c r="P1081" i="3"/>
  <c r="Q1081" i="3"/>
  <c r="BJ1081" i="3" s="1"/>
  <c r="R1081" i="3"/>
  <c r="S1081" i="3"/>
  <c r="T1081" i="3"/>
  <c r="U1081" i="3"/>
  <c r="BL1081" i="3" s="1"/>
  <c r="V1081" i="3"/>
  <c r="W1081" i="3"/>
  <c r="X1081" i="3"/>
  <c r="Y1081" i="3"/>
  <c r="Z1081" i="3"/>
  <c r="AA1081" i="3"/>
  <c r="AB1081" i="3"/>
  <c r="AC1081" i="3"/>
  <c r="AD1081" i="3"/>
  <c r="AE1081" i="3"/>
  <c r="AF1081" i="3"/>
  <c r="AG1081" i="3"/>
  <c r="AH1081" i="3"/>
  <c r="AI1081" i="3"/>
  <c r="AJ1081" i="3"/>
  <c r="AK1081" i="3"/>
  <c r="AL1081" i="3"/>
  <c r="AM1081" i="3"/>
  <c r="AN1081" i="3"/>
  <c r="AO1081" i="3"/>
  <c r="AP1081" i="3"/>
  <c r="AQ1081" i="3"/>
  <c r="AR1081" i="3"/>
  <c r="AS1081" i="3"/>
  <c r="AT1081" i="3"/>
  <c r="AU1081" i="3"/>
  <c r="AV1081" i="3"/>
  <c r="AW1081" i="3"/>
  <c r="AX1081" i="3"/>
  <c r="AY1081" i="3"/>
  <c r="AZ1081" i="3"/>
  <c r="BA1081" i="3"/>
  <c r="BB1081" i="3"/>
  <c r="BC1081" i="3"/>
  <c r="BD1081" i="3"/>
  <c r="BE1081" i="3"/>
  <c r="BF1081" i="3"/>
  <c r="BG1081" i="3"/>
  <c r="BH1081" i="3"/>
  <c r="BI1081" i="3"/>
  <c r="BM1081" i="3"/>
  <c r="M1082" i="3"/>
  <c r="N1082" i="3"/>
  <c r="O1082" i="3"/>
  <c r="BL1082" i="3" s="1"/>
  <c r="P1082" i="3"/>
  <c r="Q1082" i="3"/>
  <c r="R1082" i="3"/>
  <c r="S1082" i="3"/>
  <c r="BM1082" i="3" s="1"/>
  <c r="T1082" i="3"/>
  <c r="U1082" i="3"/>
  <c r="V1082" i="3"/>
  <c r="W1082" i="3"/>
  <c r="BJ1082" i="3" s="1"/>
  <c r="X1082" i="3"/>
  <c r="Y1082" i="3"/>
  <c r="Z1082" i="3"/>
  <c r="AA1082" i="3"/>
  <c r="AB1082" i="3"/>
  <c r="AC1082" i="3"/>
  <c r="AD1082" i="3"/>
  <c r="AE1082" i="3"/>
  <c r="AF1082" i="3"/>
  <c r="AG1082" i="3"/>
  <c r="AH1082" i="3"/>
  <c r="AI1082" i="3"/>
  <c r="AJ1082" i="3"/>
  <c r="AK1082" i="3"/>
  <c r="AL1082" i="3"/>
  <c r="AM1082" i="3"/>
  <c r="AN1082" i="3"/>
  <c r="AO1082" i="3"/>
  <c r="AP1082" i="3"/>
  <c r="AQ1082" i="3"/>
  <c r="AR1082" i="3"/>
  <c r="AS1082" i="3"/>
  <c r="AT1082" i="3"/>
  <c r="AU1082" i="3"/>
  <c r="AV1082" i="3"/>
  <c r="AW1082" i="3"/>
  <c r="AX1082" i="3"/>
  <c r="AY1082" i="3"/>
  <c r="AZ1082" i="3"/>
  <c r="BA1082" i="3"/>
  <c r="BB1082" i="3"/>
  <c r="BC1082" i="3"/>
  <c r="BD1082" i="3"/>
  <c r="BE1082" i="3"/>
  <c r="BF1082" i="3"/>
  <c r="BG1082" i="3"/>
  <c r="BH1082" i="3"/>
  <c r="BI1082" i="3"/>
  <c r="BK1082" i="3"/>
  <c r="M1083" i="3"/>
  <c r="BN1083" i="3" s="1"/>
  <c r="N1083" i="3"/>
  <c r="O1083" i="3"/>
  <c r="P1083" i="3"/>
  <c r="Q1083" i="3"/>
  <c r="BJ1083" i="3" s="1"/>
  <c r="R1083" i="3"/>
  <c r="S1083" i="3"/>
  <c r="T1083" i="3"/>
  <c r="U1083" i="3"/>
  <c r="BL1083" i="3" s="1"/>
  <c r="V1083" i="3"/>
  <c r="W1083" i="3"/>
  <c r="X1083" i="3"/>
  <c r="Y1083" i="3"/>
  <c r="Z1083" i="3"/>
  <c r="AA1083" i="3"/>
  <c r="AB1083" i="3"/>
  <c r="AC1083" i="3"/>
  <c r="AD1083" i="3"/>
  <c r="AE1083" i="3"/>
  <c r="AF1083" i="3"/>
  <c r="AG1083" i="3"/>
  <c r="AH1083" i="3"/>
  <c r="AI1083" i="3"/>
  <c r="AJ1083" i="3"/>
  <c r="AK1083" i="3"/>
  <c r="AL1083" i="3"/>
  <c r="AM1083" i="3"/>
  <c r="AN1083" i="3"/>
  <c r="AO1083" i="3"/>
  <c r="AP1083" i="3"/>
  <c r="AQ1083" i="3"/>
  <c r="AR1083" i="3"/>
  <c r="AS1083" i="3"/>
  <c r="AT1083" i="3"/>
  <c r="AU1083" i="3"/>
  <c r="AV1083" i="3"/>
  <c r="AW1083" i="3"/>
  <c r="AX1083" i="3"/>
  <c r="AY1083" i="3"/>
  <c r="AZ1083" i="3"/>
  <c r="BA1083" i="3"/>
  <c r="BB1083" i="3"/>
  <c r="BC1083" i="3"/>
  <c r="BD1083" i="3"/>
  <c r="BE1083" i="3"/>
  <c r="BF1083" i="3"/>
  <c r="BG1083" i="3"/>
  <c r="BH1083" i="3"/>
  <c r="BI1083" i="3"/>
  <c r="BM1083" i="3"/>
  <c r="M1084" i="3"/>
  <c r="N1084" i="3"/>
  <c r="O1084" i="3"/>
  <c r="BL1084" i="3" s="1"/>
  <c r="P1084" i="3"/>
  <c r="Q1084" i="3"/>
  <c r="R1084" i="3"/>
  <c r="S1084" i="3"/>
  <c r="BM1084" i="3" s="1"/>
  <c r="T1084" i="3"/>
  <c r="U1084" i="3"/>
  <c r="V1084" i="3"/>
  <c r="W1084" i="3"/>
  <c r="BJ1084" i="3" s="1"/>
  <c r="X1084" i="3"/>
  <c r="Y1084" i="3"/>
  <c r="Z1084" i="3"/>
  <c r="AA1084" i="3"/>
  <c r="AB1084" i="3"/>
  <c r="AC1084" i="3"/>
  <c r="AD1084" i="3"/>
  <c r="AE1084" i="3"/>
  <c r="AF1084" i="3"/>
  <c r="AG1084" i="3"/>
  <c r="AH1084" i="3"/>
  <c r="AI1084" i="3"/>
  <c r="AJ1084" i="3"/>
  <c r="AK1084" i="3"/>
  <c r="AL1084" i="3"/>
  <c r="AM1084" i="3"/>
  <c r="AN1084" i="3"/>
  <c r="AO1084" i="3"/>
  <c r="AP1084" i="3"/>
  <c r="AQ1084" i="3"/>
  <c r="AR1084" i="3"/>
  <c r="AS1084" i="3"/>
  <c r="AT1084" i="3"/>
  <c r="AU1084" i="3"/>
  <c r="AV1084" i="3"/>
  <c r="AW1084" i="3"/>
  <c r="AX1084" i="3"/>
  <c r="AY1084" i="3"/>
  <c r="AZ1084" i="3"/>
  <c r="BA1084" i="3"/>
  <c r="BB1084" i="3"/>
  <c r="BC1084" i="3"/>
  <c r="BD1084" i="3"/>
  <c r="BE1084" i="3"/>
  <c r="BF1084" i="3"/>
  <c r="BG1084" i="3"/>
  <c r="BH1084" i="3"/>
  <c r="BI1084" i="3"/>
  <c r="BK1084" i="3"/>
  <c r="M1085" i="3"/>
  <c r="BN1085" i="3" s="1"/>
  <c r="N1085" i="3"/>
  <c r="O1085" i="3"/>
  <c r="P1085" i="3"/>
  <c r="Q1085" i="3"/>
  <c r="BJ1085" i="3" s="1"/>
  <c r="R1085" i="3"/>
  <c r="S1085" i="3"/>
  <c r="T1085" i="3"/>
  <c r="U1085" i="3"/>
  <c r="BL1085" i="3" s="1"/>
  <c r="V1085" i="3"/>
  <c r="W1085" i="3"/>
  <c r="X1085" i="3"/>
  <c r="Y1085" i="3"/>
  <c r="Z1085" i="3"/>
  <c r="AA1085" i="3"/>
  <c r="AB1085" i="3"/>
  <c r="AC1085" i="3"/>
  <c r="AD1085" i="3"/>
  <c r="AE1085" i="3"/>
  <c r="AF1085" i="3"/>
  <c r="AG1085" i="3"/>
  <c r="AH1085" i="3"/>
  <c r="AI1085" i="3"/>
  <c r="AJ1085" i="3"/>
  <c r="AK1085" i="3"/>
  <c r="AL1085" i="3"/>
  <c r="AM1085" i="3"/>
  <c r="AN1085" i="3"/>
  <c r="AO1085" i="3"/>
  <c r="AP1085" i="3"/>
  <c r="AQ1085" i="3"/>
  <c r="AR1085" i="3"/>
  <c r="AS1085" i="3"/>
  <c r="AT1085" i="3"/>
  <c r="AU1085" i="3"/>
  <c r="AV1085" i="3"/>
  <c r="AW1085" i="3"/>
  <c r="AX1085" i="3"/>
  <c r="AY1085" i="3"/>
  <c r="AZ1085" i="3"/>
  <c r="BA1085" i="3"/>
  <c r="BB1085" i="3"/>
  <c r="BC1085" i="3"/>
  <c r="BD1085" i="3"/>
  <c r="BE1085" i="3"/>
  <c r="BF1085" i="3"/>
  <c r="BG1085" i="3"/>
  <c r="BH1085" i="3"/>
  <c r="BI1085" i="3"/>
  <c r="BM1085" i="3"/>
  <c r="M1086" i="3"/>
  <c r="N1086" i="3"/>
  <c r="O1086" i="3"/>
  <c r="BL1086" i="3" s="1"/>
  <c r="P1086" i="3"/>
  <c r="Q1086" i="3"/>
  <c r="R1086" i="3"/>
  <c r="S1086" i="3"/>
  <c r="BM1086" i="3" s="1"/>
  <c r="T1086" i="3"/>
  <c r="U1086" i="3"/>
  <c r="V1086" i="3"/>
  <c r="W1086" i="3"/>
  <c r="BJ1086" i="3" s="1"/>
  <c r="X1086" i="3"/>
  <c r="Y1086" i="3"/>
  <c r="Z1086" i="3"/>
  <c r="AA1086" i="3"/>
  <c r="AB1086" i="3"/>
  <c r="AC1086" i="3"/>
  <c r="AD1086" i="3"/>
  <c r="AE1086" i="3"/>
  <c r="AF1086" i="3"/>
  <c r="AG1086" i="3"/>
  <c r="AH1086" i="3"/>
  <c r="AI1086" i="3"/>
  <c r="AJ1086" i="3"/>
  <c r="AK1086" i="3"/>
  <c r="AL1086" i="3"/>
  <c r="AM1086" i="3"/>
  <c r="AN1086" i="3"/>
  <c r="AO1086" i="3"/>
  <c r="AP1086" i="3"/>
  <c r="AQ1086" i="3"/>
  <c r="AR1086" i="3"/>
  <c r="AS1086" i="3"/>
  <c r="AT1086" i="3"/>
  <c r="AU1086" i="3"/>
  <c r="AV1086" i="3"/>
  <c r="AW1086" i="3"/>
  <c r="AX1086" i="3"/>
  <c r="AY1086" i="3"/>
  <c r="AZ1086" i="3"/>
  <c r="BA1086" i="3"/>
  <c r="BB1086" i="3"/>
  <c r="BC1086" i="3"/>
  <c r="BD1086" i="3"/>
  <c r="BE1086" i="3"/>
  <c r="BF1086" i="3"/>
  <c r="BG1086" i="3"/>
  <c r="BH1086" i="3"/>
  <c r="BI1086" i="3"/>
  <c r="BK1086" i="3"/>
  <c r="M1087" i="3"/>
  <c r="BN1087" i="3" s="1"/>
  <c r="N1087" i="3"/>
  <c r="O1087" i="3"/>
  <c r="P1087" i="3"/>
  <c r="Q1087" i="3"/>
  <c r="BJ1087" i="3" s="1"/>
  <c r="R1087" i="3"/>
  <c r="S1087" i="3"/>
  <c r="T1087" i="3"/>
  <c r="U1087" i="3"/>
  <c r="BL1087" i="3" s="1"/>
  <c r="V1087" i="3"/>
  <c r="W1087" i="3"/>
  <c r="X1087" i="3"/>
  <c r="Y1087" i="3"/>
  <c r="Z1087" i="3"/>
  <c r="AA1087" i="3"/>
  <c r="AB1087" i="3"/>
  <c r="AC1087" i="3"/>
  <c r="AD1087" i="3"/>
  <c r="AE1087" i="3"/>
  <c r="AF1087" i="3"/>
  <c r="AG1087" i="3"/>
  <c r="AH1087" i="3"/>
  <c r="AI1087" i="3"/>
  <c r="AJ1087" i="3"/>
  <c r="AK1087" i="3"/>
  <c r="AL1087" i="3"/>
  <c r="AM1087" i="3"/>
  <c r="AN1087" i="3"/>
  <c r="AO1087" i="3"/>
  <c r="AP1087" i="3"/>
  <c r="AQ1087" i="3"/>
  <c r="AR1087" i="3"/>
  <c r="AS1087" i="3"/>
  <c r="AT1087" i="3"/>
  <c r="AU1087" i="3"/>
  <c r="AV1087" i="3"/>
  <c r="AW1087" i="3"/>
  <c r="AX1087" i="3"/>
  <c r="AY1087" i="3"/>
  <c r="AZ1087" i="3"/>
  <c r="BA1087" i="3"/>
  <c r="BB1087" i="3"/>
  <c r="BC1087" i="3"/>
  <c r="BD1087" i="3"/>
  <c r="BE1087" i="3"/>
  <c r="BF1087" i="3"/>
  <c r="BG1087" i="3"/>
  <c r="BH1087" i="3"/>
  <c r="BI1087" i="3"/>
  <c r="BM1087" i="3"/>
  <c r="M1088" i="3"/>
  <c r="N1088" i="3"/>
  <c r="O1088" i="3"/>
  <c r="BL1088" i="3" s="1"/>
  <c r="P1088" i="3"/>
  <c r="Q1088" i="3"/>
  <c r="R1088" i="3"/>
  <c r="S1088" i="3"/>
  <c r="BM1088" i="3" s="1"/>
  <c r="T1088" i="3"/>
  <c r="U1088" i="3"/>
  <c r="V1088" i="3"/>
  <c r="W1088" i="3"/>
  <c r="BJ1088" i="3" s="1"/>
  <c r="X1088" i="3"/>
  <c r="Y1088" i="3"/>
  <c r="Z1088" i="3"/>
  <c r="AA1088" i="3"/>
  <c r="AB1088" i="3"/>
  <c r="AC1088" i="3"/>
  <c r="AD1088" i="3"/>
  <c r="AE1088" i="3"/>
  <c r="AF1088" i="3"/>
  <c r="AG1088" i="3"/>
  <c r="AH1088" i="3"/>
  <c r="AI1088" i="3"/>
  <c r="AJ1088" i="3"/>
  <c r="AK1088" i="3"/>
  <c r="AL1088" i="3"/>
  <c r="AM1088" i="3"/>
  <c r="AN1088" i="3"/>
  <c r="AO1088" i="3"/>
  <c r="AP1088" i="3"/>
  <c r="AQ1088" i="3"/>
  <c r="AR1088" i="3"/>
  <c r="AS1088" i="3"/>
  <c r="AT1088" i="3"/>
  <c r="AU1088" i="3"/>
  <c r="AV1088" i="3"/>
  <c r="AW1088" i="3"/>
  <c r="AX1088" i="3"/>
  <c r="AY1088" i="3"/>
  <c r="AZ1088" i="3"/>
  <c r="BA1088" i="3"/>
  <c r="BB1088" i="3"/>
  <c r="BC1088" i="3"/>
  <c r="BD1088" i="3"/>
  <c r="BE1088" i="3"/>
  <c r="BF1088" i="3"/>
  <c r="BG1088" i="3"/>
  <c r="BH1088" i="3"/>
  <c r="BI1088" i="3"/>
  <c r="BK1088" i="3"/>
  <c r="M1089" i="3"/>
  <c r="BN1089" i="3" s="1"/>
  <c r="N1089" i="3"/>
  <c r="O1089" i="3"/>
  <c r="P1089" i="3"/>
  <c r="Q1089" i="3"/>
  <c r="BJ1089" i="3" s="1"/>
  <c r="R1089" i="3"/>
  <c r="S1089" i="3"/>
  <c r="T1089" i="3"/>
  <c r="U1089" i="3"/>
  <c r="BL1089" i="3" s="1"/>
  <c r="V1089" i="3"/>
  <c r="W1089" i="3"/>
  <c r="X1089" i="3"/>
  <c r="Y1089" i="3"/>
  <c r="Z1089" i="3"/>
  <c r="AA1089" i="3"/>
  <c r="AB1089" i="3"/>
  <c r="AC1089" i="3"/>
  <c r="AD1089" i="3"/>
  <c r="AE1089" i="3"/>
  <c r="AF1089" i="3"/>
  <c r="AG1089" i="3"/>
  <c r="AH1089" i="3"/>
  <c r="AI1089" i="3"/>
  <c r="AJ1089" i="3"/>
  <c r="AK1089" i="3"/>
  <c r="AL1089" i="3"/>
  <c r="AM1089" i="3"/>
  <c r="AN1089" i="3"/>
  <c r="AO1089" i="3"/>
  <c r="AP1089" i="3"/>
  <c r="AQ1089" i="3"/>
  <c r="AR1089" i="3"/>
  <c r="AS1089" i="3"/>
  <c r="AT1089" i="3"/>
  <c r="AU1089" i="3"/>
  <c r="AV1089" i="3"/>
  <c r="AW1089" i="3"/>
  <c r="AX1089" i="3"/>
  <c r="AY1089" i="3"/>
  <c r="AZ1089" i="3"/>
  <c r="BA1089" i="3"/>
  <c r="BB1089" i="3"/>
  <c r="BC1089" i="3"/>
  <c r="BD1089" i="3"/>
  <c r="BE1089" i="3"/>
  <c r="BF1089" i="3"/>
  <c r="BG1089" i="3"/>
  <c r="BH1089" i="3"/>
  <c r="BI1089" i="3"/>
  <c r="BM1089" i="3"/>
  <c r="M1090" i="3"/>
  <c r="N1090" i="3"/>
  <c r="O1090" i="3"/>
  <c r="BL1090" i="3" s="1"/>
  <c r="P1090" i="3"/>
  <c r="Q1090" i="3"/>
  <c r="R1090" i="3"/>
  <c r="S1090" i="3"/>
  <c r="BM1090" i="3" s="1"/>
  <c r="T1090" i="3"/>
  <c r="U1090" i="3"/>
  <c r="V1090" i="3"/>
  <c r="W1090" i="3"/>
  <c r="BJ1090" i="3" s="1"/>
  <c r="X1090" i="3"/>
  <c r="Y1090" i="3"/>
  <c r="Z1090" i="3"/>
  <c r="AA1090" i="3"/>
  <c r="AB1090" i="3"/>
  <c r="AC1090" i="3"/>
  <c r="AD1090" i="3"/>
  <c r="AE1090" i="3"/>
  <c r="AF1090" i="3"/>
  <c r="AG1090" i="3"/>
  <c r="AH1090" i="3"/>
  <c r="AI1090" i="3"/>
  <c r="AJ1090" i="3"/>
  <c r="AK1090" i="3"/>
  <c r="AL1090" i="3"/>
  <c r="AM1090" i="3"/>
  <c r="AN1090" i="3"/>
  <c r="AO1090" i="3"/>
  <c r="AP1090" i="3"/>
  <c r="AQ1090" i="3"/>
  <c r="AR1090" i="3"/>
  <c r="AS1090" i="3"/>
  <c r="AT1090" i="3"/>
  <c r="AU1090" i="3"/>
  <c r="AV1090" i="3"/>
  <c r="AW1090" i="3"/>
  <c r="AX1090" i="3"/>
  <c r="AY1090" i="3"/>
  <c r="AZ1090" i="3"/>
  <c r="BA1090" i="3"/>
  <c r="BB1090" i="3"/>
  <c r="BC1090" i="3"/>
  <c r="BD1090" i="3"/>
  <c r="BE1090" i="3"/>
  <c r="BF1090" i="3"/>
  <c r="BG1090" i="3"/>
  <c r="BH1090" i="3"/>
  <c r="BI1090" i="3"/>
  <c r="BK1090" i="3"/>
  <c r="M1091" i="3"/>
  <c r="BN1091" i="3" s="1"/>
  <c r="N1091" i="3"/>
  <c r="O1091" i="3"/>
  <c r="P1091" i="3"/>
  <c r="Q1091" i="3"/>
  <c r="BJ1091" i="3" s="1"/>
  <c r="R1091" i="3"/>
  <c r="S1091" i="3"/>
  <c r="T1091" i="3"/>
  <c r="U1091" i="3"/>
  <c r="BL1091" i="3" s="1"/>
  <c r="V1091" i="3"/>
  <c r="W1091" i="3"/>
  <c r="X1091" i="3"/>
  <c r="Y1091" i="3"/>
  <c r="Z1091" i="3"/>
  <c r="AA1091" i="3"/>
  <c r="AB1091" i="3"/>
  <c r="AC1091" i="3"/>
  <c r="AD1091" i="3"/>
  <c r="AE1091" i="3"/>
  <c r="AF1091" i="3"/>
  <c r="AG1091" i="3"/>
  <c r="AH1091" i="3"/>
  <c r="AI1091" i="3"/>
  <c r="AJ1091" i="3"/>
  <c r="AK1091" i="3"/>
  <c r="AL1091" i="3"/>
  <c r="AM1091" i="3"/>
  <c r="AN1091" i="3"/>
  <c r="AO1091" i="3"/>
  <c r="AP1091" i="3"/>
  <c r="AQ1091" i="3"/>
  <c r="AR1091" i="3"/>
  <c r="AS1091" i="3"/>
  <c r="AT1091" i="3"/>
  <c r="AU1091" i="3"/>
  <c r="AV1091" i="3"/>
  <c r="AW1091" i="3"/>
  <c r="AX1091" i="3"/>
  <c r="AY1091" i="3"/>
  <c r="AZ1091" i="3"/>
  <c r="BA1091" i="3"/>
  <c r="BB1091" i="3"/>
  <c r="BC1091" i="3"/>
  <c r="BD1091" i="3"/>
  <c r="BE1091" i="3"/>
  <c r="BF1091" i="3"/>
  <c r="BG1091" i="3"/>
  <c r="BH1091" i="3"/>
  <c r="BI1091" i="3"/>
  <c r="BM1091" i="3"/>
  <c r="M1092" i="3"/>
  <c r="N1092" i="3"/>
  <c r="O1092" i="3"/>
  <c r="BL1092" i="3" s="1"/>
  <c r="P1092" i="3"/>
  <c r="Q1092" i="3"/>
  <c r="R1092" i="3"/>
  <c r="S1092" i="3"/>
  <c r="BM1092" i="3" s="1"/>
  <c r="T1092" i="3"/>
  <c r="U1092" i="3"/>
  <c r="V1092" i="3"/>
  <c r="W1092" i="3"/>
  <c r="BJ1092" i="3" s="1"/>
  <c r="X1092" i="3"/>
  <c r="Y1092" i="3"/>
  <c r="Z1092" i="3"/>
  <c r="AA1092" i="3"/>
  <c r="AB1092" i="3"/>
  <c r="AC1092" i="3"/>
  <c r="AD1092" i="3"/>
  <c r="AE1092" i="3"/>
  <c r="AF1092" i="3"/>
  <c r="AG1092" i="3"/>
  <c r="AH1092" i="3"/>
  <c r="AI1092" i="3"/>
  <c r="AJ1092" i="3"/>
  <c r="AK1092" i="3"/>
  <c r="AL1092" i="3"/>
  <c r="AM1092" i="3"/>
  <c r="AN1092" i="3"/>
  <c r="AO1092" i="3"/>
  <c r="AP1092" i="3"/>
  <c r="AQ1092" i="3"/>
  <c r="AR1092" i="3"/>
  <c r="AS1092" i="3"/>
  <c r="AT1092" i="3"/>
  <c r="AU1092" i="3"/>
  <c r="AV1092" i="3"/>
  <c r="AW1092" i="3"/>
  <c r="AX1092" i="3"/>
  <c r="AY1092" i="3"/>
  <c r="AZ1092" i="3"/>
  <c r="BA1092" i="3"/>
  <c r="BB1092" i="3"/>
  <c r="BC1092" i="3"/>
  <c r="BD1092" i="3"/>
  <c r="BE1092" i="3"/>
  <c r="BF1092" i="3"/>
  <c r="BG1092" i="3"/>
  <c r="BH1092" i="3"/>
  <c r="BI1092" i="3"/>
  <c r="BK1092" i="3"/>
  <c r="E1061" i="3"/>
  <c r="F1061" i="3"/>
  <c r="G1061" i="3"/>
  <c r="H1061" i="3"/>
  <c r="I1061" i="3"/>
  <c r="J1061" i="3"/>
  <c r="K1061" i="3"/>
  <c r="L1061" i="3"/>
  <c r="E1062" i="3"/>
  <c r="F1062" i="3"/>
  <c r="K1062" i="3" s="1"/>
  <c r="G1062" i="3"/>
  <c r="H1062" i="3"/>
  <c r="I1062" i="3"/>
  <c r="J1062" i="3"/>
  <c r="L1062" i="3"/>
  <c r="E1063" i="3"/>
  <c r="F1063" i="3"/>
  <c r="K1063" i="3" s="1"/>
  <c r="G1063" i="3"/>
  <c r="H1063" i="3"/>
  <c r="I1063" i="3"/>
  <c r="J1063" i="3"/>
  <c r="L1063" i="3"/>
  <c r="E1064" i="3"/>
  <c r="K1064" i="3" s="1"/>
  <c r="F1064" i="3"/>
  <c r="G1064" i="3"/>
  <c r="H1064" i="3"/>
  <c r="I1064" i="3"/>
  <c r="J1064" i="3"/>
  <c r="L1064" i="3"/>
  <c r="E1065" i="3"/>
  <c r="K1065" i="3" s="1"/>
  <c r="F1065" i="3"/>
  <c r="G1065" i="3"/>
  <c r="H1065" i="3"/>
  <c r="I1065" i="3"/>
  <c r="J1065" i="3"/>
  <c r="L1065" i="3"/>
  <c r="E1066" i="3"/>
  <c r="K1066" i="3" s="1"/>
  <c r="F1066" i="3"/>
  <c r="G1066" i="3"/>
  <c r="H1066" i="3"/>
  <c r="I1066" i="3"/>
  <c r="J1066" i="3"/>
  <c r="L1066" i="3"/>
  <c r="E1067" i="3"/>
  <c r="K1067" i="3" s="1"/>
  <c r="F1067" i="3"/>
  <c r="G1067" i="3"/>
  <c r="H1067" i="3"/>
  <c r="I1067" i="3"/>
  <c r="J1067" i="3"/>
  <c r="L1067" i="3"/>
  <c r="E1068" i="3"/>
  <c r="K1068" i="3" s="1"/>
  <c r="F1068" i="3"/>
  <c r="G1068" i="3"/>
  <c r="H1068" i="3"/>
  <c r="I1068" i="3"/>
  <c r="J1068" i="3"/>
  <c r="L1068" i="3"/>
  <c r="E1069" i="3"/>
  <c r="K1069" i="3" s="1"/>
  <c r="F1069" i="3"/>
  <c r="G1069" i="3"/>
  <c r="H1069" i="3"/>
  <c r="I1069" i="3"/>
  <c r="J1069" i="3"/>
  <c r="L1069" i="3"/>
  <c r="E1070" i="3"/>
  <c r="K1070" i="3" s="1"/>
  <c r="F1070" i="3"/>
  <c r="G1070" i="3"/>
  <c r="H1070" i="3"/>
  <c r="I1070" i="3"/>
  <c r="J1070" i="3"/>
  <c r="L1070" i="3"/>
  <c r="E1071" i="3"/>
  <c r="K1071" i="3" s="1"/>
  <c r="F1071" i="3"/>
  <c r="G1071" i="3"/>
  <c r="H1071" i="3"/>
  <c r="I1071" i="3"/>
  <c r="J1071" i="3"/>
  <c r="L1071" i="3"/>
  <c r="E1072" i="3"/>
  <c r="K1072" i="3" s="1"/>
  <c r="F1072" i="3"/>
  <c r="G1072" i="3"/>
  <c r="H1072" i="3"/>
  <c r="I1072" i="3"/>
  <c r="J1072" i="3"/>
  <c r="L1072" i="3"/>
  <c r="E1073" i="3"/>
  <c r="K1073" i="3" s="1"/>
  <c r="F1073" i="3"/>
  <c r="G1073" i="3"/>
  <c r="H1073" i="3"/>
  <c r="I1073" i="3"/>
  <c r="J1073" i="3"/>
  <c r="L1073" i="3"/>
  <c r="E1074" i="3"/>
  <c r="K1074" i="3" s="1"/>
  <c r="F1074" i="3"/>
  <c r="G1074" i="3"/>
  <c r="H1074" i="3"/>
  <c r="I1074" i="3"/>
  <c r="J1074" i="3"/>
  <c r="L1074" i="3"/>
  <c r="E1075" i="3"/>
  <c r="K1075" i="3" s="1"/>
  <c r="F1075" i="3"/>
  <c r="G1075" i="3"/>
  <c r="H1075" i="3"/>
  <c r="I1075" i="3"/>
  <c r="J1075" i="3"/>
  <c r="L1075" i="3"/>
  <c r="E1076" i="3"/>
  <c r="K1076" i="3" s="1"/>
  <c r="F1076" i="3"/>
  <c r="G1076" i="3"/>
  <c r="H1076" i="3"/>
  <c r="I1076" i="3"/>
  <c r="J1076" i="3"/>
  <c r="L1076" i="3"/>
  <c r="E1077" i="3"/>
  <c r="K1077" i="3" s="1"/>
  <c r="F1077" i="3"/>
  <c r="G1077" i="3"/>
  <c r="H1077" i="3"/>
  <c r="I1077" i="3"/>
  <c r="J1077" i="3"/>
  <c r="L1077" i="3"/>
  <c r="E1078" i="3"/>
  <c r="K1078" i="3" s="1"/>
  <c r="F1078" i="3"/>
  <c r="G1078" i="3"/>
  <c r="H1078" i="3"/>
  <c r="I1078" i="3"/>
  <c r="J1078" i="3"/>
  <c r="L1078" i="3"/>
  <c r="E1079" i="3"/>
  <c r="K1079" i="3" s="1"/>
  <c r="F1079" i="3"/>
  <c r="G1079" i="3"/>
  <c r="H1079" i="3"/>
  <c r="I1079" i="3"/>
  <c r="J1079" i="3"/>
  <c r="L1079" i="3"/>
  <c r="E1080" i="3"/>
  <c r="K1080" i="3" s="1"/>
  <c r="F1080" i="3"/>
  <c r="G1080" i="3"/>
  <c r="H1080" i="3"/>
  <c r="I1080" i="3"/>
  <c r="J1080" i="3"/>
  <c r="L1080" i="3"/>
  <c r="E1081" i="3"/>
  <c r="K1081" i="3" s="1"/>
  <c r="F1081" i="3"/>
  <c r="G1081" i="3"/>
  <c r="H1081" i="3"/>
  <c r="I1081" i="3"/>
  <c r="J1081" i="3"/>
  <c r="L1081" i="3"/>
  <c r="E1082" i="3"/>
  <c r="K1082" i="3" s="1"/>
  <c r="F1082" i="3"/>
  <c r="G1082" i="3"/>
  <c r="H1082" i="3"/>
  <c r="I1082" i="3"/>
  <c r="J1082" i="3"/>
  <c r="L1082" i="3"/>
  <c r="E1083" i="3"/>
  <c r="K1083" i="3" s="1"/>
  <c r="F1083" i="3"/>
  <c r="G1083" i="3"/>
  <c r="H1083" i="3"/>
  <c r="I1083" i="3"/>
  <c r="J1083" i="3"/>
  <c r="L1083" i="3"/>
  <c r="E1084" i="3"/>
  <c r="K1084" i="3" s="1"/>
  <c r="F1084" i="3"/>
  <c r="G1084" i="3"/>
  <c r="H1084" i="3"/>
  <c r="I1084" i="3"/>
  <c r="J1084" i="3"/>
  <c r="L1084" i="3"/>
  <c r="E1085" i="3"/>
  <c r="K1085" i="3" s="1"/>
  <c r="F1085" i="3"/>
  <c r="G1085" i="3"/>
  <c r="H1085" i="3"/>
  <c r="I1085" i="3"/>
  <c r="J1085" i="3"/>
  <c r="L1085" i="3"/>
  <c r="E1086" i="3"/>
  <c r="K1086" i="3" s="1"/>
  <c r="F1086" i="3"/>
  <c r="G1086" i="3"/>
  <c r="H1086" i="3"/>
  <c r="I1086" i="3"/>
  <c r="J1086" i="3"/>
  <c r="L1086" i="3"/>
  <c r="E1087" i="3"/>
  <c r="K1087" i="3" s="1"/>
  <c r="F1087" i="3"/>
  <c r="G1087" i="3"/>
  <c r="H1087" i="3"/>
  <c r="I1087" i="3"/>
  <c r="J1087" i="3"/>
  <c r="L1087" i="3"/>
  <c r="E1088" i="3"/>
  <c r="K1088" i="3" s="1"/>
  <c r="F1088" i="3"/>
  <c r="G1088" i="3"/>
  <c r="H1088" i="3"/>
  <c r="I1088" i="3"/>
  <c r="J1088" i="3"/>
  <c r="L1088" i="3"/>
  <c r="E1089" i="3"/>
  <c r="K1089" i="3" s="1"/>
  <c r="F1089" i="3"/>
  <c r="G1089" i="3"/>
  <c r="H1089" i="3"/>
  <c r="I1089" i="3"/>
  <c r="J1089" i="3"/>
  <c r="L1089" i="3"/>
  <c r="E1090" i="3"/>
  <c r="K1090" i="3" s="1"/>
  <c r="F1090" i="3"/>
  <c r="G1090" i="3"/>
  <c r="H1090" i="3"/>
  <c r="I1090" i="3"/>
  <c r="J1090" i="3"/>
  <c r="L1090" i="3"/>
  <c r="E1091" i="3"/>
  <c r="K1091" i="3" s="1"/>
  <c r="F1091" i="3"/>
  <c r="G1091" i="3"/>
  <c r="H1091" i="3"/>
  <c r="I1091" i="3"/>
  <c r="J1091" i="3"/>
  <c r="L1091" i="3" s="1"/>
  <c r="E1092" i="3"/>
  <c r="K1092" i="3" s="1"/>
  <c r="F1092" i="3"/>
  <c r="G1092" i="3"/>
  <c r="H1092" i="3"/>
  <c r="L1092" i="3" s="1"/>
  <c r="I1092" i="3"/>
  <c r="J1092" i="3"/>
  <c r="BN1092" i="3" l="1"/>
  <c r="BN1090" i="3"/>
  <c r="BN1088" i="3"/>
  <c r="BN1086" i="3"/>
  <c r="BN1084" i="3"/>
  <c r="BN1082" i="3"/>
  <c r="BN1080" i="3"/>
  <c r="BN1078" i="3"/>
  <c r="BN1076" i="3"/>
  <c r="BN1074" i="3"/>
  <c r="BN1072" i="3"/>
  <c r="BN1070" i="3"/>
  <c r="BN1068" i="3"/>
  <c r="BN1066" i="3"/>
  <c r="BN1064" i="3"/>
  <c r="BK1062" i="3"/>
  <c r="BK1091" i="3"/>
  <c r="BK1089" i="3"/>
  <c r="BK1087" i="3"/>
  <c r="BK1085" i="3"/>
  <c r="BK1083" i="3"/>
  <c r="BK1081" i="3"/>
  <c r="BK1079" i="3"/>
  <c r="BK1077" i="3"/>
  <c r="BK1075" i="3"/>
  <c r="BK1073" i="3"/>
  <c r="BK1071" i="3"/>
  <c r="BK1069" i="3"/>
  <c r="BK1067" i="3"/>
  <c r="BK1065" i="3"/>
  <c r="BK1063" i="3"/>
  <c r="E993" i="3"/>
  <c r="F993" i="3"/>
  <c r="K993" i="3" s="1"/>
  <c r="G993" i="3"/>
  <c r="H993" i="3"/>
  <c r="I993" i="3"/>
  <c r="J993" i="3"/>
  <c r="L993" i="3" s="1"/>
  <c r="E994" i="3"/>
  <c r="F994" i="3"/>
  <c r="G994" i="3"/>
  <c r="H994" i="3"/>
  <c r="I994" i="3"/>
  <c r="J994" i="3"/>
  <c r="E995" i="3"/>
  <c r="F995" i="3"/>
  <c r="G995" i="3"/>
  <c r="H995" i="3"/>
  <c r="I995" i="3"/>
  <c r="J995" i="3"/>
  <c r="E996" i="3"/>
  <c r="F996" i="3"/>
  <c r="G996" i="3"/>
  <c r="H996" i="3"/>
  <c r="I996" i="3"/>
  <c r="J996" i="3"/>
  <c r="E997" i="3"/>
  <c r="F997" i="3"/>
  <c r="G997" i="3"/>
  <c r="H997" i="3"/>
  <c r="I997" i="3"/>
  <c r="J997" i="3"/>
  <c r="E998" i="3"/>
  <c r="F998" i="3"/>
  <c r="G998" i="3"/>
  <c r="H998" i="3"/>
  <c r="I998" i="3"/>
  <c r="J998" i="3"/>
  <c r="E999" i="3"/>
  <c r="F999" i="3"/>
  <c r="G999" i="3"/>
  <c r="H999" i="3"/>
  <c r="I999" i="3"/>
  <c r="J999" i="3"/>
  <c r="L999" i="3" s="1"/>
  <c r="E1000" i="3"/>
  <c r="F1000" i="3"/>
  <c r="G1000" i="3"/>
  <c r="H1000" i="3"/>
  <c r="I1000" i="3"/>
  <c r="J1000" i="3"/>
  <c r="L1000" i="3" s="1"/>
  <c r="E1001" i="3"/>
  <c r="F1001" i="3"/>
  <c r="G1001" i="3"/>
  <c r="H1001" i="3"/>
  <c r="I1001" i="3"/>
  <c r="J1001" i="3"/>
  <c r="E1002" i="3"/>
  <c r="F1002" i="3"/>
  <c r="G1002" i="3"/>
  <c r="H1002" i="3"/>
  <c r="I1002" i="3"/>
  <c r="J1002" i="3"/>
  <c r="E1003" i="3"/>
  <c r="F1003" i="3"/>
  <c r="G1003" i="3"/>
  <c r="H1003" i="3"/>
  <c r="L1003" i="3" s="1"/>
  <c r="I1003" i="3"/>
  <c r="J1003" i="3"/>
  <c r="E1004" i="3"/>
  <c r="F1004" i="3"/>
  <c r="G1004" i="3"/>
  <c r="H1004" i="3"/>
  <c r="I1004" i="3"/>
  <c r="J1004" i="3"/>
  <c r="E1005" i="3"/>
  <c r="F1005" i="3"/>
  <c r="G1005" i="3"/>
  <c r="H1005" i="3"/>
  <c r="I1005" i="3"/>
  <c r="J1005" i="3"/>
  <c r="E1006" i="3"/>
  <c r="F1006" i="3"/>
  <c r="G1006" i="3"/>
  <c r="H1006" i="3"/>
  <c r="I1006" i="3"/>
  <c r="J1006" i="3"/>
  <c r="E1007" i="3"/>
  <c r="F1007" i="3"/>
  <c r="G1007" i="3"/>
  <c r="H1007" i="3"/>
  <c r="I1007" i="3"/>
  <c r="J1007" i="3"/>
  <c r="E1008" i="3"/>
  <c r="F1008" i="3"/>
  <c r="G1008" i="3"/>
  <c r="H1008" i="3"/>
  <c r="I1008" i="3"/>
  <c r="J1008" i="3"/>
  <c r="E1009" i="3"/>
  <c r="F1009" i="3"/>
  <c r="G1009" i="3"/>
  <c r="H1009" i="3"/>
  <c r="I1009" i="3"/>
  <c r="J1009" i="3"/>
  <c r="E1010" i="3"/>
  <c r="F1010" i="3"/>
  <c r="G1010" i="3"/>
  <c r="H1010" i="3"/>
  <c r="I1010" i="3"/>
  <c r="J1010" i="3"/>
  <c r="E1011" i="3"/>
  <c r="F1011" i="3"/>
  <c r="G1011" i="3"/>
  <c r="H1011" i="3"/>
  <c r="I1011" i="3"/>
  <c r="J1011" i="3"/>
  <c r="L1011" i="3"/>
  <c r="E1012" i="3"/>
  <c r="F1012" i="3"/>
  <c r="K1012" i="3" s="1"/>
  <c r="G1012" i="3"/>
  <c r="H1012" i="3"/>
  <c r="I1012" i="3"/>
  <c r="J1012" i="3"/>
  <c r="L1012" i="3" s="1"/>
  <c r="E1013" i="3"/>
  <c r="F1013" i="3"/>
  <c r="G1013" i="3"/>
  <c r="H1013" i="3"/>
  <c r="I1013" i="3"/>
  <c r="J1013" i="3"/>
  <c r="E1014" i="3"/>
  <c r="F1014" i="3"/>
  <c r="G1014" i="3"/>
  <c r="H1014" i="3"/>
  <c r="I1014" i="3"/>
  <c r="J1014" i="3"/>
  <c r="E1015" i="3"/>
  <c r="F1015" i="3"/>
  <c r="G1015" i="3"/>
  <c r="H1015" i="3"/>
  <c r="I1015" i="3"/>
  <c r="J1015" i="3"/>
  <c r="L1015" i="3" s="1"/>
  <c r="E1016" i="3"/>
  <c r="F1016" i="3"/>
  <c r="G1016" i="3"/>
  <c r="H1016" i="3"/>
  <c r="I1016" i="3"/>
  <c r="J1016" i="3"/>
  <c r="L1016" i="3" s="1"/>
  <c r="E1017" i="3"/>
  <c r="F1017" i="3"/>
  <c r="G1017" i="3"/>
  <c r="H1017" i="3"/>
  <c r="I1017" i="3"/>
  <c r="J1017" i="3"/>
  <c r="L1017" i="3" s="1"/>
  <c r="E1018" i="3"/>
  <c r="F1018" i="3"/>
  <c r="G1018" i="3"/>
  <c r="H1018" i="3"/>
  <c r="I1018" i="3"/>
  <c r="J1018" i="3"/>
  <c r="L1018" i="3" s="1"/>
  <c r="E1019" i="3"/>
  <c r="F1019" i="3"/>
  <c r="G1019" i="3"/>
  <c r="H1019" i="3"/>
  <c r="I1019" i="3"/>
  <c r="J1019" i="3"/>
  <c r="L1019" i="3" s="1"/>
  <c r="E1020" i="3"/>
  <c r="F1020" i="3"/>
  <c r="G1020" i="3"/>
  <c r="H1020" i="3"/>
  <c r="I1020" i="3"/>
  <c r="J1020" i="3"/>
  <c r="L1020" i="3" s="1"/>
  <c r="E1021" i="3"/>
  <c r="F1021" i="3"/>
  <c r="G1021" i="3"/>
  <c r="H1021" i="3"/>
  <c r="I1021" i="3"/>
  <c r="J1021" i="3"/>
  <c r="E1022" i="3"/>
  <c r="F1022" i="3"/>
  <c r="G1022" i="3"/>
  <c r="H1022" i="3"/>
  <c r="I1022" i="3"/>
  <c r="J1022" i="3"/>
  <c r="E1023" i="3"/>
  <c r="F1023" i="3"/>
  <c r="G1023" i="3"/>
  <c r="H1023" i="3"/>
  <c r="L1023" i="3" s="1"/>
  <c r="I1023" i="3"/>
  <c r="J1023" i="3"/>
  <c r="E1024" i="3"/>
  <c r="F1024" i="3"/>
  <c r="G1024" i="3"/>
  <c r="H1024" i="3"/>
  <c r="I1024" i="3"/>
  <c r="J1024" i="3"/>
  <c r="E1025" i="3"/>
  <c r="F1025" i="3"/>
  <c r="G1025" i="3"/>
  <c r="H1025" i="3"/>
  <c r="I1025" i="3"/>
  <c r="J1025" i="3"/>
  <c r="E1026" i="3"/>
  <c r="F1026" i="3"/>
  <c r="G1026" i="3"/>
  <c r="H1026" i="3"/>
  <c r="I1026" i="3"/>
  <c r="J1026" i="3"/>
  <c r="E1027" i="3"/>
  <c r="F1027" i="3"/>
  <c r="G1027" i="3"/>
  <c r="H1027" i="3"/>
  <c r="I1027" i="3"/>
  <c r="J1027" i="3"/>
  <c r="E1028" i="3"/>
  <c r="F1028" i="3"/>
  <c r="G1028" i="3"/>
  <c r="H1028" i="3"/>
  <c r="I1028" i="3"/>
  <c r="J1028" i="3"/>
  <c r="E1029" i="3"/>
  <c r="F1029" i="3"/>
  <c r="G1029" i="3"/>
  <c r="H1029" i="3"/>
  <c r="I1029" i="3"/>
  <c r="J1029" i="3"/>
  <c r="E1030" i="3"/>
  <c r="F1030" i="3"/>
  <c r="G1030" i="3"/>
  <c r="H1030" i="3"/>
  <c r="I1030" i="3"/>
  <c r="J1030" i="3"/>
  <c r="E1031" i="3"/>
  <c r="F1031" i="3"/>
  <c r="G1031" i="3"/>
  <c r="H1031" i="3"/>
  <c r="I1031" i="3"/>
  <c r="J1031" i="3"/>
  <c r="L1031" i="3"/>
  <c r="E1032" i="3"/>
  <c r="F1032" i="3"/>
  <c r="K1032" i="3" s="1"/>
  <c r="G1032" i="3"/>
  <c r="H1032" i="3"/>
  <c r="I1032" i="3"/>
  <c r="J1032" i="3"/>
  <c r="L1032" i="3" s="1"/>
  <c r="E1033" i="3"/>
  <c r="F1033" i="3"/>
  <c r="G1033" i="3"/>
  <c r="H1033" i="3"/>
  <c r="I1033" i="3"/>
  <c r="J1033" i="3"/>
  <c r="E1034" i="3"/>
  <c r="F1034" i="3"/>
  <c r="G1034" i="3"/>
  <c r="H1034" i="3"/>
  <c r="I1034" i="3"/>
  <c r="J1034" i="3"/>
  <c r="E1035" i="3"/>
  <c r="F1035" i="3"/>
  <c r="G1035" i="3"/>
  <c r="H1035" i="3"/>
  <c r="I1035" i="3"/>
  <c r="J1035" i="3"/>
  <c r="L1035" i="3" s="1"/>
  <c r="E1036" i="3"/>
  <c r="F1036" i="3"/>
  <c r="G1036" i="3"/>
  <c r="H1036" i="3"/>
  <c r="I1036" i="3"/>
  <c r="J1036" i="3"/>
  <c r="L1036" i="3" s="1"/>
  <c r="E1037" i="3"/>
  <c r="F1037" i="3"/>
  <c r="G1037" i="3"/>
  <c r="H1037" i="3"/>
  <c r="I1037" i="3"/>
  <c r="J1037" i="3"/>
  <c r="E1038" i="3"/>
  <c r="F1038" i="3"/>
  <c r="G1038" i="3"/>
  <c r="H1038" i="3"/>
  <c r="I1038" i="3"/>
  <c r="J1038" i="3"/>
  <c r="E1039" i="3"/>
  <c r="F1039" i="3"/>
  <c r="G1039" i="3"/>
  <c r="H1039" i="3"/>
  <c r="L1039" i="3" s="1"/>
  <c r="I1039" i="3"/>
  <c r="J1039" i="3"/>
  <c r="E1040" i="3"/>
  <c r="F1040" i="3"/>
  <c r="G1040" i="3"/>
  <c r="H1040" i="3"/>
  <c r="I1040" i="3"/>
  <c r="J1040" i="3"/>
  <c r="E1041" i="3"/>
  <c r="F1041" i="3"/>
  <c r="G1041" i="3"/>
  <c r="H1041" i="3"/>
  <c r="I1041" i="3"/>
  <c r="J1041" i="3"/>
  <c r="E1042" i="3"/>
  <c r="F1042" i="3"/>
  <c r="G1042" i="3"/>
  <c r="H1042" i="3"/>
  <c r="I1042" i="3"/>
  <c r="J1042" i="3"/>
  <c r="E1043" i="3"/>
  <c r="F1043" i="3"/>
  <c r="G1043" i="3"/>
  <c r="H1043" i="3"/>
  <c r="I1043" i="3"/>
  <c r="J1043" i="3"/>
  <c r="E1044" i="3"/>
  <c r="F1044" i="3"/>
  <c r="G1044" i="3"/>
  <c r="H1044" i="3"/>
  <c r="I1044" i="3"/>
  <c r="J1044" i="3"/>
  <c r="E1045" i="3"/>
  <c r="F1045" i="3"/>
  <c r="G1045" i="3"/>
  <c r="H1045" i="3"/>
  <c r="I1045" i="3"/>
  <c r="J1045" i="3"/>
  <c r="E1046" i="3"/>
  <c r="F1046" i="3"/>
  <c r="G1046" i="3"/>
  <c r="H1046" i="3"/>
  <c r="I1046" i="3"/>
  <c r="J1046" i="3"/>
  <c r="E1047" i="3"/>
  <c r="F1047" i="3"/>
  <c r="G1047" i="3"/>
  <c r="H1047" i="3"/>
  <c r="I1047" i="3"/>
  <c r="J1047" i="3"/>
  <c r="L1047" i="3"/>
  <c r="E1048" i="3"/>
  <c r="F1048" i="3"/>
  <c r="K1048" i="3" s="1"/>
  <c r="G1048" i="3"/>
  <c r="H1048" i="3"/>
  <c r="I1048" i="3"/>
  <c r="J1048" i="3"/>
  <c r="L1048" i="3" s="1"/>
  <c r="E1049" i="3"/>
  <c r="F1049" i="3"/>
  <c r="G1049" i="3"/>
  <c r="H1049" i="3"/>
  <c r="I1049" i="3"/>
  <c r="J1049" i="3"/>
  <c r="E1050" i="3"/>
  <c r="F1050" i="3"/>
  <c r="G1050" i="3"/>
  <c r="H1050" i="3"/>
  <c r="I1050" i="3"/>
  <c r="J1050" i="3"/>
  <c r="E1051" i="3"/>
  <c r="F1051" i="3"/>
  <c r="G1051" i="3"/>
  <c r="H1051" i="3"/>
  <c r="I1051" i="3"/>
  <c r="J1051" i="3"/>
  <c r="L1051" i="3" s="1"/>
  <c r="E1052" i="3"/>
  <c r="F1052" i="3"/>
  <c r="G1052" i="3"/>
  <c r="H1052" i="3"/>
  <c r="I1052" i="3"/>
  <c r="J1052" i="3"/>
  <c r="L1052" i="3" s="1"/>
  <c r="E1053" i="3"/>
  <c r="F1053" i="3"/>
  <c r="G1053" i="3"/>
  <c r="H1053" i="3"/>
  <c r="I1053" i="3"/>
  <c r="J1053" i="3"/>
  <c r="E1054" i="3"/>
  <c r="F1054" i="3"/>
  <c r="G1054" i="3"/>
  <c r="H1054" i="3"/>
  <c r="I1054" i="3"/>
  <c r="J1054" i="3"/>
  <c r="E1055" i="3"/>
  <c r="F1055" i="3"/>
  <c r="G1055" i="3"/>
  <c r="H1055" i="3"/>
  <c r="L1055" i="3" s="1"/>
  <c r="I1055" i="3"/>
  <c r="J1055" i="3"/>
  <c r="E1056" i="3"/>
  <c r="F1056" i="3"/>
  <c r="G1056" i="3"/>
  <c r="H1056" i="3"/>
  <c r="I1056" i="3"/>
  <c r="J1056" i="3"/>
  <c r="E1057" i="3"/>
  <c r="F1057" i="3"/>
  <c r="G1057" i="3"/>
  <c r="H1057" i="3"/>
  <c r="I1057" i="3"/>
  <c r="J1057" i="3"/>
  <c r="E1058" i="3"/>
  <c r="F1058" i="3"/>
  <c r="G1058" i="3"/>
  <c r="H1058" i="3"/>
  <c r="I1058" i="3"/>
  <c r="J1058" i="3"/>
  <c r="E1059" i="3"/>
  <c r="F1059" i="3"/>
  <c r="G1059" i="3"/>
  <c r="H1059" i="3"/>
  <c r="I1059" i="3"/>
  <c r="J1059" i="3"/>
  <c r="E1060" i="3"/>
  <c r="F1060" i="3"/>
  <c r="G1060" i="3"/>
  <c r="H1060" i="3"/>
  <c r="I1060" i="3"/>
  <c r="J1060" i="3"/>
  <c r="L1060" i="3" l="1"/>
  <c r="L1059" i="3"/>
  <c r="L1056" i="3"/>
  <c r="K1056" i="3"/>
  <c r="L1044" i="3"/>
  <c r="L1043" i="3"/>
  <c r="L1040" i="3"/>
  <c r="K1040" i="3"/>
  <c r="L1028" i="3"/>
  <c r="L1027" i="3"/>
  <c r="L1024" i="3"/>
  <c r="K1024" i="3"/>
  <c r="L1008" i="3"/>
  <c r="L1007" i="3"/>
  <c r="L1004" i="3"/>
  <c r="K1004" i="3"/>
  <c r="L1013" i="3"/>
  <c r="L1005" i="3"/>
  <c r="L994" i="3"/>
  <c r="L1057" i="3"/>
  <c r="L1049" i="3"/>
  <c r="L1041" i="3"/>
  <c r="L1033" i="3"/>
  <c r="L1025" i="3"/>
  <c r="K1060" i="3"/>
  <c r="L1053" i="3"/>
  <c r="K1052" i="3"/>
  <c r="L1045" i="3"/>
  <c r="K1044" i="3"/>
  <c r="L1037" i="3"/>
  <c r="K1036" i="3"/>
  <c r="L1029" i="3"/>
  <c r="K1028" i="3"/>
  <c r="L1021" i="3"/>
  <c r="K1018" i="3"/>
  <c r="K1016" i="3"/>
  <c r="L1009" i="3"/>
  <c r="K1008" i="3"/>
  <c r="L1001" i="3"/>
  <c r="K1000" i="3"/>
  <c r="L1058" i="3"/>
  <c r="K1058" i="3"/>
  <c r="L1054" i="3"/>
  <c r="K1054" i="3"/>
  <c r="L1050" i="3"/>
  <c r="K1050" i="3"/>
  <c r="L1046" i="3"/>
  <c r="K1046" i="3"/>
  <c r="L1042" i="3"/>
  <c r="K1042" i="3"/>
  <c r="L1038" i="3"/>
  <c r="K1038" i="3"/>
  <c r="L1034" i="3"/>
  <c r="K1034" i="3"/>
  <c r="L1030" i="3"/>
  <c r="K1030" i="3"/>
  <c r="L1026" i="3"/>
  <c r="K1026" i="3"/>
  <c r="L1022" i="3"/>
  <c r="K1022" i="3"/>
  <c r="L1014" i="3"/>
  <c r="K1014" i="3"/>
  <c r="L1010" i="3"/>
  <c r="K1010" i="3"/>
  <c r="L1006" i="3"/>
  <c r="K1006" i="3"/>
  <c r="L1002" i="3"/>
  <c r="K1002" i="3"/>
  <c r="L998" i="3"/>
  <c r="K998" i="3"/>
  <c r="L997" i="3"/>
  <c r="L996" i="3"/>
  <c r="K996" i="3"/>
  <c r="L995" i="3"/>
  <c r="K995" i="3"/>
  <c r="N1056" i="3"/>
  <c r="M1052" i="3"/>
  <c r="M1048" i="3"/>
  <c r="N1044" i="3"/>
  <c r="N1040" i="3"/>
  <c r="N1060" i="3"/>
  <c r="N1058" i="3"/>
  <c r="M1054" i="3"/>
  <c r="M1050" i="3"/>
  <c r="M1046" i="3"/>
  <c r="N1042" i="3"/>
  <c r="M1038" i="3"/>
  <c r="O1038" i="3"/>
  <c r="Q1038" i="3"/>
  <c r="S1038" i="3"/>
  <c r="U1038" i="3"/>
  <c r="W1038" i="3"/>
  <c r="Y1038" i="3"/>
  <c r="N1038" i="3"/>
  <c r="P1038" i="3"/>
  <c r="R1038" i="3"/>
  <c r="T1038" i="3"/>
  <c r="V1038" i="3"/>
  <c r="X1038" i="3"/>
  <c r="Z1038" i="3"/>
  <c r="AB1038" i="3"/>
  <c r="AD1038" i="3"/>
  <c r="AF1038" i="3"/>
  <c r="AH1038" i="3"/>
  <c r="AJ1038" i="3"/>
  <c r="AL1038" i="3"/>
  <c r="AN1038" i="3"/>
  <c r="AP1038" i="3"/>
  <c r="AR1038" i="3"/>
  <c r="AT1038" i="3"/>
  <c r="AV1038" i="3"/>
  <c r="AX1038" i="3"/>
  <c r="AZ1038" i="3"/>
  <c r="BB1038" i="3"/>
  <c r="BD1038" i="3"/>
  <c r="BF1038" i="3"/>
  <c r="M1036" i="3"/>
  <c r="O1036" i="3"/>
  <c r="Q1036" i="3"/>
  <c r="S1036" i="3"/>
  <c r="U1036" i="3"/>
  <c r="W1036" i="3"/>
  <c r="Y1036" i="3"/>
  <c r="AA1036" i="3"/>
  <c r="AC1036" i="3"/>
  <c r="AE1036" i="3"/>
  <c r="AG1036" i="3"/>
  <c r="AI1036" i="3"/>
  <c r="AK1036" i="3"/>
  <c r="AM1036" i="3"/>
  <c r="AO1036" i="3"/>
  <c r="AQ1036" i="3"/>
  <c r="AS1036" i="3"/>
  <c r="AU1036" i="3"/>
  <c r="AW1036" i="3"/>
  <c r="AY1036" i="3"/>
  <c r="BA1036" i="3"/>
  <c r="BC1036" i="3"/>
  <c r="BE1036" i="3"/>
  <c r="BG1036" i="3"/>
  <c r="BI1036" i="3"/>
  <c r="N1036" i="3"/>
  <c r="P1036" i="3"/>
  <c r="BN1036" i="3" s="1"/>
  <c r="R1036" i="3"/>
  <c r="T1036" i="3"/>
  <c r="V1036" i="3"/>
  <c r="X1036" i="3"/>
  <c r="Z1036" i="3"/>
  <c r="AB1036" i="3"/>
  <c r="AD1036" i="3"/>
  <c r="AF1036" i="3"/>
  <c r="AH1036" i="3"/>
  <c r="AJ1036" i="3"/>
  <c r="AL1036" i="3"/>
  <c r="AN1036" i="3"/>
  <c r="AP1036" i="3"/>
  <c r="AR1036" i="3"/>
  <c r="AT1036" i="3"/>
  <c r="AV1036" i="3"/>
  <c r="AX1036" i="3"/>
  <c r="AZ1036" i="3"/>
  <c r="BB1036" i="3"/>
  <c r="BD1036" i="3"/>
  <c r="BF1036" i="3"/>
  <c r="BH1036" i="3"/>
  <c r="N1034" i="3"/>
  <c r="P1034" i="3"/>
  <c r="R1034" i="3"/>
  <c r="T1034" i="3"/>
  <c r="V1034" i="3"/>
  <c r="X1034" i="3"/>
  <c r="Z1034" i="3"/>
  <c r="AB1034" i="3"/>
  <c r="AD1034" i="3"/>
  <c r="AF1034" i="3"/>
  <c r="AH1034" i="3"/>
  <c r="AJ1034" i="3"/>
  <c r="AL1034" i="3"/>
  <c r="AN1034" i="3"/>
  <c r="AP1034" i="3"/>
  <c r="AR1034" i="3"/>
  <c r="AT1034" i="3"/>
  <c r="AV1034" i="3"/>
  <c r="AX1034" i="3"/>
  <c r="AZ1034" i="3"/>
  <c r="BB1034" i="3"/>
  <c r="BD1034" i="3"/>
  <c r="BF1034" i="3"/>
  <c r="BH1034" i="3"/>
  <c r="M1034" i="3"/>
  <c r="O1034" i="3"/>
  <c r="Q1034" i="3"/>
  <c r="S1034" i="3"/>
  <c r="U1034" i="3"/>
  <c r="W1034" i="3"/>
  <c r="Y1034" i="3"/>
  <c r="AA1034" i="3"/>
  <c r="AC1034" i="3"/>
  <c r="AE1034" i="3"/>
  <c r="AG1034" i="3"/>
  <c r="AI1034" i="3"/>
  <c r="AK1034" i="3"/>
  <c r="AM1034" i="3"/>
  <c r="AO1034" i="3"/>
  <c r="AQ1034" i="3"/>
  <c r="AS1034" i="3"/>
  <c r="AU1034" i="3"/>
  <c r="AW1034" i="3"/>
  <c r="AY1034" i="3"/>
  <c r="BA1034" i="3"/>
  <c r="BC1034" i="3"/>
  <c r="BE1034" i="3"/>
  <c r="BG1034" i="3"/>
  <c r="BI1034" i="3"/>
  <c r="M1032" i="3"/>
  <c r="O1032" i="3"/>
  <c r="Q1032" i="3"/>
  <c r="S1032" i="3"/>
  <c r="U1032" i="3"/>
  <c r="W1032" i="3"/>
  <c r="Y1032" i="3"/>
  <c r="AA1032" i="3"/>
  <c r="AC1032" i="3"/>
  <c r="AE1032" i="3"/>
  <c r="AG1032" i="3"/>
  <c r="AI1032" i="3"/>
  <c r="AK1032" i="3"/>
  <c r="AM1032" i="3"/>
  <c r="AO1032" i="3"/>
  <c r="AQ1032" i="3"/>
  <c r="AS1032" i="3"/>
  <c r="AU1032" i="3"/>
  <c r="AW1032" i="3"/>
  <c r="AY1032" i="3"/>
  <c r="BA1032" i="3"/>
  <c r="BC1032" i="3"/>
  <c r="BE1032" i="3"/>
  <c r="BG1032" i="3"/>
  <c r="BI1032" i="3"/>
  <c r="N1032" i="3"/>
  <c r="P1032" i="3"/>
  <c r="R1032" i="3"/>
  <c r="T1032" i="3"/>
  <c r="V1032" i="3"/>
  <c r="X1032" i="3"/>
  <c r="Z1032" i="3"/>
  <c r="AB1032" i="3"/>
  <c r="AD1032" i="3"/>
  <c r="AF1032" i="3"/>
  <c r="AH1032" i="3"/>
  <c r="AJ1032" i="3"/>
  <c r="AL1032" i="3"/>
  <c r="AN1032" i="3"/>
  <c r="AP1032" i="3"/>
  <c r="AR1032" i="3"/>
  <c r="AT1032" i="3"/>
  <c r="AV1032" i="3"/>
  <c r="AX1032" i="3"/>
  <c r="AZ1032" i="3"/>
  <c r="BB1032" i="3"/>
  <c r="BD1032" i="3"/>
  <c r="BF1032" i="3"/>
  <c r="BH1032" i="3"/>
  <c r="N1030" i="3"/>
  <c r="P1030" i="3"/>
  <c r="R1030" i="3"/>
  <c r="T1030" i="3"/>
  <c r="V1030" i="3"/>
  <c r="X1030" i="3"/>
  <c r="Z1030" i="3"/>
  <c r="AB1030" i="3"/>
  <c r="AD1030" i="3"/>
  <c r="AF1030" i="3"/>
  <c r="AH1030" i="3"/>
  <c r="AJ1030" i="3"/>
  <c r="AL1030" i="3"/>
  <c r="AN1030" i="3"/>
  <c r="AP1030" i="3"/>
  <c r="AR1030" i="3"/>
  <c r="AT1030" i="3"/>
  <c r="AV1030" i="3"/>
  <c r="AX1030" i="3"/>
  <c r="AZ1030" i="3"/>
  <c r="BB1030" i="3"/>
  <c r="BD1030" i="3"/>
  <c r="BF1030" i="3"/>
  <c r="BH1030" i="3"/>
  <c r="M1030" i="3"/>
  <c r="O1030" i="3"/>
  <c r="Q1030" i="3"/>
  <c r="S1030" i="3"/>
  <c r="U1030" i="3"/>
  <c r="W1030" i="3"/>
  <c r="Y1030" i="3"/>
  <c r="AA1030" i="3"/>
  <c r="AC1030" i="3"/>
  <c r="AE1030" i="3"/>
  <c r="AG1030" i="3"/>
  <c r="AI1030" i="3"/>
  <c r="AK1030" i="3"/>
  <c r="AM1030" i="3"/>
  <c r="AO1030" i="3"/>
  <c r="AQ1030" i="3"/>
  <c r="AS1030" i="3"/>
  <c r="AU1030" i="3"/>
  <c r="AW1030" i="3"/>
  <c r="AY1030" i="3"/>
  <c r="BA1030" i="3"/>
  <c r="BC1030" i="3"/>
  <c r="BE1030" i="3"/>
  <c r="BG1030" i="3"/>
  <c r="BI1030" i="3"/>
  <c r="M1028" i="3"/>
  <c r="O1028" i="3"/>
  <c r="Q1028" i="3"/>
  <c r="S1028" i="3"/>
  <c r="U1028" i="3"/>
  <c r="W1028" i="3"/>
  <c r="Y1028" i="3"/>
  <c r="AA1028" i="3"/>
  <c r="AC1028" i="3"/>
  <c r="AE1028" i="3"/>
  <c r="AG1028" i="3"/>
  <c r="AI1028" i="3"/>
  <c r="AK1028" i="3"/>
  <c r="AM1028" i="3"/>
  <c r="AO1028" i="3"/>
  <c r="AQ1028" i="3"/>
  <c r="AS1028" i="3"/>
  <c r="AU1028" i="3"/>
  <c r="AW1028" i="3"/>
  <c r="AY1028" i="3"/>
  <c r="BA1028" i="3"/>
  <c r="BC1028" i="3"/>
  <c r="BE1028" i="3"/>
  <c r="BG1028" i="3"/>
  <c r="BI1028" i="3"/>
  <c r="N1028" i="3"/>
  <c r="P1028" i="3"/>
  <c r="R1028" i="3"/>
  <c r="T1028" i="3"/>
  <c r="V1028" i="3"/>
  <c r="X1028" i="3"/>
  <c r="Z1028" i="3"/>
  <c r="AB1028" i="3"/>
  <c r="AD1028" i="3"/>
  <c r="AF1028" i="3"/>
  <c r="AH1028" i="3"/>
  <c r="AJ1028" i="3"/>
  <c r="AL1028" i="3"/>
  <c r="AN1028" i="3"/>
  <c r="AP1028" i="3"/>
  <c r="AR1028" i="3"/>
  <c r="AT1028" i="3"/>
  <c r="AV1028" i="3"/>
  <c r="AX1028" i="3"/>
  <c r="AZ1028" i="3"/>
  <c r="BB1028" i="3"/>
  <c r="BD1028" i="3"/>
  <c r="BF1028" i="3"/>
  <c r="BH1028" i="3"/>
  <c r="N1026" i="3"/>
  <c r="P1026" i="3"/>
  <c r="R1026" i="3"/>
  <c r="T1026" i="3"/>
  <c r="V1026" i="3"/>
  <c r="X1026" i="3"/>
  <c r="Z1026" i="3"/>
  <c r="AB1026" i="3"/>
  <c r="AD1026" i="3"/>
  <c r="AF1026" i="3"/>
  <c r="AH1026" i="3"/>
  <c r="AJ1026" i="3"/>
  <c r="AL1026" i="3"/>
  <c r="AN1026" i="3"/>
  <c r="AP1026" i="3"/>
  <c r="AR1026" i="3"/>
  <c r="AT1026" i="3"/>
  <c r="AV1026" i="3"/>
  <c r="AX1026" i="3"/>
  <c r="AZ1026" i="3"/>
  <c r="BB1026" i="3"/>
  <c r="BD1026" i="3"/>
  <c r="BF1026" i="3"/>
  <c r="BH1026" i="3"/>
  <c r="M1026" i="3"/>
  <c r="O1026" i="3"/>
  <c r="Q1026" i="3"/>
  <c r="S1026" i="3"/>
  <c r="U1026" i="3"/>
  <c r="W1026" i="3"/>
  <c r="Y1026" i="3"/>
  <c r="AA1026" i="3"/>
  <c r="AC1026" i="3"/>
  <c r="AE1026" i="3"/>
  <c r="AG1026" i="3"/>
  <c r="AI1026" i="3"/>
  <c r="AK1026" i="3"/>
  <c r="AM1026" i="3"/>
  <c r="AO1026" i="3"/>
  <c r="AQ1026" i="3"/>
  <c r="AS1026" i="3"/>
  <c r="AU1026" i="3"/>
  <c r="AW1026" i="3"/>
  <c r="AY1026" i="3"/>
  <c r="BA1026" i="3"/>
  <c r="BC1026" i="3"/>
  <c r="BE1026" i="3"/>
  <c r="BG1026" i="3"/>
  <c r="BI1026" i="3"/>
  <c r="M1024" i="3"/>
  <c r="O1024" i="3"/>
  <c r="Q1024" i="3"/>
  <c r="S1024" i="3"/>
  <c r="U1024" i="3"/>
  <c r="W1024" i="3"/>
  <c r="Y1024" i="3"/>
  <c r="AA1024" i="3"/>
  <c r="AC1024" i="3"/>
  <c r="AE1024" i="3"/>
  <c r="AG1024" i="3"/>
  <c r="AI1024" i="3"/>
  <c r="AK1024" i="3"/>
  <c r="AM1024" i="3"/>
  <c r="AO1024" i="3"/>
  <c r="AQ1024" i="3"/>
  <c r="AS1024" i="3"/>
  <c r="AU1024" i="3"/>
  <c r="AW1024" i="3"/>
  <c r="AY1024" i="3"/>
  <c r="BA1024" i="3"/>
  <c r="BC1024" i="3"/>
  <c r="BE1024" i="3"/>
  <c r="BG1024" i="3"/>
  <c r="BI1024" i="3"/>
  <c r="N1024" i="3"/>
  <c r="P1024" i="3"/>
  <c r="R1024" i="3"/>
  <c r="T1024" i="3"/>
  <c r="V1024" i="3"/>
  <c r="X1024" i="3"/>
  <c r="Z1024" i="3"/>
  <c r="AB1024" i="3"/>
  <c r="AD1024" i="3"/>
  <c r="AF1024" i="3"/>
  <c r="AH1024" i="3"/>
  <c r="AJ1024" i="3"/>
  <c r="AL1024" i="3"/>
  <c r="AN1024" i="3"/>
  <c r="AP1024" i="3"/>
  <c r="AR1024" i="3"/>
  <c r="AT1024" i="3"/>
  <c r="AV1024" i="3"/>
  <c r="AX1024" i="3"/>
  <c r="AZ1024" i="3"/>
  <c r="BB1024" i="3"/>
  <c r="BD1024" i="3"/>
  <c r="BF1024" i="3"/>
  <c r="BH1024" i="3"/>
  <c r="N1022" i="3"/>
  <c r="P1022" i="3"/>
  <c r="R1022" i="3"/>
  <c r="T1022" i="3"/>
  <c r="V1022" i="3"/>
  <c r="X1022" i="3"/>
  <c r="Z1022" i="3"/>
  <c r="AB1022" i="3"/>
  <c r="AD1022" i="3"/>
  <c r="AF1022" i="3"/>
  <c r="AH1022" i="3"/>
  <c r="AJ1022" i="3"/>
  <c r="AL1022" i="3"/>
  <c r="AN1022" i="3"/>
  <c r="AP1022" i="3"/>
  <c r="AR1022" i="3"/>
  <c r="AT1022" i="3"/>
  <c r="AV1022" i="3"/>
  <c r="AX1022" i="3"/>
  <c r="AZ1022" i="3"/>
  <c r="BB1022" i="3"/>
  <c r="BD1022" i="3"/>
  <c r="BF1022" i="3"/>
  <c r="BH1022" i="3"/>
  <c r="M1022" i="3"/>
  <c r="O1022" i="3"/>
  <c r="Q1022" i="3"/>
  <c r="S1022" i="3"/>
  <c r="U1022" i="3"/>
  <c r="W1022" i="3"/>
  <c r="Y1022" i="3"/>
  <c r="AA1022" i="3"/>
  <c r="AC1022" i="3"/>
  <c r="AE1022" i="3"/>
  <c r="AG1022" i="3"/>
  <c r="AI1022" i="3"/>
  <c r="AK1022" i="3"/>
  <c r="AM1022" i="3"/>
  <c r="AO1022" i="3"/>
  <c r="AQ1022" i="3"/>
  <c r="AS1022" i="3"/>
  <c r="AU1022" i="3"/>
  <c r="AW1022" i="3"/>
  <c r="AY1022" i="3"/>
  <c r="BA1022" i="3"/>
  <c r="BC1022" i="3"/>
  <c r="BE1022" i="3"/>
  <c r="BG1022" i="3"/>
  <c r="BI1022" i="3"/>
  <c r="K1020" i="3"/>
  <c r="M1018" i="3"/>
  <c r="O1018" i="3"/>
  <c r="Q1018" i="3"/>
  <c r="S1018" i="3"/>
  <c r="U1018" i="3"/>
  <c r="W1018" i="3"/>
  <c r="Y1018" i="3"/>
  <c r="AA1018" i="3"/>
  <c r="AC1018" i="3"/>
  <c r="AE1018" i="3"/>
  <c r="AG1018" i="3"/>
  <c r="AI1018" i="3"/>
  <c r="AK1018" i="3"/>
  <c r="AM1018" i="3"/>
  <c r="AO1018" i="3"/>
  <c r="AQ1018" i="3"/>
  <c r="AS1018" i="3"/>
  <c r="AU1018" i="3"/>
  <c r="AW1018" i="3"/>
  <c r="AY1018" i="3"/>
  <c r="BA1018" i="3"/>
  <c r="BC1018" i="3"/>
  <c r="BE1018" i="3"/>
  <c r="BG1018" i="3"/>
  <c r="BI1018" i="3"/>
  <c r="N1018" i="3"/>
  <c r="P1018" i="3"/>
  <c r="R1018" i="3"/>
  <c r="T1018" i="3"/>
  <c r="V1018" i="3"/>
  <c r="X1018" i="3"/>
  <c r="Z1018" i="3"/>
  <c r="AB1018" i="3"/>
  <c r="AD1018" i="3"/>
  <c r="AF1018" i="3"/>
  <c r="AH1018" i="3"/>
  <c r="AJ1018" i="3"/>
  <c r="AL1018" i="3"/>
  <c r="AN1018" i="3"/>
  <c r="AP1018" i="3"/>
  <c r="AR1018" i="3"/>
  <c r="AT1018" i="3"/>
  <c r="AV1018" i="3"/>
  <c r="AX1018" i="3"/>
  <c r="AZ1018" i="3"/>
  <c r="BB1018" i="3"/>
  <c r="BD1018" i="3"/>
  <c r="BF1018" i="3"/>
  <c r="BH1018" i="3"/>
  <c r="N1016" i="3"/>
  <c r="P1016" i="3"/>
  <c r="R1016" i="3"/>
  <c r="T1016" i="3"/>
  <c r="V1016" i="3"/>
  <c r="X1016" i="3"/>
  <c r="Z1016" i="3"/>
  <c r="AB1016" i="3"/>
  <c r="AD1016" i="3"/>
  <c r="AF1016" i="3"/>
  <c r="AH1016" i="3"/>
  <c r="AJ1016" i="3"/>
  <c r="AL1016" i="3"/>
  <c r="AN1016" i="3"/>
  <c r="AP1016" i="3"/>
  <c r="AR1016" i="3"/>
  <c r="AT1016" i="3"/>
  <c r="AV1016" i="3"/>
  <c r="AX1016" i="3"/>
  <c r="AZ1016" i="3"/>
  <c r="BB1016" i="3"/>
  <c r="BD1016" i="3"/>
  <c r="BF1016" i="3"/>
  <c r="BH1016" i="3"/>
  <c r="M1016" i="3"/>
  <c r="O1016" i="3"/>
  <c r="Q1016" i="3"/>
  <c r="S1016" i="3"/>
  <c r="U1016" i="3"/>
  <c r="W1016" i="3"/>
  <c r="Y1016" i="3"/>
  <c r="AA1016" i="3"/>
  <c r="AC1016" i="3"/>
  <c r="AE1016" i="3"/>
  <c r="AG1016" i="3"/>
  <c r="AI1016" i="3"/>
  <c r="AK1016" i="3"/>
  <c r="AM1016" i="3"/>
  <c r="AO1016" i="3"/>
  <c r="AQ1016" i="3"/>
  <c r="AS1016" i="3"/>
  <c r="AU1016" i="3"/>
  <c r="AW1016" i="3"/>
  <c r="AY1016" i="3"/>
  <c r="BA1016" i="3"/>
  <c r="BC1016" i="3"/>
  <c r="BE1016" i="3"/>
  <c r="BG1016" i="3"/>
  <c r="BI1016" i="3"/>
  <c r="N1014" i="3"/>
  <c r="P1014" i="3"/>
  <c r="R1014" i="3"/>
  <c r="T1014" i="3"/>
  <c r="V1014" i="3"/>
  <c r="X1014" i="3"/>
  <c r="Z1014" i="3"/>
  <c r="AB1014" i="3"/>
  <c r="AD1014" i="3"/>
  <c r="AF1014" i="3"/>
  <c r="AH1014" i="3"/>
  <c r="AJ1014" i="3"/>
  <c r="AL1014" i="3"/>
  <c r="AN1014" i="3"/>
  <c r="AP1014" i="3"/>
  <c r="AR1014" i="3"/>
  <c r="AT1014" i="3"/>
  <c r="AV1014" i="3"/>
  <c r="AX1014" i="3"/>
  <c r="AZ1014" i="3"/>
  <c r="BB1014" i="3"/>
  <c r="BD1014" i="3"/>
  <c r="BF1014" i="3"/>
  <c r="BH1014" i="3"/>
  <c r="M1014" i="3"/>
  <c r="O1014" i="3"/>
  <c r="BN1014" i="3" s="1"/>
  <c r="Q1014" i="3"/>
  <c r="S1014" i="3"/>
  <c r="U1014" i="3"/>
  <c r="W1014" i="3"/>
  <c r="Y1014" i="3"/>
  <c r="AA1014" i="3"/>
  <c r="AC1014" i="3"/>
  <c r="AE1014" i="3"/>
  <c r="AG1014" i="3"/>
  <c r="AI1014" i="3"/>
  <c r="AK1014" i="3"/>
  <c r="AM1014" i="3"/>
  <c r="AO1014" i="3"/>
  <c r="AQ1014" i="3"/>
  <c r="AS1014" i="3"/>
  <c r="AU1014" i="3"/>
  <c r="AW1014" i="3"/>
  <c r="AY1014" i="3"/>
  <c r="BA1014" i="3"/>
  <c r="BC1014" i="3"/>
  <c r="BE1014" i="3"/>
  <c r="BG1014" i="3"/>
  <c r="BI1014" i="3"/>
  <c r="M1012" i="3"/>
  <c r="O1012" i="3"/>
  <c r="Q1012" i="3"/>
  <c r="S1012" i="3"/>
  <c r="U1012" i="3"/>
  <c r="W1012" i="3"/>
  <c r="Y1012" i="3"/>
  <c r="AA1012" i="3"/>
  <c r="AC1012" i="3"/>
  <c r="AE1012" i="3"/>
  <c r="AG1012" i="3"/>
  <c r="AI1012" i="3"/>
  <c r="AK1012" i="3"/>
  <c r="AM1012" i="3"/>
  <c r="AO1012" i="3"/>
  <c r="AQ1012" i="3"/>
  <c r="AS1012" i="3"/>
  <c r="AU1012" i="3"/>
  <c r="AW1012" i="3"/>
  <c r="AY1012" i="3"/>
  <c r="BA1012" i="3"/>
  <c r="BC1012" i="3"/>
  <c r="BE1012" i="3"/>
  <c r="BG1012" i="3"/>
  <c r="BI1012" i="3"/>
  <c r="N1012" i="3"/>
  <c r="P1012" i="3"/>
  <c r="R1012" i="3"/>
  <c r="T1012" i="3"/>
  <c r="V1012" i="3"/>
  <c r="X1012" i="3"/>
  <c r="Z1012" i="3"/>
  <c r="AB1012" i="3"/>
  <c r="AD1012" i="3"/>
  <c r="AF1012" i="3"/>
  <c r="AH1012" i="3"/>
  <c r="AJ1012" i="3"/>
  <c r="AL1012" i="3"/>
  <c r="AN1012" i="3"/>
  <c r="AP1012" i="3"/>
  <c r="AR1012" i="3"/>
  <c r="AT1012" i="3"/>
  <c r="AV1012" i="3"/>
  <c r="AX1012" i="3"/>
  <c r="AZ1012" i="3"/>
  <c r="BB1012" i="3"/>
  <c r="BD1012" i="3"/>
  <c r="BF1012" i="3"/>
  <c r="BH1012" i="3"/>
  <c r="M1010" i="3"/>
  <c r="O1010" i="3"/>
  <c r="Q1010" i="3"/>
  <c r="S1010" i="3"/>
  <c r="U1010" i="3"/>
  <c r="W1010" i="3"/>
  <c r="Y1010" i="3"/>
  <c r="AA1010" i="3"/>
  <c r="AC1010" i="3"/>
  <c r="AE1010" i="3"/>
  <c r="AG1010" i="3"/>
  <c r="AI1010" i="3"/>
  <c r="AK1010" i="3"/>
  <c r="AM1010" i="3"/>
  <c r="AO1010" i="3"/>
  <c r="AQ1010" i="3"/>
  <c r="AS1010" i="3"/>
  <c r="AU1010" i="3"/>
  <c r="AW1010" i="3"/>
  <c r="AY1010" i="3"/>
  <c r="BA1010" i="3"/>
  <c r="BC1010" i="3"/>
  <c r="BE1010" i="3"/>
  <c r="BG1010" i="3"/>
  <c r="BI1010" i="3"/>
  <c r="N1010" i="3"/>
  <c r="P1010" i="3"/>
  <c r="R1010" i="3"/>
  <c r="T1010" i="3"/>
  <c r="V1010" i="3"/>
  <c r="X1010" i="3"/>
  <c r="Z1010" i="3"/>
  <c r="AB1010" i="3"/>
  <c r="AD1010" i="3"/>
  <c r="AF1010" i="3"/>
  <c r="AH1010" i="3"/>
  <c r="AJ1010" i="3"/>
  <c r="AL1010" i="3"/>
  <c r="AN1010" i="3"/>
  <c r="AP1010" i="3"/>
  <c r="AR1010" i="3"/>
  <c r="AT1010" i="3"/>
  <c r="AV1010" i="3"/>
  <c r="AX1010" i="3"/>
  <c r="AZ1010" i="3"/>
  <c r="BB1010" i="3"/>
  <c r="BD1010" i="3"/>
  <c r="BF1010" i="3"/>
  <c r="BH1010" i="3"/>
  <c r="N1008" i="3"/>
  <c r="P1008" i="3"/>
  <c r="R1008" i="3"/>
  <c r="T1008" i="3"/>
  <c r="V1008" i="3"/>
  <c r="X1008" i="3"/>
  <c r="Z1008" i="3"/>
  <c r="AB1008" i="3"/>
  <c r="AD1008" i="3"/>
  <c r="AF1008" i="3"/>
  <c r="AH1008" i="3"/>
  <c r="AJ1008" i="3"/>
  <c r="AL1008" i="3"/>
  <c r="AN1008" i="3"/>
  <c r="AP1008" i="3"/>
  <c r="AR1008" i="3"/>
  <c r="AT1008" i="3"/>
  <c r="AV1008" i="3"/>
  <c r="AX1008" i="3"/>
  <c r="AZ1008" i="3"/>
  <c r="BB1008" i="3"/>
  <c r="BD1008" i="3"/>
  <c r="BF1008" i="3"/>
  <c r="BH1008" i="3"/>
  <c r="M1008" i="3"/>
  <c r="O1008" i="3"/>
  <c r="Q1008" i="3"/>
  <c r="S1008" i="3"/>
  <c r="U1008" i="3"/>
  <c r="W1008" i="3"/>
  <c r="Y1008" i="3"/>
  <c r="AA1008" i="3"/>
  <c r="AC1008" i="3"/>
  <c r="AE1008" i="3"/>
  <c r="AG1008" i="3"/>
  <c r="AI1008" i="3"/>
  <c r="AK1008" i="3"/>
  <c r="AM1008" i="3"/>
  <c r="AO1008" i="3"/>
  <c r="AQ1008" i="3"/>
  <c r="AS1008" i="3"/>
  <c r="AU1008" i="3"/>
  <c r="AW1008" i="3"/>
  <c r="AY1008" i="3"/>
  <c r="BA1008" i="3"/>
  <c r="BC1008" i="3"/>
  <c r="BE1008" i="3"/>
  <c r="BG1008" i="3"/>
  <c r="BI1008" i="3"/>
  <c r="N1006" i="3"/>
  <c r="P1006" i="3"/>
  <c r="R1006" i="3"/>
  <c r="T1006" i="3"/>
  <c r="V1006" i="3"/>
  <c r="X1006" i="3"/>
  <c r="Z1006" i="3"/>
  <c r="AB1006" i="3"/>
  <c r="AD1006" i="3"/>
  <c r="AF1006" i="3"/>
  <c r="AH1006" i="3"/>
  <c r="AJ1006" i="3"/>
  <c r="AL1006" i="3"/>
  <c r="AN1006" i="3"/>
  <c r="AP1006" i="3"/>
  <c r="AR1006" i="3"/>
  <c r="AT1006" i="3"/>
  <c r="AV1006" i="3"/>
  <c r="AX1006" i="3"/>
  <c r="AZ1006" i="3"/>
  <c r="BB1006" i="3"/>
  <c r="BD1006" i="3"/>
  <c r="BF1006" i="3"/>
  <c r="BH1006" i="3"/>
  <c r="M1006" i="3"/>
  <c r="O1006" i="3"/>
  <c r="BN1006" i="3" s="1"/>
  <c r="Q1006" i="3"/>
  <c r="S1006" i="3"/>
  <c r="U1006" i="3"/>
  <c r="W1006" i="3"/>
  <c r="Y1006" i="3"/>
  <c r="AA1006" i="3"/>
  <c r="AC1006" i="3"/>
  <c r="AE1006" i="3"/>
  <c r="AG1006" i="3"/>
  <c r="AI1006" i="3"/>
  <c r="AK1006" i="3"/>
  <c r="AM1006" i="3"/>
  <c r="AO1006" i="3"/>
  <c r="AQ1006" i="3"/>
  <c r="AS1006" i="3"/>
  <c r="AU1006" i="3"/>
  <c r="AW1006" i="3"/>
  <c r="AY1006" i="3"/>
  <c r="BA1006" i="3"/>
  <c r="BC1006" i="3"/>
  <c r="BE1006" i="3"/>
  <c r="BG1006" i="3"/>
  <c r="BI1006" i="3"/>
  <c r="N1004" i="3"/>
  <c r="P1004" i="3"/>
  <c r="R1004" i="3"/>
  <c r="T1004" i="3"/>
  <c r="V1004" i="3"/>
  <c r="X1004" i="3"/>
  <c r="Z1004" i="3"/>
  <c r="AB1004" i="3"/>
  <c r="AD1004" i="3"/>
  <c r="AF1004" i="3"/>
  <c r="AH1004" i="3"/>
  <c r="AJ1004" i="3"/>
  <c r="AL1004" i="3"/>
  <c r="AN1004" i="3"/>
  <c r="AP1004" i="3"/>
  <c r="AR1004" i="3"/>
  <c r="AT1004" i="3"/>
  <c r="AV1004" i="3"/>
  <c r="AX1004" i="3"/>
  <c r="AZ1004" i="3"/>
  <c r="BB1004" i="3"/>
  <c r="BD1004" i="3"/>
  <c r="BF1004" i="3"/>
  <c r="BH1004" i="3"/>
  <c r="M1004" i="3"/>
  <c r="O1004" i="3"/>
  <c r="Q1004" i="3"/>
  <c r="S1004" i="3"/>
  <c r="U1004" i="3"/>
  <c r="W1004" i="3"/>
  <c r="Y1004" i="3"/>
  <c r="AA1004" i="3"/>
  <c r="AC1004" i="3"/>
  <c r="AE1004" i="3"/>
  <c r="AG1004" i="3"/>
  <c r="AI1004" i="3"/>
  <c r="AK1004" i="3"/>
  <c r="AM1004" i="3"/>
  <c r="AO1004" i="3"/>
  <c r="AQ1004" i="3"/>
  <c r="AS1004" i="3"/>
  <c r="AU1004" i="3"/>
  <c r="AW1004" i="3"/>
  <c r="AY1004" i="3"/>
  <c r="BA1004" i="3"/>
  <c r="BE1004" i="3"/>
  <c r="BI1004" i="3"/>
  <c r="BC1004" i="3"/>
  <c r="BG1004" i="3"/>
  <c r="N1002" i="3"/>
  <c r="P1002" i="3"/>
  <c r="R1002" i="3"/>
  <c r="T1002" i="3"/>
  <c r="V1002" i="3"/>
  <c r="X1002" i="3"/>
  <c r="Z1002" i="3"/>
  <c r="AB1002" i="3"/>
  <c r="AD1002" i="3"/>
  <c r="AF1002" i="3"/>
  <c r="AH1002" i="3"/>
  <c r="AJ1002" i="3"/>
  <c r="AL1002" i="3"/>
  <c r="AN1002" i="3"/>
  <c r="AP1002" i="3"/>
  <c r="AR1002" i="3"/>
  <c r="AT1002" i="3"/>
  <c r="AV1002" i="3"/>
  <c r="AX1002" i="3"/>
  <c r="AZ1002" i="3"/>
  <c r="BB1002" i="3"/>
  <c r="BD1002" i="3"/>
  <c r="BF1002" i="3"/>
  <c r="BH1002" i="3"/>
  <c r="M1002" i="3"/>
  <c r="O1002" i="3"/>
  <c r="Q1002" i="3"/>
  <c r="S1002" i="3"/>
  <c r="U1002" i="3"/>
  <c r="W1002" i="3"/>
  <c r="Y1002" i="3"/>
  <c r="AA1002" i="3"/>
  <c r="AC1002" i="3"/>
  <c r="AE1002" i="3"/>
  <c r="AG1002" i="3"/>
  <c r="AI1002" i="3"/>
  <c r="AK1002" i="3"/>
  <c r="AM1002" i="3"/>
  <c r="AO1002" i="3"/>
  <c r="AQ1002" i="3"/>
  <c r="AS1002" i="3"/>
  <c r="AU1002" i="3"/>
  <c r="AW1002" i="3"/>
  <c r="AY1002" i="3"/>
  <c r="BA1002" i="3"/>
  <c r="BC1002" i="3"/>
  <c r="BE1002" i="3"/>
  <c r="BG1002" i="3"/>
  <c r="BI1002" i="3"/>
  <c r="N1000" i="3"/>
  <c r="P1000" i="3"/>
  <c r="R1000" i="3"/>
  <c r="T1000" i="3"/>
  <c r="V1000" i="3"/>
  <c r="X1000" i="3"/>
  <c r="Z1000" i="3"/>
  <c r="AB1000" i="3"/>
  <c r="AD1000" i="3"/>
  <c r="AF1000" i="3"/>
  <c r="AH1000" i="3"/>
  <c r="AJ1000" i="3"/>
  <c r="AL1000" i="3"/>
  <c r="AN1000" i="3"/>
  <c r="AP1000" i="3"/>
  <c r="AR1000" i="3"/>
  <c r="AT1000" i="3"/>
  <c r="AV1000" i="3"/>
  <c r="AX1000" i="3"/>
  <c r="AZ1000" i="3"/>
  <c r="BB1000" i="3"/>
  <c r="BD1000" i="3"/>
  <c r="BF1000" i="3"/>
  <c r="BH1000" i="3"/>
  <c r="M1000" i="3"/>
  <c r="O1000" i="3"/>
  <c r="Q1000" i="3"/>
  <c r="S1000" i="3"/>
  <c r="U1000" i="3"/>
  <c r="W1000" i="3"/>
  <c r="Y1000" i="3"/>
  <c r="AA1000" i="3"/>
  <c r="AC1000" i="3"/>
  <c r="AE1000" i="3"/>
  <c r="AG1000" i="3"/>
  <c r="AI1000" i="3"/>
  <c r="AK1000" i="3"/>
  <c r="AM1000" i="3"/>
  <c r="AO1000" i="3"/>
  <c r="AQ1000" i="3"/>
  <c r="AS1000" i="3"/>
  <c r="AU1000" i="3"/>
  <c r="AW1000" i="3"/>
  <c r="AY1000" i="3"/>
  <c r="BA1000" i="3"/>
  <c r="BC1000" i="3"/>
  <c r="BE1000" i="3"/>
  <c r="BG1000" i="3"/>
  <c r="BI1000" i="3"/>
  <c r="M998" i="3"/>
  <c r="O998" i="3"/>
  <c r="Q998" i="3"/>
  <c r="S998" i="3"/>
  <c r="U998" i="3"/>
  <c r="W998" i="3"/>
  <c r="Y998" i="3"/>
  <c r="AA998" i="3"/>
  <c r="AC998" i="3"/>
  <c r="AE998" i="3"/>
  <c r="AG998" i="3"/>
  <c r="AI998" i="3"/>
  <c r="AK998" i="3"/>
  <c r="AM998" i="3"/>
  <c r="AO998" i="3"/>
  <c r="AQ998" i="3"/>
  <c r="AS998" i="3"/>
  <c r="AU998" i="3"/>
  <c r="N998" i="3"/>
  <c r="P998" i="3"/>
  <c r="R998" i="3"/>
  <c r="T998" i="3"/>
  <c r="V998" i="3"/>
  <c r="X998" i="3"/>
  <c r="Z998" i="3"/>
  <c r="AB998" i="3"/>
  <c r="AD998" i="3"/>
  <c r="AF998" i="3"/>
  <c r="AH998" i="3"/>
  <c r="AJ998" i="3"/>
  <c r="AL998" i="3"/>
  <c r="AN998" i="3"/>
  <c r="AP998" i="3"/>
  <c r="AR998" i="3"/>
  <c r="AT998" i="3"/>
  <c r="AV998" i="3"/>
  <c r="AX998" i="3"/>
  <c r="AW998" i="3"/>
  <c r="AZ998" i="3"/>
  <c r="BB998" i="3"/>
  <c r="BD998" i="3"/>
  <c r="BF998" i="3"/>
  <c r="BH998" i="3"/>
  <c r="AY998" i="3"/>
  <c r="BA998" i="3"/>
  <c r="BC998" i="3"/>
  <c r="BE998" i="3"/>
  <c r="BG998" i="3"/>
  <c r="BI998" i="3"/>
  <c r="N996" i="3"/>
  <c r="P996" i="3"/>
  <c r="R996" i="3"/>
  <c r="T996" i="3"/>
  <c r="V996" i="3"/>
  <c r="X996" i="3"/>
  <c r="Z996" i="3"/>
  <c r="AB996" i="3"/>
  <c r="O996" i="3"/>
  <c r="S996" i="3"/>
  <c r="W996" i="3"/>
  <c r="AA996" i="3"/>
  <c r="AD996" i="3"/>
  <c r="AF996" i="3"/>
  <c r="AH996" i="3"/>
  <c r="AJ996" i="3"/>
  <c r="AL996" i="3"/>
  <c r="AN996" i="3"/>
  <c r="AP996" i="3"/>
  <c r="AR996" i="3"/>
  <c r="AT996" i="3"/>
  <c r="AV996" i="3"/>
  <c r="AX996" i="3"/>
  <c r="AZ996" i="3"/>
  <c r="BB996" i="3"/>
  <c r="BD996" i="3"/>
  <c r="BF996" i="3"/>
  <c r="BH996" i="3"/>
  <c r="M996" i="3"/>
  <c r="Q996" i="3"/>
  <c r="U996" i="3"/>
  <c r="Y996" i="3"/>
  <c r="AC996" i="3"/>
  <c r="AE996" i="3"/>
  <c r="AG996" i="3"/>
  <c r="AI996" i="3"/>
  <c r="AK996" i="3"/>
  <c r="AM996" i="3"/>
  <c r="AO996" i="3"/>
  <c r="AQ996" i="3"/>
  <c r="AS996" i="3"/>
  <c r="AU996" i="3"/>
  <c r="AW996" i="3"/>
  <c r="AY996" i="3"/>
  <c r="BA996" i="3"/>
  <c r="BC996" i="3"/>
  <c r="BE996" i="3"/>
  <c r="BG996" i="3"/>
  <c r="BI996" i="3"/>
  <c r="K994" i="3"/>
  <c r="BI1060" i="3"/>
  <c r="BG1060" i="3"/>
  <c r="BE1060" i="3"/>
  <c r="BC1060" i="3"/>
  <c r="BA1060" i="3"/>
  <c r="AY1060" i="3"/>
  <c r="AW1060" i="3"/>
  <c r="AU1060" i="3"/>
  <c r="AS1060" i="3"/>
  <c r="AQ1060" i="3"/>
  <c r="AO1060" i="3"/>
  <c r="AM1060" i="3"/>
  <c r="AK1060" i="3"/>
  <c r="AI1060" i="3"/>
  <c r="AG1060" i="3"/>
  <c r="AE1060" i="3"/>
  <c r="AC1060" i="3"/>
  <c r="AA1060" i="3"/>
  <c r="Y1060" i="3"/>
  <c r="W1060" i="3"/>
  <c r="U1060" i="3"/>
  <c r="S1060" i="3"/>
  <c r="Q1060" i="3"/>
  <c r="O1060" i="3"/>
  <c r="M1060" i="3"/>
  <c r="BI1058" i="3"/>
  <c r="BG1058" i="3"/>
  <c r="BE1058" i="3"/>
  <c r="BC1058" i="3"/>
  <c r="BA1058" i="3"/>
  <c r="AY1058" i="3"/>
  <c r="AW1058" i="3"/>
  <c r="AU1058" i="3"/>
  <c r="AS1058" i="3"/>
  <c r="AQ1058" i="3"/>
  <c r="AO1058" i="3"/>
  <c r="AM1058" i="3"/>
  <c r="AK1058" i="3"/>
  <c r="AI1058" i="3"/>
  <c r="AG1058" i="3"/>
  <c r="AE1058" i="3"/>
  <c r="AC1058" i="3"/>
  <c r="AA1058" i="3"/>
  <c r="Y1058" i="3"/>
  <c r="W1058" i="3"/>
  <c r="U1058" i="3"/>
  <c r="S1058" i="3"/>
  <c r="Q1058" i="3"/>
  <c r="O1058" i="3"/>
  <c r="M1058" i="3"/>
  <c r="BI1056" i="3"/>
  <c r="BG1056" i="3"/>
  <c r="BE1056" i="3"/>
  <c r="BC1056" i="3"/>
  <c r="BA1056" i="3"/>
  <c r="AY1056" i="3"/>
  <c r="AW1056" i="3"/>
  <c r="AU1056" i="3"/>
  <c r="AS1056" i="3"/>
  <c r="AQ1056" i="3"/>
  <c r="AO1056" i="3"/>
  <c r="AM1056" i="3"/>
  <c r="AK1056" i="3"/>
  <c r="AI1056" i="3"/>
  <c r="AG1056" i="3"/>
  <c r="AE1056" i="3"/>
  <c r="AC1056" i="3"/>
  <c r="AA1056" i="3"/>
  <c r="Y1056" i="3"/>
  <c r="W1056" i="3"/>
  <c r="U1056" i="3"/>
  <c r="S1056" i="3"/>
  <c r="Q1056" i="3"/>
  <c r="O1056" i="3"/>
  <c r="M1056" i="3"/>
  <c r="BH1054" i="3"/>
  <c r="BF1054" i="3"/>
  <c r="BD1054" i="3"/>
  <c r="BB1054" i="3"/>
  <c r="AZ1054" i="3"/>
  <c r="AX1054" i="3"/>
  <c r="AV1054" i="3"/>
  <c r="AT1054" i="3"/>
  <c r="AR1054" i="3"/>
  <c r="AP1054" i="3"/>
  <c r="AN1054" i="3"/>
  <c r="AL1054" i="3"/>
  <c r="AJ1054" i="3"/>
  <c r="AH1054" i="3"/>
  <c r="AF1054" i="3"/>
  <c r="AD1054" i="3"/>
  <c r="AB1054" i="3"/>
  <c r="Z1054" i="3"/>
  <c r="X1054" i="3"/>
  <c r="V1054" i="3"/>
  <c r="T1054" i="3"/>
  <c r="R1054" i="3"/>
  <c r="P1054" i="3"/>
  <c r="N1054" i="3"/>
  <c r="BH1052" i="3"/>
  <c r="BF1052" i="3"/>
  <c r="BD1052" i="3"/>
  <c r="BB1052" i="3"/>
  <c r="AZ1052" i="3"/>
  <c r="AX1052" i="3"/>
  <c r="AV1052" i="3"/>
  <c r="AT1052" i="3"/>
  <c r="AR1052" i="3"/>
  <c r="AP1052" i="3"/>
  <c r="AN1052" i="3"/>
  <c r="AL1052" i="3"/>
  <c r="AJ1052" i="3"/>
  <c r="AH1052" i="3"/>
  <c r="AF1052" i="3"/>
  <c r="AD1052" i="3"/>
  <c r="AB1052" i="3"/>
  <c r="Z1052" i="3"/>
  <c r="X1052" i="3"/>
  <c r="V1052" i="3"/>
  <c r="T1052" i="3"/>
  <c r="R1052" i="3"/>
  <c r="P1052" i="3"/>
  <c r="N1052" i="3"/>
  <c r="BH1050" i="3"/>
  <c r="BF1050" i="3"/>
  <c r="BD1050" i="3"/>
  <c r="BB1050" i="3"/>
  <c r="AZ1050" i="3"/>
  <c r="AX1050" i="3"/>
  <c r="AV1050" i="3"/>
  <c r="AT1050" i="3"/>
  <c r="AR1050" i="3"/>
  <c r="AP1050" i="3"/>
  <c r="AN1050" i="3"/>
  <c r="AL1050" i="3"/>
  <c r="AJ1050" i="3"/>
  <c r="AH1050" i="3"/>
  <c r="AF1050" i="3"/>
  <c r="AD1050" i="3"/>
  <c r="AB1050" i="3"/>
  <c r="Z1050" i="3"/>
  <c r="X1050" i="3"/>
  <c r="V1050" i="3"/>
  <c r="T1050" i="3"/>
  <c r="R1050" i="3"/>
  <c r="P1050" i="3"/>
  <c r="N1050" i="3"/>
  <c r="BH1048" i="3"/>
  <c r="BF1048" i="3"/>
  <c r="BD1048" i="3"/>
  <c r="BB1048" i="3"/>
  <c r="AZ1048" i="3"/>
  <c r="AX1048" i="3"/>
  <c r="AV1048" i="3"/>
  <c r="AT1048" i="3"/>
  <c r="AR1048" i="3"/>
  <c r="AP1048" i="3"/>
  <c r="AN1048" i="3"/>
  <c r="AL1048" i="3"/>
  <c r="AJ1048" i="3"/>
  <c r="AH1048" i="3"/>
  <c r="AF1048" i="3"/>
  <c r="AD1048" i="3"/>
  <c r="AB1048" i="3"/>
  <c r="Z1048" i="3"/>
  <c r="X1048" i="3"/>
  <c r="V1048" i="3"/>
  <c r="T1048" i="3"/>
  <c r="R1048" i="3"/>
  <c r="P1048" i="3"/>
  <c r="N1048" i="3"/>
  <c r="BH1046" i="3"/>
  <c r="BF1046" i="3"/>
  <c r="BD1046" i="3"/>
  <c r="BB1046" i="3"/>
  <c r="AZ1046" i="3"/>
  <c r="AX1046" i="3"/>
  <c r="AV1046" i="3"/>
  <c r="AT1046" i="3"/>
  <c r="AR1046" i="3"/>
  <c r="AP1046" i="3"/>
  <c r="AN1046" i="3"/>
  <c r="AL1046" i="3"/>
  <c r="AJ1046" i="3"/>
  <c r="AH1046" i="3"/>
  <c r="AF1046" i="3"/>
  <c r="AD1046" i="3"/>
  <c r="AB1046" i="3"/>
  <c r="Z1046" i="3"/>
  <c r="X1046" i="3"/>
  <c r="V1046" i="3"/>
  <c r="T1046" i="3"/>
  <c r="R1046" i="3"/>
  <c r="P1046" i="3"/>
  <c r="N1046" i="3"/>
  <c r="BI1044" i="3"/>
  <c r="BG1044" i="3"/>
  <c r="BE1044" i="3"/>
  <c r="BC1044" i="3"/>
  <c r="BA1044" i="3"/>
  <c r="AY1044" i="3"/>
  <c r="AW1044" i="3"/>
  <c r="AU1044" i="3"/>
  <c r="AS1044" i="3"/>
  <c r="AQ1044" i="3"/>
  <c r="AO1044" i="3"/>
  <c r="AM1044" i="3"/>
  <c r="AK1044" i="3"/>
  <c r="AI1044" i="3"/>
  <c r="AG1044" i="3"/>
  <c r="AE1044" i="3"/>
  <c r="AC1044" i="3"/>
  <c r="AA1044" i="3"/>
  <c r="Y1044" i="3"/>
  <c r="W1044" i="3"/>
  <c r="U1044" i="3"/>
  <c r="S1044" i="3"/>
  <c r="Q1044" i="3"/>
  <c r="O1044" i="3"/>
  <c r="M1044" i="3"/>
  <c r="BI1042" i="3"/>
  <c r="BG1042" i="3"/>
  <c r="BE1042" i="3"/>
  <c r="BC1042" i="3"/>
  <c r="BA1042" i="3"/>
  <c r="AY1042" i="3"/>
  <c r="AW1042" i="3"/>
  <c r="AU1042" i="3"/>
  <c r="AS1042" i="3"/>
  <c r="AQ1042" i="3"/>
  <c r="AO1042" i="3"/>
  <c r="AM1042" i="3"/>
  <c r="AK1042" i="3"/>
  <c r="AI1042" i="3"/>
  <c r="AG1042" i="3"/>
  <c r="AE1042" i="3"/>
  <c r="AC1042" i="3"/>
  <c r="AA1042" i="3"/>
  <c r="Y1042" i="3"/>
  <c r="W1042" i="3"/>
  <c r="U1042" i="3"/>
  <c r="S1042" i="3"/>
  <c r="Q1042" i="3"/>
  <c r="O1042" i="3"/>
  <c r="M1042" i="3"/>
  <c r="BI1040" i="3"/>
  <c r="BG1040" i="3"/>
  <c r="BE1040" i="3"/>
  <c r="BC1040" i="3"/>
  <c r="BA1040" i="3"/>
  <c r="AY1040" i="3"/>
  <c r="AW1040" i="3"/>
  <c r="AU1040" i="3"/>
  <c r="AS1040" i="3"/>
  <c r="AQ1040" i="3"/>
  <c r="AO1040" i="3"/>
  <c r="AM1040" i="3"/>
  <c r="AK1040" i="3"/>
  <c r="AI1040" i="3"/>
  <c r="AG1040" i="3"/>
  <c r="AE1040" i="3"/>
  <c r="AC1040" i="3"/>
  <c r="AA1040" i="3"/>
  <c r="Y1040" i="3"/>
  <c r="W1040" i="3"/>
  <c r="U1040" i="3"/>
  <c r="S1040" i="3"/>
  <c r="Q1040" i="3"/>
  <c r="O1040" i="3"/>
  <c r="M1040" i="3"/>
  <c r="BH1038" i="3"/>
  <c r="BE1038" i="3"/>
  <c r="BA1038" i="3"/>
  <c r="AW1038" i="3"/>
  <c r="AS1038" i="3"/>
  <c r="AO1038" i="3"/>
  <c r="AK1038" i="3"/>
  <c r="AG1038" i="3"/>
  <c r="AC1038" i="3"/>
  <c r="K1059" i="3"/>
  <c r="K1057" i="3"/>
  <c r="K1055" i="3"/>
  <c r="K1053" i="3"/>
  <c r="K1051" i="3"/>
  <c r="K1049" i="3"/>
  <c r="K1047" i="3"/>
  <c r="K1045" i="3"/>
  <c r="K1043" i="3"/>
  <c r="K1041" i="3"/>
  <c r="K1039" i="3"/>
  <c r="K1037" i="3"/>
  <c r="K1035" i="3"/>
  <c r="K1033" i="3"/>
  <c r="K1031" i="3"/>
  <c r="K1029" i="3"/>
  <c r="K1027" i="3"/>
  <c r="K1025" i="3"/>
  <c r="K1023" i="3"/>
  <c r="K1021" i="3"/>
  <c r="K1019" i="3"/>
  <c r="K1017" i="3"/>
  <c r="K1015" i="3"/>
  <c r="K1013" i="3"/>
  <c r="K1011" i="3"/>
  <c r="K1009" i="3"/>
  <c r="K1007" i="3"/>
  <c r="K1005" i="3"/>
  <c r="K1003" i="3"/>
  <c r="K1001" i="3"/>
  <c r="K999" i="3"/>
  <c r="K997" i="3"/>
  <c r="M995" i="3"/>
  <c r="O995" i="3"/>
  <c r="Q995" i="3"/>
  <c r="S995" i="3"/>
  <c r="U995" i="3"/>
  <c r="W995" i="3"/>
  <c r="Y995" i="3"/>
  <c r="AA995" i="3"/>
  <c r="AC995" i="3"/>
  <c r="AE995" i="3"/>
  <c r="AG995" i="3"/>
  <c r="AI995" i="3"/>
  <c r="AK995" i="3"/>
  <c r="AM995" i="3"/>
  <c r="AO995" i="3"/>
  <c r="AQ995" i="3"/>
  <c r="AS995" i="3"/>
  <c r="AU995" i="3"/>
  <c r="AW995" i="3"/>
  <c r="AY995" i="3"/>
  <c r="BA995" i="3"/>
  <c r="BC995" i="3"/>
  <c r="BE995" i="3"/>
  <c r="BG995" i="3"/>
  <c r="BI995" i="3"/>
  <c r="N995" i="3"/>
  <c r="R995" i="3"/>
  <c r="V995" i="3"/>
  <c r="Z995" i="3"/>
  <c r="AD995" i="3"/>
  <c r="AH995" i="3"/>
  <c r="AL995" i="3"/>
  <c r="AP995" i="3"/>
  <c r="AT995" i="3"/>
  <c r="AX995" i="3"/>
  <c r="BB995" i="3"/>
  <c r="BF995" i="3"/>
  <c r="P995" i="3"/>
  <c r="T995" i="3"/>
  <c r="X995" i="3"/>
  <c r="AB995" i="3"/>
  <c r="AF995" i="3"/>
  <c r="AJ995" i="3"/>
  <c r="AN995" i="3"/>
  <c r="AR995" i="3"/>
  <c r="AV995" i="3"/>
  <c r="AZ995" i="3"/>
  <c r="BD995" i="3"/>
  <c r="BH995" i="3"/>
  <c r="M993" i="3"/>
  <c r="O993" i="3"/>
  <c r="Q993" i="3"/>
  <c r="S993" i="3"/>
  <c r="U993" i="3"/>
  <c r="W993" i="3"/>
  <c r="Y993" i="3"/>
  <c r="AA993" i="3"/>
  <c r="AC993" i="3"/>
  <c r="AE993" i="3"/>
  <c r="AG993" i="3"/>
  <c r="AI993" i="3"/>
  <c r="AK993" i="3"/>
  <c r="AM993" i="3"/>
  <c r="AO993" i="3"/>
  <c r="AQ993" i="3"/>
  <c r="AS993" i="3"/>
  <c r="AU993" i="3"/>
  <c r="AW993" i="3"/>
  <c r="AY993" i="3"/>
  <c r="BA993" i="3"/>
  <c r="BC993" i="3"/>
  <c r="BE993" i="3"/>
  <c r="BG993" i="3"/>
  <c r="BI993" i="3"/>
  <c r="N993" i="3"/>
  <c r="P993" i="3"/>
  <c r="R993" i="3"/>
  <c r="T993" i="3"/>
  <c r="V993" i="3"/>
  <c r="X993" i="3"/>
  <c r="Z993" i="3"/>
  <c r="AB993" i="3"/>
  <c r="AD993" i="3"/>
  <c r="AF993" i="3"/>
  <c r="AH993" i="3"/>
  <c r="AJ993" i="3"/>
  <c r="AL993" i="3"/>
  <c r="AN993" i="3"/>
  <c r="AP993" i="3"/>
  <c r="AR993" i="3"/>
  <c r="AT993" i="3"/>
  <c r="AV993" i="3"/>
  <c r="AX993" i="3"/>
  <c r="AZ993" i="3"/>
  <c r="BB993" i="3"/>
  <c r="BD993" i="3"/>
  <c r="BF993" i="3"/>
  <c r="BH993" i="3"/>
  <c r="BH1060" i="3"/>
  <c r="BF1060" i="3"/>
  <c r="BD1060" i="3"/>
  <c r="BB1060" i="3"/>
  <c r="AZ1060" i="3"/>
  <c r="AX1060" i="3"/>
  <c r="AV1060" i="3"/>
  <c r="AT1060" i="3"/>
  <c r="AR1060" i="3"/>
  <c r="AP1060" i="3"/>
  <c r="AN1060" i="3"/>
  <c r="AL1060" i="3"/>
  <c r="AJ1060" i="3"/>
  <c r="AH1060" i="3"/>
  <c r="AF1060" i="3"/>
  <c r="AD1060" i="3"/>
  <c r="AB1060" i="3"/>
  <c r="Z1060" i="3"/>
  <c r="X1060" i="3"/>
  <c r="V1060" i="3"/>
  <c r="T1060" i="3"/>
  <c r="R1060" i="3"/>
  <c r="P1060" i="3"/>
  <c r="BH1058" i="3"/>
  <c r="BF1058" i="3"/>
  <c r="BD1058" i="3"/>
  <c r="BB1058" i="3"/>
  <c r="AZ1058" i="3"/>
  <c r="AX1058" i="3"/>
  <c r="AV1058" i="3"/>
  <c r="AT1058" i="3"/>
  <c r="AR1058" i="3"/>
  <c r="AP1058" i="3"/>
  <c r="AN1058" i="3"/>
  <c r="AL1058" i="3"/>
  <c r="AJ1058" i="3"/>
  <c r="AH1058" i="3"/>
  <c r="AF1058" i="3"/>
  <c r="AD1058" i="3"/>
  <c r="AB1058" i="3"/>
  <c r="Z1058" i="3"/>
  <c r="X1058" i="3"/>
  <c r="V1058" i="3"/>
  <c r="T1058" i="3"/>
  <c r="R1058" i="3"/>
  <c r="P1058" i="3"/>
  <c r="BH1056" i="3"/>
  <c r="BF1056" i="3"/>
  <c r="BD1056" i="3"/>
  <c r="BB1056" i="3"/>
  <c r="AZ1056" i="3"/>
  <c r="AX1056" i="3"/>
  <c r="AV1056" i="3"/>
  <c r="AT1056" i="3"/>
  <c r="AR1056" i="3"/>
  <c r="AP1056" i="3"/>
  <c r="AN1056" i="3"/>
  <c r="AL1056" i="3"/>
  <c r="AJ1056" i="3"/>
  <c r="AH1056" i="3"/>
  <c r="AF1056" i="3"/>
  <c r="AD1056" i="3"/>
  <c r="AB1056" i="3"/>
  <c r="Z1056" i="3"/>
  <c r="X1056" i="3"/>
  <c r="V1056" i="3"/>
  <c r="T1056" i="3"/>
  <c r="R1056" i="3"/>
  <c r="P1056" i="3"/>
  <c r="BI1054" i="3"/>
  <c r="BG1054" i="3"/>
  <c r="BE1054" i="3"/>
  <c r="BC1054" i="3"/>
  <c r="BA1054" i="3"/>
  <c r="AY1054" i="3"/>
  <c r="AW1054" i="3"/>
  <c r="AU1054" i="3"/>
  <c r="AS1054" i="3"/>
  <c r="AQ1054" i="3"/>
  <c r="AO1054" i="3"/>
  <c r="AM1054" i="3"/>
  <c r="AK1054" i="3"/>
  <c r="AI1054" i="3"/>
  <c r="AG1054" i="3"/>
  <c r="AE1054" i="3"/>
  <c r="AC1054" i="3"/>
  <c r="AA1054" i="3"/>
  <c r="Y1054" i="3"/>
  <c r="W1054" i="3"/>
  <c r="U1054" i="3"/>
  <c r="S1054" i="3"/>
  <c r="Q1054" i="3"/>
  <c r="O1054" i="3"/>
  <c r="BI1052" i="3"/>
  <c r="BG1052" i="3"/>
  <c r="BE1052" i="3"/>
  <c r="BC1052" i="3"/>
  <c r="BA1052" i="3"/>
  <c r="AY1052" i="3"/>
  <c r="AW1052" i="3"/>
  <c r="AU1052" i="3"/>
  <c r="AS1052" i="3"/>
  <c r="AQ1052" i="3"/>
  <c r="AO1052" i="3"/>
  <c r="AM1052" i="3"/>
  <c r="AK1052" i="3"/>
  <c r="AI1052" i="3"/>
  <c r="AG1052" i="3"/>
  <c r="AE1052" i="3"/>
  <c r="AC1052" i="3"/>
  <c r="AA1052" i="3"/>
  <c r="Y1052" i="3"/>
  <c r="W1052" i="3"/>
  <c r="U1052" i="3"/>
  <c r="S1052" i="3"/>
  <c r="Q1052" i="3"/>
  <c r="O1052" i="3"/>
  <c r="BI1050" i="3"/>
  <c r="BG1050" i="3"/>
  <c r="BE1050" i="3"/>
  <c r="BC1050" i="3"/>
  <c r="BA1050" i="3"/>
  <c r="AY1050" i="3"/>
  <c r="AW1050" i="3"/>
  <c r="AU1050" i="3"/>
  <c r="AS1050" i="3"/>
  <c r="AQ1050" i="3"/>
  <c r="AO1050" i="3"/>
  <c r="AM1050" i="3"/>
  <c r="AK1050" i="3"/>
  <c r="AI1050" i="3"/>
  <c r="AG1050" i="3"/>
  <c r="AE1050" i="3"/>
  <c r="AC1050" i="3"/>
  <c r="AA1050" i="3"/>
  <c r="Y1050" i="3"/>
  <c r="W1050" i="3"/>
  <c r="U1050" i="3"/>
  <c r="S1050" i="3"/>
  <c r="Q1050" i="3"/>
  <c r="O1050" i="3"/>
  <c r="BI1048" i="3"/>
  <c r="BG1048" i="3"/>
  <c r="BE1048" i="3"/>
  <c r="BC1048" i="3"/>
  <c r="BA1048" i="3"/>
  <c r="AY1048" i="3"/>
  <c r="AW1048" i="3"/>
  <c r="AU1048" i="3"/>
  <c r="AS1048" i="3"/>
  <c r="AQ1048" i="3"/>
  <c r="AO1048" i="3"/>
  <c r="AM1048" i="3"/>
  <c r="AK1048" i="3"/>
  <c r="AI1048" i="3"/>
  <c r="AG1048" i="3"/>
  <c r="AE1048" i="3"/>
  <c r="AC1048" i="3"/>
  <c r="AA1048" i="3"/>
  <c r="Y1048" i="3"/>
  <c r="W1048" i="3"/>
  <c r="U1048" i="3"/>
  <c r="S1048" i="3"/>
  <c r="Q1048" i="3"/>
  <c r="O1048" i="3"/>
  <c r="BI1046" i="3"/>
  <c r="BG1046" i="3"/>
  <c r="BE1046" i="3"/>
  <c r="BC1046" i="3"/>
  <c r="BA1046" i="3"/>
  <c r="AY1046" i="3"/>
  <c r="AW1046" i="3"/>
  <c r="AU1046" i="3"/>
  <c r="AS1046" i="3"/>
  <c r="AQ1046" i="3"/>
  <c r="AO1046" i="3"/>
  <c r="AM1046" i="3"/>
  <c r="AK1046" i="3"/>
  <c r="AI1046" i="3"/>
  <c r="AG1046" i="3"/>
  <c r="AE1046" i="3"/>
  <c r="AC1046" i="3"/>
  <c r="AA1046" i="3"/>
  <c r="Y1046" i="3"/>
  <c r="W1046" i="3"/>
  <c r="U1046" i="3"/>
  <c r="S1046" i="3"/>
  <c r="Q1046" i="3"/>
  <c r="O1046" i="3"/>
  <c r="BH1044" i="3"/>
  <c r="BF1044" i="3"/>
  <c r="BD1044" i="3"/>
  <c r="BB1044" i="3"/>
  <c r="AZ1044" i="3"/>
  <c r="AX1044" i="3"/>
  <c r="AV1044" i="3"/>
  <c r="AT1044" i="3"/>
  <c r="AR1044" i="3"/>
  <c r="AP1044" i="3"/>
  <c r="AN1044" i="3"/>
  <c r="AL1044" i="3"/>
  <c r="AJ1044" i="3"/>
  <c r="AH1044" i="3"/>
  <c r="AF1044" i="3"/>
  <c r="AD1044" i="3"/>
  <c r="AB1044" i="3"/>
  <c r="Z1044" i="3"/>
  <c r="X1044" i="3"/>
  <c r="V1044" i="3"/>
  <c r="T1044" i="3"/>
  <c r="R1044" i="3"/>
  <c r="P1044" i="3"/>
  <c r="BH1042" i="3"/>
  <c r="BF1042" i="3"/>
  <c r="BD1042" i="3"/>
  <c r="BB1042" i="3"/>
  <c r="AZ1042" i="3"/>
  <c r="AX1042" i="3"/>
  <c r="AV1042" i="3"/>
  <c r="AT1042" i="3"/>
  <c r="AR1042" i="3"/>
  <c r="AP1042" i="3"/>
  <c r="AN1042" i="3"/>
  <c r="AL1042" i="3"/>
  <c r="AJ1042" i="3"/>
  <c r="AH1042" i="3"/>
  <c r="AF1042" i="3"/>
  <c r="AD1042" i="3"/>
  <c r="AB1042" i="3"/>
  <c r="Z1042" i="3"/>
  <c r="X1042" i="3"/>
  <c r="V1042" i="3"/>
  <c r="T1042" i="3"/>
  <c r="R1042" i="3"/>
  <c r="P1042" i="3"/>
  <c r="BH1040" i="3"/>
  <c r="BF1040" i="3"/>
  <c r="BD1040" i="3"/>
  <c r="BB1040" i="3"/>
  <c r="AZ1040" i="3"/>
  <c r="AX1040" i="3"/>
  <c r="AV1040" i="3"/>
  <c r="AT1040" i="3"/>
  <c r="AR1040" i="3"/>
  <c r="AP1040" i="3"/>
  <c r="AN1040" i="3"/>
  <c r="AL1040" i="3"/>
  <c r="AJ1040" i="3"/>
  <c r="AH1040" i="3"/>
  <c r="AF1040" i="3"/>
  <c r="AD1040" i="3"/>
  <c r="AB1040" i="3"/>
  <c r="Z1040" i="3"/>
  <c r="X1040" i="3"/>
  <c r="V1040" i="3"/>
  <c r="T1040" i="3"/>
  <c r="R1040" i="3"/>
  <c r="P1040" i="3"/>
  <c r="BI1038" i="3"/>
  <c r="BG1038" i="3"/>
  <c r="BC1038" i="3"/>
  <c r="AY1038" i="3"/>
  <c r="AU1038" i="3"/>
  <c r="AQ1038" i="3"/>
  <c r="AM1038" i="3"/>
  <c r="AI1038" i="3"/>
  <c r="AE1038" i="3"/>
  <c r="AA1038" i="3"/>
  <c r="BL1036" i="3"/>
  <c r="BJ1034" i="3"/>
  <c r="BN1034" i="3"/>
  <c r="BL1032" i="3"/>
  <c r="BJ1030" i="3"/>
  <c r="BN1030" i="3"/>
  <c r="BL1028" i="3"/>
  <c r="BJ1026" i="3"/>
  <c r="BN1026" i="3"/>
  <c r="BL1024" i="3"/>
  <c r="BJ1022" i="3"/>
  <c r="BN1022" i="3"/>
  <c r="BL1018" i="3"/>
  <c r="BJ1016" i="3"/>
  <c r="BN1016" i="3"/>
  <c r="BL1014" i="3"/>
  <c r="BJ1012" i="3"/>
  <c r="BN1012" i="3"/>
  <c r="BL1010" i="3"/>
  <c r="BJ1008" i="3"/>
  <c r="BN1008" i="3"/>
  <c r="BL1006" i="3"/>
  <c r="BJ1004" i="3"/>
  <c r="BN1004" i="3"/>
  <c r="BL1002" i="3"/>
  <c r="BN993" i="3" l="1"/>
  <c r="BJ1002" i="3"/>
  <c r="BL1004" i="3"/>
  <c r="BJ1006" i="3"/>
  <c r="BL1008" i="3"/>
  <c r="BJ1010" i="3"/>
  <c r="BL1012" i="3"/>
  <c r="BJ1014" i="3"/>
  <c r="BL1016" i="3"/>
  <c r="BJ1018" i="3"/>
  <c r="BL1022" i="3"/>
  <c r="BJ1024" i="3"/>
  <c r="BN1024" i="3"/>
  <c r="BL1026" i="3"/>
  <c r="BJ1028" i="3"/>
  <c r="BN1028" i="3"/>
  <c r="BL1030" i="3"/>
  <c r="BJ1032" i="3"/>
  <c r="BN1032" i="3"/>
  <c r="BL1034" i="3"/>
  <c r="BJ1036" i="3"/>
  <c r="BN1010" i="3"/>
  <c r="BN1018" i="3"/>
  <c r="BK1042" i="3"/>
  <c r="BM1042" i="3"/>
  <c r="BJ1044" i="3"/>
  <c r="BL1046" i="3"/>
  <c r="BL1048" i="3"/>
  <c r="BL1050" i="3"/>
  <c r="BL1052" i="3"/>
  <c r="BL1054" i="3"/>
  <c r="BK1056" i="3"/>
  <c r="BK1060" i="3"/>
  <c r="BM1060" i="3"/>
  <c r="BK1040" i="3"/>
  <c r="BM1040" i="3"/>
  <c r="BK1044" i="3"/>
  <c r="BM1044" i="3"/>
  <c r="BK1058" i="3"/>
  <c r="BM1058" i="3"/>
  <c r="BL993" i="3"/>
  <c r="BJ993" i="3"/>
  <c r="BK993" i="3"/>
  <c r="BM995" i="3"/>
  <c r="BL995" i="3"/>
  <c r="N997" i="3"/>
  <c r="P997" i="3"/>
  <c r="R997" i="3"/>
  <c r="T997" i="3"/>
  <c r="V997" i="3"/>
  <c r="X997" i="3"/>
  <c r="Z997" i="3"/>
  <c r="AB997" i="3"/>
  <c r="AD997" i="3"/>
  <c r="AF997" i="3"/>
  <c r="AH997" i="3"/>
  <c r="AJ997" i="3"/>
  <c r="AL997" i="3"/>
  <c r="AN997" i="3"/>
  <c r="AP997" i="3"/>
  <c r="AR997" i="3"/>
  <c r="AT997" i="3"/>
  <c r="AV997" i="3"/>
  <c r="AX997" i="3"/>
  <c r="AZ997" i="3"/>
  <c r="BB997" i="3"/>
  <c r="BD997" i="3"/>
  <c r="BF997" i="3"/>
  <c r="BH997" i="3"/>
  <c r="M997" i="3"/>
  <c r="O997" i="3"/>
  <c r="Q997" i="3"/>
  <c r="S997" i="3"/>
  <c r="U997" i="3"/>
  <c r="W997" i="3"/>
  <c r="Y997" i="3"/>
  <c r="AA997" i="3"/>
  <c r="AC997" i="3"/>
  <c r="AE997" i="3"/>
  <c r="AG997" i="3"/>
  <c r="AI997" i="3"/>
  <c r="AK997" i="3"/>
  <c r="AM997" i="3"/>
  <c r="AO997" i="3"/>
  <c r="AQ997" i="3"/>
  <c r="AS997" i="3"/>
  <c r="AU997" i="3"/>
  <c r="AW997" i="3"/>
  <c r="AY997" i="3"/>
  <c r="BA997" i="3"/>
  <c r="BC997" i="3"/>
  <c r="BE997" i="3"/>
  <c r="BG997" i="3"/>
  <c r="BI997" i="3"/>
  <c r="M1001" i="3"/>
  <c r="O1001" i="3"/>
  <c r="Q1001" i="3"/>
  <c r="S1001" i="3"/>
  <c r="U1001" i="3"/>
  <c r="W1001" i="3"/>
  <c r="Y1001" i="3"/>
  <c r="AA1001" i="3"/>
  <c r="AC1001" i="3"/>
  <c r="AE1001" i="3"/>
  <c r="AG1001" i="3"/>
  <c r="AI1001" i="3"/>
  <c r="AK1001" i="3"/>
  <c r="AM1001" i="3"/>
  <c r="AO1001" i="3"/>
  <c r="AQ1001" i="3"/>
  <c r="AS1001" i="3"/>
  <c r="AU1001" i="3"/>
  <c r="AW1001" i="3"/>
  <c r="AY1001" i="3"/>
  <c r="BA1001" i="3"/>
  <c r="BC1001" i="3"/>
  <c r="BE1001" i="3"/>
  <c r="BG1001" i="3"/>
  <c r="BI1001" i="3"/>
  <c r="N1001" i="3"/>
  <c r="P1001" i="3"/>
  <c r="R1001" i="3"/>
  <c r="T1001" i="3"/>
  <c r="V1001" i="3"/>
  <c r="X1001" i="3"/>
  <c r="Z1001" i="3"/>
  <c r="AB1001" i="3"/>
  <c r="AD1001" i="3"/>
  <c r="AF1001" i="3"/>
  <c r="AH1001" i="3"/>
  <c r="AJ1001" i="3"/>
  <c r="AL1001" i="3"/>
  <c r="AN1001" i="3"/>
  <c r="AP1001" i="3"/>
  <c r="AR1001" i="3"/>
  <c r="AT1001" i="3"/>
  <c r="AV1001" i="3"/>
  <c r="AX1001" i="3"/>
  <c r="AZ1001" i="3"/>
  <c r="BB1001" i="3"/>
  <c r="BD1001" i="3"/>
  <c r="BF1001" i="3"/>
  <c r="BH1001" i="3"/>
  <c r="M1005" i="3"/>
  <c r="O1005" i="3"/>
  <c r="Q1005" i="3"/>
  <c r="S1005" i="3"/>
  <c r="U1005" i="3"/>
  <c r="W1005" i="3"/>
  <c r="Y1005" i="3"/>
  <c r="AA1005" i="3"/>
  <c r="AC1005" i="3"/>
  <c r="AE1005" i="3"/>
  <c r="AG1005" i="3"/>
  <c r="N1005" i="3"/>
  <c r="R1005" i="3"/>
  <c r="V1005" i="3"/>
  <c r="Z1005" i="3"/>
  <c r="AD1005" i="3"/>
  <c r="AH1005" i="3"/>
  <c r="AJ1005" i="3"/>
  <c r="AL1005" i="3"/>
  <c r="AN1005" i="3"/>
  <c r="AP1005" i="3"/>
  <c r="AR1005" i="3"/>
  <c r="AT1005" i="3"/>
  <c r="AV1005" i="3"/>
  <c r="AX1005" i="3"/>
  <c r="AZ1005" i="3"/>
  <c r="BB1005" i="3"/>
  <c r="BD1005" i="3"/>
  <c r="BF1005" i="3"/>
  <c r="BH1005" i="3"/>
  <c r="P1005" i="3"/>
  <c r="T1005" i="3"/>
  <c r="X1005" i="3"/>
  <c r="AB1005" i="3"/>
  <c r="AF1005" i="3"/>
  <c r="AI1005" i="3"/>
  <c r="AK1005" i="3"/>
  <c r="AM1005" i="3"/>
  <c r="AO1005" i="3"/>
  <c r="AQ1005" i="3"/>
  <c r="AS1005" i="3"/>
  <c r="AU1005" i="3"/>
  <c r="AW1005" i="3"/>
  <c r="AY1005" i="3"/>
  <c r="BA1005" i="3"/>
  <c r="BC1005" i="3"/>
  <c r="BE1005" i="3"/>
  <c r="BG1005" i="3"/>
  <c r="BI1005" i="3"/>
  <c r="M1009" i="3"/>
  <c r="O1009" i="3"/>
  <c r="Q1009" i="3"/>
  <c r="S1009" i="3"/>
  <c r="U1009" i="3"/>
  <c r="W1009" i="3"/>
  <c r="Y1009" i="3"/>
  <c r="AA1009" i="3"/>
  <c r="AC1009" i="3"/>
  <c r="AE1009" i="3"/>
  <c r="AG1009" i="3"/>
  <c r="AI1009" i="3"/>
  <c r="AK1009" i="3"/>
  <c r="AM1009" i="3"/>
  <c r="AO1009" i="3"/>
  <c r="AQ1009" i="3"/>
  <c r="AS1009" i="3"/>
  <c r="AU1009" i="3"/>
  <c r="AW1009" i="3"/>
  <c r="AY1009" i="3"/>
  <c r="BA1009" i="3"/>
  <c r="BC1009" i="3"/>
  <c r="BE1009" i="3"/>
  <c r="BG1009" i="3"/>
  <c r="BI1009" i="3"/>
  <c r="N1009" i="3"/>
  <c r="P1009" i="3"/>
  <c r="R1009" i="3"/>
  <c r="T1009" i="3"/>
  <c r="V1009" i="3"/>
  <c r="X1009" i="3"/>
  <c r="Z1009" i="3"/>
  <c r="AB1009" i="3"/>
  <c r="AD1009" i="3"/>
  <c r="AF1009" i="3"/>
  <c r="AH1009" i="3"/>
  <c r="AJ1009" i="3"/>
  <c r="AL1009" i="3"/>
  <c r="AN1009" i="3"/>
  <c r="AP1009" i="3"/>
  <c r="AR1009" i="3"/>
  <c r="AT1009" i="3"/>
  <c r="AV1009" i="3"/>
  <c r="AX1009" i="3"/>
  <c r="AZ1009" i="3"/>
  <c r="BB1009" i="3"/>
  <c r="BD1009" i="3"/>
  <c r="BF1009" i="3"/>
  <c r="BH1009" i="3"/>
  <c r="N1013" i="3"/>
  <c r="P1013" i="3"/>
  <c r="R1013" i="3"/>
  <c r="T1013" i="3"/>
  <c r="V1013" i="3"/>
  <c r="X1013" i="3"/>
  <c r="Z1013" i="3"/>
  <c r="AB1013" i="3"/>
  <c r="AD1013" i="3"/>
  <c r="AF1013" i="3"/>
  <c r="AH1013" i="3"/>
  <c r="AJ1013" i="3"/>
  <c r="AL1013" i="3"/>
  <c r="AN1013" i="3"/>
  <c r="AP1013" i="3"/>
  <c r="AR1013" i="3"/>
  <c r="AT1013" i="3"/>
  <c r="AV1013" i="3"/>
  <c r="AX1013" i="3"/>
  <c r="AZ1013" i="3"/>
  <c r="BB1013" i="3"/>
  <c r="BD1013" i="3"/>
  <c r="BF1013" i="3"/>
  <c r="BH1013" i="3"/>
  <c r="M1013" i="3"/>
  <c r="O1013" i="3"/>
  <c r="Q1013" i="3"/>
  <c r="S1013" i="3"/>
  <c r="U1013" i="3"/>
  <c r="W1013" i="3"/>
  <c r="Y1013" i="3"/>
  <c r="AA1013" i="3"/>
  <c r="AC1013" i="3"/>
  <c r="AE1013" i="3"/>
  <c r="AG1013" i="3"/>
  <c r="AI1013" i="3"/>
  <c r="AK1013" i="3"/>
  <c r="AM1013" i="3"/>
  <c r="AO1013" i="3"/>
  <c r="AQ1013" i="3"/>
  <c r="AS1013" i="3"/>
  <c r="AU1013" i="3"/>
  <c r="AW1013" i="3"/>
  <c r="AY1013" i="3"/>
  <c r="BA1013" i="3"/>
  <c r="BC1013" i="3"/>
  <c r="BE1013" i="3"/>
  <c r="BG1013" i="3"/>
  <c r="BI1013" i="3"/>
  <c r="M1017" i="3"/>
  <c r="O1017" i="3"/>
  <c r="Q1017" i="3"/>
  <c r="S1017" i="3"/>
  <c r="U1017" i="3"/>
  <c r="W1017" i="3"/>
  <c r="Y1017" i="3"/>
  <c r="AA1017" i="3"/>
  <c r="AC1017" i="3"/>
  <c r="AE1017" i="3"/>
  <c r="AG1017" i="3"/>
  <c r="AI1017" i="3"/>
  <c r="AK1017" i="3"/>
  <c r="AM1017" i="3"/>
  <c r="AO1017" i="3"/>
  <c r="AQ1017" i="3"/>
  <c r="AS1017" i="3"/>
  <c r="AU1017" i="3"/>
  <c r="AW1017" i="3"/>
  <c r="AY1017" i="3"/>
  <c r="BA1017" i="3"/>
  <c r="BC1017" i="3"/>
  <c r="BE1017" i="3"/>
  <c r="BG1017" i="3"/>
  <c r="BI1017" i="3"/>
  <c r="N1017" i="3"/>
  <c r="P1017" i="3"/>
  <c r="R1017" i="3"/>
  <c r="T1017" i="3"/>
  <c r="V1017" i="3"/>
  <c r="X1017" i="3"/>
  <c r="Z1017" i="3"/>
  <c r="AB1017" i="3"/>
  <c r="AD1017" i="3"/>
  <c r="AF1017" i="3"/>
  <c r="AH1017" i="3"/>
  <c r="AJ1017" i="3"/>
  <c r="AL1017" i="3"/>
  <c r="AN1017" i="3"/>
  <c r="AP1017" i="3"/>
  <c r="AR1017" i="3"/>
  <c r="AT1017" i="3"/>
  <c r="AV1017" i="3"/>
  <c r="AX1017" i="3"/>
  <c r="AZ1017" i="3"/>
  <c r="BB1017" i="3"/>
  <c r="BD1017" i="3"/>
  <c r="BF1017" i="3"/>
  <c r="BH1017" i="3"/>
  <c r="N1021" i="3"/>
  <c r="P1021" i="3"/>
  <c r="R1021" i="3"/>
  <c r="T1021" i="3"/>
  <c r="V1021" i="3"/>
  <c r="X1021" i="3"/>
  <c r="Z1021" i="3"/>
  <c r="AB1021" i="3"/>
  <c r="AD1021" i="3"/>
  <c r="AF1021" i="3"/>
  <c r="AH1021" i="3"/>
  <c r="AJ1021" i="3"/>
  <c r="AL1021" i="3"/>
  <c r="AN1021" i="3"/>
  <c r="AP1021" i="3"/>
  <c r="AR1021" i="3"/>
  <c r="AT1021" i="3"/>
  <c r="AV1021" i="3"/>
  <c r="AX1021" i="3"/>
  <c r="AZ1021" i="3"/>
  <c r="BB1021" i="3"/>
  <c r="BD1021" i="3"/>
  <c r="BF1021" i="3"/>
  <c r="BH1021" i="3"/>
  <c r="M1021" i="3"/>
  <c r="O1021" i="3"/>
  <c r="Q1021" i="3"/>
  <c r="S1021" i="3"/>
  <c r="U1021" i="3"/>
  <c r="W1021" i="3"/>
  <c r="Y1021" i="3"/>
  <c r="AA1021" i="3"/>
  <c r="AC1021" i="3"/>
  <c r="AE1021" i="3"/>
  <c r="AG1021" i="3"/>
  <c r="AI1021" i="3"/>
  <c r="AK1021" i="3"/>
  <c r="AM1021" i="3"/>
  <c r="AO1021" i="3"/>
  <c r="AQ1021" i="3"/>
  <c r="AS1021" i="3"/>
  <c r="AU1021" i="3"/>
  <c r="AW1021" i="3"/>
  <c r="AY1021" i="3"/>
  <c r="BA1021" i="3"/>
  <c r="BC1021" i="3"/>
  <c r="BE1021" i="3"/>
  <c r="BG1021" i="3"/>
  <c r="BI1021" i="3"/>
  <c r="N1025" i="3"/>
  <c r="P1025" i="3"/>
  <c r="R1025" i="3"/>
  <c r="T1025" i="3"/>
  <c r="V1025" i="3"/>
  <c r="X1025" i="3"/>
  <c r="Z1025" i="3"/>
  <c r="AB1025" i="3"/>
  <c r="AD1025" i="3"/>
  <c r="AF1025" i="3"/>
  <c r="AH1025" i="3"/>
  <c r="AJ1025" i="3"/>
  <c r="M1025" i="3"/>
  <c r="O1025" i="3"/>
  <c r="Q1025" i="3"/>
  <c r="S1025" i="3"/>
  <c r="U1025" i="3"/>
  <c r="W1025" i="3"/>
  <c r="Y1025" i="3"/>
  <c r="AA1025" i="3"/>
  <c r="AC1025" i="3"/>
  <c r="AE1025" i="3"/>
  <c r="AI1025" i="3"/>
  <c r="AL1025" i="3"/>
  <c r="AN1025" i="3"/>
  <c r="AP1025" i="3"/>
  <c r="AR1025" i="3"/>
  <c r="AT1025" i="3"/>
  <c r="AV1025" i="3"/>
  <c r="AX1025" i="3"/>
  <c r="AZ1025" i="3"/>
  <c r="BB1025" i="3"/>
  <c r="BD1025" i="3"/>
  <c r="BF1025" i="3"/>
  <c r="BH1025" i="3"/>
  <c r="AG1025" i="3"/>
  <c r="AK1025" i="3"/>
  <c r="AM1025" i="3"/>
  <c r="AO1025" i="3"/>
  <c r="AQ1025" i="3"/>
  <c r="AS1025" i="3"/>
  <c r="AU1025" i="3"/>
  <c r="AW1025" i="3"/>
  <c r="AY1025" i="3"/>
  <c r="BA1025" i="3"/>
  <c r="BC1025" i="3"/>
  <c r="BE1025" i="3"/>
  <c r="BG1025" i="3"/>
  <c r="BI1025" i="3"/>
  <c r="N1029" i="3"/>
  <c r="P1029" i="3"/>
  <c r="R1029" i="3"/>
  <c r="T1029" i="3"/>
  <c r="V1029" i="3"/>
  <c r="X1029" i="3"/>
  <c r="Z1029" i="3"/>
  <c r="AB1029" i="3"/>
  <c r="AD1029" i="3"/>
  <c r="AF1029" i="3"/>
  <c r="AH1029" i="3"/>
  <c r="AJ1029" i="3"/>
  <c r="AL1029" i="3"/>
  <c r="AN1029" i="3"/>
  <c r="AP1029" i="3"/>
  <c r="AR1029" i="3"/>
  <c r="AT1029" i="3"/>
  <c r="AV1029" i="3"/>
  <c r="AX1029" i="3"/>
  <c r="AZ1029" i="3"/>
  <c r="BB1029" i="3"/>
  <c r="BD1029" i="3"/>
  <c r="BF1029" i="3"/>
  <c r="BH1029" i="3"/>
  <c r="M1029" i="3"/>
  <c r="O1029" i="3"/>
  <c r="Q1029" i="3"/>
  <c r="S1029" i="3"/>
  <c r="U1029" i="3"/>
  <c r="W1029" i="3"/>
  <c r="Y1029" i="3"/>
  <c r="AA1029" i="3"/>
  <c r="AC1029" i="3"/>
  <c r="AE1029" i="3"/>
  <c r="AG1029" i="3"/>
  <c r="AI1029" i="3"/>
  <c r="AK1029" i="3"/>
  <c r="AM1029" i="3"/>
  <c r="AO1029" i="3"/>
  <c r="AQ1029" i="3"/>
  <c r="AS1029" i="3"/>
  <c r="AU1029" i="3"/>
  <c r="AW1029" i="3"/>
  <c r="AY1029" i="3"/>
  <c r="BA1029" i="3"/>
  <c r="BC1029" i="3"/>
  <c r="BE1029" i="3"/>
  <c r="BG1029" i="3"/>
  <c r="BI1029" i="3"/>
  <c r="N1033" i="3"/>
  <c r="P1033" i="3"/>
  <c r="R1033" i="3"/>
  <c r="T1033" i="3"/>
  <c r="V1033" i="3"/>
  <c r="X1033" i="3"/>
  <c r="Z1033" i="3"/>
  <c r="AB1033" i="3"/>
  <c r="AD1033" i="3"/>
  <c r="AF1033" i="3"/>
  <c r="AH1033" i="3"/>
  <c r="AJ1033" i="3"/>
  <c r="AL1033" i="3"/>
  <c r="AN1033" i="3"/>
  <c r="AP1033" i="3"/>
  <c r="AR1033" i="3"/>
  <c r="AT1033" i="3"/>
  <c r="AV1033" i="3"/>
  <c r="AX1033" i="3"/>
  <c r="AZ1033" i="3"/>
  <c r="BB1033" i="3"/>
  <c r="BD1033" i="3"/>
  <c r="BF1033" i="3"/>
  <c r="BH1033" i="3"/>
  <c r="M1033" i="3"/>
  <c r="O1033" i="3"/>
  <c r="Q1033" i="3"/>
  <c r="S1033" i="3"/>
  <c r="U1033" i="3"/>
  <c r="W1033" i="3"/>
  <c r="Y1033" i="3"/>
  <c r="AA1033" i="3"/>
  <c r="AC1033" i="3"/>
  <c r="AE1033" i="3"/>
  <c r="AG1033" i="3"/>
  <c r="AI1033" i="3"/>
  <c r="AK1033" i="3"/>
  <c r="AM1033" i="3"/>
  <c r="AO1033" i="3"/>
  <c r="AQ1033" i="3"/>
  <c r="AS1033" i="3"/>
  <c r="AU1033" i="3"/>
  <c r="AW1033" i="3"/>
  <c r="AY1033" i="3"/>
  <c r="BA1033" i="3"/>
  <c r="BC1033" i="3"/>
  <c r="BE1033" i="3"/>
  <c r="BG1033" i="3"/>
  <c r="BI1033" i="3"/>
  <c r="N1037" i="3"/>
  <c r="P1037" i="3"/>
  <c r="R1037" i="3"/>
  <c r="T1037" i="3"/>
  <c r="V1037" i="3"/>
  <c r="X1037" i="3"/>
  <c r="Z1037" i="3"/>
  <c r="AB1037" i="3"/>
  <c r="AD1037" i="3"/>
  <c r="AF1037" i="3"/>
  <c r="AH1037" i="3"/>
  <c r="AJ1037" i="3"/>
  <c r="AL1037" i="3"/>
  <c r="AN1037" i="3"/>
  <c r="AP1037" i="3"/>
  <c r="AR1037" i="3"/>
  <c r="AT1037" i="3"/>
  <c r="AV1037" i="3"/>
  <c r="AX1037" i="3"/>
  <c r="AZ1037" i="3"/>
  <c r="BB1037" i="3"/>
  <c r="BD1037" i="3"/>
  <c r="BF1037" i="3"/>
  <c r="BH1037" i="3"/>
  <c r="M1037" i="3"/>
  <c r="O1037" i="3"/>
  <c r="Q1037" i="3"/>
  <c r="S1037" i="3"/>
  <c r="U1037" i="3"/>
  <c r="W1037" i="3"/>
  <c r="Y1037" i="3"/>
  <c r="AA1037" i="3"/>
  <c r="AC1037" i="3"/>
  <c r="AE1037" i="3"/>
  <c r="AG1037" i="3"/>
  <c r="AI1037" i="3"/>
  <c r="AK1037" i="3"/>
  <c r="AM1037" i="3"/>
  <c r="AO1037" i="3"/>
  <c r="AQ1037" i="3"/>
  <c r="AS1037" i="3"/>
  <c r="AU1037" i="3"/>
  <c r="AW1037" i="3"/>
  <c r="AY1037" i="3"/>
  <c r="BA1037" i="3"/>
  <c r="BC1037" i="3"/>
  <c r="BE1037" i="3"/>
  <c r="BG1037" i="3"/>
  <c r="BI1037" i="3"/>
  <c r="N1041" i="3"/>
  <c r="P1041" i="3"/>
  <c r="R1041" i="3"/>
  <c r="T1041" i="3"/>
  <c r="V1041" i="3"/>
  <c r="X1041" i="3"/>
  <c r="Z1041" i="3"/>
  <c r="AB1041" i="3"/>
  <c r="AD1041" i="3"/>
  <c r="AF1041" i="3"/>
  <c r="AH1041" i="3"/>
  <c r="AJ1041" i="3"/>
  <c r="AL1041" i="3"/>
  <c r="AN1041" i="3"/>
  <c r="AP1041" i="3"/>
  <c r="AR1041" i="3"/>
  <c r="AT1041" i="3"/>
  <c r="AV1041" i="3"/>
  <c r="AX1041" i="3"/>
  <c r="AZ1041" i="3"/>
  <c r="BB1041" i="3"/>
  <c r="BD1041" i="3"/>
  <c r="BF1041" i="3"/>
  <c r="BH1041" i="3"/>
  <c r="M1041" i="3"/>
  <c r="O1041" i="3"/>
  <c r="Q1041" i="3"/>
  <c r="S1041" i="3"/>
  <c r="U1041" i="3"/>
  <c r="W1041" i="3"/>
  <c r="Y1041" i="3"/>
  <c r="AA1041" i="3"/>
  <c r="AC1041" i="3"/>
  <c r="AE1041" i="3"/>
  <c r="AG1041" i="3"/>
  <c r="AI1041" i="3"/>
  <c r="AK1041" i="3"/>
  <c r="AM1041" i="3"/>
  <c r="AO1041" i="3"/>
  <c r="AQ1041" i="3"/>
  <c r="AS1041" i="3"/>
  <c r="AU1041" i="3"/>
  <c r="AW1041" i="3"/>
  <c r="AY1041" i="3"/>
  <c r="BA1041" i="3"/>
  <c r="BC1041" i="3"/>
  <c r="BE1041" i="3"/>
  <c r="BG1041" i="3"/>
  <c r="BI1041" i="3"/>
  <c r="M1045" i="3"/>
  <c r="O1045" i="3"/>
  <c r="Q1045" i="3"/>
  <c r="S1045" i="3"/>
  <c r="U1045" i="3"/>
  <c r="W1045" i="3"/>
  <c r="Y1045" i="3"/>
  <c r="AA1045" i="3"/>
  <c r="AC1045" i="3"/>
  <c r="AE1045" i="3"/>
  <c r="AG1045" i="3"/>
  <c r="AI1045" i="3"/>
  <c r="AK1045" i="3"/>
  <c r="AM1045" i="3"/>
  <c r="AO1045" i="3"/>
  <c r="AQ1045" i="3"/>
  <c r="AS1045" i="3"/>
  <c r="AU1045" i="3"/>
  <c r="AW1045" i="3"/>
  <c r="AY1045" i="3"/>
  <c r="BA1045" i="3"/>
  <c r="BC1045" i="3"/>
  <c r="BE1045" i="3"/>
  <c r="BG1045" i="3"/>
  <c r="BI1045" i="3"/>
  <c r="N1045" i="3"/>
  <c r="P1045" i="3"/>
  <c r="R1045" i="3"/>
  <c r="T1045" i="3"/>
  <c r="V1045" i="3"/>
  <c r="X1045" i="3"/>
  <c r="Z1045" i="3"/>
  <c r="AB1045" i="3"/>
  <c r="AD1045" i="3"/>
  <c r="AF1045" i="3"/>
  <c r="AH1045" i="3"/>
  <c r="AJ1045" i="3"/>
  <c r="AL1045" i="3"/>
  <c r="AN1045" i="3"/>
  <c r="AP1045" i="3"/>
  <c r="AR1045" i="3"/>
  <c r="AT1045" i="3"/>
  <c r="AV1045" i="3"/>
  <c r="AX1045" i="3"/>
  <c r="AZ1045" i="3"/>
  <c r="BB1045" i="3"/>
  <c r="BD1045" i="3"/>
  <c r="BF1045" i="3"/>
  <c r="BH1045" i="3"/>
  <c r="M1049" i="3"/>
  <c r="O1049" i="3"/>
  <c r="Q1049" i="3"/>
  <c r="S1049" i="3"/>
  <c r="U1049" i="3"/>
  <c r="W1049" i="3"/>
  <c r="Y1049" i="3"/>
  <c r="AA1049" i="3"/>
  <c r="AC1049" i="3"/>
  <c r="AE1049" i="3"/>
  <c r="AG1049" i="3"/>
  <c r="AI1049" i="3"/>
  <c r="AK1049" i="3"/>
  <c r="AM1049" i="3"/>
  <c r="AO1049" i="3"/>
  <c r="AQ1049" i="3"/>
  <c r="AS1049" i="3"/>
  <c r="AU1049" i="3"/>
  <c r="AW1049" i="3"/>
  <c r="AY1049" i="3"/>
  <c r="BA1049" i="3"/>
  <c r="BC1049" i="3"/>
  <c r="BE1049" i="3"/>
  <c r="BG1049" i="3"/>
  <c r="BI1049" i="3"/>
  <c r="N1049" i="3"/>
  <c r="P1049" i="3"/>
  <c r="R1049" i="3"/>
  <c r="T1049" i="3"/>
  <c r="V1049" i="3"/>
  <c r="X1049" i="3"/>
  <c r="Z1049" i="3"/>
  <c r="AB1049" i="3"/>
  <c r="AD1049" i="3"/>
  <c r="AF1049" i="3"/>
  <c r="AH1049" i="3"/>
  <c r="AJ1049" i="3"/>
  <c r="AL1049" i="3"/>
  <c r="AN1049" i="3"/>
  <c r="AP1049" i="3"/>
  <c r="AR1049" i="3"/>
  <c r="AT1049" i="3"/>
  <c r="AV1049" i="3"/>
  <c r="AX1049" i="3"/>
  <c r="AZ1049" i="3"/>
  <c r="BB1049" i="3"/>
  <c r="BD1049" i="3"/>
  <c r="BF1049" i="3"/>
  <c r="BH1049" i="3"/>
  <c r="M1053" i="3"/>
  <c r="O1053" i="3"/>
  <c r="Q1053" i="3"/>
  <c r="S1053" i="3"/>
  <c r="U1053" i="3"/>
  <c r="W1053" i="3"/>
  <c r="Y1053" i="3"/>
  <c r="AA1053" i="3"/>
  <c r="AC1053" i="3"/>
  <c r="AE1053" i="3"/>
  <c r="AG1053" i="3"/>
  <c r="AI1053" i="3"/>
  <c r="AK1053" i="3"/>
  <c r="AM1053" i="3"/>
  <c r="AO1053" i="3"/>
  <c r="AQ1053" i="3"/>
  <c r="AS1053" i="3"/>
  <c r="AU1053" i="3"/>
  <c r="AW1053" i="3"/>
  <c r="AY1053" i="3"/>
  <c r="BA1053" i="3"/>
  <c r="BC1053" i="3"/>
  <c r="BE1053" i="3"/>
  <c r="BG1053" i="3"/>
  <c r="BI1053" i="3"/>
  <c r="N1053" i="3"/>
  <c r="P1053" i="3"/>
  <c r="R1053" i="3"/>
  <c r="T1053" i="3"/>
  <c r="V1053" i="3"/>
  <c r="X1053" i="3"/>
  <c r="Z1053" i="3"/>
  <c r="AB1053" i="3"/>
  <c r="AD1053" i="3"/>
  <c r="AF1053" i="3"/>
  <c r="AH1053" i="3"/>
  <c r="AJ1053" i="3"/>
  <c r="AL1053" i="3"/>
  <c r="AN1053" i="3"/>
  <c r="AP1053" i="3"/>
  <c r="AR1053" i="3"/>
  <c r="AT1053" i="3"/>
  <c r="AV1053" i="3"/>
  <c r="AX1053" i="3"/>
  <c r="AZ1053" i="3"/>
  <c r="BB1053" i="3"/>
  <c r="BD1053" i="3"/>
  <c r="BF1053" i="3"/>
  <c r="BH1053" i="3"/>
  <c r="N1057" i="3"/>
  <c r="P1057" i="3"/>
  <c r="R1057" i="3"/>
  <c r="T1057" i="3"/>
  <c r="V1057" i="3"/>
  <c r="X1057" i="3"/>
  <c r="Z1057" i="3"/>
  <c r="AB1057" i="3"/>
  <c r="AD1057" i="3"/>
  <c r="AF1057" i="3"/>
  <c r="AH1057" i="3"/>
  <c r="AJ1057" i="3"/>
  <c r="AL1057" i="3"/>
  <c r="AN1057" i="3"/>
  <c r="AP1057" i="3"/>
  <c r="AR1057" i="3"/>
  <c r="AT1057" i="3"/>
  <c r="AV1057" i="3"/>
  <c r="AX1057" i="3"/>
  <c r="AZ1057" i="3"/>
  <c r="BB1057" i="3"/>
  <c r="BD1057" i="3"/>
  <c r="BF1057" i="3"/>
  <c r="BH1057" i="3"/>
  <c r="M1057" i="3"/>
  <c r="O1057" i="3"/>
  <c r="Q1057" i="3"/>
  <c r="S1057" i="3"/>
  <c r="U1057" i="3"/>
  <c r="W1057" i="3"/>
  <c r="Y1057" i="3"/>
  <c r="AA1057" i="3"/>
  <c r="AC1057" i="3"/>
  <c r="AE1057" i="3"/>
  <c r="AG1057" i="3"/>
  <c r="AI1057" i="3"/>
  <c r="AK1057" i="3"/>
  <c r="AM1057" i="3"/>
  <c r="AO1057" i="3"/>
  <c r="AQ1057" i="3"/>
  <c r="AS1057" i="3"/>
  <c r="AU1057" i="3"/>
  <c r="AW1057" i="3"/>
  <c r="AY1057" i="3"/>
  <c r="BA1057" i="3"/>
  <c r="BC1057" i="3"/>
  <c r="BE1057" i="3"/>
  <c r="BG1057" i="3"/>
  <c r="BI1057" i="3"/>
  <c r="BL1040" i="3"/>
  <c r="BN1042" i="3"/>
  <c r="BL1044" i="3"/>
  <c r="BJ1046" i="3"/>
  <c r="BJ1048" i="3"/>
  <c r="BJ1050" i="3"/>
  <c r="BJ1052" i="3"/>
  <c r="BJ1054" i="3"/>
  <c r="BN1056" i="3"/>
  <c r="BL1058" i="3"/>
  <c r="BN1060" i="3"/>
  <c r="BL996" i="3"/>
  <c r="BK996" i="3"/>
  <c r="BN996" i="3"/>
  <c r="BJ996" i="3"/>
  <c r="BM998" i="3"/>
  <c r="BL998" i="3"/>
  <c r="BJ1000" i="3"/>
  <c r="BN1000" i="3"/>
  <c r="BK1000" i="3"/>
  <c r="BK1002" i="3"/>
  <c r="BM1002" i="3"/>
  <c r="BK1004" i="3"/>
  <c r="BM1006" i="3"/>
  <c r="BK1008" i="3"/>
  <c r="BM1010" i="3"/>
  <c r="BK1012" i="3"/>
  <c r="BM1014" i="3"/>
  <c r="BK1016" i="3"/>
  <c r="BM1018" i="3"/>
  <c r="M1020" i="3"/>
  <c r="O1020" i="3"/>
  <c r="Q1020" i="3"/>
  <c r="S1020" i="3"/>
  <c r="U1020" i="3"/>
  <c r="W1020" i="3"/>
  <c r="Y1020" i="3"/>
  <c r="AA1020" i="3"/>
  <c r="AC1020" i="3"/>
  <c r="AE1020" i="3"/>
  <c r="AG1020" i="3"/>
  <c r="AI1020" i="3"/>
  <c r="AK1020" i="3"/>
  <c r="AM1020" i="3"/>
  <c r="AO1020" i="3"/>
  <c r="AQ1020" i="3"/>
  <c r="AS1020" i="3"/>
  <c r="AU1020" i="3"/>
  <c r="AW1020" i="3"/>
  <c r="AY1020" i="3"/>
  <c r="BA1020" i="3"/>
  <c r="BC1020" i="3"/>
  <c r="BE1020" i="3"/>
  <c r="BG1020" i="3"/>
  <c r="BI1020" i="3"/>
  <c r="N1020" i="3"/>
  <c r="P1020" i="3"/>
  <c r="R1020" i="3"/>
  <c r="T1020" i="3"/>
  <c r="V1020" i="3"/>
  <c r="X1020" i="3"/>
  <c r="Z1020" i="3"/>
  <c r="AB1020" i="3"/>
  <c r="AD1020" i="3"/>
  <c r="AF1020" i="3"/>
  <c r="AH1020" i="3"/>
  <c r="AJ1020" i="3"/>
  <c r="AL1020" i="3"/>
  <c r="AN1020" i="3"/>
  <c r="AP1020" i="3"/>
  <c r="AR1020" i="3"/>
  <c r="AT1020" i="3"/>
  <c r="AV1020" i="3"/>
  <c r="AX1020" i="3"/>
  <c r="AZ1020" i="3"/>
  <c r="BB1020" i="3"/>
  <c r="BD1020" i="3"/>
  <c r="BF1020" i="3"/>
  <c r="BH1020" i="3"/>
  <c r="BM1022" i="3"/>
  <c r="BK1024" i="3"/>
  <c r="BM1026" i="3"/>
  <c r="BK1028" i="3"/>
  <c r="BM1030" i="3"/>
  <c r="BK1032" i="3"/>
  <c r="BM1034" i="3"/>
  <c r="BK1036" i="3"/>
  <c r="BM1038" i="3"/>
  <c r="BN1038" i="3"/>
  <c r="BN1046" i="3"/>
  <c r="BN1054" i="3"/>
  <c r="BJ1060" i="3"/>
  <c r="BN1052" i="3"/>
  <c r="BM1056" i="3"/>
  <c r="BM993" i="3"/>
  <c r="BJ995" i="3"/>
  <c r="BN995" i="3"/>
  <c r="BK995" i="3"/>
  <c r="M999" i="3"/>
  <c r="O999" i="3"/>
  <c r="Q999" i="3"/>
  <c r="S999" i="3"/>
  <c r="U999" i="3"/>
  <c r="W999" i="3"/>
  <c r="Y999" i="3"/>
  <c r="AA999" i="3"/>
  <c r="AC999" i="3"/>
  <c r="AE999" i="3"/>
  <c r="AG999" i="3"/>
  <c r="AI999" i="3"/>
  <c r="AK999" i="3"/>
  <c r="AM999" i="3"/>
  <c r="AO999" i="3"/>
  <c r="AQ999" i="3"/>
  <c r="AS999" i="3"/>
  <c r="AU999" i="3"/>
  <c r="AW999" i="3"/>
  <c r="AY999" i="3"/>
  <c r="BA999" i="3"/>
  <c r="BC999" i="3"/>
  <c r="BE999" i="3"/>
  <c r="BG999" i="3"/>
  <c r="BI999" i="3"/>
  <c r="N999" i="3"/>
  <c r="P999" i="3"/>
  <c r="R999" i="3"/>
  <c r="T999" i="3"/>
  <c r="V999" i="3"/>
  <c r="X999" i="3"/>
  <c r="Z999" i="3"/>
  <c r="AB999" i="3"/>
  <c r="AD999" i="3"/>
  <c r="AF999" i="3"/>
  <c r="AH999" i="3"/>
  <c r="AJ999" i="3"/>
  <c r="AL999" i="3"/>
  <c r="AN999" i="3"/>
  <c r="AP999" i="3"/>
  <c r="AR999" i="3"/>
  <c r="AT999" i="3"/>
  <c r="AV999" i="3"/>
  <c r="AX999" i="3"/>
  <c r="AZ999" i="3"/>
  <c r="BB999" i="3"/>
  <c r="BD999" i="3"/>
  <c r="BF999" i="3"/>
  <c r="BH999" i="3"/>
  <c r="N1003" i="3"/>
  <c r="P1003" i="3"/>
  <c r="R1003" i="3"/>
  <c r="T1003" i="3"/>
  <c r="V1003" i="3"/>
  <c r="X1003" i="3"/>
  <c r="Z1003" i="3"/>
  <c r="AB1003" i="3"/>
  <c r="AD1003" i="3"/>
  <c r="AF1003" i="3"/>
  <c r="AH1003" i="3"/>
  <c r="AJ1003" i="3"/>
  <c r="AL1003" i="3"/>
  <c r="AN1003" i="3"/>
  <c r="AP1003" i="3"/>
  <c r="AR1003" i="3"/>
  <c r="AT1003" i="3"/>
  <c r="AV1003" i="3"/>
  <c r="AX1003" i="3"/>
  <c r="AZ1003" i="3"/>
  <c r="BB1003" i="3"/>
  <c r="BD1003" i="3"/>
  <c r="BF1003" i="3"/>
  <c r="BH1003" i="3"/>
  <c r="M1003" i="3"/>
  <c r="O1003" i="3"/>
  <c r="Q1003" i="3"/>
  <c r="S1003" i="3"/>
  <c r="U1003" i="3"/>
  <c r="W1003" i="3"/>
  <c r="Y1003" i="3"/>
  <c r="AA1003" i="3"/>
  <c r="AC1003" i="3"/>
  <c r="AE1003" i="3"/>
  <c r="AG1003" i="3"/>
  <c r="AI1003" i="3"/>
  <c r="AK1003" i="3"/>
  <c r="AM1003" i="3"/>
  <c r="AO1003" i="3"/>
  <c r="AQ1003" i="3"/>
  <c r="AS1003" i="3"/>
  <c r="AU1003" i="3"/>
  <c r="AW1003" i="3"/>
  <c r="AY1003" i="3"/>
  <c r="BA1003" i="3"/>
  <c r="BC1003" i="3"/>
  <c r="BE1003" i="3"/>
  <c r="BG1003" i="3"/>
  <c r="BI1003" i="3"/>
  <c r="M1007" i="3"/>
  <c r="O1007" i="3"/>
  <c r="Q1007" i="3"/>
  <c r="S1007" i="3"/>
  <c r="U1007" i="3"/>
  <c r="W1007" i="3"/>
  <c r="Y1007" i="3"/>
  <c r="AA1007" i="3"/>
  <c r="AC1007" i="3"/>
  <c r="AE1007" i="3"/>
  <c r="AG1007" i="3"/>
  <c r="AI1007" i="3"/>
  <c r="AK1007" i="3"/>
  <c r="AM1007" i="3"/>
  <c r="AO1007" i="3"/>
  <c r="AQ1007" i="3"/>
  <c r="AS1007" i="3"/>
  <c r="AU1007" i="3"/>
  <c r="AW1007" i="3"/>
  <c r="AY1007" i="3"/>
  <c r="BA1007" i="3"/>
  <c r="BC1007" i="3"/>
  <c r="BE1007" i="3"/>
  <c r="BG1007" i="3"/>
  <c r="BI1007" i="3"/>
  <c r="N1007" i="3"/>
  <c r="P1007" i="3"/>
  <c r="R1007" i="3"/>
  <c r="T1007" i="3"/>
  <c r="V1007" i="3"/>
  <c r="X1007" i="3"/>
  <c r="Z1007" i="3"/>
  <c r="AB1007" i="3"/>
  <c r="AD1007" i="3"/>
  <c r="AF1007" i="3"/>
  <c r="AH1007" i="3"/>
  <c r="AJ1007" i="3"/>
  <c r="AL1007" i="3"/>
  <c r="AN1007" i="3"/>
  <c r="AP1007" i="3"/>
  <c r="AR1007" i="3"/>
  <c r="AT1007" i="3"/>
  <c r="AV1007" i="3"/>
  <c r="AX1007" i="3"/>
  <c r="AZ1007" i="3"/>
  <c r="BB1007" i="3"/>
  <c r="BD1007" i="3"/>
  <c r="BF1007" i="3"/>
  <c r="BH1007" i="3"/>
  <c r="N1011" i="3"/>
  <c r="P1011" i="3"/>
  <c r="R1011" i="3"/>
  <c r="T1011" i="3"/>
  <c r="V1011" i="3"/>
  <c r="X1011" i="3"/>
  <c r="Z1011" i="3"/>
  <c r="AB1011" i="3"/>
  <c r="AD1011" i="3"/>
  <c r="AF1011" i="3"/>
  <c r="AH1011" i="3"/>
  <c r="AJ1011" i="3"/>
  <c r="AL1011" i="3"/>
  <c r="AN1011" i="3"/>
  <c r="AP1011" i="3"/>
  <c r="AR1011" i="3"/>
  <c r="AT1011" i="3"/>
  <c r="AV1011" i="3"/>
  <c r="AX1011" i="3"/>
  <c r="AZ1011" i="3"/>
  <c r="BB1011" i="3"/>
  <c r="BD1011" i="3"/>
  <c r="BF1011" i="3"/>
  <c r="BH1011" i="3"/>
  <c r="M1011" i="3"/>
  <c r="O1011" i="3"/>
  <c r="Q1011" i="3"/>
  <c r="S1011" i="3"/>
  <c r="U1011" i="3"/>
  <c r="W1011" i="3"/>
  <c r="Y1011" i="3"/>
  <c r="AA1011" i="3"/>
  <c r="AC1011" i="3"/>
  <c r="AE1011" i="3"/>
  <c r="AG1011" i="3"/>
  <c r="AI1011" i="3"/>
  <c r="AK1011" i="3"/>
  <c r="AM1011" i="3"/>
  <c r="AO1011" i="3"/>
  <c r="AQ1011" i="3"/>
  <c r="AS1011" i="3"/>
  <c r="AU1011" i="3"/>
  <c r="AW1011" i="3"/>
  <c r="AY1011" i="3"/>
  <c r="BA1011" i="3"/>
  <c r="BC1011" i="3"/>
  <c r="BE1011" i="3"/>
  <c r="BI1011" i="3"/>
  <c r="BG1011" i="3"/>
  <c r="M1015" i="3"/>
  <c r="O1015" i="3"/>
  <c r="Q1015" i="3"/>
  <c r="S1015" i="3"/>
  <c r="U1015" i="3"/>
  <c r="W1015" i="3"/>
  <c r="Y1015" i="3"/>
  <c r="AA1015" i="3"/>
  <c r="AC1015" i="3"/>
  <c r="AE1015" i="3"/>
  <c r="AG1015" i="3"/>
  <c r="AI1015" i="3"/>
  <c r="AK1015" i="3"/>
  <c r="AM1015" i="3"/>
  <c r="AO1015" i="3"/>
  <c r="AQ1015" i="3"/>
  <c r="AS1015" i="3"/>
  <c r="AU1015" i="3"/>
  <c r="AW1015" i="3"/>
  <c r="AY1015" i="3"/>
  <c r="BA1015" i="3"/>
  <c r="BC1015" i="3"/>
  <c r="BE1015" i="3"/>
  <c r="BG1015" i="3"/>
  <c r="BI1015" i="3"/>
  <c r="N1015" i="3"/>
  <c r="P1015" i="3"/>
  <c r="R1015" i="3"/>
  <c r="T1015" i="3"/>
  <c r="V1015" i="3"/>
  <c r="X1015" i="3"/>
  <c r="Z1015" i="3"/>
  <c r="AB1015" i="3"/>
  <c r="AD1015" i="3"/>
  <c r="AF1015" i="3"/>
  <c r="AH1015" i="3"/>
  <c r="AJ1015" i="3"/>
  <c r="AL1015" i="3"/>
  <c r="AN1015" i="3"/>
  <c r="AP1015" i="3"/>
  <c r="AR1015" i="3"/>
  <c r="AT1015" i="3"/>
  <c r="AV1015" i="3"/>
  <c r="AX1015" i="3"/>
  <c r="AZ1015" i="3"/>
  <c r="BB1015" i="3"/>
  <c r="BD1015" i="3"/>
  <c r="BF1015" i="3"/>
  <c r="BH1015" i="3"/>
  <c r="N1019" i="3"/>
  <c r="P1019" i="3"/>
  <c r="R1019" i="3"/>
  <c r="T1019" i="3"/>
  <c r="V1019" i="3"/>
  <c r="X1019" i="3"/>
  <c r="Z1019" i="3"/>
  <c r="AB1019" i="3"/>
  <c r="AD1019" i="3"/>
  <c r="AF1019" i="3"/>
  <c r="AH1019" i="3"/>
  <c r="AJ1019" i="3"/>
  <c r="AL1019" i="3"/>
  <c r="AN1019" i="3"/>
  <c r="AP1019" i="3"/>
  <c r="AR1019" i="3"/>
  <c r="AT1019" i="3"/>
  <c r="AV1019" i="3"/>
  <c r="AX1019" i="3"/>
  <c r="AZ1019" i="3"/>
  <c r="BB1019" i="3"/>
  <c r="BD1019" i="3"/>
  <c r="BF1019" i="3"/>
  <c r="BH1019" i="3"/>
  <c r="M1019" i="3"/>
  <c r="O1019" i="3"/>
  <c r="Q1019" i="3"/>
  <c r="S1019" i="3"/>
  <c r="U1019" i="3"/>
  <c r="W1019" i="3"/>
  <c r="Y1019" i="3"/>
  <c r="AA1019" i="3"/>
  <c r="AC1019" i="3"/>
  <c r="AE1019" i="3"/>
  <c r="AG1019" i="3"/>
  <c r="AI1019" i="3"/>
  <c r="AK1019" i="3"/>
  <c r="AM1019" i="3"/>
  <c r="AO1019" i="3"/>
  <c r="AQ1019" i="3"/>
  <c r="AS1019" i="3"/>
  <c r="AU1019" i="3"/>
  <c r="AW1019" i="3"/>
  <c r="AY1019" i="3"/>
  <c r="BA1019" i="3"/>
  <c r="BC1019" i="3"/>
  <c r="BE1019" i="3"/>
  <c r="BG1019" i="3"/>
  <c r="BI1019" i="3"/>
  <c r="M1023" i="3"/>
  <c r="O1023" i="3"/>
  <c r="Q1023" i="3"/>
  <c r="S1023" i="3"/>
  <c r="U1023" i="3"/>
  <c r="W1023" i="3"/>
  <c r="Y1023" i="3"/>
  <c r="AA1023" i="3"/>
  <c r="AC1023" i="3"/>
  <c r="AE1023" i="3"/>
  <c r="AG1023" i="3"/>
  <c r="AI1023" i="3"/>
  <c r="AK1023" i="3"/>
  <c r="AM1023" i="3"/>
  <c r="AO1023" i="3"/>
  <c r="AQ1023" i="3"/>
  <c r="AS1023" i="3"/>
  <c r="AU1023" i="3"/>
  <c r="AW1023" i="3"/>
  <c r="AY1023" i="3"/>
  <c r="BA1023" i="3"/>
  <c r="BC1023" i="3"/>
  <c r="BE1023" i="3"/>
  <c r="BG1023" i="3"/>
  <c r="BI1023" i="3"/>
  <c r="N1023" i="3"/>
  <c r="P1023" i="3"/>
  <c r="R1023" i="3"/>
  <c r="T1023" i="3"/>
  <c r="V1023" i="3"/>
  <c r="X1023" i="3"/>
  <c r="Z1023" i="3"/>
  <c r="AB1023" i="3"/>
  <c r="AD1023" i="3"/>
  <c r="AF1023" i="3"/>
  <c r="AH1023" i="3"/>
  <c r="AJ1023" i="3"/>
  <c r="AL1023" i="3"/>
  <c r="AN1023" i="3"/>
  <c r="AP1023" i="3"/>
  <c r="AR1023" i="3"/>
  <c r="AT1023" i="3"/>
  <c r="AV1023" i="3"/>
  <c r="AX1023" i="3"/>
  <c r="AZ1023" i="3"/>
  <c r="BB1023" i="3"/>
  <c r="BD1023" i="3"/>
  <c r="BF1023" i="3"/>
  <c r="BH1023" i="3"/>
  <c r="M1027" i="3"/>
  <c r="O1027" i="3"/>
  <c r="Q1027" i="3"/>
  <c r="S1027" i="3"/>
  <c r="U1027" i="3"/>
  <c r="W1027" i="3"/>
  <c r="Y1027" i="3"/>
  <c r="AA1027" i="3"/>
  <c r="AC1027" i="3"/>
  <c r="AE1027" i="3"/>
  <c r="AG1027" i="3"/>
  <c r="AI1027" i="3"/>
  <c r="AK1027" i="3"/>
  <c r="AM1027" i="3"/>
  <c r="AO1027" i="3"/>
  <c r="AQ1027" i="3"/>
  <c r="AS1027" i="3"/>
  <c r="AU1027" i="3"/>
  <c r="AW1027" i="3"/>
  <c r="AY1027" i="3"/>
  <c r="BA1027" i="3"/>
  <c r="BC1027" i="3"/>
  <c r="BE1027" i="3"/>
  <c r="BG1027" i="3"/>
  <c r="BI1027" i="3"/>
  <c r="N1027" i="3"/>
  <c r="P1027" i="3"/>
  <c r="R1027" i="3"/>
  <c r="T1027" i="3"/>
  <c r="V1027" i="3"/>
  <c r="X1027" i="3"/>
  <c r="Z1027" i="3"/>
  <c r="AB1027" i="3"/>
  <c r="AD1027" i="3"/>
  <c r="AF1027" i="3"/>
  <c r="AH1027" i="3"/>
  <c r="AJ1027" i="3"/>
  <c r="AL1027" i="3"/>
  <c r="AN1027" i="3"/>
  <c r="AP1027" i="3"/>
  <c r="AR1027" i="3"/>
  <c r="AT1027" i="3"/>
  <c r="AV1027" i="3"/>
  <c r="AX1027" i="3"/>
  <c r="AZ1027" i="3"/>
  <c r="BB1027" i="3"/>
  <c r="BD1027" i="3"/>
  <c r="BF1027" i="3"/>
  <c r="BH1027" i="3"/>
  <c r="M1031" i="3"/>
  <c r="O1031" i="3"/>
  <c r="Q1031" i="3"/>
  <c r="S1031" i="3"/>
  <c r="U1031" i="3"/>
  <c r="W1031" i="3"/>
  <c r="Y1031" i="3"/>
  <c r="AA1031" i="3"/>
  <c r="AC1031" i="3"/>
  <c r="AE1031" i="3"/>
  <c r="AG1031" i="3"/>
  <c r="AI1031" i="3"/>
  <c r="AK1031" i="3"/>
  <c r="AM1031" i="3"/>
  <c r="AO1031" i="3"/>
  <c r="AQ1031" i="3"/>
  <c r="AS1031" i="3"/>
  <c r="AU1031" i="3"/>
  <c r="AW1031" i="3"/>
  <c r="AY1031" i="3"/>
  <c r="BA1031" i="3"/>
  <c r="BC1031" i="3"/>
  <c r="BE1031" i="3"/>
  <c r="BG1031" i="3"/>
  <c r="BI1031" i="3"/>
  <c r="N1031" i="3"/>
  <c r="P1031" i="3"/>
  <c r="R1031" i="3"/>
  <c r="T1031" i="3"/>
  <c r="V1031" i="3"/>
  <c r="X1031" i="3"/>
  <c r="Z1031" i="3"/>
  <c r="AB1031" i="3"/>
  <c r="AD1031" i="3"/>
  <c r="AF1031" i="3"/>
  <c r="AH1031" i="3"/>
  <c r="AJ1031" i="3"/>
  <c r="AL1031" i="3"/>
  <c r="AN1031" i="3"/>
  <c r="AP1031" i="3"/>
  <c r="AR1031" i="3"/>
  <c r="AT1031" i="3"/>
  <c r="AV1031" i="3"/>
  <c r="AX1031" i="3"/>
  <c r="AZ1031" i="3"/>
  <c r="BB1031" i="3"/>
  <c r="BD1031" i="3"/>
  <c r="BF1031" i="3"/>
  <c r="BH1031" i="3"/>
  <c r="M1035" i="3"/>
  <c r="O1035" i="3"/>
  <c r="Q1035" i="3"/>
  <c r="S1035" i="3"/>
  <c r="U1035" i="3"/>
  <c r="W1035" i="3"/>
  <c r="Y1035" i="3"/>
  <c r="AA1035" i="3"/>
  <c r="AC1035" i="3"/>
  <c r="AE1035" i="3"/>
  <c r="AG1035" i="3"/>
  <c r="AI1035" i="3"/>
  <c r="AK1035" i="3"/>
  <c r="AM1035" i="3"/>
  <c r="AO1035" i="3"/>
  <c r="AQ1035" i="3"/>
  <c r="AS1035" i="3"/>
  <c r="AU1035" i="3"/>
  <c r="AW1035" i="3"/>
  <c r="AY1035" i="3"/>
  <c r="BA1035" i="3"/>
  <c r="BC1035" i="3"/>
  <c r="BE1035" i="3"/>
  <c r="BG1035" i="3"/>
  <c r="BI1035" i="3"/>
  <c r="N1035" i="3"/>
  <c r="P1035" i="3"/>
  <c r="R1035" i="3"/>
  <c r="T1035" i="3"/>
  <c r="V1035" i="3"/>
  <c r="X1035" i="3"/>
  <c r="Z1035" i="3"/>
  <c r="AB1035" i="3"/>
  <c r="AD1035" i="3"/>
  <c r="AF1035" i="3"/>
  <c r="AH1035" i="3"/>
  <c r="AJ1035" i="3"/>
  <c r="AL1035" i="3"/>
  <c r="AN1035" i="3"/>
  <c r="AP1035" i="3"/>
  <c r="AR1035" i="3"/>
  <c r="AT1035" i="3"/>
  <c r="AV1035" i="3"/>
  <c r="AX1035" i="3"/>
  <c r="AZ1035" i="3"/>
  <c r="BB1035" i="3"/>
  <c r="BD1035" i="3"/>
  <c r="BF1035" i="3"/>
  <c r="BH1035" i="3"/>
  <c r="M1039" i="3"/>
  <c r="O1039" i="3"/>
  <c r="Q1039" i="3"/>
  <c r="S1039" i="3"/>
  <c r="U1039" i="3"/>
  <c r="W1039" i="3"/>
  <c r="Y1039" i="3"/>
  <c r="AA1039" i="3"/>
  <c r="AC1039" i="3"/>
  <c r="AE1039" i="3"/>
  <c r="AG1039" i="3"/>
  <c r="AI1039" i="3"/>
  <c r="AK1039" i="3"/>
  <c r="AM1039" i="3"/>
  <c r="AO1039" i="3"/>
  <c r="AQ1039" i="3"/>
  <c r="AS1039" i="3"/>
  <c r="AU1039" i="3"/>
  <c r="AW1039" i="3"/>
  <c r="AY1039" i="3"/>
  <c r="BA1039" i="3"/>
  <c r="BC1039" i="3"/>
  <c r="BE1039" i="3"/>
  <c r="BG1039" i="3"/>
  <c r="BI1039" i="3"/>
  <c r="N1039" i="3"/>
  <c r="P1039" i="3"/>
  <c r="R1039" i="3"/>
  <c r="T1039" i="3"/>
  <c r="V1039" i="3"/>
  <c r="X1039" i="3"/>
  <c r="Z1039" i="3"/>
  <c r="AB1039" i="3"/>
  <c r="AD1039" i="3"/>
  <c r="AF1039" i="3"/>
  <c r="AH1039" i="3"/>
  <c r="AJ1039" i="3"/>
  <c r="AL1039" i="3"/>
  <c r="AN1039" i="3"/>
  <c r="AP1039" i="3"/>
  <c r="AR1039" i="3"/>
  <c r="AT1039" i="3"/>
  <c r="AV1039" i="3"/>
  <c r="AX1039" i="3"/>
  <c r="AZ1039" i="3"/>
  <c r="BB1039" i="3"/>
  <c r="BD1039" i="3"/>
  <c r="BF1039" i="3"/>
  <c r="BH1039" i="3"/>
  <c r="N1043" i="3"/>
  <c r="P1043" i="3"/>
  <c r="R1043" i="3"/>
  <c r="T1043" i="3"/>
  <c r="V1043" i="3"/>
  <c r="X1043" i="3"/>
  <c r="Z1043" i="3"/>
  <c r="AB1043" i="3"/>
  <c r="AD1043" i="3"/>
  <c r="AF1043" i="3"/>
  <c r="AH1043" i="3"/>
  <c r="AJ1043" i="3"/>
  <c r="AL1043" i="3"/>
  <c r="AN1043" i="3"/>
  <c r="AP1043" i="3"/>
  <c r="AR1043" i="3"/>
  <c r="AT1043" i="3"/>
  <c r="AV1043" i="3"/>
  <c r="AX1043" i="3"/>
  <c r="AZ1043" i="3"/>
  <c r="BB1043" i="3"/>
  <c r="BD1043" i="3"/>
  <c r="BF1043" i="3"/>
  <c r="BH1043" i="3"/>
  <c r="M1043" i="3"/>
  <c r="O1043" i="3"/>
  <c r="Q1043" i="3"/>
  <c r="S1043" i="3"/>
  <c r="U1043" i="3"/>
  <c r="W1043" i="3"/>
  <c r="Y1043" i="3"/>
  <c r="AA1043" i="3"/>
  <c r="AC1043" i="3"/>
  <c r="AE1043" i="3"/>
  <c r="AG1043" i="3"/>
  <c r="AI1043" i="3"/>
  <c r="AK1043" i="3"/>
  <c r="AM1043" i="3"/>
  <c r="AO1043" i="3"/>
  <c r="AQ1043" i="3"/>
  <c r="AS1043" i="3"/>
  <c r="AU1043" i="3"/>
  <c r="AW1043" i="3"/>
  <c r="AY1043" i="3"/>
  <c r="BA1043" i="3"/>
  <c r="BC1043" i="3"/>
  <c r="BE1043" i="3"/>
  <c r="BG1043" i="3"/>
  <c r="BI1043" i="3"/>
  <c r="M1047" i="3"/>
  <c r="O1047" i="3"/>
  <c r="Q1047" i="3"/>
  <c r="S1047" i="3"/>
  <c r="U1047" i="3"/>
  <c r="W1047" i="3"/>
  <c r="Y1047" i="3"/>
  <c r="AA1047" i="3"/>
  <c r="AC1047" i="3"/>
  <c r="AE1047" i="3"/>
  <c r="AG1047" i="3"/>
  <c r="AI1047" i="3"/>
  <c r="AK1047" i="3"/>
  <c r="AM1047" i="3"/>
  <c r="AO1047" i="3"/>
  <c r="AQ1047" i="3"/>
  <c r="AS1047" i="3"/>
  <c r="AU1047" i="3"/>
  <c r="AW1047" i="3"/>
  <c r="AY1047" i="3"/>
  <c r="BA1047" i="3"/>
  <c r="BC1047" i="3"/>
  <c r="BE1047" i="3"/>
  <c r="BG1047" i="3"/>
  <c r="BI1047" i="3"/>
  <c r="N1047" i="3"/>
  <c r="P1047" i="3"/>
  <c r="R1047" i="3"/>
  <c r="T1047" i="3"/>
  <c r="V1047" i="3"/>
  <c r="X1047" i="3"/>
  <c r="Z1047" i="3"/>
  <c r="AB1047" i="3"/>
  <c r="AD1047" i="3"/>
  <c r="AF1047" i="3"/>
  <c r="AH1047" i="3"/>
  <c r="AJ1047" i="3"/>
  <c r="AL1047" i="3"/>
  <c r="AN1047" i="3"/>
  <c r="AP1047" i="3"/>
  <c r="AR1047" i="3"/>
  <c r="AT1047" i="3"/>
  <c r="AV1047" i="3"/>
  <c r="AX1047" i="3"/>
  <c r="AZ1047" i="3"/>
  <c r="BB1047" i="3"/>
  <c r="BD1047" i="3"/>
  <c r="BF1047" i="3"/>
  <c r="BH1047" i="3"/>
  <c r="M1051" i="3"/>
  <c r="O1051" i="3"/>
  <c r="Q1051" i="3"/>
  <c r="S1051" i="3"/>
  <c r="U1051" i="3"/>
  <c r="W1051" i="3"/>
  <c r="Y1051" i="3"/>
  <c r="AA1051" i="3"/>
  <c r="AC1051" i="3"/>
  <c r="AE1051" i="3"/>
  <c r="AG1051" i="3"/>
  <c r="AI1051" i="3"/>
  <c r="AK1051" i="3"/>
  <c r="AM1051" i="3"/>
  <c r="AO1051" i="3"/>
  <c r="AQ1051" i="3"/>
  <c r="AS1051" i="3"/>
  <c r="AU1051" i="3"/>
  <c r="AW1051" i="3"/>
  <c r="AY1051" i="3"/>
  <c r="BA1051" i="3"/>
  <c r="BC1051" i="3"/>
  <c r="BE1051" i="3"/>
  <c r="BG1051" i="3"/>
  <c r="BI1051" i="3"/>
  <c r="N1051" i="3"/>
  <c r="P1051" i="3"/>
  <c r="R1051" i="3"/>
  <c r="T1051" i="3"/>
  <c r="V1051" i="3"/>
  <c r="X1051" i="3"/>
  <c r="Z1051" i="3"/>
  <c r="AB1051" i="3"/>
  <c r="AD1051" i="3"/>
  <c r="AF1051" i="3"/>
  <c r="AH1051" i="3"/>
  <c r="AJ1051" i="3"/>
  <c r="AL1051" i="3"/>
  <c r="AN1051" i="3"/>
  <c r="AP1051" i="3"/>
  <c r="AR1051" i="3"/>
  <c r="AT1051" i="3"/>
  <c r="AV1051" i="3"/>
  <c r="AX1051" i="3"/>
  <c r="AZ1051" i="3"/>
  <c r="BB1051" i="3"/>
  <c r="BD1051" i="3"/>
  <c r="BF1051" i="3"/>
  <c r="BH1051" i="3"/>
  <c r="M1055" i="3"/>
  <c r="O1055" i="3"/>
  <c r="Q1055" i="3"/>
  <c r="S1055" i="3"/>
  <c r="U1055" i="3"/>
  <c r="W1055" i="3"/>
  <c r="Y1055" i="3"/>
  <c r="AA1055" i="3"/>
  <c r="AC1055" i="3"/>
  <c r="AE1055" i="3"/>
  <c r="AG1055" i="3"/>
  <c r="AI1055" i="3"/>
  <c r="AK1055" i="3"/>
  <c r="AM1055" i="3"/>
  <c r="AO1055" i="3"/>
  <c r="AQ1055" i="3"/>
  <c r="AS1055" i="3"/>
  <c r="AU1055" i="3"/>
  <c r="AW1055" i="3"/>
  <c r="AY1055" i="3"/>
  <c r="BA1055" i="3"/>
  <c r="BC1055" i="3"/>
  <c r="BE1055" i="3"/>
  <c r="BG1055" i="3"/>
  <c r="BI1055" i="3"/>
  <c r="N1055" i="3"/>
  <c r="P1055" i="3"/>
  <c r="R1055" i="3"/>
  <c r="T1055" i="3"/>
  <c r="V1055" i="3"/>
  <c r="X1055" i="3"/>
  <c r="Z1055" i="3"/>
  <c r="AB1055" i="3"/>
  <c r="AD1055" i="3"/>
  <c r="AF1055" i="3"/>
  <c r="AH1055" i="3"/>
  <c r="AJ1055" i="3"/>
  <c r="AL1055" i="3"/>
  <c r="AN1055" i="3"/>
  <c r="AP1055" i="3"/>
  <c r="AR1055" i="3"/>
  <c r="AT1055" i="3"/>
  <c r="AV1055" i="3"/>
  <c r="AX1055" i="3"/>
  <c r="AZ1055" i="3"/>
  <c r="BB1055" i="3"/>
  <c r="BD1055" i="3"/>
  <c r="BF1055" i="3"/>
  <c r="BH1055" i="3"/>
  <c r="N1059" i="3"/>
  <c r="P1059" i="3"/>
  <c r="R1059" i="3"/>
  <c r="T1059" i="3"/>
  <c r="V1059" i="3"/>
  <c r="X1059" i="3"/>
  <c r="Z1059" i="3"/>
  <c r="AB1059" i="3"/>
  <c r="AD1059" i="3"/>
  <c r="AF1059" i="3"/>
  <c r="AH1059" i="3"/>
  <c r="AJ1059" i="3"/>
  <c r="AL1059" i="3"/>
  <c r="AN1059" i="3"/>
  <c r="AP1059" i="3"/>
  <c r="AR1059" i="3"/>
  <c r="AT1059" i="3"/>
  <c r="AV1059" i="3"/>
  <c r="AX1059" i="3"/>
  <c r="AZ1059" i="3"/>
  <c r="BB1059" i="3"/>
  <c r="BD1059" i="3"/>
  <c r="BF1059" i="3"/>
  <c r="BH1059" i="3"/>
  <c r="M1059" i="3"/>
  <c r="O1059" i="3"/>
  <c r="Q1059" i="3"/>
  <c r="S1059" i="3"/>
  <c r="U1059" i="3"/>
  <c r="W1059" i="3"/>
  <c r="Y1059" i="3"/>
  <c r="AA1059" i="3"/>
  <c r="AC1059" i="3"/>
  <c r="AE1059" i="3"/>
  <c r="AG1059" i="3"/>
  <c r="AI1059" i="3"/>
  <c r="AK1059" i="3"/>
  <c r="AM1059" i="3"/>
  <c r="AO1059" i="3"/>
  <c r="AQ1059" i="3"/>
  <c r="AS1059" i="3"/>
  <c r="AU1059" i="3"/>
  <c r="AW1059" i="3"/>
  <c r="AY1059" i="3"/>
  <c r="BA1059" i="3"/>
  <c r="BC1059" i="3"/>
  <c r="BE1059" i="3"/>
  <c r="BG1059" i="3"/>
  <c r="BI1059" i="3"/>
  <c r="BN1040" i="3"/>
  <c r="BL1042" i="3"/>
  <c r="BN1044" i="3"/>
  <c r="BK1046" i="3"/>
  <c r="BM1046" i="3"/>
  <c r="BK1048" i="3"/>
  <c r="BM1048" i="3"/>
  <c r="BK1050" i="3"/>
  <c r="BM1050" i="3"/>
  <c r="BK1052" i="3"/>
  <c r="BM1052" i="3"/>
  <c r="BK1054" i="3"/>
  <c r="BM1054" i="3"/>
  <c r="BL1056" i="3"/>
  <c r="BN1058" i="3"/>
  <c r="BL1060" i="3"/>
  <c r="N994" i="3"/>
  <c r="P994" i="3"/>
  <c r="R994" i="3"/>
  <c r="T994" i="3"/>
  <c r="V994" i="3"/>
  <c r="X994" i="3"/>
  <c r="Z994" i="3"/>
  <c r="AB994" i="3"/>
  <c r="AD994" i="3"/>
  <c r="AF994" i="3"/>
  <c r="AH994" i="3"/>
  <c r="AJ994" i="3"/>
  <c r="AL994" i="3"/>
  <c r="AN994" i="3"/>
  <c r="AP994" i="3"/>
  <c r="AR994" i="3"/>
  <c r="AT994" i="3"/>
  <c r="AV994" i="3"/>
  <c r="AX994" i="3"/>
  <c r="AZ994" i="3"/>
  <c r="BB994" i="3"/>
  <c r="BD994" i="3"/>
  <c r="BF994" i="3"/>
  <c r="BH994" i="3"/>
  <c r="M994" i="3"/>
  <c r="O994" i="3"/>
  <c r="Q994" i="3"/>
  <c r="S994" i="3"/>
  <c r="U994" i="3"/>
  <c r="W994" i="3"/>
  <c r="Y994" i="3"/>
  <c r="AA994" i="3"/>
  <c r="AC994" i="3"/>
  <c r="AE994" i="3"/>
  <c r="AG994" i="3"/>
  <c r="AI994" i="3"/>
  <c r="AK994" i="3"/>
  <c r="AM994" i="3"/>
  <c r="AO994" i="3"/>
  <c r="AS994" i="3"/>
  <c r="AW994" i="3"/>
  <c r="BA994" i="3"/>
  <c r="BE994" i="3"/>
  <c r="BI994" i="3"/>
  <c r="AQ994" i="3"/>
  <c r="AU994" i="3"/>
  <c r="AY994" i="3"/>
  <c r="BC994" i="3"/>
  <c r="BG994" i="3"/>
  <c r="BM996" i="3"/>
  <c r="BJ998" i="3"/>
  <c r="BN998" i="3"/>
  <c r="BK998" i="3"/>
  <c r="BM1000" i="3"/>
  <c r="BL1000" i="3"/>
  <c r="BN1002" i="3"/>
  <c r="BM1004" i="3"/>
  <c r="BK1006" i="3"/>
  <c r="BM1008" i="3"/>
  <c r="BK1010" i="3"/>
  <c r="BM1012" i="3"/>
  <c r="BK1014" i="3"/>
  <c r="BM1016" i="3"/>
  <c r="BK1018" i="3"/>
  <c r="BK1022" i="3"/>
  <c r="BM1024" i="3"/>
  <c r="BK1026" i="3"/>
  <c r="BM1028" i="3"/>
  <c r="BK1030" i="3"/>
  <c r="BM1032" i="3"/>
  <c r="BK1034" i="3"/>
  <c r="BM1036" i="3"/>
  <c r="BK1038" i="3"/>
  <c r="BJ1038" i="3"/>
  <c r="BL1038" i="3"/>
  <c r="BJ1042" i="3"/>
  <c r="BN1050" i="3"/>
  <c r="BJ1058" i="3"/>
  <c r="BJ1040" i="3"/>
  <c r="BN1048" i="3"/>
  <c r="BJ1056" i="3"/>
  <c r="E828" i="3"/>
  <c r="F828" i="3"/>
  <c r="G828" i="3"/>
  <c r="H828" i="3"/>
  <c r="I828" i="3"/>
  <c r="J828" i="3"/>
  <c r="E829" i="3"/>
  <c r="F829" i="3"/>
  <c r="G829" i="3"/>
  <c r="H829" i="3"/>
  <c r="I829" i="3"/>
  <c r="J829" i="3"/>
  <c r="E830" i="3"/>
  <c r="F830" i="3"/>
  <c r="G830" i="3"/>
  <c r="H830" i="3"/>
  <c r="I830" i="3"/>
  <c r="J830" i="3"/>
  <c r="E831" i="3"/>
  <c r="F831" i="3"/>
  <c r="G831" i="3"/>
  <c r="H831" i="3"/>
  <c r="I831" i="3"/>
  <c r="J831" i="3"/>
  <c r="E832" i="3"/>
  <c r="F832" i="3"/>
  <c r="G832" i="3"/>
  <c r="H832" i="3"/>
  <c r="I832" i="3"/>
  <c r="J832" i="3"/>
  <c r="E833" i="3"/>
  <c r="F833" i="3"/>
  <c r="G833" i="3"/>
  <c r="H833" i="3"/>
  <c r="I833" i="3"/>
  <c r="J833" i="3"/>
  <c r="E834" i="3"/>
  <c r="F834" i="3"/>
  <c r="G834" i="3"/>
  <c r="H834" i="3"/>
  <c r="I834" i="3"/>
  <c r="J834" i="3"/>
  <c r="E835" i="3"/>
  <c r="F835" i="3"/>
  <c r="G835" i="3"/>
  <c r="H835" i="3"/>
  <c r="I835" i="3"/>
  <c r="J835" i="3"/>
  <c r="E836" i="3"/>
  <c r="F836" i="3"/>
  <c r="G836" i="3"/>
  <c r="H836" i="3"/>
  <c r="I836" i="3"/>
  <c r="J836" i="3"/>
  <c r="E837" i="3"/>
  <c r="F837" i="3"/>
  <c r="G837" i="3"/>
  <c r="H837" i="3"/>
  <c r="I837" i="3"/>
  <c r="J837" i="3"/>
  <c r="E838" i="3"/>
  <c r="F838" i="3"/>
  <c r="G838" i="3"/>
  <c r="H838" i="3"/>
  <c r="I838" i="3"/>
  <c r="J838" i="3"/>
  <c r="E839" i="3"/>
  <c r="F839" i="3"/>
  <c r="G839" i="3"/>
  <c r="H839" i="3"/>
  <c r="I839" i="3"/>
  <c r="J839" i="3"/>
  <c r="E840" i="3"/>
  <c r="F840" i="3"/>
  <c r="G840" i="3"/>
  <c r="H840" i="3"/>
  <c r="I840" i="3"/>
  <c r="J840" i="3"/>
  <c r="E841" i="3"/>
  <c r="F841" i="3"/>
  <c r="G841" i="3"/>
  <c r="H841" i="3"/>
  <c r="I841" i="3"/>
  <c r="J841" i="3"/>
  <c r="E842" i="3"/>
  <c r="F842" i="3"/>
  <c r="G842" i="3"/>
  <c r="H842" i="3"/>
  <c r="I842" i="3"/>
  <c r="J842" i="3"/>
  <c r="E843" i="3"/>
  <c r="F843" i="3"/>
  <c r="G843" i="3"/>
  <c r="H843" i="3"/>
  <c r="I843" i="3"/>
  <c r="J843" i="3"/>
  <c r="E844" i="3"/>
  <c r="F844" i="3"/>
  <c r="G844" i="3"/>
  <c r="H844" i="3"/>
  <c r="I844" i="3"/>
  <c r="J844" i="3"/>
  <c r="E845" i="3"/>
  <c r="F845" i="3"/>
  <c r="G845" i="3"/>
  <c r="H845" i="3"/>
  <c r="I845" i="3"/>
  <c r="J845" i="3"/>
  <c r="E846" i="3"/>
  <c r="F846" i="3"/>
  <c r="G846" i="3"/>
  <c r="H846" i="3"/>
  <c r="I846" i="3"/>
  <c r="J846" i="3"/>
  <c r="E847" i="3"/>
  <c r="F847" i="3"/>
  <c r="G847" i="3"/>
  <c r="H847" i="3"/>
  <c r="I847" i="3"/>
  <c r="J847" i="3"/>
  <c r="E848" i="3"/>
  <c r="F848" i="3"/>
  <c r="G848" i="3"/>
  <c r="H848" i="3"/>
  <c r="I848" i="3"/>
  <c r="J848" i="3"/>
  <c r="E849" i="3"/>
  <c r="F849" i="3"/>
  <c r="G849" i="3"/>
  <c r="H849" i="3"/>
  <c r="I849" i="3"/>
  <c r="J849" i="3"/>
  <c r="E850" i="3"/>
  <c r="F850" i="3"/>
  <c r="G850" i="3"/>
  <c r="H850" i="3"/>
  <c r="I850" i="3"/>
  <c r="J850" i="3"/>
  <c r="E851" i="3"/>
  <c r="F851" i="3"/>
  <c r="G851" i="3"/>
  <c r="H851" i="3"/>
  <c r="I851" i="3"/>
  <c r="J851" i="3"/>
  <c r="E852" i="3"/>
  <c r="F852" i="3"/>
  <c r="G852" i="3"/>
  <c r="H852" i="3"/>
  <c r="I852" i="3"/>
  <c r="J852" i="3"/>
  <c r="E853" i="3"/>
  <c r="F853" i="3"/>
  <c r="G853" i="3"/>
  <c r="H853" i="3"/>
  <c r="I853" i="3"/>
  <c r="J853" i="3"/>
  <c r="E854" i="3"/>
  <c r="F854" i="3"/>
  <c r="G854" i="3"/>
  <c r="H854" i="3"/>
  <c r="I854" i="3"/>
  <c r="J854" i="3"/>
  <c r="E855" i="3"/>
  <c r="F855" i="3"/>
  <c r="G855" i="3"/>
  <c r="H855" i="3"/>
  <c r="I855" i="3"/>
  <c r="J855" i="3"/>
  <c r="E856" i="3"/>
  <c r="F856" i="3"/>
  <c r="G856" i="3"/>
  <c r="H856" i="3"/>
  <c r="I856" i="3"/>
  <c r="J856" i="3"/>
  <c r="E857" i="3"/>
  <c r="F857" i="3"/>
  <c r="G857" i="3"/>
  <c r="H857" i="3"/>
  <c r="I857" i="3"/>
  <c r="J857" i="3"/>
  <c r="E858" i="3"/>
  <c r="F858" i="3"/>
  <c r="G858" i="3"/>
  <c r="H858" i="3"/>
  <c r="I858" i="3"/>
  <c r="J858" i="3"/>
  <c r="E859" i="3"/>
  <c r="F859" i="3"/>
  <c r="G859" i="3"/>
  <c r="H859" i="3"/>
  <c r="I859" i="3"/>
  <c r="J859" i="3"/>
  <c r="E860" i="3"/>
  <c r="F860" i="3"/>
  <c r="G860" i="3"/>
  <c r="H860" i="3"/>
  <c r="I860" i="3"/>
  <c r="J860" i="3"/>
  <c r="E861" i="3"/>
  <c r="F861" i="3"/>
  <c r="G861" i="3"/>
  <c r="H861" i="3"/>
  <c r="I861" i="3"/>
  <c r="J861" i="3"/>
  <c r="E862" i="3"/>
  <c r="F862" i="3"/>
  <c r="G862" i="3"/>
  <c r="H862" i="3"/>
  <c r="I862" i="3"/>
  <c r="J862" i="3"/>
  <c r="E863" i="3"/>
  <c r="F863" i="3"/>
  <c r="G863" i="3"/>
  <c r="H863" i="3"/>
  <c r="I863" i="3"/>
  <c r="J863" i="3"/>
  <c r="E864" i="3"/>
  <c r="F864" i="3"/>
  <c r="G864" i="3"/>
  <c r="H864" i="3"/>
  <c r="I864" i="3"/>
  <c r="J864" i="3"/>
  <c r="E865" i="3"/>
  <c r="F865" i="3"/>
  <c r="G865" i="3"/>
  <c r="H865" i="3"/>
  <c r="I865" i="3"/>
  <c r="J865" i="3"/>
  <c r="E866" i="3"/>
  <c r="F866" i="3"/>
  <c r="G866" i="3"/>
  <c r="H866" i="3"/>
  <c r="I866" i="3"/>
  <c r="J866" i="3"/>
  <c r="E867" i="3"/>
  <c r="F867" i="3"/>
  <c r="G867" i="3"/>
  <c r="H867" i="3"/>
  <c r="I867" i="3"/>
  <c r="J867" i="3"/>
  <c r="E868" i="3"/>
  <c r="F868" i="3"/>
  <c r="G868" i="3"/>
  <c r="H868" i="3"/>
  <c r="I868" i="3"/>
  <c r="J868" i="3"/>
  <c r="E869" i="3"/>
  <c r="F869" i="3"/>
  <c r="G869" i="3"/>
  <c r="H869" i="3"/>
  <c r="I869" i="3"/>
  <c r="J869" i="3"/>
  <c r="E870" i="3"/>
  <c r="F870" i="3"/>
  <c r="G870" i="3"/>
  <c r="H870" i="3"/>
  <c r="I870" i="3"/>
  <c r="J870" i="3"/>
  <c r="E871" i="3"/>
  <c r="F871" i="3"/>
  <c r="G871" i="3"/>
  <c r="H871" i="3"/>
  <c r="I871" i="3"/>
  <c r="J871" i="3"/>
  <c r="E872" i="3"/>
  <c r="F872" i="3"/>
  <c r="G872" i="3"/>
  <c r="H872" i="3"/>
  <c r="I872" i="3"/>
  <c r="J872" i="3"/>
  <c r="E873" i="3"/>
  <c r="F873" i="3"/>
  <c r="G873" i="3"/>
  <c r="H873" i="3"/>
  <c r="I873" i="3"/>
  <c r="J873" i="3"/>
  <c r="E874" i="3"/>
  <c r="F874" i="3"/>
  <c r="G874" i="3"/>
  <c r="H874" i="3"/>
  <c r="I874" i="3"/>
  <c r="J874" i="3"/>
  <c r="E875" i="3"/>
  <c r="F875" i="3"/>
  <c r="G875" i="3"/>
  <c r="H875" i="3"/>
  <c r="I875" i="3"/>
  <c r="J875" i="3"/>
  <c r="E876" i="3"/>
  <c r="F876" i="3"/>
  <c r="G876" i="3"/>
  <c r="H876" i="3"/>
  <c r="I876" i="3"/>
  <c r="J876" i="3"/>
  <c r="E877" i="3"/>
  <c r="F877" i="3"/>
  <c r="G877" i="3"/>
  <c r="H877" i="3"/>
  <c r="I877" i="3"/>
  <c r="J877" i="3"/>
  <c r="E878" i="3"/>
  <c r="F878" i="3"/>
  <c r="G878" i="3"/>
  <c r="H878" i="3"/>
  <c r="I878" i="3"/>
  <c r="J878" i="3"/>
  <c r="E879" i="3"/>
  <c r="F879" i="3"/>
  <c r="G879" i="3"/>
  <c r="H879" i="3"/>
  <c r="I879" i="3"/>
  <c r="J879" i="3"/>
  <c r="E880" i="3"/>
  <c r="F880" i="3"/>
  <c r="G880" i="3"/>
  <c r="H880" i="3"/>
  <c r="I880" i="3"/>
  <c r="J880" i="3"/>
  <c r="E881" i="3"/>
  <c r="F881" i="3"/>
  <c r="G881" i="3"/>
  <c r="H881" i="3"/>
  <c r="I881" i="3"/>
  <c r="J881" i="3"/>
  <c r="E882" i="3"/>
  <c r="F882" i="3"/>
  <c r="G882" i="3"/>
  <c r="H882" i="3"/>
  <c r="I882" i="3"/>
  <c r="J882" i="3"/>
  <c r="E883" i="3"/>
  <c r="F883" i="3"/>
  <c r="G883" i="3"/>
  <c r="H883" i="3"/>
  <c r="I883" i="3"/>
  <c r="J883" i="3"/>
  <c r="E884" i="3"/>
  <c r="F884" i="3"/>
  <c r="G884" i="3"/>
  <c r="H884" i="3"/>
  <c r="I884" i="3"/>
  <c r="J884" i="3"/>
  <c r="E885" i="3"/>
  <c r="F885" i="3"/>
  <c r="G885" i="3"/>
  <c r="H885" i="3"/>
  <c r="I885" i="3"/>
  <c r="J885" i="3"/>
  <c r="E886" i="3"/>
  <c r="F886" i="3"/>
  <c r="G886" i="3"/>
  <c r="H886" i="3"/>
  <c r="I886" i="3"/>
  <c r="J886" i="3"/>
  <c r="E887" i="3"/>
  <c r="F887" i="3"/>
  <c r="G887" i="3"/>
  <c r="H887" i="3"/>
  <c r="I887" i="3"/>
  <c r="J887" i="3"/>
  <c r="E888" i="3"/>
  <c r="F888" i="3"/>
  <c r="G888" i="3"/>
  <c r="H888" i="3"/>
  <c r="I888" i="3"/>
  <c r="J888" i="3"/>
  <c r="E889" i="3"/>
  <c r="F889" i="3"/>
  <c r="G889" i="3"/>
  <c r="H889" i="3"/>
  <c r="I889" i="3"/>
  <c r="J889" i="3"/>
  <c r="E890" i="3"/>
  <c r="F890" i="3"/>
  <c r="G890" i="3"/>
  <c r="H890" i="3"/>
  <c r="I890" i="3"/>
  <c r="J890" i="3"/>
  <c r="E891" i="3"/>
  <c r="F891" i="3"/>
  <c r="G891" i="3"/>
  <c r="H891" i="3"/>
  <c r="I891" i="3"/>
  <c r="J891" i="3"/>
  <c r="E892" i="3"/>
  <c r="F892" i="3"/>
  <c r="G892" i="3"/>
  <c r="H892" i="3"/>
  <c r="I892" i="3"/>
  <c r="J892" i="3"/>
  <c r="E893" i="3"/>
  <c r="F893" i="3"/>
  <c r="G893" i="3"/>
  <c r="H893" i="3"/>
  <c r="I893" i="3"/>
  <c r="J893" i="3"/>
  <c r="E894" i="3"/>
  <c r="F894" i="3"/>
  <c r="G894" i="3"/>
  <c r="H894" i="3"/>
  <c r="I894" i="3"/>
  <c r="J894" i="3"/>
  <c r="E895" i="3"/>
  <c r="F895" i="3"/>
  <c r="G895" i="3"/>
  <c r="H895" i="3"/>
  <c r="I895" i="3"/>
  <c r="J895" i="3"/>
  <c r="E896" i="3"/>
  <c r="F896" i="3"/>
  <c r="G896" i="3"/>
  <c r="H896" i="3"/>
  <c r="I896" i="3"/>
  <c r="J896" i="3"/>
  <c r="E897" i="3"/>
  <c r="F897" i="3"/>
  <c r="G897" i="3"/>
  <c r="H897" i="3"/>
  <c r="I897" i="3"/>
  <c r="J897" i="3"/>
  <c r="E898" i="3"/>
  <c r="F898" i="3"/>
  <c r="G898" i="3"/>
  <c r="H898" i="3"/>
  <c r="I898" i="3"/>
  <c r="J898" i="3"/>
  <c r="E899" i="3"/>
  <c r="F899" i="3"/>
  <c r="G899" i="3"/>
  <c r="H899" i="3"/>
  <c r="I899" i="3"/>
  <c r="J899" i="3"/>
  <c r="E900" i="3"/>
  <c r="F900" i="3"/>
  <c r="G900" i="3"/>
  <c r="H900" i="3"/>
  <c r="I900" i="3"/>
  <c r="J900" i="3"/>
  <c r="E901" i="3"/>
  <c r="F901" i="3"/>
  <c r="G901" i="3"/>
  <c r="H901" i="3"/>
  <c r="I901" i="3"/>
  <c r="J901" i="3"/>
  <c r="E902" i="3"/>
  <c r="F902" i="3"/>
  <c r="G902" i="3"/>
  <c r="H902" i="3"/>
  <c r="I902" i="3"/>
  <c r="J902" i="3"/>
  <c r="E903" i="3"/>
  <c r="F903" i="3"/>
  <c r="G903" i="3"/>
  <c r="H903" i="3"/>
  <c r="I903" i="3"/>
  <c r="J903" i="3"/>
  <c r="E904" i="3"/>
  <c r="F904" i="3"/>
  <c r="G904" i="3"/>
  <c r="H904" i="3"/>
  <c r="I904" i="3"/>
  <c r="J904" i="3"/>
  <c r="E905" i="3"/>
  <c r="F905" i="3"/>
  <c r="G905" i="3"/>
  <c r="H905" i="3"/>
  <c r="I905" i="3"/>
  <c r="J905" i="3"/>
  <c r="E906" i="3"/>
  <c r="F906" i="3"/>
  <c r="G906" i="3"/>
  <c r="H906" i="3"/>
  <c r="I906" i="3"/>
  <c r="J906" i="3"/>
  <c r="E907" i="3"/>
  <c r="F907" i="3"/>
  <c r="G907" i="3"/>
  <c r="H907" i="3"/>
  <c r="I907" i="3"/>
  <c r="J907" i="3"/>
  <c r="E908" i="3"/>
  <c r="F908" i="3"/>
  <c r="G908" i="3"/>
  <c r="H908" i="3"/>
  <c r="I908" i="3"/>
  <c r="J908" i="3"/>
  <c r="E909" i="3"/>
  <c r="F909" i="3"/>
  <c r="G909" i="3"/>
  <c r="H909" i="3"/>
  <c r="I909" i="3"/>
  <c r="J909" i="3"/>
  <c r="E910" i="3"/>
  <c r="F910" i="3"/>
  <c r="G910" i="3"/>
  <c r="H910" i="3"/>
  <c r="I910" i="3"/>
  <c r="J910" i="3"/>
  <c r="E911" i="3"/>
  <c r="F911" i="3"/>
  <c r="G911" i="3"/>
  <c r="H911" i="3"/>
  <c r="I911" i="3"/>
  <c r="J911" i="3"/>
  <c r="E912" i="3"/>
  <c r="F912" i="3"/>
  <c r="G912" i="3"/>
  <c r="H912" i="3"/>
  <c r="I912" i="3"/>
  <c r="J912" i="3"/>
  <c r="E913" i="3"/>
  <c r="F913" i="3"/>
  <c r="G913" i="3"/>
  <c r="H913" i="3"/>
  <c r="I913" i="3"/>
  <c r="J913" i="3"/>
  <c r="E914" i="3"/>
  <c r="F914" i="3"/>
  <c r="G914" i="3"/>
  <c r="H914" i="3"/>
  <c r="I914" i="3"/>
  <c r="J914" i="3"/>
  <c r="E915" i="3"/>
  <c r="F915" i="3"/>
  <c r="G915" i="3"/>
  <c r="H915" i="3"/>
  <c r="I915" i="3"/>
  <c r="J915" i="3"/>
  <c r="E916" i="3"/>
  <c r="F916" i="3"/>
  <c r="G916" i="3"/>
  <c r="H916" i="3"/>
  <c r="I916" i="3"/>
  <c r="J916" i="3"/>
  <c r="E917" i="3"/>
  <c r="F917" i="3"/>
  <c r="G917" i="3"/>
  <c r="H917" i="3"/>
  <c r="I917" i="3"/>
  <c r="J917" i="3"/>
  <c r="E918" i="3"/>
  <c r="F918" i="3"/>
  <c r="G918" i="3"/>
  <c r="H918" i="3"/>
  <c r="I918" i="3"/>
  <c r="J918" i="3"/>
  <c r="E919" i="3"/>
  <c r="F919" i="3"/>
  <c r="G919" i="3"/>
  <c r="H919" i="3"/>
  <c r="I919" i="3"/>
  <c r="J919" i="3"/>
  <c r="E920" i="3"/>
  <c r="F920" i="3"/>
  <c r="G920" i="3"/>
  <c r="H920" i="3"/>
  <c r="I920" i="3"/>
  <c r="J920" i="3"/>
  <c r="E921" i="3"/>
  <c r="F921" i="3"/>
  <c r="G921" i="3"/>
  <c r="H921" i="3"/>
  <c r="I921" i="3"/>
  <c r="J921" i="3"/>
  <c r="E922" i="3"/>
  <c r="F922" i="3"/>
  <c r="G922" i="3"/>
  <c r="H922" i="3"/>
  <c r="I922" i="3"/>
  <c r="J922" i="3"/>
  <c r="E923" i="3"/>
  <c r="F923" i="3"/>
  <c r="G923" i="3"/>
  <c r="H923" i="3"/>
  <c r="I923" i="3"/>
  <c r="J923" i="3"/>
  <c r="E924" i="3"/>
  <c r="F924" i="3"/>
  <c r="G924" i="3"/>
  <c r="H924" i="3"/>
  <c r="I924" i="3"/>
  <c r="J924" i="3"/>
  <c r="E925" i="3"/>
  <c r="F925" i="3"/>
  <c r="G925" i="3"/>
  <c r="H925" i="3"/>
  <c r="I925" i="3"/>
  <c r="J925" i="3"/>
  <c r="E926" i="3"/>
  <c r="F926" i="3"/>
  <c r="G926" i="3"/>
  <c r="H926" i="3"/>
  <c r="I926" i="3"/>
  <c r="J926" i="3"/>
  <c r="E927" i="3"/>
  <c r="F927" i="3"/>
  <c r="G927" i="3"/>
  <c r="H927" i="3"/>
  <c r="I927" i="3"/>
  <c r="J927" i="3"/>
  <c r="E928" i="3"/>
  <c r="F928" i="3"/>
  <c r="G928" i="3"/>
  <c r="H928" i="3"/>
  <c r="I928" i="3"/>
  <c r="J928" i="3"/>
  <c r="E929" i="3"/>
  <c r="F929" i="3"/>
  <c r="G929" i="3"/>
  <c r="H929" i="3"/>
  <c r="I929" i="3"/>
  <c r="J929" i="3"/>
  <c r="E930" i="3"/>
  <c r="F930" i="3"/>
  <c r="G930" i="3"/>
  <c r="H930" i="3"/>
  <c r="I930" i="3"/>
  <c r="J930" i="3"/>
  <c r="E931" i="3"/>
  <c r="F931" i="3"/>
  <c r="G931" i="3"/>
  <c r="H931" i="3"/>
  <c r="I931" i="3"/>
  <c r="J931" i="3"/>
  <c r="L931" i="3"/>
  <c r="E932" i="3"/>
  <c r="F932" i="3"/>
  <c r="G932" i="3"/>
  <c r="H932" i="3"/>
  <c r="I932" i="3"/>
  <c r="J932" i="3"/>
  <c r="E933" i="3"/>
  <c r="F933" i="3"/>
  <c r="G933" i="3"/>
  <c r="H933" i="3"/>
  <c r="I933" i="3"/>
  <c r="J933" i="3"/>
  <c r="E934" i="3"/>
  <c r="F934" i="3"/>
  <c r="G934" i="3"/>
  <c r="H934" i="3"/>
  <c r="I934" i="3"/>
  <c r="J934" i="3"/>
  <c r="E935" i="3"/>
  <c r="F935" i="3"/>
  <c r="G935" i="3"/>
  <c r="H935" i="3"/>
  <c r="I935" i="3"/>
  <c r="J935" i="3"/>
  <c r="L935" i="3" s="1"/>
  <c r="E936" i="3"/>
  <c r="F936" i="3"/>
  <c r="G936" i="3"/>
  <c r="H936" i="3"/>
  <c r="I936" i="3"/>
  <c r="J936" i="3"/>
  <c r="E937" i="3"/>
  <c r="F937" i="3"/>
  <c r="G937" i="3"/>
  <c r="H937" i="3"/>
  <c r="I937" i="3"/>
  <c r="J937" i="3"/>
  <c r="E938" i="3"/>
  <c r="F938" i="3"/>
  <c r="G938" i="3"/>
  <c r="H938" i="3"/>
  <c r="I938" i="3"/>
  <c r="J938" i="3"/>
  <c r="E939" i="3"/>
  <c r="F939" i="3"/>
  <c r="G939" i="3"/>
  <c r="H939" i="3"/>
  <c r="I939" i="3"/>
  <c r="J939" i="3"/>
  <c r="E940" i="3"/>
  <c r="F940" i="3"/>
  <c r="G940" i="3"/>
  <c r="H940" i="3"/>
  <c r="I940" i="3"/>
  <c r="J940" i="3"/>
  <c r="E941" i="3"/>
  <c r="F941" i="3"/>
  <c r="G941" i="3"/>
  <c r="H941" i="3"/>
  <c r="I941" i="3"/>
  <c r="J941" i="3"/>
  <c r="E942" i="3"/>
  <c r="F942" i="3"/>
  <c r="G942" i="3"/>
  <c r="H942" i="3"/>
  <c r="I942" i="3"/>
  <c r="J942" i="3"/>
  <c r="E943" i="3"/>
  <c r="F943" i="3"/>
  <c r="G943" i="3"/>
  <c r="H943" i="3"/>
  <c r="I943" i="3"/>
  <c r="J943" i="3"/>
  <c r="E944" i="3"/>
  <c r="F944" i="3"/>
  <c r="G944" i="3"/>
  <c r="H944" i="3"/>
  <c r="I944" i="3"/>
  <c r="J944" i="3"/>
  <c r="E945" i="3"/>
  <c r="F945" i="3"/>
  <c r="G945" i="3"/>
  <c r="H945" i="3"/>
  <c r="I945" i="3"/>
  <c r="J945" i="3"/>
  <c r="E946" i="3"/>
  <c r="F946" i="3"/>
  <c r="G946" i="3"/>
  <c r="H946" i="3"/>
  <c r="I946" i="3"/>
  <c r="J946" i="3"/>
  <c r="E947" i="3"/>
  <c r="F947" i="3"/>
  <c r="G947" i="3"/>
  <c r="H947" i="3"/>
  <c r="I947" i="3"/>
  <c r="J947" i="3"/>
  <c r="L947" i="3" s="1"/>
  <c r="E948" i="3"/>
  <c r="F948" i="3"/>
  <c r="G948" i="3"/>
  <c r="H948" i="3"/>
  <c r="I948" i="3"/>
  <c r="J948" i="3"/>
  <c r="E949" i="3"/>
  <c r="F949" i="3"/>
  <c r="G949" i="3"/>
  <c r="H949" i="3"/>
  <c r="I949" i="3"/>
  <c r="J949" i="3"/>
  <c r="E950" i="3"/>
  <c r="F950" i="3"/>
  <c r="G950" i="3"/>
  <c r="H950" i="3"/>
  <c r="I950" i="3"/>
  <c r="J950" i="3"/>
  <c r="E951" i="3"/>
  <c r="F951" i="3"/>
  <c r="G951" i="3"/>
  <c r="H951" i="3"/>
  <c r="I951" i="3"/>
  <c r="J951" i="3"/>
  <c r="E952" i="3"/>
  <c r="F952" i="3"/>
  <c r="G952" i="3"/>
  <c r="H952" i="3"/>
  <c r="I952" i="3"/>
  <c r="J952" i="3"/>
  <c r="E953" i="3"/>
  <c r="F953" i="3"/>
  <c r="G953" i="3"/>
  <c r="H953" i="3"/>
  <c r="I953" i="3"/>
  <c r="J953" i="3"/>
  <c r="E954" i="3"/>
  <c r="F954" i="3"/>
  <c r="G954" i="3"/>
  <c r="H954" i="3"/>
  <c r="I954" i="3"/>
  <c r="J954" i="3"/>
  <c r="E955" i="3"/>
  <c r="F955" i="3"/>
  <c r="G955" i="3"/>
  <c r="H955" i="3"/>
  <c r="I955" i="3"/>
  <c r="J955" i="3"/>
  <c r="E956" i="3"/>
  <c r="F956" i="3"/>
  <c r="G956" i="3"/>
  <c r="H956" i="3"/>
  <c r="I956" i="3"/>
  <c r="J956" i="3"/>
  <c r="E957" i="3"/>
  <c r="F957" i="3"/>
  <c r="G957" i="3"/>
  <c r="H957" i="3"/>
  <c r="I957" i="3"/>
  <c r="J957" i="3"/>
  <c r="E958" i="3"/>
  <c r="F958" i="3"/>
  <c r="G958" i="3"/>
  <c r="H958" i="3"/>
  <c r="I958" i="3"/>
  <c r="J958" i="3"/>
  <c r="E959" i="3"/>
  <c r="F959" i="3"/>
  <c r="G959" i="3"/>
  <c r="H959" i="3"/>
  <c r="I959" i="3"/>
  <c r="J959" i="3"/>
  <c r="E960" i="3"/>
  <c r="F960" i="3"/>
  <c r="G960" i="3"/>
  <c r="H960" i="3"/>
  <c r="I960" i="3"/>
  <c r="J960" i="3"/>
  <c r="E961" i="3"/>
  <c r="F961" i="3"/>
  <c r="G961" i="3"/>
  <c r="H961" i="3"/>
  <c r="I961" i="3"/>
  <c r="J961" i="3"/>
  <c r="E962" i="3"/>
  <c r="F962" i="3"/>
  <c r="G962" i="3"/>
  <c r="H962" i="3"/>
  <c r="I962" i="3"/>
  <c r="J962" i="3"/>
  <c r="E963" i="3"/>
  <c r="F963" i="3"/>
  <c r="G963" i="3"/>
  <c r="H963" i="3"/>
  <c r="L963" i="3" s="1"/>
  <c r="I963" i="3"/>
  <c r="J963" i="3"/>
  <c r="E964" i="3"/>
  <c r="F964" i="3"/>
  <c r="G964" i="3"/>
  <c r="H964" i="3"/>
  <c r="I964" i="3"/>
  <c r="J964" i="3"/>
  <c r="E965" i="3"/>
  <c r="F965" i="3"/>
  <c r="G965" i="3"/>
  <c r="H965" i="3"/>
  <c r="I965" i="3"/>
  <c r="J965" i="3"/>
  <c r="E966" i="3"/>
  <c r="F966" i="3"/>
  <c r="G966" i="3"/>
  <c r="H966" i="3"/>
  <c r="I966" i="3"/>
  <c r="J966" i="3"/>
  <c r="E967" i="3"/>
  <c r="F967" i="3"/>
  <c r="G967" i="3"/>
  <c r="H967" i="3"/>
  <c r="I967" i="3"/>
  <c r="J967" i="3"/>
  <c r="E968" i="3"/>
  <c r="F968" i="3"/>
  <c r="G968" i="3"/>
  <c r="H968" i="3"/>
  <c r="I968" i="3"/>
  <c r="J968" i="3"/>
  <c r="E969" i="3"/>
  <c r="F969" i="3"/>
  <c r="G969" i="3"/>
  <c r="H969" i="3"/>
  <c r="I969" i="3"/>
  <c r="J969" i="3"/>
  <c r="E970" i="3"/>
  <c r="F970" i="3"/>
  <c r="G970" i="3"/>
  <c r="H970" i="3"/>
  <c r="I970" i="3"/>
  <c r="J970" i="3"/>
  <c r="E971" i="3"/>
  <c r="F971" i="3"/>
  <c r="G971" i="3"/>
  <c r="H971" i="3"/>
  <c r="I971" i="3"/>
  <c r="J971" i="3"/>
  <c r="E972" i="3"/>
  <c r="F972" i="3"/>
  <c r="G972" i="3"/>
  <c r="H972" i="3"/>
  <c r="I972" i="3"/>
  <c r="J972" i="3"/>
  <c r="E973" i="3"/>
  <c r="F973" i="3"/>
  <c r="G973" i="3"/>
  <c r="H973" i="3"/>
  <c r="I973" i="3"/>
  <c r="J973" i="3"/>
  <c r="E974" i="3"/>
  <c r="F974" i="3"/>
  <c r="G974" i="3"/>
  <c r="H974" i="3"/>
  <c r="I974" i="3"/>
  <c r="J974" i="3"/>
  <c r="E975" i="3"/>
  <c r="F975" i="3"/>
  <c r="G975" i="3"/>
  <c r="H975" i="3"/>
  <c r="I975" i="3"/>
  <c r="J975" i="3"/>
  <c r="E976" i="3"/>
  <c r="F976" i="3"/>
  <c r="G976" i="3"/>
  <c r="H976" i="3"/>
  <c r="I976" i="3"/>
  <c r="J976" i="3"/>
  <c r="E977" i="3"/>
  <c r="F977" i="3"/>
  <c r="G977" i="3"/>
  <c r="H977" i="3"/>
  <c r="I977" i="3"/>
  <c r="J977" i="3"/>
  <c r="E978" i="3"/>
  <c r="F978" i="3"/>
  <c r="G978" i="3"/>
  <c r="H978" i="3"/>
  <c r="I978" i="3"/>
  <c r="J978" i="3"/>
  <c r="E979" i="3"/>
  <c r="F979" i="3"/>
  <c r="G979" i="3"/>
  <c r="H979" i="3"/>
  <c r="I979" i="3"/>
  <c r="J979" i="3"/>
  <c r="E980" i="3"/>
  <c r="F980" i="3"/>
  <c r="G980" i="3"/>
  <c r="H980" i="3"/>
  <c r="I980" i="3"/>
  <c r="J980" i="3"/>
  <c r="E981" i="3"/>
  <c r="F981" i="3"/>
  <c r="G981" i="3"/>
  <c r="H981" i="3"/>
  <c r="I981" i="3"/>
  <c r="J981" i="3"/>
  <c r="E982" i="3"/>
  <c r="F982" i="3"/>
  <c r="G982" i="3"/>
  <c r="H982" i="3"/>
  <c r="I982" i="3"/>
  <c r="J982" i="3"/>
  <c r="E983" i="3"/>
  <c r="F983" i="3"/>
  <c r="G983" i="3"/>
  <c r="H983" i="3"/>
  <c r="I983" i="3"/>
  <c r="J983" i="3"/>
  <c r="E984" i="3"/>
  <c r="F984" i="3"/>
  <c r="G984" i="3"/>
  <c r="H984" i="3"/>
  <c r="I984" i="3"/>
  <c r="J984" i="3"/>
  <c r="E985" i="3"/>
  <c r="F985" i="3"/>
  <c r="G985" i="3"/>
  <c r="H985" i="3"/>
  <c r="I985" i="3"/>
  <c r="J985" i="3"/>
  <c r="E986" i="3"/>
  <c r="F986" i="3"/>
  <c r="G986" i="3"/>
  <c r="H986" i="3"/>
  <c r="I986" i="3"/>
  <c r="J986" i="3"/>
  <c r="E987" i="3"/>
  <c r="F987" i="3"/>
  <c r="G987" i="3"/>
  <c r="H987" i="3"/>
  <c r="I987" i="3"/>
  <c r="J987" i="3"/>
  <c r="E988" i="3"/>
  <c r="F988" i="3"/>
  <c r="G988" i="3"/>
  <c r="H988" i="3"/>
  <c r="I988" i="3"/>
  <c r="J988" i="3"/>
  <c r="E989" i="3"/>
  <c r="F989" i="3"/>
  <c r="G989" i="3"/>
  <c r="H989" i="3"/>
  <c r="I989" i="3"/>
  <c r="J989" i="3"/>
  <c r="E990" i="3"/>
  <c r="F990" i="3"/>
  <c r="G990" i="3"/>
  <c r="H990" i="3"/>
  <c r="I990" i="3"/>
  <c r="J990" i="3"/>
  <c r="E991" i="3"/>
  <c r="F991" i="3"/>
  <c r="G991" i="3"/>
  <c r="H991" i="3"/>
  <c r="I991" i="3"/>
  <c r="J991" i="3"/>
  <c r="E992" i="3"/>
  <c r="F992" i="3"/>
  <c r="G992" i="3"/>
  <c r="H992" i="3"/>
  <c r="I992" i="3"/>
  <c r="J992" i="3"/>
  <c r="L967" i="3" l="1"/>
  <c r="L961" i="3"/>
  <c r="L919" i="3"/>
  <c r="L915" i="3"/>
  <c r="L951" i="3"/>
  <c r="L939" i="3"/>
  <c r="L979" i="3"/>
  <c r="L977" i="3"/>
  <c r="L955" i="3"/>
  <c r="L945" i="3"/>
  <c r="L923" i="3"/>
  <c r="L987" i="3"/>
  <c r="L971" i="3"/>
  <c r="BK1055" i="3"/>
  <c r="BK1047" i="3"/>
  <c r="BK1039" i="3"/>
  <c r="BK1053" i="3"/>
  <c r="L983" i="3"/>
  <c r="K977" i="3"/>
  <c r="L991" i="3"/>
  <c r="L986" i="3"/>
  <c r="L985" i="3"/>
  <c r="K985" i="3"/>
  <c r="L975" i="3"/>
  <c r="L970" i="3"/>
  <c r="L969" i="3"/>
  <c r="K969" i="3"/>
  <c r="L959" i="3"/>
  <c r="K955" i="3"/>
  <c r="L953" i="3"/>
  <c r="K953" i="3"/>
  <c r="L943" i="3"/>
  <c r="K939" i="3"/>
  <c r="K938" i="3"/>
  <c r="K937" i="3"/>
  <c r="K936" i="3"/>
  <c r="L927" i="3"/>
  <c r="K923" i="3"/>
  <c r="K922" i="3"/>
  <c r="K921" i="3"/>
  <c r="K920" i="3"/>
  <c r="K912" i="3"/>
  <c r="BK1045" i="3"/>
  <c r="K961" i="3"/>
  <c r="K947" i="3"/>
  <c r="K945" i="3"/>
  <c r="K931" i="3"/>
  <c r="K930" i="3"/>
  <c r="K929" i="3"/>
  <c r="K928" i="3"/>
  <c r="K915" i="3"/>
  <c r="M915" i="3" s="1"/>
  <c r="K914" i="3"/>
  <c r="K913" i="3"/>
  <c r="K828" i="3"/>
  <c r="L918" i="3"/>
  <c r="L917" i="3"/>
  <c r="L916" i="3"/>
  <c r="O915" i="3"/>
  <c r="S915" i="3"/>
  <c r="U915" i="3"/>
  <c r="W915" i="3"/>
  <c r="Y915" i="3"/>
  <c r="AA915" i="3"/>
  <c r="AC915" i="3"/>
  <c r="AE915" i="3"/>
  <c r="AG915" i="3"/>
  <c r="AI915" i="3"/>
  <c r="AK915" i="3"/>
  <c r="AM915" i="3"/>
  <c r="AO915" i="3"/>
  <c r="AQ915" i="3"/>
  <c r="AS915" i="3"/>
  <c r="AU915" i="3"/>
  <c r="AW915" i="3"/>
  <c r="AY915" i="3"/>
  <c r="BA915" i="3"/>
  <c r="BC915" i="3"/>
  <c r="BE915" i="3"/>
  <c r="BG915" i="3"/>
  <c r="BI915" i="3"/>
  <c r="N915" i="3"/>
  <c r="P915" i="3"/>
  <c r="R915" i="3"/>
  <c r="T915" i="3"/>
  <c r="V915" i="3"/>
  <c r="X915" i="3"/>
  <c r="Z915" i="3"/>
  <c r="AB915" i="3"/>
  <c r="AD915" i="3"/>
  <c r="AF915" i="3"/>
  <c r="AH915" i="3"/>
  <c r="AJ915" i="3"/>
  <c r="AL915" i="3"/>
  <c r="AN915" i="3"/>
  <c r="AP915" i="3"/>
  <c r="AR915" i="3"/>
  <c r="AT915" i="3"/>
  <c r="AV915" i="3"/>
  <c r="AX915" i="3"/>
  <c r="AZ915" i="3"/>
  <c r="BB915" i="3"/>
  <c r="BD915" i="3"/>
  <c r="BF915" i="3"/>
  <c r="BH915" i="3"/>
  <c r="L988" i="3"/>
  <c r="N985" i="3"/>
  <c r="P985" i="3"/>
  <c r="R985" i="3"/>
  <c r="T985" i="3"/>
  <c r="V985" i="3"/>
  <c r="X985" i="3"/>
  <c r="Z985" i="3"/>
  <c r="AB985" i="3"/>
  <c r="AD985" i="3"/>
  <c r="AF985" i="3"/>
  <c r="AH985" i="3"/>
  <c r="AJ985" i="3"/>
  <c r="AL985" i="3"/>
  <c r="AN985" i="3"/>
  <c r="AP985" i="3"/>
  <c r="AR985" i="3"/>
  <c r="AT985" i="3"/>
  <c r="AV985" i="3"/>
  <c r="AX985" i="3"/>
  <c r="AZ985" i="3"/>
  <c r="BB985" i="3"/>
  <c r="BD985" i="3"/>
  <c r="BF985" i="3"/>
  <c r="BH985" i="3"/>
  <c r="M985" i="3"/>
  <c r="O985" i="3"/>
  <c r="Q985" i="3"/>
  <c r="S985" i="3"/>
  <c r="U985" i="3"/>
  <c r="W985" i="3"/>
  <c r="Y985" i="3"/>
  <c r="AA985" i="3"/>
  <c r="AC985" i="3"/>
  <c r="AE985" i="3"/>
  <c r="AG985" i="3"/>
  <c r="AI985" i="3"/>
  <c r="AK985" i="3"/>
  <c r="AM985" i="3"/>
  <c r="AO985" i="3"/>
  <c r="AQ985" i="3"/>
  <c r="AS985" i="3"/>
  <c r="AU985" i="3"/>
  <c r="AW985" i="3"/>
  <c r="AY985" i="3"/>
  <c r="BA985" i="3"/>
  <c r="BC985" i="3"/>
  <c r="BE985" i="3"/>
  <c r="BG985" i="3"/>
  <c r="BI985" i="3"/>
  <c r="L980" i="3"/>
  <c r="M977" i="3"/>
  <c r="O977" i="3"/>
  <c r="Q977" i="3"/>
  <c r="S977" i="3"/>
  <c r="U977" i="3"/>
  <c r="W977" i="3"/>
  <c r="Y977" i="3"/>
  <c r="AA977" i="3"/>
  <c r="AC977" i="3"/>
  <c r="AE977" i="3"/>
  <c r="AG977" i="3"/>
  <c r="AI977" i="3"/>
  <c r="AK977" i="3"/>
  <c r="AM977" i="3"/>
  <c r="AO977" i="3"/>
  <c r="AQ977" i="3"/>
  <c r="AS977" i="3"/>
  <c r="AU977" i="3"/>
  <c r="AW977" i="3"/>
  <c r="AY977" i="3"/>
  <c r="BA977" i="3"/>
  <c r="BC977" i="3"/>
  <c r="BE977" i="3"/>
  <c r="BG977" i="3"/>
  <c r="BI977" i="3"/>
  <c r="N977" i="3"/>
  <c r="P977" i="3"/>
  <c r="R977" i="3"/>
  <c r="T977" i="3"/>
  <c r="V977" i="3"/>
  <c r="X977" i="3"/>
  <c r="Z977" i="3"/>
  <c r="AB977" i="3"/>
  <c r="AD977" i="3"/>
  <c r="AF977" i="3"/>
  <c r="AH977" i="3"/>
  <c r="AJ977" i="3"/>
  <c r="AL977" i="3"/>
  <c r="AN977" i="3"/>
  <c r="AP977" i="3"/>
  <c r="AR977" i="3"/>
  <c r="AT977" i="3"/>
  <c r="AV977" i="3"/>
  <c r="AX977" i="3"/>
  <c r="AZ977" i="3"/>
  <c r="BB977" i="3"/>
  <c r="BD977" i="3"/>
  <c r="BF977" i="3"/>
  <c r="BH977" i="3"/>
  <c r="L974" i="3"/>
  <c r="L972" i="3"/>
  <c r="N969" i="3"/>
  <c r="P969" i="3"/>
  <c r="R969" i="3"/>
  <c r="T969" i="3"/>
  <c r="V969" i="3"/>
  <c r="X969" i="3"/>
  <c r="Z969" i="3"/>
  <c r="AB969" i="3"/>
  <c r="AD969" i="3"/>
  <c r="AF969" i="3"/>
  <c r="AH969" i="3"/>
  <c r="AJ969" i="3"/>
  <c r="AL969" i="3"/>
  <c r="AN969" i="3"/>
  <c r="AP969" i="3"/>
  <c r="AR969" i="3"/>
  <c r="AT969" i="3"/>
  <c r="AV969" i="3"/>
  <c r="AX969" i="3"/>
  <c r="AZ969" i="3"/>
  <c r="BB969" i="3"/>
  <c r="BD969" i="3"/>
  <c r="BF969" i="3"/>
  <c r="BH969" i="3"/>
  <c r="M969" i="3"/>
  <c r="O969" i="3"/>
  <c r="Q969" i="3"/>
  <c r="S969" i="3"/>
  <c r="U969" i="3"/>
  <c r="W969" i="3"/>
  <c r="Y969" i="3"/>
  <c r="AA969" i="3"/>
  <c r="AC969" i="3"/>
  <c r="AE969" i="3"/>
  <c r="AG969" i="3"/>
  <c r="AI969" i="3"/>
  <c r="AK969" i="3"/>
  <c r="AM969" i="3"/>
  <c r="AO969" i="3"/>
  <c r="AQ969" i="3"/>
  <c r="AS969" i="3"/>
  <c r="AU969" i="3"/>
  <c r="AW969" i="3"/>
  <c r="AY969" i="3"/>
  <c r="BA969" i="3"/>
  <c r="BC969" i="3"/>
  <c r="BE969" i="3"/>
  <c r="BG969" i="3"/>
  <c r="BI969" i="3"/>
  <c r="L966" i="3"/>
  <c r="L964" i="3"/>
  <c r="N961" i="3"/>
  <c r="P961" i="3"/>
  <c r="R961" i="3"/>
  <c r="T961" i="3"/>
  <c r="V961" i="3"/>
  <c r="X961" i="3"/>
  <c r="Z961" i="3"/>
  <c r="AB961" i="3"/>
  <c r="AD961" i="3"/>
  <c r="AF961" i="3"/>
  <c r="AH961" i="3"/>
  <c r="AJ961" i="3"/>
  <c r="AL961" i="3"/>
  <c r="AN961" i="3"/>
  <c r="AP961" i="3"/>
  <c r="AR961" i="3"/>
  <c r="AT961" i="3"/>
  <c r="AV961" i="3"/>
  <c r="AX961" i="3"/>
  <c r="AZ961" i="3"/>
  <c r="BB961" i="3"/>
  <c r="BD961" i="3"/>
  <c r="BF961" i="3"/>
  <c r="BH961" i="3"/>
  <c r="M961" i="3"/>
  <c r="O961" i="3"/>
  <c r="Q961" i="3"/>
  <c r="S961" i="3"/>
  <c r="U961" i="3"/>
  <c r="W961" i="3"/>
  <c r="Y961" i="3"/>
  <c r="AA961" i="3"/>
  <c r="AC961" i="3"/>
  <c r="AE961" i="3"/>
  <c r="AG961" i="3"/>
  <c r="AI961" i="3"/>
  <c r="AK961" i="3"/>
  <c r="AM961" i="3"/>
  <c r="AO961" i="3"/>
  <c r="AQ961" i="3"/>
  <c r="AS961" i="3"/>
  <c r="AU961" i="3"/>
  <c r="AW961" i="3"/>
  <c r="AY961" i="3"/>
  <c r="BA961" i="3"/>
  <c r="BC961" i="3"/>
  <c r="BE961" i="3"/>
  <c r="BG961" i="3"/>
  <c r="BI961" i="3"/>
  <c r="L958" i="3"/>
  <c r="L956" i="3"/>
  <c r="N955" i="3"/>
  <c r="P955" i="3"/>
  <c r="R955" i="3"/>
  <c r="T955" i="3"/>
  <c r="V955" i="3"/>
  <c r="X955" i="3"/>
  <c r="Z955" i="3"/>
  <c r="AB955" i="3"/>
  <c r="AD955" i="3"/>
  <c r="AF955" i="3"/>
  <c r="AH955" i="3"/>
  <c r="AJ955" i="3"/>
  <c r="AL955" i="3"/>
  <c r="AN955" i="3"/>
  <c r="AP955" i="3"/>
  <c r="AR955" i="3"/>
  <c r="AT955" i="3"/>
  <c r="AV955" i="3"/>
  <c r="AX955" i="3"/>
  <c r="AZ955" i="3"/>
  <c r="BB955" i="3"/>
  <c r="BD955" i="3"/>
  <c r="BF955" i="3"/>
  <c r="BH955" i="3"/>
  <c r="M955" i="3"/>
  <c r="O955" i="3"/>
  <c r="Q955" i="3"/>
  <c r="S955" i="3"/>
  <c r="U955" i="3"/>
  <c r="W955" i="3"/>
  <c r="Y955" i="3"/>
  <c r="AA955" i="3"/>
  <c r="AC955" i="3"/>
  <c r="AE955" i="3"/>
  <c r="AG955" i="3"/>
  <c r="AI955" i="3"/>
  <c r="AK955" i="3"/>
  <c r="AM955" i="3"/>
  <c r="AO955" i="3"/>
  <c r="AQ955" i="3"/>
  <c r="AS955" i="3"/>
  <c r="AU955" i="3"/>
  <c r="AW955" i="3"/>
  <c r="AY955" i="3"/>
  <c r="BA955" i="3"/>
  <c r="BC955" i="3"/>
  <c r="BE955" i="3"/>
  <c r="BG955" i="3"/>
  <c r="BI955" i="3"/>
  <c r="N953" i="3"/>
  <c r="P953" i="3"/>
  <c r="R953" i="3"/>
  <c r="T953" i="3"/>
  <c r="V953" i="3"/>
  <c r="X953" i="3"/>
  <c r="Z953" i="3"/>
  <c r="AB953" i="3"/>
  <c r="AD953" i="3"/>
  <c r="AF953" i="3"/>
  <c r="AH953" i="3"/>
  <c r="AJ953" i="3"/>
  <c r="AL953" i="3"/>
  <c r="AN953" i="3"/>
  <c r="AP953" i="3"/>
  <c r="AR953" i="3"/>
  <c r="AT953" i="3"/>
  <c r="AV953" i="3"/>
  <c r="AX953" i="3"/>
  <c r="AZ953" i="3"/>
  <c r="BB953" i="3"/>
  <c r="BD953" i="3"/>
  <c r="BF953" i="3"/>
  <c r="BH953" i="3"/>
  <c r="M953" i="3"/>
  <c r="O953" i="3"/>
  <c r="Q953" i="3"/>
  <c r="S953" i="3"/>
  <c r="U953" i="3"/>
  <c r="W953" i="3"/>
  <c r="Y953" i="3"/>
  <c r="AA953" i="3"/>
  <c r="AC953" i="3"/>
  <c r="AE953" i="3"/>
  <c r="AG953" i="3"/>
  <c r="AI953" i="3"/>
  <c r="AK953" i="3"/>
  <c r="AM953" i="3"/>
  <c r="AO953" i="3"/>
  <c r="AQ953" i="3"/>
  <c r="AS953" i="3"/>
  <c r="AU953" i="3"/>
  <c r="AW953" i="3"/>
  <c r="AY953" i="3"/>
  <c r="BA953" i="3"/>
  <c r="BC953" i="3"/>
  <c r="BE953" i="3"/>
  <c r="BG953" i="3"/>
  <c r="BI953" i="3"/>
  <c r="L950" i="3"/>
  <c r="L948" i="3"/>
  <c r="N947" i="3"/>
  <c r="P947" i="3"/>
  <c r="R947" i="3"/>
  <c r="T947" i="3"/>
  <c r="V947" i="3"/>
  <c r="X947" i="3"/>
  <c r="Z947" i="3"/>
  <c r="AB947" i="3"/>
  <c r="AD947" i="3"/>
  <c r="AF947" i="3"/>
  <c r="AH947" i="3"/>
  <c r="AJ947" i="3"/>
  <c r="AL947" i="3"/>
  <c r="AN947" i="3"/>
  <c r="AP947" i="3"/>
  <c r="AR947" i="3"/>
  <c r="AT947" i="3"/>
  <c r="AV947" i="3"/>
  <c r="AX947" i="3"/>
  <c r="AZ947" i="3"/>
  <c r="BB947" i="3"/>
  <c r="BD947" i="3"/>
  <c r="BF947" i="3"/>
  <c r="BH947" i="3"/>
  <c r="M947" i="3"/>
  <c r="O947" i="3"/>
  <c r="Q947" i="3"/>
  <c r="S947" i="3"/>
  <c r="U947" i="3"/>
  <c r="W947" i="3"/>
  <c r="Y947" i="3"/>
  <c r="AA947" i="3"/>
  <c r="AC947" i="3"/>
  <c r="AE947" i="3"/>
  <c r="AG947" i="3"/>
  <c r="AI947" i="3"/>
  <c r="AK947" i="3"/>
  <c r="AM947" i="3"/>
  <c r="AO947" i="3"/>
  <c r="AQ947" i="3"/>
  <c r="AS947" i="3"/>
  <c r="AU947" i="3"/>
  <c r="AW947" i="3"/>
  <c r="AY947" i="3"/>
  <c r="BA947" i="3"/>
  <c r="BC947" i="3"/>
  <c r="BE947" i="3"/>
  <c r="BG947" i="3"/>
  <c r="BI947" i="3"/>
  <c r="N945" i="3"/>
  <c r="P945" i="3"/>
  <c r="R945" i="3"/>
  <c r="T945" i="3"/>
  <c r="V945" i="3"/>
  <c r="X945" i="3"/>
  <c r="Z945" i="3"/>
  <c r="AB945" i="3"/>
  <c r="AD945" i="3"/>
  <c r="AF945" i="3"/>
  <c r="AH945" i="3"/>
  <c r="AJ945" i="3"/>
  <c r="AL945" i="3"/>
  <c r="AN945" i="3"/>
  <c r="AP945" i="3"/>
  <c r="AR945" i="3"/>
  <c r="AT945" i="3"/>
  <c r="AV945" i="3"/>
  <c r="AX945" i="3"/>
  <c r="AZ945" i="3"/>
  <c r="BB945" i="3"/>
  <c r="BD945" i="3"/>
  <c r="BF945" i="3"/>
  <c r="BH945" i="3"/>
  <c r="M945" i="3"/>
  <c r="O945" i="3"/>
  <c r="Q945" i="3"/>
  <c r="S945" i="3"/>
  <c r="U945" i="3"/>
  <c r="W945" i="3"/>
  <c r="Y945" i="3"/>
  <c r="AA945" i="3"/>
  <c r="AC945" i="3"/>
  <c r="AE945" i="3"/>
  <c r="AG945" i="3"/>
  <c r="AI945" i="3"/>
  <c r="AK945" i="3"/>
  <c r="AM945" i="3"/>
  <c r="AO945" i="3"/>
  <c r="AQ945" i="3"/>
  <c r="AS945" i="3"/>
  <c r="AU945" i="3"/>
  <c r="AW945" i="3"/>
  <c r="AY945" i="3"/>
  <c r="BA945" i="3"/>
  <c r="BC945" i="3"/>
  <c r="BE945" i="3"/>
  <c r="BG945" i="3"/>
  <c r="BI945" i="3"/>
  <c r="L942" i="3"/>
  <c r="L940" i="3"/>
  <c r="N939" i="3"/>
  <c r="P939" i="3"/>
  <c r="R939" i="3"/>
  <c r="T939" i="3"/>
  <c r="V939" i="3"/>
  <c r="X939" i="3"/>
  <c r="Z939" i="3"/>
  <c r="AB939" i="3"/>
  <c r="AD939" i="3"/>
  <c r="AF939" i="3"/>
  <c r="AH939" i="3"/>
  <c r="AJ939" i="3"/>
  <c r="AL939" i="3"/>
  <c r="AN939" i="3"/>
  <c r="AP939" i="3"/>
  <c r="AR939" i="3"/>
  <c r="AT939" i="3"/>
  <c r="AV939" i="3"/>
  <c r="AX939" i="3"/>
  <c r="AZ939" i="3"/>
  <c r="BB939" i="3"/>
  <c r="BD939" i="3"/>
  <c r="BF939" i="3"/>
  <c r="BH939" i="3"/>
  <c r="M939" i="3"/>
  <c r="O939" i="3"/>
  <c r="Q939" i="3"/>
  <c r="S939" i="3"/>
  <c r="U939" i="3"/>
  <c r="W939" i="3"/>
  <c r="Y939" i="3"/>
  <c r="AA939" i="3"/>
  <c r="AC939" i="3"/>
  <c r="AE939" i="3"/>
  <c r="AG939" i="3"/>
  <c r="AI939" i="3"/>
  <c r="AK939" i="3"/>
  <c r="AM939" i="3"/>
  <c r="AO939" i="3"/>
  <c r="AQ939" i="3"/>
  <c r="AS939" i="3"/>
  <c r="AU939" i="3"/>
  <c r="AW939" i="3"/>
  <c r="AY939" i="3"/>
  <c r="BA939" i="3"/>
  <c r="BC939" i="3"/>
  <c r="BE939" i="3"/>
  <c r="BG939" i="3"/>
  <c r="BI939" i="3"/>
  <c r="L934" i="3"/>
  <c r="L933" i="3"/>
  <c r="L932" i="3"/>
  <c r="N931" i="3"/>
  <c r="P931" i="3"/>
  <c r="R931" i="3"/>
  <c r="T931" i="3"/>
  <c r="V931" i="3"/>
  <c r="X931" i="3"/>
  <c r="Z931" i="3"/>
  <c r="AB931" i="3"/>
  <c r="AD931" i="3"/>
  <c r="AF931" i="3"/>
  <c r="AH931" i="3"/>
  <c r="AJ931" i="3"/>
  <c r="AL931" i="3"/>
  <c r="AN931" i="3"/>
  <c r="AP931" i="3"/>
  <c r="AR931" i="3"/>
  <c r="AT931" i="3"/>
  <c r="AV931" i="3"/>
  <c r="AX931" i="3"/>
  <c r="AZ931" i="3"/>
  <c r="BB931" i="3"/>
  <c r="BD931" i="3"/>
  <c r="BF931" i="3"/>
  <c r="BH931" i="3"/>
  <c r="M931" i="3"/>
  <c r="O931" i="3"/>
  <c r="Q931" i="3"/>
  <c r="S931" i="3"/>
  <c r="U931" i="3"/>
  <c r="W931" i="3"/>
  <c r="Y931" i="3"/>
  <c r="AA931" i="3"/>
  <c r="AC931" i="3"/>
  <c r="AE931" i="3"/>
  <c r="AG931" i="3"/>
  <c r="AI931" i="3"/>
  <c r="AK931" i="3"/>
  <c r="AM931" i="3"/>
  <c r="AO931" i="3"/>
  <c r="AQ931" i="3"/>
  <c r="AS931" i="3"/>
  <c r="AU931" i="3"/>
  <c r="AW931" i="3"/>
  <c r="AY931" i="3"/>
  <c r="BA931" i="3"/>
  <c r="BC931" i="3"/>
  <c r="BE931" i="3"/>
  <c r="BG931" i="3"/>
  <c r="BI931" i="3"/>
  <c r="L926" i="3"/>
  <c r="L925" i="3"/>
  <c r="L924" i="3"/>
  <c r="N923" i="3"/>
  <c r="P923" i="3"/>
  <c r="R923" i="3"/>
  <c r="T923" i="3"/>
  <c r="V923" i="3"/>
  <c r="X923" i="3"/>
  <c r="Z923" i="3"/>
  <c r="AB923" i="3"/>
  <c r="AD923" i="3"/>
  <c r="AF923" i="3"/>
  <c r="AH923" i="3"/>
  <c r="AJ923" i="3"/>
  <c r="AL923" i="3"/>
  <c r="AN923" i="3"/>
  <c r="AP923" i="3"/>
  <c r="AR923" i="3"/>
  <c r="AT923" i="3"/>
  <c r="AV923" i="3"/>
  <c r="AX923" i="3"/>
  <c r="AZ923" i="3"/>
  <c r="BB923" i="3"/>
  <c r="BD923" i="3"/>
  <c r="BF923" i="3"/>
  <c r="BH923" i="3"/>
  <c r="M923" i="3"/>
  <c r="O923" i="3"/>
  <c r="Q923" i="3"/>
  <c r="S923" i="3"/>
  <c r="U923" i="3"/>
  <c r="W923" i="3"/>
  <c r="Y923" i="3"/>
  <c r="AA923" i="3"/>
  <c r="AC923" i="3"/>
  <c r="AE923" i="3"/>
  <c r="AG923" i="3"/>
  <c r="AI923" i="3"/>
  <c r="AK923" i="3"/>
  <c r="AM923" i="3"/>
  <c r="AO923" i="3"/>
  <c r="AQ923" i="3"/>
  <c r="AS923" i="3"/>
  <c r="AU923" i="3"/>
  <c r="AW923" i="3"/>
  <c r="AY923" i="3"/>
  <c r="BA923" i="3"/>
  <c r="BC923" i="3"/>
  <c r="BE923" i="3"/>
  <c r="BG923" i="3"/>
  <c r="BI923" i="3"/>
  <c r="L992" i="3"/>
  <c r="L990" i="3"/>
  <c r="L989" i="3"/>
  <c r="K989" i="3"/>
  <c r="L984" i="3"/>
  <c r="L982" i="3"/>
  <c r="L981" i="3"/>
  <c r="K981" i="3"/>
  <c r="L978" i="3"/>
  <c r="L976" i="3"/>
  <c r="L973" i="3"/>
  <c r="K973" i="3"/>
  <c r="L968" i="3"/>
  <c r="L965" i="3"/>
  <c r="K965" i="3"/>
  <c r="L962" i="3"/>
  <c r="L960" i="3"/>
  <c r="K959" i="3"/>
  <c r="L957" i="3"/>
  <c r="K957" i="3"/>
  <c r="L954" i="3"/>
  <c r="L952" i="3"/>
  <c r="K951" i="3"/>
  <c r="L949" i="3"/>
  <c r="K949" i="3"/>
  <c r="L946" i="3"/>
  <c r="L944" i="3"/>
  <c r="K943" i="3"/>
  <c r="L941" i="3"/>
  <c r="K941" i="3"/>
  <c r="L938" i="3"/>
  <c r="M938" i="3" s="1"/>
  <c r="L937" i="3"/>
  <c r="L936" i="3"/>
  <c r="N936" i="3" s="1"/>
  <c r="K935" i="3"/>
  <c r="K934" i="3"/>
  <c r="K933" i="3"/>
  <c r="K932" i="3"/>
  <c r="L930" i="3"/>
  <c r="L929" i="3"/>
  <c r="N929" i="3" s="1"/>
  <c r="L928" i="3"/>
  <c r="K927" i="3"/>
  <c r="K926" i="3"/>
  <c r="K925" i="3"/>
  <c r="K924" i="3"/>
  <c r="L922" i="3"/>
  <c r="M922" i="3" s="1"/>
  <c r="L921" i="3"/>
  <c r="AK921" i="3" s="1"/>
  <c r="L920" i="3"/>
  <c r="M920" i="3" s="1"/>
  <c r="K919" i="3"/>
  <c r="K918" i="3"/>
  <c r="K917" i="3"/>
  <c r="K916" i="3"/>
  <c r="L914" i="3"/>
  <c r="L913" i="3"/>
  <c r="M913" i="3" s="1"/>
  <c r="L912" i="3"/>
  <c r="L910" i="3"/>
  <c r="K910" i="3"/>
  <c r="L908" i="3"/>
  <c r="K908" i="3"/>
  <c r="L906" i="3"/>
  <c r="K906" i="3"/>
  <c r="L904" i="3"/>
  <c r="K904" i="3"/>
  <c r="L902" i="3"/>
  <c r="K902" i="3"/>
  <c r="L900" i="3"/>
  <c r="K900" i="3"/>
  <c r="L898" i="3"/>
  <c r="K898" i="3"/>
  <c r="L896" i="3"/>
  <c r="K896" i="3"/>
  <c r="L894" i="3"/>
  <c r="K894" i="3"/>
  <c r="L892" i="3"/>
  <c r="K892" i="3"/>
  <c r="L890" i="3"/>
  <c r="K890" i="3"/>
  <c r="L888" i="3"/>
  <c r="K888" i="3"/>
  <c r="L886" i="3"/>
  <c r="K886" i="3"/>
  <c r="L884" i="3"/>
  <c r="K884" i="3"/>
  <c r="L882" i="3"/>
  <c r="K882" i="3"/>
  <c r="L880" i="3"/>
  <c r="K880" i="3"/>
  <c r="L878" i="3"/>
  <c r="K878" i="3"/>
  <c r="L876" i="3"/>
  <c r="K876" i="3"/>
  <c r="L874" i="3"/>
  <c r="K874" i="3"/>
  <c r="L872" i="3"/>
  <c r="K872" i="3"/>
  <c r="L870" i="3"/>
  <c r="K870" i="3"/>
  <c r="L869" i="3"/>
  <c r="K869" i="3"/>
  <c r="L868" i="3"/>
  <c r="K868" i="3"/>
  <c r="L867" i="3"/>
  <c r="K867" i="3"/>
  <c r="L866" i="3"/>
  <c r="K866" i="3"/>
  <c r="L865" i="3"/>
  <c r="K865" i="3"/>
  <c r="L864" i="3"/>
  <c r="K864" i="3"/>
  <c r="L863" i="3"/>
  <c r="K863" i="3"/>
  <c r="L862" i="3"/>
  <c r="K862" i="3"/>
  <c r="L861" i="3"/>
  <c r="K861" i="3"/>
  <c r="L860" i="3"/>
  <c r="K860" i="3"/>
  <c r="L859" i="3"/>
  <c r="K859" i="3"/>
  <c r="L858" i="3"/>
  <c r="K858" i="3"/>
  <c r="L857" i="3"/>
  <c r="K857" i="3"/>
  <c r="L856" i="3"/>
  <c r="K856" i="3"/>
  <c r="L855" i="3"/>
  <c r="K855" i="3"/>
  <c r="L854" i="3"/>
  <c r="K854" i="3"/>
  <c r="L853" i="3"/>
  <c r="K853" i="3"/>
  <c r="L852" i="3"/>
  <c r="K852" i="3"/>
  <c r="L851" i="3"/>
  <c r="K851" i="3"/>
  <c r="L850" i="3"/>
  <c r="K850" i="3"/>
  <c r="L849" i="3"/>
  <c r="K849" i="3"/>
  <c r="L848" i="3"/>
  <c r="K848" i="3"/>
  <c r="L847" i="3"/>
  <c r="K847" i="3"/>
  <c r="L846" i="3"/>
  <c r="K846" i="3"/>
  <c r="L845" i="3"/>
  <c r="K845" i="3"/>
  <c r="L844" i="3"/>
  <c r="K844" i="3"/>
  <c r="L843" i="3"/>
  <c r="K843" i="3"/>
  <c r="L842" i="3"/>
  <c r="K842" i="3"/>
  <c r="L841" i="3"/>
  <c r="K841" i="3"/>
  <c r="L840" i="3"/>
  <c r="K840" i="3"/>
  <c r="L839" i="3"/>
  <c r="K839" i="3"/>
  <c r="L838" i="3"/>
  <c r="K838" i="3"/>
  <c r="L837" i="3"/>
  <c r="K837" i="3"/>
  <c r="L836" i="3"/>
  <c r="K836" i="3"/>
  <c r="L835" i="3"/>
  <c r="K835" i="3"/>
  <c r="L834" i="3"/>
  <c r="K834" i="3"/>
  <c r="L833" i="3"/>
  <c r="K833" i="3"/>
  <c r="L832" i="3"/>
  <c r="K832" i="3"/>
  <c r="L831" i="3"/>
  <c r="K831" i="3"/>
  <c r="L830" i="3"/>
  <c r="K830" i="3"/>
  <c r="L829" i="3"/>
  <c r="K829" i="3"/>
  <c r="L828" i="3"/>
  <c r="M828" i="3" s="1"/>
  <c r="W828" i="3"/>
  <c r="AE828" i="3"/>
  <c r="AM828" i="3"/>
  <c r="AU828" i="3"/>
  <c r="BC828" i="3"/>
  <c r="N828" i="3"/>
  <c r="V828" i="3"/>
  <c r="AD828" i="3"/>
  <c r="AL828" i="3"/>
  <c r="AT828" i="3"/>
  <c r="BB828" i="3"/>
  <c r="BJ994" i="3"/>
  <c r="BN994" i="3"/>
  <c r="BK994" i="3"/>
  <c r="BL1059" i="3"/>
  <c r="BM1059" i="3"/>
  <c r="BK1059" i="3"/>
  <c r="BM1055" i="3"/>
  <c r="BN1055" i="3"/>
  <c r="BJ1051" i="3"/>
  <c r="BL1051" i="3"/>
  <c r="BM1047" i="3"/>
  <c r="BN1047" i="3"/>
  <c r="BL1043" i="3"/>
  <c r="BM1043" i="3"/>
  <c r="BK1043" i="3"/>
  <c r="BM1039" i="3"/>
  <c r="BN1039" i="3"/>
  <c r="BJ1035" i="3"/>
  <c r="BM1035" i="3"/>
  <c r="BL1035" i="3"/>
  <c r="BK1031" i="3"/>
  <c r="BN1031" i="3"/>
  <c r="BJ1027" i="3"/>
  <c r="BM1027" i="3"/>
  <c r="BL1027" i="3"/>
  <c r="BK1023" i="3"/>
  <c r="BN1023" i="3"/>
  <c r="BM1019" i="3"/>
  <c r="BL1019" i="3"/>
  <c r="BN1015" i="3"/>
  <c r="BK1015" i="3"/>
  <c r="BM1011" i="3"/>
  <c r="BL1011" i="3"/>
  <c r="BK1007" i="3"/>
  <c r="BN1007" i="3"/>
  <c r="BM1003" i="3"/>
  <c r="BL1003" i="3"/>
  <c r="BJ999" i="3"/>
  <c r="BN999" i="3"/>
  <c r="BK999" i="3"/>
  <c r="BK1020" i="3"/>
  <c r="BN1020" i="3"/>
  <c r="BL1057" i="3"/>
  <c r="BM1057" i="3"/>
  <c r="BK1057" i="3"/>
  <c r="BM1053" i="3"/>
  <c r="BN1053" i="3"/>
  <c r="BJ1049" i="3"/>
  <c r="BL1049" i="3"/>
  <c r="BM1045" i="3"/>
  <c r="BN1045" i="3"/>
  <c r="BL1041" i="3"/>
  <c r="BM1041" i="3"/>
  <c r="BK1041" i="3"/>
  <c r="BJ1037" i="3"/>
  <c r="BN1037" i="3"/>
  <c r="BK1037" i="3"/>
  <c r="BM1033" i="3"/>
  <c r="BL1033" i="3"/>
  <c r="BK1029" i="3"/>
  <c r="BN1029" i="3"/>
  <c r="BJ1029" i="3"/>
  <c r="BM1025" i="3"/>
  <c r="BL1025" i="3"/>
  <c r="BK1021" i="3"/>
  <c r="BN1021" i="3"/>
  <c r="BJ1021" i="3"/>
  <c r="BJ1017" i="3"/>
  <c r="BM1017" i="3"/>
  <c r="BL1017" i="3"/>
  <c r="BK1013" i="3"/>
  <c r="BN1013" i="3"/>
  <c r="BJ1013" i="3"/>
  <c r="BJ1009" i="3"/>
  <c r="BM1009" i="3"/>
  <c r="BL1009" i="3"/>
  <c r="BN1005" i="3"/>
  <c r="BM1001" i="3"/>
  <c r="BL1001" i="3"/>
  <c r="BJ997" i="3"/>
  <c r="BN997" i="3"/>
  <c r="BK997" i="3"/>
  <c r="BM994" i="3"/>
  <c r="BL994" i="3"/>
  <c r="BN1059" i="3"/>
  <c r="BJ1059" i="3"/>
  <c r="BL1055" i="3"/>
  <c r="BJ1055" i="3"/>
  <c r="BM1051" i="3"/>
  <c r="BK1051" i="3"/>
  <c r="BN1051" i="3"/>
  <c r="BJ1047" i="3"/>
  <c r="BL1047" i="3"/>
  <c r="BN1043" i="3"/>
  <c r="BJ1043" i="3"/>
  <c r="BJ1039" i="3"/>
  <c r="BL1039" i="3"/>
  <c r="BK1035" i="3"/>
  <c r="BN1035" i="3"/>
  <c r="BJ1031" i="3"/>
  <c r="BM1031" i="3"/>
  <c r="BL1031" i="3"/>
  <c r="BK1027" i="3"/>
  <c r="BN1027" i="3"/>
  <c r="BJ1023" i="3"/>
  <c r="BM1023" i="3"/>
  <c r="BL1023" i="3"/>
  <c r="BK1019" i="3"/>
  <c r="BN1019" i="3"/>
  <c r="BJ1019" i="3"/>
  <c r="BJ1015" i="3"/>
  <c r="BM1015" i="3"/>
  <c r="BL1015" i="3"/>
  <c r="BK1011" i="3"/>
  <c r="BN1011" i="3"/>
  <c r="BJ1011" i="3"/>
  <c r="BJ1007" i="3"/>
  <c r="BM1007" i="3"/>
  <c r="BL1007" i="3"/>
  <c r="BK1003" i="3"/>
  <c r="BN1003" i="3"/>
  <c r="BJ1003" i="3"/>
  <c r="BM999" i="3"/>
  <c r="BL999" i="3"/>
  <c r="BJ1020" i="3"/>
  <c r="BM1020" i="3"/>
  <c r="BL1020" i="3"/>
  <c r="BN1057" i="3"/>
  <c r="BJ1057" i="3"/>
  <c r="BJ1053" i="3"/>
  <c r="BL1053" i="3"/>
  <c r="BM1049" i="3"/>
  <c r="BK1049" i="3"/>
  <c r="BN1049" i="3"/>
  <c r="BJ1045" i="3"/>
  <c r="BL1045" i="3"/>
  <c r="BN1041" i="3"/>
  <c r="BJ1041" i="3"/>
  <c r="BM1037" i="3"/>
  <c r="BL1037" i="3"/>
  <c r="BK1033" i="3"/>
  <c r="BN1033" i="3"/>
  <c r="BJ1033" i="3"/>
  <c r="BM1029" i="3"/>
  <c r="BL1029" i="3"/>
  <c r="BK1025" i="3"/>
  <c r="BN1025" i="3"/>
  <c r="BJ1025" i="3"/>
  <c r="BM1021" i="3"/>
  <c r="BL1021" i="3"/>
  <c r="BN1017" i="3"/>
  <c r="BK1017" i="3"/>
  <c r="BM1013" i="3"/>
  <c r="BL1013" i="3"/>
  <c r="BK1009" i="3"/>
  <c r="BN1009" i="3"/>
  <c r="BJ1005" i="3"/>
  <c r="BK1005" i="3"/>
  <c r="BM1005" i="3"/>
  <c r="BL1005" i="3"/>
  <c r="BJ1001" i="3"/>
  <c r="BN1001" i="3"/>
  <c r="BK1001" i="3"/>
  <c r="BM997" i="3"/>
  <c r="BL997" i="3"/>
  <c r="BM969" i="3"/>
  <c r="BM961" i="3"/>
  <c r="BN947" i="3"/>
  <c r="BL939" i="3"/>
  <c r="BM931" i="3"/>
  <c r="BL985" i="3"/>
  <c r="BN961" i="3"/>
  <c r="BM955" i="3"/>
  <c r="BL953" i="3"/>
  <c r="BJ947" i="3"/>
  <c r="BK953" i="3"/>
  <c r="BN931" i="3"/>
  <c r="BL969" i="3"/>
  <c r="BJ961" i="3"/>
  <c r="BL955" i="3"/>
  <c r="BM939" i="3"/>
  <c r="BL931" i="3"/>
  <c r="BK923" i="3"/>
  <c r="BN923" i="3"/>
  <c r="BL923" i="3"/>
  <c r="K990" i="3"/>
  <c r="K986" i="3"/>
  <c r="K982" i="3"/>
  <c r="K978" i="3"/>
  <c r="K974" i="3"/>
  <c r="K970" i="3"/>
  <c r="K966" i="3"/>
  <c r="K962" i="3"/>
  <c r="K958" i="3"/>
  <c r="K954" i="3"/>
  <c r="K950" i="3"/>
  <c r="K946" i="3"/>
  <c r="K942" i="3"/>
  <c r="L911" i="3"/>
  <c r="K991" i="3"/>
  <c r="K987" i="3"/>
  <c r="K983" i="3"/>
  <c r="K979" i="3"/>
  <c r="K975" i="3"/>
  <c r="K971" i="3"/>
  <c r="K967" i="3"/>
  <c r="K963" i="3"/>
  <c r="K992" i="3"/>
  <c r="K988" i="3"/>
  <c r="K984" i="3"/>
  <c r="K980" i="3"/>
  <c r="K976" i="3"/>
  <c r="K972" i="3"/>
  <c r="K968" i="3"/>
  <c r="K964" i="3"/>
  <c r="K960" i="3"/>
  <c r="K956" i="3"/>
  <c r="K952" i="3"/>
  <c r="K948" i="3"/>
  <c r="K944" i="3"/>
  <c r="K940" i="3"/>
  <c r="K911" i="3"/>
  <c r="L909" i="3"/>
  <c r="K909" i="3"/>
  <c r="L907" i="3"/>
  <c r="K907" i="3"/>
  <c r="L905" i="3"/>
  <c r="K905" i="3"/>
  <c r="L903" i="3"/>
  <c r="K903" i="3"/>
  <c r="L901" i="3"/>
  <c r="K901" i="3"/>
  <c r="L899" i="3"/>
  <c r="K899" i="3"/>
  <c r="L897" i="3"/>
  <c r="K897" i="3"/>
  <c r="L895" i="3"/>
  <c r="K895" i="3"/>
  <c r="L893" i="3"/>
  <c r="K893" i="3"/>
  <c r="L891" i="3"/>
  <c r="K891" i="3"/>
  <c r="L889" i="3"/>
  <c r="K889" i="3"/>
  <c r="L887" i="3"/>
  <c r="K887" i="3"/>
  <c r="L885" i="3"/>
  <c r="K885" i="3"/>
  <c r="L883" i="3"/>
  <c r="K883" i="3"/>
  <c r="L881" i="3"/>
  <c r="K881" i="3"/>
  <c r="L879" i="3"/>
  <c r="K879" i="3"/>
  <c r="L877" i="3"/>
  <c r="K877" i="3"/>
  <c r="L875" i="3"/>
  <c r="K875" i="3"/>
  <c r="L873" i="3"/>
  <c r="K873" i="3"/>
  <c r="L871" i="3"/>
  <c r="K871" i="3"/>
  <c r="BN953" i="3" l="1"/>
  <c r="BK915" i="3"/>
  <c r="BA921" i="3"/>
  <c r="Q915" i="3"/>
  <c r="BN915" i="3" s="1"/>
  <c r="BF828" i="3"/>
  <c r="AX828" i="3"/>
  <c r="AP828" i="3"/>
  <c r="AH828" i="3"/>
  <c r="Z828" i="3"/>
  <c r="R828" i="3"/>
  <c r="BG828" i="3"/>
  <c r="AY828" i="3"/>
  <c r="AQ828" i="3"/>
  <c r="AI828" i="3"/>
  <c r="AA828" i="3"/>
  <c r="S828" i="3"/>
  <c r="N912" i="3"/>
  <c r="T912" i="3"/>
  <c r="AB912" i="3"/>
  <c r="AJ912" i="3"/>
  <c r="AR912" i="3"/>
  <c r="AZ912" i="3"/>
  <c r="BH912" i="3"/>
  <c r="S912" i="3"/>
  <c r="AA912" i="3"/>
  <c r="AI912" i="3"/>
  <c r="AQ912" i="3"/>
  <c r="AY912" i="3"/>
  <c r="BG912" i="3"/>
  <c r="P912" i="3"/>
  <c r="X912" i="3"/>
  <c r="AF912" i="3"/>
  <c r="AN912" i="3"/>
  <c r="AV912" i="3"/>
  <c r="BD912" i="3"/>
  <c r="O912" i="3"/>
  <c r="W912" i="3"/>
  <c r="AE912" i="3"/>
  <c r="AM912" i="3"/>
  <c r="AU912" i="3"/>
  <c r="BC912" i="3"/>
  <c r="P914" i="3"/>
  <c r="R914" i="3"/>
  <c r="Z914" i="3"/>
  <c r="AH914" i="3"/>
  <c r="AP914" i="3"/>
  <c r="AX914" i="3"/>
  <c r="BF914" i="3"/>
  <c r="Q914" i="3"/>
  <c r="Y914" i="3"/>
  <c r="AG914" i="3"/>
  <c r="AO914" i="3"/>
  <c r="AW914" i="3"/>
  <c r="BE914" i="3"/>
  <c r="N914" i="3"/>
  <c r="V914" i="3"/>
  <c r="AD914" i="3"/>
  <c r="AL914" i="3"/>
  <c r="AT914" i="3"/>
  <c r="BB914" i="3"/>
  <c r="M914" i="3"/>
  <c r="U914" i="3"/>
  <c r="AC914" i="3"/>
  <c r="AK914" i="3"/>
  <c r="AS914" i="3"/>
  <c r="BA914" i="3"/>
  <c r="BI914" i="3"/>
  <c r="P921" i="3"/>
  <c r="N921" i="3"/>
  <c r="V921" i="3"/>
  <c r="AD921" i="3"/>
  <c r="AL921" i="3"/>
  <c r="AT921" i="3"/>
  <c r="BB921" i="3"/>
  <c r="M921" i="3"/>
  <c r="U921" i="3"/>
  <c r="R921" i="3"/>
  <c r="Z921" i="3"/>
  <c r="AH921" i="3"/>
  <c r="AP921" i="3"/>
  <c r="AX921" i="3"/>
  <c r="BF921" i="3"/>
  <c r="Q921" i="3"/>
  <c r="Y921" i="3"/>
  <c r="AG921" i="3"/>
  <c r="AO921" i="3"/>
  <c r="AW921" i="3"/>
  <c r="BE921" i="3"/>
  <c r="P928" i="3"/>
  <c r="R928" i="3"/>
  <c r="Z928" i="3"/>
  <c r="AH928" i="3"/>
  <c r="AP928" i="3"/>
  <c r="AX928" i="3"/>
  <c r="BF928" i="3"/>
  <c r="Q928" i="3"/>
  <c r="Y928" i="3"/>
  <c r="AG928" i="3"/>
  <c r="AO928" i="3"/>
  <c r="AW928" i="3"/>
  <c r="BE928" i="3"/>
  <c r="N928" i="3"/>
  <c r="V928" i="3"/>
  <c r="AD928" i="3"/>
  <c r="AL928" i="3"/>
  <c r="AT928" i="3"/>
  <c r="BB928" i="3"/>
  <c r="M928" i="3"/>
  <c r="U928" i="3"/>
  <c r="AC928" i="3"/>
  <c r="AK928" i="3"/>
  <c r="AS928" i="3"/>
  <c r="BA928" i="3"/>
  <c r="BI928" i="3"/>
  <c r="O930" i="3"/>
  <c r="M930" i="3"/>
  <c r="U930" i="3"/>
  <c r="AC930" i="3"/>
  <c r="AK930" i="3"/>
  <c r="AS930" i="3"/>
  <c r="BA930" i="3"/>
  <c r="BI930" i="3"/>
  <c r="T930" i="3"/>
  <c r="AB930" i="3"/>
  <c r="AJ930" i="3"/>
  <c r="AR930" i="3"/>
  <c r="AZ930" i="3"/>
  <c r="BH930" i="3"/>
  <c r="Q930" i="3"/>
  <c r="Y930" i="3"/>
  <c r="AG930" i="3"/>
  <c r="AO930" i="3"/>
  <c r="AW930" i="3"/>
  <c r="BE930" i="3"/>
  <c r="P930" i="3"/>
  <c r="X930" i="3"/>
  <c r="AF930" i="3"/>
  <c r="AN930" i="3"/>
  <c r="AV930" i="3"/>
  <c r="BD930" i="3"/>
  <c r="P937" i="3"/>
  <c r="R937" i="3"/>
  <c r="Z937" i="3"/>
  <c r="AH937" i="3"/>
  <c r="AP937" i="3"/>
  <c r="AX937" i="3"/>
  <c r="BF937" i="3"/>
  <c r="Q937" i="3"/>
  <c r="Y937" i="3"/>
  <c r="AG937" i="3"/>
  <c r="AO937" i="3"/>
  <c r="AW937" i="3"/>
  <c r="BE937" i="3"/>
  <c r="N937" i="3"/>
  <c r="V937" i="3"/>
  <c r="AD937" i="3"/>
  <c r="AL937" i="3"/>
  <c r="AT937" i="3"/>
  <c r="BB937" i="3"/>
  <c r="M937" i="3"/>
  <c r="U937" i="3"/>
  <c r="AC937" i="3"/>
  <c r="AK937" i="3"/>
  <c r="AS937" i="3"/>
  <c r="BA937" i="3"/>
  <c r="BI937" i="3"/>
  <c r="BI921" i="3"/>
  <c r="AS921" i="3"/>
  <c r="AC921" i="3"/>
  <c r="BM923" i="3"/>
  <c r="BM915" i="3"/>
  <c r="BL915" i="3"/>
  <c r="BJ931" i="3"/>
  <c r="BK931" i="3"/>
  <c r="BN939" i="3"/>
  <c r="BJ939" i="3"/>
  <c r="BL945" i="3"/>
  <c r="BM947" i="3"/>
  <c r="BL947" i="3"/>
  <c r="BM953" i="3"/>
  <c r="BJ953" i="3"/>
  <c r="BN955" i="3"/>
  <c r="BJ955" i="3"/>
  <c r="BL961" i="3"/>
  <c r="BK961" i="3"/>
  <c r="BM977" i="3"/>
  <c r="BL977" i="3"/>
  <c r="BM985" i="3"/>
  <c r="M940" i="3"/>
  <c r="O940" i="3"/>
  <c r="Q940" i="3"/>
  <c r="S940" i="3"/>
  <c r="U940" i="3"/>
  <c r="W940" i="3"/>
  <c r="Y940" i="3"/>
  <c r="AA940" i="3"/>
  <c r="AC940" i="3"/>
  <c r="AE940" i="3"/>
  <c r="AG940" i="3"/>
  <c r="AI940" i="3"/>
  <c r="AK940" i="3"/>
  <c r="AM940" i="3"/>
  <c r="AO940" i="3"/>
  <c r="AQ940" i="3"/>
  <c r="AS940" i="3"/>
  <c r="AU940" i="3"/>
  <c r="AW940" i="3"/>
  <c r="AY940" i="3"/>
  <c r="BA940" i="3"/>
  <c r="BC940" i="3"/>
  <c r="BE940" i="3"/>
  <c r="BG940" i="3"/>
  <c r="BI940" i="3"/>
  <c r="N940" i="3"/>
  <c r="P940" i="3"/>
  <c r="R940" i="3"/>
  <c r="T940" i="3"/>
  <c r="V940" i="3"/>
  <c r="X940" i="3"/>
  <c r="Z940" i="3"/>
  <c r="AB940" i="3"/>
  <c r="AD940" i="3"/>
  <c r="AF940" i="3"/>
  <c r="AH940" i="3"/>
  <c r="AJ940" i="3"/>
  <c r="AL940" i="3"/>
  <c r="AN940" i="3"/>
  <c r="AP940" i="3"/>
  <c r="AR940" i="3"/>
  <c r="AT940" i="3"/>
  <c r="AV940" i="3"/>
  <c r="AX940" i="3"/>
  <c r="AZ940" i="3"/>
  <c r="BB940" i="3"/>
  <c r="BD940" i="3"/>
  <c r="BF940" i="3"/>
  <c r="BH940" i="3"/>
  <c r="M948" i="3"/>
  <c r="O948" i="3"/>
  <c r="Q948" i="3"/>
  <c r="S948" i="3"/>
  <c r="U948" i="3"/>
  <c r="W948" i="3"/>
  <c r="Y948" i="3"/>
  <c r="AA948" i="3"/>
  <c r="AC948" i="3"/>
  <c r="AE948" i="3"/>
  <c r="AG948" i="3"/>
  <c r="AI948" i="3"/>
  <c r="AK948" i="3"/>
  <c r="AM948" i="3"/>
  <c r="AO948" i="3"/>
  <c r="AQ948" i="3"/>
  <c r="AS948" i="3"/>
  <c r="AU948" i="3"/>
  <c r="AW948" i="3"/>
  <c r="AY948" i="3"/>
  <c r="BA948" i="3"/>
  <c r="BC948" i="3"/>
  <c r="BE948" i="3"/>
  <c r="BG948" i="3"/>
  <c r="BI948" i="3"/>
  <c r="N948" i="3"/>
  <c r="P948" i="3"/>
  <c r="R948" i="3"/>
  <c r="T948" i="3"/>
  <c r="V948" i="3"/>
  <c r="X948" i="3"/>
  <c r="Z948" i="3"/>
  <c r="AB948" i="3"/>
  <c r="AD948" i="3"/>
  <c r="AF948" i="3"/>
  <c r="AH948" i="3"/>
  <c r="AJ948" i="3"/>
  <c r="AL948" i="3"/>
  <c r="AN948" i="3"/>
  <c r="AP948" i="3"/>
  <c r="AR948" i="3"/>
  <c r="AT948" i="3"/>
  <c r="AV948" i="3"/>
  <c r="AX948" i="3"/>
  <c r="AZ948" i="3"/>
  <c r="BB948" i="3"/>
  <c r="BD948" i="3"/>
  <c r="BF948" i="3"/>
  <c r="BH948" i="3"/>
  <c r="M956" i="3"/>
  <c r="O956" i="3"/>
  <c r="Q956" i="3"/>
  <c r="S956" i="3"/>
  <c r="U956" i="3"/>
  <c r="W956" i="3"/>
  <c r="Y956" i="3"/>
  <c r="AA956" i="3"/>
  <c r="AC956" i="3"/>
  <c r="AE956" i="3"/>
  <c r="AG956" i="3"/>
  <c r="AI956" i="3"/>
  <c r="AK956" i="3"/>
  <c r="AM956" i="3"/>
  <c r="AO956" i="3"/>
  <c r="AQ956" i="3"/>
  <c r="AS956" i="3"/>
  <c r="AU956" i="3"/>
  <c r="AW956" i="3"/>
  <c r="AY956" i="3"/>
  <c r="BA956" i="3"/>
  <c r="BC956" i="3"/>
  <c r="BE956" i="3"/>
  <c r="BG956" i="3"/>
  <c r="BI956" i="3"/>
  <c r="N956" i="3"/>
  <c r="P956" i="3"/>
  <c r="R956" i="3"/>
  <c r="T956" i="3"/>
  <c r="V956" i="3"/>
  <c r="X956" i="3"/>
  <c r="Z956" i="3"/>
  <c r="AB956" i="3"/>
  <c r="AD956" i="3"/>
  <c r="AF956" i="3"/>
  <c r="AH956" i="3"/>
  <c r="AJ956" i="3"/>
  <c r="AL956" i="3"/>
  <c r="AN956" i="3"/>
  <c r="AP956" i="3"/>
  <c r="AR956" i="3"/>
  <c r="AT956" i="3"/>
  <c r="AV956" i="3"/>
  <c r="AX956" i="3"/>
  <c r="AZ956" i="3"/>
  <c r="BB956" i="3"/>
  <c r="BD956" i="3"/>
  <c r="BF956" i="3"/>
  <c r="BH956" i="3"/>
  <c r="M964" i="3"/>
  <c r="O964" i="3"/>
  <c r="Q964" i="3"/>
  <c r="S964" i="3"/>
  <c r="U964" i="3"/>
  <c r="W964" i="3"/>
  <c r="Y964" i="3"/>
  <c r="AA964" i="3"/>
  <c r="AC964" i="3"/>
  <c r="AE964" i="3"/>
  <c r="AG964" i="3"/>
  <c r="AI964" i="3"/>
  <c r="AK964" i="3"/>
  <c r="AM964" i="3"/>
  <c r="AO964" i="3"/>
  <c r="AQ964" i="3"/>
  <c r="AS964" i="3"/>
  <c r="AU964" i="3"/>
  <c r="AW964" i="3"/>
  <c r="AY964" i="3"/>
  <c r="BA964" i="3"/>
  <c r="BC964" i="3"/>
  <c r="BE964" i="3"/>
  <c r="BG964" i="3"/>
  <c r="BI964" i="3"/>
  <c r="N964" i="3"/>
  <c r="P964" i="3"/>
  <c r="R964" i="3"/>
  <c r="T964" i="3"/>
  <c r="V964" i="3"/>
  <c r="X964" i="3"/>
  <c r="Z964" i="3"/>
  <c r="AB964" i="3"/>
  <c r="AD964" i="3"/>
  <c r="AF964" i="3"/>
  <c r="AH964" i="3"/>
  <c r="AJ964" i="3"/>
  <c r="AL964" i="3"/>
  <c r="AN964" i="3"/>
  <c r="AP964" i="3"/>
  <c r="AR964" i="3"/>
  <c r="AT964" i="3"/>
  <c r="AV964" i="3"/>
  <c r="AX964" i="3"/>
  <c r="AZ964" i="3"/>
  <c r="BB964" i="3"/>
  <c r="BD964" i="3"/>
  <c r="BF964" i="3"/>
  <c r="BH964" i="3"/>
  <c r="N972" i="3"/>
  <c r="P972" i="3"/>
  <c r="R972" i="3"/>
  <c r="T972" i="3"/>
  <c r="V972" i="3"/>
  <c r="X972" i="3"/>
  <c r="Z972" i="3"/>
  <c r="AB972" i="3"/>
  <c r="AD972" i="3"/>
  <c r="AF972" i="3"/>
  <c r="AH972" i="3"/>
  <c r="AJ972" i="3"/>
  <c r="AL972" i="3"/>
  <c r="AN972" i="3"/>
  <c r="AP972" i="3"/>
  <c r="AR972" i="3"/>
  <c r="AT972" i="3"/>
  <c r="AV972" i="3"/>
  <c r="AX972" i="3"/>
  <c r="AZ972" i="3"/>
  <c r="BB972" i="3"/>
  <c r="BD972" i="3"/>
  <c r="BF972" i="3"/>
  <c r="BH972" i="3"/>
  <c r="M972" i="3"/>
  <c r="O972" i="3"/>
  <c r="Q972" i="3"/>
  <c r="S972" i="3"/>
  <c r="U972" i="3"/>
  <c r="W972" i="3"/>
  <c r="Y972" i="3"/>
  <c r="AA972" i="3"/>
  <c r="AC972" i="3"/>
  <c r="AE972" i="3"/>
  <c r="AG972" i="3"/>
  <c r="AI972" i="3"/>
  <c r="AK972" i="3"/>
  <c r="AM972" i="3"/>
  <c r="AO972" i="3"/>
  <c r="AQ972" i="3"/>
  <c r="AS972" i="3"/>
  <c r="AU972" i="3"/>
  <c r="AW972" i="3"/>
  <c r="AY972" i="3"/>
  <c r="BA972" i="3"/>
  <c r="BC972" i="3"/>
  <c r="BE972" i="3"/>
  <c r="BG972" i="3"/>
  <c r="BI972" i="3"/>
  <c r="M980" i="3"/>
  <c r="O980" i="3"/>
  <c r="Q980" i="3"/>
  <c r="S980" i="3"/>
  <c r="U980" i="3"/>
  <c r="W980" i="3"/>
  <c r="Y980" i="3"/>
  <c r="AA980" i="3"/>
  <c r="AC980" i="3"/>
  <c r="AE980" i="3"/>
  <c r="AG980" i="3"/>
  <c r="AI980" i="3"/>
  <c r="AK980" i="3"/>
  <c r="AM980" i="3"/>
  <c r="AO980" i="3"/>
  <c r="AQ980" i="3"/>
  <c r="AS980" i="3"/>
  <c r="AU980" i="3"/>
  <c r="AW980" i="3"/>
  <c r="AY980" i="3"/>
  <c r="BA980" i="3"/>
  <c r="BC980" i="3"/>
  <c r="BE980" i="3"/>
  <c r="BG980" i="3"/>
  <c r="BI980" i="3"/>
  <c r="N980" i="3"/>
  <c r="P980" i="3"/>
  <c r="R980" i="3"/>
  <c r="T980" i="3"/>
  <c r="V980" i="3"/>
  <c r="X980" i="3"/>
  <c r="Z980" i="3"/>
  <c r="AB980" i="3"/>
  <c r="AD980" i="3"/>
  <c r="AF980" i="3"/>
  <c r="AH980" i="3"/>
  <c r="AJ980" i="3"/>
  <c r="AL980" i="3"/>
  <c r="AN980" i="3"/>
  <c r="AP980" i="3"/>
  <c r="AR980" i="3"/>
  <c r="AT980" i="3"/>
  <c r="AV980" i="3"/>
  <c r="AX980" i="3"/>
  <c r="AZ980" i="3"/>
  <c r="BB980" i="3"/>
  <c r="BD980" i="3"/>
  <c r="BF980" i="3"/>
  <c r="BH980" i="3"/>
  <c r="N988" i="3"/>
  <c r="P988" i="3"/>
  <c r="R988" i="3"/>
  <c r="T988" i="3"/>
  <c r="V988" i="3"/>
  <c r="X988" i="3"/>
  <c r="Z988" i="3"/>
  <c r="AB988" i="3"/>
  <c r="AD988" i="3"/>
  <c r="AF988" i="3"/>
  <c r="AH988" i="3"/>
  <c r="AJ988" i="3"/>
  <c r="AL988" i="3"/>
  <c r="AN988" i="3"/>
  <c r="AP988" i="3"/>
  <c r="AR988" i="3"/>
  <c r="AT988" i="3"/>
  <c r="AV988" i="3"/>
  <c r="AX988" i="3"/>
  <c r="AZ988" i="3"/>
  <c r="BB988" i="3"/>
  <c r="BD988" i="3"/>
  <c r="BF988" i="3"/>
  <c r="BH988" i="3"/>
  <c r="M988" i="3"/>
  <c r="O988" i="3"/>
  <c r="Q988" i="3"/>
  <c r="S988" i="3"/>
  <c r="U988" i="3"/>
  <c r="W988" i="3"/>
  <c r="Y988" i="3"/>
  <c r="AA988" i="3"/>
  <c r="AC988" i="3"/>
  <c r="AE988" i="3"/>
  <c r="AG988" i="3"/>
  <c r="AI988" i="3"/>
  <c r="AK988" i="3"/>
  <c r="AM988" i="3"/>
  <c r="AO988" i="3"/>
  <c r="AQ988" i="3"/>
  <c r="AS988" i="3"/>
  <c r="AU988" i="3"/>
  <c r="AW988" i="3"/>
  <c r="AY988" i="3"/>
  <c r="BA988" i="3"/>
  <c r="BC988" i="3"/>
  <c r="BE988" i="3"/>
  <c r="BG988" i="3"/>
  <c r="BI988" i="3"/>
  <c r="N963" i="3"/>
  <c r="P963" i="3"/>
  <c r="R963" i="3"/>
  <c r="T963" i="3"/>
  <c r="V963" i="3"/>
  <c r="X963" i="3"/>
  <c r="Z963" i="3"/>
  <c r="AB963" i="3"/>
  <c r="AD963" i="3"/>
  <c r="AF963" i="3"/>
  <c r="AH963" i="3"/>
  <c r="AJ963" i="3"/>
  <c r="AL963" i="3"/>
  <c r="AN963" i="3"/>
  <c r="AP963" i="3"/>
  <c r="AR963" i="3"/>
  <c r="AT963" i="3"/>
  <c r="AV963" i="3"/>
  <c r="AX963" i="3"/>
  <c r="AZ963" i="3"/>
  <c r="BB963" i="3"/>
  <c r="BD963" i="3"/>
  <c r="BF963" i="3"/>
  <c r="BH963" i="3"/>
  <c r="M963" i="3"/>
  <c r="O963" i="3"/>
  <c r="Q963" i="3"/>
  <c r="S963" i="3"/>
  <c r="U963" i="3"/>
  <c r="W963" i="3"/>
  <c r="Y963" i="3"/>
  <c r="AA963" i="3"/>
  <c r="AC963" i="3"/>
  <c r="AE963" i="3"/>
  <c r="AG963" i="3"/>
  <c r="AI963" i="3"/>
  <c r="AK963" i="3"/>
  <c r="AM963" i="3"/>
  <c r="AO963" i="3"/>
  <c r="AQ963" i="3"/>
  <c r="AS963" i="3"/>
  <c r="AU963" i="3"/>
  <c r="AW963" i="3"/>
  <c r="AY963" i="3"/>
  <c r="BA963" i="3"/>
  <c r="BC963" i="3"/>
  <c r="BE963" i="3"/>
  <c r="BG963" i="3"/>
  <c r="BI963" i="3"/>
  <c r="M971" i="3"/>
  <c r="O971" i="3"/>
  <c r="Q971" i="3"/>
  <c r="S971" i="3"/>
  <c r="U971" i="3"/>
  <c r="W971" i="3"/>
  <c r="Y971" i="3"/>
  <c r="AA971" i="3"/>
  <c r="AC971" i="3"/>
  <c r="AE971" i="3"/>
  <c r="AG971" i="3"/>
  <c r="AI971" i="3"/>
  <c r="AK971" i="3"/>
  <c r="AM971" i="3"/>
  <c r="AO971" i="3"/>
  <c r="AQ971" i="3"/>
  <c r="AS971" i="3"/>
  <c r="AU971" i="3"/>
  <c r="AW971" i="3"/>
  <c r="AY971" i="3"/>
  <c r="BA971" i="3"/>
  <c r="BC971" i="3"/>
  <c r="BE971" i="3"/>
  <c r="BG971" i="3"/>
  <c r="BI971" i="3"/>
  <c r="N971" i="3"/>
  <c r="P971" i="3"/>
  <c r="R971" i="3"/>
  <c r="T971" i="3"/>
  <c r="V971" i="3"/>
  <c r="X971" i="3"/>
  <c r="Z971" i="3"/>
  <c r="AB971" i="3"/>
  <c r="AD971" i="3"/>
  <c r="AF971" i="3"/>
  <c r="AH971" i="3"/>
  <c r="AJ971" i="3"/>
  <c r="AL971" i="3"/>
  <c r="AN971" i="3"/>
  <c r="AP971" i="3"/>
  <c r="AR971" i="3"/>
  <c r="AT971" i="3"/>
  <c r="AV971" i="3"/>
  <c r="AX971" i="3"/>
  <c r="AZ971" i="3"/>
  <c r="BB971" i="3"/>
  <c r="BD971" i="3"/>
  <c r="BF971" i="3"/>
  <c r="BH971" i="3"/>
  <c r="N979" i="3"/>
  <c r="P979" i="3"/>
  <c r="R979" i="3"/>
  <c r="T979" i="3"/>
  <c r="V979" i="3"/>
  <c r="X979" i="3"/>
  <c r="Z979" i="3"/>
  <c r="AB979" i="3"/>
  <c r="AD979" i="3"/>
  <c r="AF979" i="3"/>
  <c r="AH979" i="3"/>
  <c r="AJ979" i="3"/>
  <c r="AL979" i="3"/>
  <c r="AN979" i="3"/>
  <c r="AP979" i="3"/>
  <c r="AR979" i="3"/>
  <c r="AT979" i="3"/>
  <c r="AV979" i="3"/>
  <c r="AX979" i="3"/>
  <c r="AZ979" i="3"/>
  <c r="BB979" i="3"/>
  <c r="BD979" i="3"/>
  <c r="BF979" i="3"/>
  <c r="BH979" i="3"/>
  <c r="M979" i="3"/>
  <c r="O979" i="3"/>
  <c r="Q979" i="3"/>
  <c r="S979" i="3"/>
  <c r="U979" i="3"/>
  <c r="W979" i="3"/>
  <c r="Y979" i="3"/>
  <c r="AA979" i="3"/>
  <c r="AC979" i="3"/>
  <c r="AE979" i="3"/>
  <c r="AG979" i="3"/>
  <c r="AI979" i="3"/>
  <c r="AK979" i="3"/>
  <c r="AM979" i="3"/>
  <c r="AO979" i="3"/>
  <c r="AQ979" i="3"/>
  <c r="AS979" i="3"/>
  <c r="AU979" i="3"/>
  <c r="AW979" i="3"/>
  <c r="AY979" i="3"/>
  <c r="BA979" i="3"/>
  <c r="BC979" i="3"/>
  <c r="BE979" i="3"/>
  <c r="BG979" i="3"/>
  <c r="BI979" i="3"/>
  <c r="M987" i="3"/>
  <c r="O987" i="3"/>
  <c r="Q987" i="3"/>
  <c r="S987" i="3"/>
  <c r="U987" i="3"/>
  <c r="W987" i="3"/>
  <c r="Y987" i="3"/>
  <c r="AA987" i="3"/>
  <c r="AC987" i="3"/>
  <c r="AE987" i="3"/>
  <c r="AG987" i="3"/>
  <c r="AI987" i="3"/>
  <c r="AK987" i="3"/>
  <c r="AM987" i="3"/>
  <c r="AO987" i="3"/>
  <c r="AQ987" i="3"/>
  <c r="AS987" i="3"/>
  <c r="AU987" i="3"/>
  <c r="AW987" i="3"/>
  <c r="AY987" i="3"/>
  <c r="BA987" i="3"/>
  <c r="BC987" i="3"/>
  <c r="BE987" i="3"/>
  <c r="BG987" i="3"/>
  <c r="BI987" i="3"/>
  <c r="N987" i="3"/>
  <c r="P987" i="3"/>
  <c r="R987" i="3"/>
  <c r="T987" i="3"/>
  <c r="V987" i="3"/>
  <c r="X987" i="3"/>
  <c r="Z987" i="3"/>
  <c r="AB987" i="3"/>
  <c r="AD987" i="3"/>
  <c r="AF987" i="3"/>
  <c r="AH987" i="3"/>
  <c r="AJ987" i="3"/>
  <c r="AL987" i="3"/>
  <c r="AN987" i="3"/>
  <c r="AP987" i="3"/>
  <c r="AR987" i="3"/>
  <c r="AT987" i="3"/>
  <c r="AV987" i="3"/>
  <c r="AX987" i="3"/>
  <c r="AZ987" i="3"/>
  <c r="BB987" i="3"/>
  <c r="BD987" i="3"/>
  <c r="BF987" i="3"/>
  <c r="BH987" i="3"/>
  <c r="M946" i="3"/>
  <c r="O946" i="3"/>
  <c r="Q946" i="3"/>
  <c r="S946" i="3"/>
  <c r="U946" i="3"/>
  <c r="W946" i="3"/>
  <c r="Y946" i="3"/>
  <c r="AA946" i="3"/>
  <c r="AC946" i="3"/>
  <c r="AE946" i="3"/>
  <c r="AG946" i="3"/>
  <c r="AI946" i="3"/>
  <c r="AK946" i="3"/>
  <c r="AM946" i="3"/>
  <c r="AO946" i="3"/>
  <c r="AQ946" i="3"/>
  <c r="AS946" i="3"/>
  <c r="AU946" i="3"/>
  <c r="AW946" i="3"/>
  <c r="AY946" i="3"/>
  <c r="BA946" i="3"/>
  <c r="BC946" i="3"/>
  <c r="BE946" i="3"/>
  <c r="BG946" i="3"/>
  <c r="BI946" i="3"/>
  <c r="N946" i="3"/>
  <c r="P946" i="3"/>
  <c r="R946" i="3"/>
  <c r="T946" i="3"/>
  <c r="V946" i="3"/>
  <c r="X946" i="3"/>
  <c r="Z946" i="3"/>
  <c r="AB946" i="3"/>
  <c r="AD946" i="3"/>
  <c r="AF946" i="3"/>
  <c r="AH946" i="3"/>
  <c r="AJ946" i="3"/>
  <c r="AL946" i="3"/>
  <c r="AN946" i="3"/>
  <c r="AP946" i="3"/>
  <c r="AR946" i="3"/>
  <c r="AT946" i="3"/>
  <c r="AV946" i="3"/>
  <c r="AX946" i="3"/>
  <c r="AZ946" i="3"/>
  <c r="BB946" i="3"/>
  <c r="BD946" i="3"/>
  <c r="BF946" i="3"/>
  <c r="BH946" i="3"/>
  <c r="M954" i="3"/>
  <c r="O954" i="3"/>
  <c r="Q954" i="3"/>
  <c r="S954" i="3"/>
  <c r="U954" i="3"/>
  <c r="W954" i="3"/>
  <c r="Y954" i="3"/>
  <c r="AA954" i="3"/>
  <c r="AC954" i="3"/>
  <c r="AE954" i="3"/>
  <c r="AG954" i="3"/>
  <c r="AI954" i="3"/>
  <c r="AK954" i="3"/>
  <c r="AM954" i="3"/>
  <c r="AO954" i="3"/>
  <c r="AQ954" i="3"/>
  <c r="AS954" i="3"/>
  <c r="AU954" i="3"/>
  <c r="AW954" i="3"/>
  <c r="AY954" i="3"/>
  <c r="BA954" i="3"/>
  <c r="BC954" i="3"/>
  <c r="BE954" i="3"/>
  <c r="BG954" i="3"/>
  <c r="BI954" i="3"/>
  <c r="N954" i="3"/>
  <c r="P954" i="3"/>
  <c r="R954" i="3"/>
  <c r="T954" i="3"/>
  <c r="V954" i="3"/>
  <c r="X954" i="3"/>
  <c r="Z954" i="3"/>
  <c r="AB954" i="3"/>
  <c r="AD954" i="3"/>
  <c r="AF954" i="3"/>
  <c r="AH954" i="3"/>
  <c r="AJ954" i="3"/>
  <c r="AL954" i="3"/>
  <c r="AN954" i="3"/>
  <c r="AP954" i="3"/>
  <c r="AR954" i="3"/>
  <c r="AT954" i="3"/>
  <c r="AV954" i="3"/>
  <c r="AX954" i="3"/>
  <c r="AZ954" i="3"/>
  <c r="BB954" i="3"/>
  <c r="BD954" i="3"/>
  <c r="BF954" i="3"/>
  <c r="BH954" i="3"/>
  <c r="M962" i="3"/>
  <c r="O962" i="3"/>
  <c r="Q962" i="3"/>
  <c r="S962" i="3"/>
  <c r="U962" i="3"/>
  <c r="W962" i="3"/>
  <c r="Y962" i="3"/>
  <c r="AA962" i="3"/>
  <c r="AC962" i="3"/>
  <c r="AE962" i="3"/>
  <c r="AG962" i="3"/>
  <c r="AI962" i="3"/>
  <c r="AK962" i="3"/>
  <c r="AM962" i="3"/>
  <c r="AO962" i="3"/>
  <c r="AQ962" i="3"/>
  <c r="AS962" i="3"/>
  <c r="AU962" i="3"/>
  <c r="AW962" i="3"/>
  <c r="AY962" i="3"/>
  <c r="BA962" i="3"/>
  <c r="BC962" i="3"/>
  <c r="BE962" i="3"/>
  <c r="BG962" i="3"/>
  <c r="BI962" i="3"/>
  <c r="N962" i="3"/>
  <c r="P962" i="3"/>
  <c r="R962" i="3"/>
  <c r="T962" i="3"/>
  <c r="V962" i="3"/>
  <c r="X962" i="3"/>
  <c r="Z962" i="3"/>
  <c r="AB962" i="3"/>
  <c r="AD962" i="3"/>
  <c r="AF962" i="3"/>
  <c r="AH962" i="3"/>
  <c r="AJ962" i="3"/>
  <c r="AL962" i="3"/>
  <c r="AN962" i="3"/>
  <c r="AP962" i="3"/>
  <c r="AR962" i="3"/>
  <c r="AT962" i="3"/>
  <c r="AV962" i="3"/>
  <c r="AX962" i="3"/>
  <c r="AZ962" i="3"/>
  <c r="BB962" i="3"/>
  <c r="BD962" i="3"/>
  <c r="BF962" i="3"/>
  <c r="BH962" i="3"/>
  <c r="N970" i="3"/>
  <c r="P970" i="3"/>
  <c r="R970" i="3"/>
  <c r="T970" i="3"/>
  <c r="V970" i="3"/>
  <c r="X970" i="3"/>
  <c r="Z970" i="3"/>
  <c r="AB970" i="3"/>
  <c r="AD970" i="3"/>
  <c r="AF970" i="3"/>
  <c r="AH970" i="3"/>
  <c r="AJ970" i="3"/>
  <c r="AL970" i="3"/>
  <c r="AN970" i="3"/>
  <c r="AP970" i="3"/>
  <c r="AR970" i="3"/>
  <c r="AT970" i="3"/>
  <c r="AV970" i="3"/>
  <c r="AX970" i="3"/>
  <c r="AZ970" i="3"/>
  <c r="BB970" i="3"/>
  <c r="BD970" i="3"/>
  <c r="BF970" i="3"/>
  <c r="BH970" i="3"/>
  <c r="M970" i="3"/>
  <c r="O970" i="3"/>
  <c r="Q970" i="3"/>
  <c r="S970" i="3"/>
  <c r="U970" i="3"/>
  <c r="W970" i="3"/>
  <c r="Y970" i="3"/>
  <c r="AA970" i="3"/>
  <c r="AC970" i="3"/>
  <c r="AE970" i="3"/>
  <c r="AG970" i="3"/>
  <c r="AI970" i="3"/>
  <c r="AK970" i="3"/>
  <c r="AM970" i="3"/>
  <c r="AO970" i="3"/>
  <c r="AQ970" i="3"/>
  <c r="AS970" i="3"/>
  <c r="AU970" i="3"/>
  <c r="AW970" i="3"/>
  <c r="AY970" i="3"/>
  <c r="BA970" i="3"/>
  <c r="BC970" i="3"/>
  <c r="BE970" i="3"/>
  <c r="BG970" i="3"/>
  <c r="BI970" i="3"/>
  <c r="M978" i="3"/>
  <c r="O978" i="3"/>
  <c r="Q978" i="3"/>
  <c r="S978" i="3"/>
  <c r="U978" i="3"/>
  <c r="W978" i="3"/>
  <c r="Y978" i="3"/>
  <c r="AA978" i="3"/>
  <c r="AC978" i="3"/>
  <c r="AE978" i="3"/>
  <c r="AG978" i="3"/>
  <c r="AI978" i="3"/>
  <c r="AK978" i="3"/>
  <c r="AM978" i="3"/>
  <c r="AO978" i="3"/>
  <c r="AQ978" i="3"/>
  <c r="AS978" i="3"/>
  <c r="AU978" i="3"/>
  <c r="AW978" i="3"/>
  <c r="AY978" i="3"/>
  <c r="BA978" i="3"/>
  <c r="BC978" i="3"/>
  <c r="BE978" i="3"/>
  <c r="BG978" i="3"/>
  <c r="BI978" i="3"/>
  <c r="N978" i="3"/>
  <c r="P978" i="3"/>
  <c r="R978" i="3"/>
  <c r="T978" i="3"/>
  <c r="V978" i="3"/>
  <c r="X978" i="3"/>
  <c r="Z978" i="3"/>
  <c r="AB978" i="3"/>
  <c r="AD978" i="3"/>
  <c r="AF978" i="3"/>
  <c r="AH978" i="3"/>
  <c r="AJ978" i="3"/>
  <c r="AL978" i="3"/>
  <c r="AN978" i="3"/>
  <c r="AP978" i="3"/>
  <c r="AR978" i="3"/>
  <c r="AT978" i="3"/>
  <c r="AV978" i="3"/>
  <c r="AX978" i="3"/>
  <c r="AZ978" i="3"/>
  <c r="BB978" i="3"/>
  <c r="BD978" i="3"/>
  <c r="BF978" i="3"/>
  <c r="BH978" i="3"/>
  <c r="N986" i="3"/>
  <c r="P986" i="3"/>
  <c r="R986" i="3"/>
  <c r="T986" i="3"/>
  <c r="V986" i="3"/>
  <c r="X986" i="3"/>
  <c r="Z986" i="3"/>
  <c r="AB986" i="3"/>
  <c r="AD986" i="3"/>
  <c r="AF986" i="3"/>
  <c r="AH986" i="3"/>
  <c r="AJ986" i="3"/>
  <c r="AL986" i="3"/>
  <c r="AN986" i="3"/>
  <c r="AP986" i="3"/>
  <c r="AR986" i="3"/>
  <c r="AT986" i="3"/>
  <c r="AV986" i="3"/>
  <c r="AX986" i="3"/>
  <c r="AZ986" i="3"/>
  <c r="BB986" i="3"/>
  <c r="BD986" i="3"/>
  <c r="BF986" i="3"/>
  <c r="BH986" i="3"/>
  <c r="M986" i="3"/>
  <c r="O986" i="3"/>
  <c r="Q986" i="3"/>
  <c r="S986" i="3"/>
  <c r="U986" i="3"/>
  <c r="W986" i="3"/>
  <c r="Y986" i="3"/>
  <c r="AA986" i="3"/>
  <c r="AC986" i="3"/>
  <c r="AE986" i="3"/>
  <c r="AG986" i="3"/>
  <c r="AI986" i="3"/>
  <c r="AK986" i="3"/>
  <c r="AM986" i="3"/>
  <c r="AO986" i="3"/>
  <c r="AQ986" i="3"/>
  <c r="AS986" i="3"/>
  <c r="AU986" i="3"/>
  <c r="AW986" i="3"/>
  <c r="AY986" i="3"/>
  <c r="BA986" i="3"/>
  <c r="BC986" i="3"/>
  <c r="BE986" i="3"/>
  <c r="BG986" i="3"/>
  <c r="BI986" i="3"/>
  <c r="M918" i="3"/>
  <c r="O918" i="3"/>
  <c r="Q918" i="3"/>
  <c r="S918" i="3"/>
  <c r="U918" i="3"/>
  <c r="W918" i="3"/>
  <c r="Y918" i="3"/>
  <c r="AA918" i="3"/>
  <c r="AC918" i="3"/>
  <c r="AE918" i="3"/>
  <c r="AG918" i="3"/>
  <c r="AI918" i="3"/>
  <c r="AK918" i="3"/>
  <c r="AM918" i="3"/>
  <c r="AO918" i="3"/>
  <c r="AQ918" i="3"/>
  <c r="AS918" i="3"/>
  <c r="AU918" i="3"/>
  <c r="AW918" i="3"/>
  <c r="AY918" i="3"/>
  <c r="BA918" i="3"/>
  <c r="BC918" i="3"/>
  <c r="BE918" i="3"/>
  <c r="BG918" i="3"/>
  <c r="BI918" i="3"/>
  <c r="N918" i="3"/>
  <c r="P918" i="3"/>
  <c r="R918" i="3"/>
  <c r="T918" i="3"/>
  <c r="V918" i="3"/>
  <c r="X918" i="3"/>
  <c r="Z918" i="3"/>
  <c r="AB918" i="3"/>
  <c r="AD918" i="3"/>
  <c r="AF918" i="3"/>
  <c r="AH918" i="3"/>
  <c r="AJ918" i="3"/>
  <c r="AL918" i="3"/>
  <c r="AN918" i="3"/>
  <c r="AP918" i="3"/>
  <c r="AR918" i="3"/>
  <c r="AT918" i="3"/>
  <c r="AV918" i="3"/>
  <c r="AX918" i="3"/>
  <c r="AZ918" i="3"/>
  <c r="BB918" i="3"/>
  <c r="BD918" i="3"/>
  <c r="BF918" i="3"/>
  <c r="BH918" i="3"/>
  <c r="M925" i="3"/>
  <c r="O925" i="3"/>
  <c r="Q925" i="3"/>
  <c r="S925" i="3"/>
  <c r="U925" i="3"/>
  <c r="W925" i="3"/>
  <c r="Y925" i="3"/>
  <c r="AA925" i="3"/>
  <c r="AC925" i="3"/>
  <c r="AE925" i="3"/>
  <c r="AG925" i="3"/>
  <c r="AI925" i="3"/>
  <c r="AK925" i="3"/>
  <c r="AM925" i="3"/>
  <c r="AO925" i="3"/>
  <c r="AQ925" i="3"/>
  <c r="AS925" i="3"/>
  <c r="AU925" i="3"/>
  <c r="AW925" i="3"/>
  <c r="AY925" i="3"/>
  <c r="BA925" i="3"/>
  <c r="BC925" i="3"/>
  <c r="BE925" i="3"/>
  <c r="BG925" i="3"/>
  <c r="BI925" i="3"/>
  <c r="N925" i="3"/>
  <c r="P925" i="3"/>
  <c r="R925" i="3"/>
  <c r="T925" i="3"/>
  <c r="V925" i="3"/>
  <c r="X925" i="3"/>
  <c r="Z925" i="3"/>
  <c r="AB925" i="3"/>
  <c r="AD925" i="3"/>
  <c r="AF925" i="3"/>
  <c r="AH925" i="3"/>
  <c r="AJ925" i="3"/>
  <c r="AL925" i="3"/>
  <c r="AN925" i="3"/>
  <c r="AP925" i="3"/>
  <c r="AR925" i="3"/>
  <c r="AT925" i="3"/>
  <c r="AV925" i="3"/>
  <c r="AX925" i="3"/>
  <c r="AZ925" i="3"/>
  <c r="BB925" i="3"/>
  <c r="BD925" i="3"/>
  <c r="BF925" i="3"/>
  <c r="BH925" i="3"/>
  <c r="N934" i="3"/>
  <c r="P934" i="3"/>
  <c r="R934" i="3"/>
  <c r="T934" i="3"/>
  <c r="V934" i="3"/>
  <c r="X934" i="3"/>
  <c r="Z934" i="3"/>
  <c r="AB934" i="3"/>
  <c r="AD934" i="3"/>
  <c r="AF934" i="3"/>
  <c r="AH934" i="3"/>
  <c r="AJ934" i="3"/>
  <c r="AL934" i="3"/>
  <c r="AN934" i="3"/>
  <c r="AP934" i="3"/>
  <c r="AR934" i="3"/>
  <c r="AT934" i="3"/>
  <c r="AV934" i="3"/>
  <c r="AX934" i="3"/>
  <c r="AZ934" i="3"/>
  <c r="BB934" i="3"/>
  <c r="BD934" i="3"/>
  <c r="BF934" i="3"/>
  <c r="BH934" i="3"/>
  <c r="M934" i="3"/>
  <c r="Q934" i="3"/>
  <c r="U934" i="3"/>
  <c r="Y934" i="3"/>
  <c r="AC934" i="3"/>
  <c r="AG934" i="3"/>
  <c r="AK934" i="3"/>
  <c r="AO934" i="3"/>
  <c r="AS934" i="3"/>
  <c r="AW934" i="3"/>
  <c r="BA934" i="3"/>
  <c r="BE934" i="3"/>
  <c r="BI934" i="3"/>
  <c r="O934" i="3"/>
  <c r="S934" i="3"/>
  <c r="W934" i="3"/>
  <c r="AA934" i="3"/>
  <c r="AE934" i="3"/>
  <c r="AI934" i="3"/>
  <c r="AM934" i="3"/>
  <c r="AQ934" i="3"/>
  <c r="AU934" i="3"/>
  <c r="AY934" i="3"/>
  <c r="BC934" i="3"/>
  <c r="BG934" i="3"/>
  <c r="N951" i="3"/>
  <c r="P951" i="3"/>
  <c r="R951" i="3"/>
  <c r="T951" i="3"/>
  <c r="V951" i="3"/>
  <c r="X951" i="3"/>
  <c r="Z951" i="3"/>
  <c r="AB951" i="3"/>
  <c r="AD951" i="3"/>
  <c r="AF951" i="3"/>
  <c r="AH951" i="3"/>
  <c r="AJ951" i="3"/>
  <c r="AL951" i="3"/>
  <c r="AN951" i="3"/>
  <c r="AP951" i="3"/>
  <c r="AR951" i="3"/>
  <c r="AT951" i="3"/>
  <c r="AV951" i="3"/>
  <c r="AX951" i="3"/>
  <c r="AZ951" i="3"/>
  <c r="BB951" i="3"/>
  <c r="BD951" i="3"/>
  <c r="BF951" i="3"/>
  <c r="BH951" i="3"/>
  <c r="M951" i="3"/>
  <c r="O951" i="3"/>
  <c r="Q951" i="3"/>
  <c r="S951" i="3"/>
  <c r="U951" i="3"/>
  <c r="W951" i="3"/>
  <c r="Y951" i="3"/>
  <c r="AA951" i="3"/>
  <c r="AC951" i="3"/>
  <c r="AE951" i="3"/>
  <c r="AG951" i="3"/>
  <c r="AI951" i="3"/>
  <c r="AK951" i="3"/>
  <c r="AM951" i="3"/>
  <c r="AO951" i="3"/>
  <c r="AQ951" i="3"/>
  <c r="AS951" i="3"/>
  <c r="AU951" i="3"/>
  <c r="AW951" i="3"/>
  <c r="AY951" i="3"/>
  <c r="BA951" i="3"/>
  <c r="BC951" i="3"/>
  <c r="BE951" i="3"/>
  <c r="BG951" i="3"/>
  <c r="BI951" i="3"/>
  <c r="BB920" i="3"/>
  <c r="AX920" i="3"/>
  <c r="AP920" i="3"/>
  <c r="AH920" i="3"/>
  <c r="Z920" i="3"/>
  <c r="R920" i="3"/>
  <c r="BG920" i="3"/>
  <c r="AY920" i="3"/>
  <c r="AQ920" i="3"/>
  <c r="AI920" i="3"/>
  <c r="AA920" i="3"/>
  <c r="S920" i="3"/>
  <c r="O920" i="3"/>
  <c r="BF922" i="3"/>
  <c r="AX922" i="3"/>
  <c r="AP922" i="3"/>
  <c r="AH922" i="3"/>
  <c r="Z922" i="3"/>
  <c r="R922" i="3"/>
  <c r="BG922" i="3"/>
  <c r="BC922" i="3"/>
  <c r="AU922" i="3"/>
  <c r="AM922" i="3"/>
  <c r="AE922" i="3"/>
  <c r="W922" i="3"/>
  <c r="S922" i="3"/>
  <c r="BC929" i="3"/>
  <c r="AU929" i="3"/>
  <c r="AM929" i="3"/>
  <c r="AE929" i="3"/>
  <c r="W929" i="3"/>
  <c r="S929" i="3"/>
  <c r="BH929" i="3"/>
  <c r="AZ929" i="3"/>
  <c r="AV929" i="3"/>
  <c r="AN929" i="3"/>
  <c r="AJ929" i="3"/>
  <c r="AF929" i="3"/>
  <c r="AB929" i="3"/>
  <c r="X929" i="3"/>
  <c r="T929" i="3"/>
  <c r="P929" i="3"/>
  <c r="BG936" i="3"/>
  <c r="BC936" i="3"/>
  <c r="AY936" i="3"/>
  <c r="AU936" i="3"/>
  <c r="AQ936" i="3"/>
  <c r="AM936" i="3"/>
  <c r="AI936" i="3"/>
  <c r="AE936" i="3"/>
  <c r="W936" i="3"/>
  <c r="O936" i="3"/>
  <c r="BD936" i="3"/>
  <c r="AV936" i="3"/>
  <c r="AN936" i="3"/>
  <c r="AF936" i="3"/>
  <c r="X936" i="3"/>
  <c r="P936" i="3"/>
  <c r="BB938" i="3"/>
  <c r="AT938" i="3"/>
  <c r="AL938" i="3"/>
  <c r="AD938" i="3"/>
  <c r="V938" i="3"/>
  <c r="N938" i="3"/>
  <c r="BC938" i="3"/>
  <c r="AU938" i="3"/>
  <c r="AI938" i="3"/>
  <c r="O938" i="3"/>
  <c r="O828" i="3"/>
  <c r="M916" i="3"/>
  <c r="O916" i="3"/>
  <c r="Q916" i="3"/>
  <c r="S916" i="3"/>
  <c r="U916" i="3"/>
  <c r="W916" i="3"/>
  <c r="Y916" i="3"/>
  <c r="AA916" i="3"/>
  <c r="AC916" i="3"/>
  <c r="AE916" i="3"/>
  <c r="AG916" i="3"/>
  <c r="AI916" i="3"/>
  <c r="AK916" i="3"/>
  <c r="AM916" i="3"/>
  <c r="AO916" i="3"/>
  <c r="AQ916" i="3"/>
  <c r="AS916" i="3"/>
  <c r="AU916" i="3"/>
  <c r="AW916" i="3"/>
  <c r="AY916" i="3"/>
  <c r="BA916" i="3"/>
  <c r="BC916" i="3"/>
  <c r="BE916" i="3"/>
  <c r="BG916" i="3"/>
  <c r="BI916" i="3"/>
  <c r="N916" i="3"/>
  <c r="P916" i="3"/>
  <c r="R916" i="3"/>
  <c r="T916" i="3"/>
  <c r="V916" i="3"/>
  <c r="X916" i="3"/>
  <c r="Z916" i="3"/>
  <c r="AB916" i="3"/>
  <c r="AD916" i="3"/>
  <c r="AF916" i="3"/>
  <c r="AH916" i="3"/>
  <c r="AJ916" i="3"/>
  <c r="AL916" i="3"/>
  <c r="AN916" i="3"/>
  <c r="AP916" i="3"/>
  <c r="AR916" i="3"/>
  <c r="AT916" i="3"/>
  <c r="AV916" i="3"/>
  <c r="AX916" i="3"/>
  <c r="AZ916" i="3"/>
  <c r="BB916" i="3"/>
  <c r="BD916" i="3"/>
  <c r="BF916" i="3"/>
  <c r="BH916" i="3"/>
  <c r="M927" i="3"/>
  <c r="O927" i="3"/>
  <c r="Q927" i="3"/>
  <c r="S927" i="3"/>
  <c r="U927" i="3"/>
  <c r="W927" i="3"/>
  <c r="Y927" i="3"/>
  <c r="AA927" i="3"/>
  <c r="AC927" i="3"/>
  <c r="AE927" i="3"/>
  <c r="AG927" i="3"/>
  <c r="AI927" i="3"/>
  <c r="AK927" i="3"/>
  <c r="AM927" i="3"/>
  <c r="AO927" i="3"/>
  <c r="AQ927" i="3"/>
  <c r="AS927" i="3"/>
  <c r="AU927" i="3"/>
  <c r="AW927" i="3"/>
  <c r="AY927" i="3"/>
  <c r="BA927" i="3"/>
  <c r="BC927" i="3"/>
  <c r="BE927" i="3"/>
  <c r="BG927" i="3"/>
  <c r="BI927" i="3"/>
  <c r="N927" i="3"/>
  <c r="P927" i="3"/>
  <c r="R927" i="3"/>
  <c r="T927" i="3"/>
  <c r="V927" i="3"/>
  <c r="X927" i="3"/>
  <c r="Z927" i="3"/>
  <c r="AB927" i="3"/>
  <c r="AD927" i="3"/>
  <c r="AF927" i="3"/>
  <c r="AH927" i="3"/>
  <c r="AJ927" i="3"/>
  <c r="AL927" i="3"/>
  <c r="AN927" i="3"/>
  <c r="AP927" i="3"/>
  <c r="AR927" i="3"/>
  <c r="AT927" i="3"/>
  <c r="AV927" i="3"/>
  <c r="AX927" i="3"/>
  <c r="AZ927" i="3"/>
  <c r="BB927" i="3"/>
  <c r="BD927" i="3"/>
  <c r="BF927" i="3"/>
  <c r="BH927" i="3"/>
  <c r="M932" i="3"/>
  <c r="O932" i="3"/>
  <c r="Q932" i="3"/>
  <c r="S932" i="3"/>
  <c r="U932" i="3"/>
  <c r="W932" i="3"/>
  <c r="Y932" i="3"/>
  <c r="AA932" i="3"/>
  <c r="AC932" i="3"/>
  <c r="AE932" i="3"/>
  <c r="AG932" i="3"/>
  <c r="AI932" i="3"/>
  <c r="AK932" i="3"/>
  <c r="AM932" i="3"/>
  <c r="AO932" i="3"/>
  <c r="AQ932" i="3"/>
  <c r="AS932" i="3"/>
  <c r="AU932" i="3"/>
  <c r="AW932" i="3"/>
  <c r="AY932" i="3"/>
  <c r="BA932" i="3"/>
  <c r="BC932" i="3"/>
  <c r="BE932" i="3"/>
  <c r="BG932" i="3"/>
  <c r="BI932" i="3"/>
  <c r="N932" i="3"/>
  <c r="P932" i="3"/>
  <c r="R932" i="3"/>
  <c r="T932" i="3"/>
  <c r="V932" i="3"/>
  <c r="X932" i="3"/>
  <c r="Z932" i="3"/>
  <c r="AB932" i="3"/>
  <c r="AD932" i="3"/>
  <c r="AF932" i="3"/>
  <c r="AH932" i="3"/>
  <c r="AJ932" i="3"/>
  <c r="AL932" i="3"/>
  <c r="AN932" i="3"/>
  <c r="AP932" i="3"/>
  <c r="AR932" i="3"/>
  <c r="AT932" i="3"/>
  <c r="AV932" i="3"/>
  <c r="AX932" i="3"/>
  <c r="AZ932" i="3"/>
  <c r="BB932" i="3"/>
  <c r="BD932" i="3"/>
  <c r="BF932" i="3"/>
  <c r="BH932" i="3"/>
  <c r="N949" i="3"/>
  <c r="P949" i="3"/>
  <c r="R949" i="3"/>
  <c r="T949" i="3"/>
  <c r="V949" i="3"/>
  <c r="X949" i="3"/>
  <c r="Z949" i="3"/>
  <c r="AB949" i="3"/>
  <c r="AD949" i="3"/>
  <c r="AF949" i="3"/>
  <c r="AH949" i="3"/>
  <c r="AJ949" i="3"/>
  <c r="AL949" i="3"/>
  <c r="AN949" i="3"/>
  <c r="AP949" i="3"/>
  <c r="AR949" i="3"/>
  <c r="AT949" i="3"/>
  <c r="AV949" i="3"/>
  <c r="AX949" i="3"/>
  <c r="AZ949" i="3"/>
  <c r="BB949" i="3"/>
  <c r="BD949" i="3"/>
  <c r="BF949" i="3"/>
  <c r="BH949" i="3"/>
  <c r="M949" i="3"/>
  <c r="O949" i="3"/>
  <c r="Q949" i="3"/>
  <c r="S949" i="3"/>
  <c r="U949" i="3"/>
  <c r="W949" i="3"/>
  <c r="Y949" i="3"/>
  <c r="AA949" i="3"/>
  <c r="AC949" i="3"/>
  <c r="AE949" i="3"/>
  <c r="AG949" i="3"/>
  <c r="AI949" i="3"/>
  <c r="AK949" i="3"/>
  <c r="AM949" i="3"/>
  <c r="AO949" i="3"/>
  <c r="AQ949" i="3"/>
  <c r="AS949" i="3"/>
  <c r="AU949" i="3"/>
  <c r="AW949" i="3"/>
  <c r="AY949" i="3"/>
  <c r="BA949" i="3"/>
  <c r="BC949" i="3"/>
  <c r="BE949" i="3"/>
  <c r="BG949" i="3"/>
  <c r="BI949" i="3"/>
  <c r="N965" i="3"/>
  <c r="P965" i="3"/>
  <c r="R965" i="3"/>
  <c r="T965" i="3"/>
  <c r="V965" i="3"/>
  <c r="X965" i="3"/>
  <c r="Z965" i="3"/>
  <c r="AB965" i="3"/>
  <c r="AD965" i="3"/>
  <c r="AF965" i="3"/>
  <c r="AH965" i="3"/>
  <c r="AJ965" i="3"/>
  <c r="AL965" i="3"/>
  <c r="AN965" i="3"/>
  <c r="AP965" i="3"/>
  <c r="AR965" i="3"/>
  <c r="AT965" i="3"/>
  <c r="AV965" i="3"/>
  <c r="AX965" i="3"/>
  <c r="AZ965" i="3"/>
  <c r="BB965" i="3"/>
  <c r="BD965" i="3"/>
  <c r="BF965" i="3"/>
  <c r="BH965" i="3"/>
  <c r="M965" i="3"/>
  <c r="O965" i="3"/>
  <c r="Q965" i="3"/>
  <c r="S965" i="3"/>
  <c r="U965" i="3"/>
  <c r="W965" i="3"/>
  <c r="Y965" i="3"/>
  <c r="AA965" i="3"/>
  <c r="AC965" i="3"/>
  <c r="AE965" i="3"/>
  <c r="AG965" i="3"/>
  <c r="AI965" i="3"/>
  <c r="AK965" i="3"/>
  <c r="AM965" i="3"/>
  <c r="AO965" i="3"/>
  <c r="AQ965" i="3"/>
  <c r="AS965" i="3"/>
  <c r="AU965" i="3"/>
  <c r="AW965" i="3"/>
  <c r="AY965" i="3"/>
  <c r="BA965" i="3"/>
  <c r="BC965" i="3"/>
  <c r="BE965" i="3"/>
  <c r="BG965" i="3"/>
  <c r="BI965" i="3"/>
  <c r="BF920" i="3"/>
  <c r="AT920" i="3"/>
  <c r="AL920" i="3"/>
  <c r="AD920" i="3"/>
  <c r="V920" i="3"/>
  <c r="N920" i="3"/>
  <c r="BC920" i="3"/>
  <c r="AU920" i="3"/>
  <c r="AM920" i="3"/>
  <c r="AE920" i="3"/>
  <c r="W920" i="3"/>
  <c r="BB922" i="3"/>
  <c r="AT922" i="3"/>
  <c r="AL922" i="3"/>
  <c r="AD922" i="3"/>
  <c r="V922" i="3"/>
  <c r="N922" i="3"/>
  <c r="AY922" i="3"/>
  <c r="AQ922" i="3"/>
  <c r="AI922" i="3"/>
  <c r="AA922" i="3"/>
  <c r="O922" i="3"/>
  <c r="BJ923" i="3"/>
  <c r="BG929" i="3"/>
  <c r="AY929" i="3"/>
  <c r="AQ929" i="3"/>
  <c r="AI929" i="3"/>
  <c r="AA929" i="3"/>
  <c r="O929" i="3"/>
  <c r="BD929" i="3"/>
  <c r="AR929" i="3"/>
  <c r="AA936" i="3"/>
  <c r="S936" i="3"/>
  <c r="BH936" i="3"/>
  <c r="AZ936" i="3"/>
  <c r="AR936" i="3"/>
  <c r="AJ936" i="3"/>
  <c r="AB936" i="3"/>
  <c r="T936" i="3"/>
  <c r="BF938" i="3"/>
  <c r="AX938" i="3"/>
  <c r="AP938" i="3"/>
  <c r="AH938" i="3"/>
  <c r="Z938" i="3"/>
  <c r="R938" i="3"/>
  <c r="BG938" i="3"/>
  <c r="AY938" i="3"/>
  <c r="AQ938" i="3"/>
  <c r="AM938" i="3"/>
  <c r="AE938" i="3"/>
  <c r="AA938" i="3"/>
  <c r="W938" i="3"/>
  <c r="S938" i="3"/>
  <c r="BM945" i="3"/>
  <c r="BK969" i="3"/>
  <c r="BN969" i="3"/>
  <c r="BN977" i="3"/>
  <c r="BJ977" i="3"/>
  <c r="BJ985" i="3"/>
  <c r="BF913" i="3"/>
  <c r="BB913" i="3"/>
  <c r="AX913" i="3"/>
  <c r="AT913" i="3"/>
  <c r="AP913" i="3"/>
  <c r="AL913" i="3"/>
  <c r="AH913" i="3"/>
  <c r="AD913" i="3"/>
  <c r="Z913" i="3"/>
  <c r="V913" i="3"/>
  <c r="R913" i="3"/>
  <c r="N913" i="3"/>
  <c r="BG913" i="3"/>
  <c r="BC913" i="3"/>
  <c r="AY913" i="3"/>
  <c r="AU913" i="3"/>
  <c r="AQ913" i="3"/>
  <c r="AM913" i="3"/>
  <c r="AI913" i="3"/>
  <c r="AE913" i="3"/>
  <c r="AA913" i="3"/>
  <c r="W913" i="3"/>
  <c r="S913" i="3"/>
  <c r="O913" i="3"/>
  <c r="BJ915" i="3"/>
  <c r="M871" i="3"/>
  <c r="O871" i="3"/>
  <c r="Q871" i="3"/>
  <c r="S871" i="3"/>
  <c r="U871" i="3"/>
  <c r="W871" i="3"/>
  <c r="Y871" i="3"/>
  <c r="AA871" i="3"/>
  <c r="AC871" i="3"/>
  <c r="AE871" i="3"/>
  <c r="AG871" i="3"/>
  <c r="AI871" i="3"/>
  <c r="AK871" i="3"/>
  <c r="AM871" i="3"/>
  <c r="AO871" i="3"/>
  <c r="AQ871" i="3"/>
  <c r="AS871" i="3"/>
  <c r="AU871" i="3"/>
  <c r="AW871" i="3"/>
  <c r="AY871" i="3"/>
  <c r="BA871" i="3"/>
  <c r="BC871" i="3"/>
  <c r="BE871" i="3"/>
  <c r="BG871" i="3"/>
  <c r="BI871" i="3"/>
  <c r="N871" i="3"/>
  <c r="P871" i="3"/>
  <c r="R871" i="3"/>
  <c r="T871" i="3"/>
  <c r="V871" i="3"/>
  <c r="X871" i="3"/>
  <c r="Z871" i="3"/>
  <c r="AB871" i="3"/>
  <c r="AD871" i="3"/>
  <c r="AF871" i="3"/>
  <c r="AH871" i="3"/>
  <c r="AJ871" i="3"/>
  <c r="AL871" i="3"/>
  <c r="AN871" i="3"/>
  <c r="AP871" i="3"/>
  <c r="AR871" i="3"/>
  <c r="AT871" i="3"/>
  <c r="AV871" i="3"/>
  <c r="AX871" i="3"/>
  <c r="AZ871" i="3"/>
  <c r="BB871" i="3"/>
  <c r="BD871" i="3"/>
  <c r="BF871" i="3"/>
  <c r="BH871" i="3"/>
  <c r="M873" i="3"/>
  <c r="O873" i="3"/>
  <c r="Q873" i="3"/>
  <c r="S873" i="3"/>
  <c r="U873" i="3"/>
  <c r="W873" i="3"/>
  <c r="Y873" i="3"/>
  <c r="AA873" i="3"/>
  <c r="AC873" i="3"/>
  <c r="AE873" i="3"/>
  <c r="AG873" i="3"/>
  <c r="AI873" i="3"/>
  <c r="AK873" i="3"/>
  <c r="AM873" i="3"/>
  <c r="AO873" i="3"/>
  <c r="AQ873" i="3"/>
  <c r="AS873" i="3"/>
  <c r="AU873" i="3"/>
  <c r="AW873" i="3"/>
  <c r="AY873" i="3"/>
  <c r="BA873" i="3"/>
  <c r="BC873" i="3"/>
  <c r="BE873" i="3"/>
  <c r="BG873" i="3"/>
  <c r="BI873" i="3"/>
  <c r="N873" i="3"/>
  <c r="P873" i="3"/>
  <c r="R873" i="3"/>
  <c r="T873" i="3"/>
  <c r="V873" i="3"/>
  <c r="X873" i="3"/>
  <c r="Z873" i="3"/>
  <c r="AB873" i="3"/>
  <c r="AD873" i="3"/>
  <c r="AF873" i="3"/>
  <c r="AH873" i="3"/>
  <c r="AJ873" i="3"/>
  <c r="AL873" i="3"/>
  <c r="AN873" i="3"/>
  <c r="AP873" i="3"/>
  <c r="AR873" i="3"/>
  <c r="AT873" i="3"/>
  <c r="AV873" i="3"/>
  <c r="AX873" i="3"/>
  <c r="AZ873" i="3"/>
  <c r="BB873" i="3"/>
  <c r="BD873" i="3"/>
  <c r="BF873" i="3"/>
  <c r="BH873" i="3"/>
  <c r="M875" i="3"/>
  <c r="O875" i="3"/>
  <c r="Q875" i="3"/>
  <c r="S875" i="3"/>
  <c r="U875" i="3"/>
  <c r="W875" i="3"/>
  <c r="Y875" i="3"/>
  <c r="AA875" i="3"/>
  <c r="AC875" i="3"/>
  <c r="AE875" i="3"/>
  <c r="AG875" i="3"/>
  <c r="AI875" i="3"/>
  <c r="AK875" i="3"/>
  <c r="AM875" i="3"/>
  <c r="AO875" i="3"/>
  <c r="AQ875" i="3"/>
  <c r="AS875" i="3"/>
  <c r="AU875" i="3"/>
  <c r="AW875" i="3"/>
  <c r="AY875" i="3"/>
  <c r="BA875" i="3"/>
  <c r="BC875" i="3"/>
  <c r="BE875" i="3"/>
  <c r="BG875" i="3"/>
  <c r="BI875" i="3"/>
  <c r="N875" i="3"/>
  <c r="P875" i="3"/>
  <c r="R875" i="3"/>
  <c r="T875" i="3"/>
  <c r="V875" i="3"/>
  <c r="X875" i="3"/>
  <c r="Z875" i="3"/>
  <c r="AB875" i="3"/>
  <c r="AD875" i="3"/>
  <c r="AF875" i="3"/>
  <c r="AH875" i="3"/>
  <c r="AJ875" i="3"/>
  <c r="AL875" i="3"/>
  <c r="AN875" i="3"/>
  <c r="AP875" i="3"/>
  <c r="AR875" i="3"/>
  <c r="AT875" i="3"/>
  <c r="AV875" i="3"/>
  <c r="AX875" i="3"/>
  <c r="AZ875" i="3"/>
  <c r="BB875" i="3"/>
  <c r="BD875" i="3"/>
  <c r="BF875" i="3"/>
  <c r="BH875" i="3"/>
  <c r="M877" i="3"/>
  <c r="O877" i="3"/>
  <c r="Q877" i="3"/>
  <c r="S877" i="3"/>
  <c r="U877" i="3"/>
  <c r="W877" i="3"/>
  <c r="Y877" i="3"/>
  <c r="AA877" i="3"/>
  <c r="AC877" i="3"/>
  <c r="AE877" i="3"/>
  <c r="AG877" i="3"/>
  <c r="AI877" i="3"/>
  <c r="AK877" i="3"/>
  <c r="AM877" i="3"/>
  <c r="AO877" i="3"/>
  <c r="AQ877" i="3"/>
  <c r="AS877" i="3"/>
  <c r="AU877" i="3"/>
  <c r="AW877" i="3"/>
  <c r="AY877" i="3"/>
  <c r="BA877" i="3"/>
  <c r="BC877" i="3"/>
  <c r="BE877" i="3"/>
  <c r="BG877" i="3"/>
  <c r="BI877" i="3"/>
  <c r="N877" i="3"/>
  <c r="P877" i="3"/>
  <c r="R877" i="3"/>
  <c r="T877" i="3"/>
  <c r="V877" i="3"/>
  <c r="X877" i="3"/>
  <c r="Z877" i="3"/>
  <c r="AB877" i="3"/>
  <c r="AD877" i="3"/>
  <c r="AF877" i="3"/>
  <c r="AH877" i="3"/>
  <c r="AJ877" i="3"/>
  <c r="AL877" i="3"/>
  <c r="AN877" i="3"/>
  <c r="AP877" i="3"/>
  <c r="AR877" i="3"/>
  <c r="AT877" i="3"/>
  <c r="AV877" i="3"/>
  <c r="AX877" i="3"/>
  <c r="AZ877" i="3"/>
  <c r="BB877" i="3"/>
  <c r="BD877" i="3"/>
  <c r="BF877" i="3"/>
  <c r="BH877" i="3"/>
  <c r="M879" i="3"/>
  <c r="O879" i="3"/>
  <c r="Q879" i="3"/>
  <c r="S879" i="3"/>
  <c r="U879" i="3"/>
  <c r="W879" i="3"/>
  <c r="Y879" i="3"/>
  <c r="AA879" i="3"/>
  <c r="AC879" i="3"/>
  <c r="AE879" i="3"/>
  <c r="AG879" i="3"/>
  <c r="AI879" i="3"/>
  <c r="AK879" i="3"/>
  <c r="AM879" i="3"/>
  <c r="AO879" i="3"/>
  <c r="AQ879" i="3"/>
  <c r="AS879" i="3"/>
  <c r="AU879" i="3"/>
  <c r="AW879" i="3"/>
  <c r="AY879" i="3"/>
  <c r="BA879" i="3"/>
  <c r="BC879" i="3"/>
  <c r="BE879" i="3"/>
  <c r="BG879" i="3"/>
  <c r="BI879" i="3"/>
  <c r="N879" i="3"/>
  <c r="P879" i="3"/>
  <c r="R879" i="3"/>
  <c r="T879" i="3"/>
  <c r="V879" i="3"/>
  <c r="X879" i="3"/>
  <c r="Z879" i="3"/>
  <c r="AB879" i="3"/>
  <c r="AD879" i="3"/>
  <c r="AF879" i="3"/>
  <c r="AH879" i="3"/>
  <c r="AJ879" i="3"/>
  <c r="AL879" i="3"/>
  <c r="AN879" i="3"/>
  <c r="AP879" i="3"/>
  <c r="AR879" i="3"/>
  <c r="AT879" i="3"/>
  <c r="AV879" i="3"/>
  <c r="AX879" i="3"/>
  <c r="AZ879" i="3"/>
  <c r="BB879" i="3"/>
  <c r="BD879" i="3"/>
  <c r="BF879" i="3"/>
  <c r="BH879" i="3"/>
  <c r="M881" i="3"/>
  <c r="O881" i="3"/>
  <c r="Q881" i="3"/>
  <c r="S881" i="3"/>
  <c r="U881" i="3"/>
  <c r="N881" i="3"/>
  <c r="R881" i="3"/>
  <c r="V881" i="3"/>
  <c r="X881" i="3"/>
  <c r="Z881" i="3"/>
  <c r="AB881" i="3"/>
  <c r="AD881" i="3"/>
  <c r="AF881" i="3"/>
  <c r="AH881" i="3"/>
  <c r="AJ881" i="3"/>
  <c r="AL881" i="3"/>
  <c r="AN881" i="3"/>
  <c r="AP881" i="3"/>
  <c r="AR881" i="3"/>
  <c r="AT881" i="3"/>
  <c r="AV881" i="3"/>
  <c r="AX881" i="3"/>
  <c r="AZ881" i="3"/>
  <c r="BB881" i="3"/>
  <c r="BD881" i="3"/>
  <c r="BF881" i="3"/>
  <c r="BH881" i="3"/>
  <c r="P881" i="3"/>
  <c r="T881" i="3"/>
  <c r="W881" i="3"/>
  <c r="Y881" i="3"/>
  <c r="AA881" i="3"/>
  <c r="AC881" i="3"/>
  <c r="AE881" i="3"/>
  <c r="AG881" i="3"/>
  <c r="AI881" i="3"/>
  <c r="AK881" i="3"/>
  <c r="AM881" i="3"/>
  <c r="AO881" i="3"/>
  <c r="AQ881" i="3"/>
  <c r="AS881" i="3"/>
  <c r="AU881" i="3"/>
  <c r="AW881" i="3"/>
  <c r="AY881" i="3"/>
  <c r="BA881" i="3"/>
  <c r="BC881" i="3"/>
  <c r="BE881" i="3"/>
  <c r="BG881" i="3"/>
  <c r="BI881" i="3"/>
  <c r="N883" i="3"/>
  <c r="P883" i="3"/>
  <c r="R883" i="3"/>
  <c r="T883" i="3"/>
  <c r="V883" i="3"/>
  <c r="X883" i="3"/>
  <c r="Z883" i="3"/>
  <c r="AB883" i="3"/>
  <c r="AD883" i="3"/>
  <c r="AF883" i="3"/>
  <c r="AH883" i="3"/>
  <c r="AJ883" i="3"/>
  <c r="AL883" i="3"/>
  <c r="AN883" i="3"/>
  <c r="AP883" i="3"/>
  <c r="AR883" i="3"/>
  <c r="AT883" i="3"/>
  <c r="AV883" i="3"/>
  <c r="AX883" i="3"/>
  <c r="AZ883" i="3"/>
  <c r="BB883" i="3"/>
  <c r="BD883" i="3"/>
  <c r="BF883" i="3"/>
  <c r="BH883" i="3"/>
  <c r="M883" i="3"/>
  <c r="O883" i="3"/>
  <c r="Q883" i="3"/>
  <c r="S883" i="3"/>
  <c r="U883" i="3"/>
  <c r="W883" i="3"/>
  <c r="Y883" i="3"/>
  <c r="AA883" i="3"/>
  <c r="AC883" i="3"/>
  <c r="AE883" i="3"/>
  <c r="AG883" i="3"/>
  <c r="AI883" i="3"/>
  <c r="AK883" i="3"/>
  <c r="AM883" i="3"/>
  <c r="AO883" i="3"/>
  <c r="AQ883" i="3"/>
  <c r="AS883" i="3"/>
  <c r="AU883" i="3"/>
  <c r="AW883" i="3"/>
  <c r="AY883" i="3"/>
  <c r="BA883" i="3"/>
  <c r="BC883" i="3"/>
  <c r="BE883" i="3"/>
  <c r="BG883" i="3"/>
  <c r="BI883" i="3"/>
  <c r="N885" i="3"/>
  <c r="P885" i="3"/>
  <c r="R885" i="3"/>
  <c r="T885" i="3"/>
  <c r="V885" i="3"/>
  <c r="X885" i="3"/>
  <c r="Z885" i="3"/>
  <c r="AB885" i="3"/>
  <c r="AD885" i="3"/>
  <c r="AF885" i="3"/>
  <c r="AH885" i="3"/>
  <c r="AJ885" i="3"/>
  <c r="AL885" i="3"/>
  <c r="AN885" i="3"/>
  <c r="AP885" i="3"/>
  <c r="AR885" i="3"/>
  <c r="AT885" i="3"/>
  <c r="AV885" i="3"/>
  <c r="AX885" i="3"/>
  <c r="AZ885" i="3"/>
  <c r="BB885" i="3"/>
  <c r="BD885" i="3"/>
  <c r="BF885" i="3"/>
  <c r="BH885" i="3"/>
  <c r="M885" i="3"/>
  <c r="O885" i="3"/>
  <c r="Q885" i="3"/>
  <c r="S885" i="3"/>
  <c r="U885" i="3"/>
  <c r="W885" i="3"/>
  <c r="Y885" i="3"/>
  <c r="AA885" i="3"/>
  <c r="AC885" i="3"/>
  <c r="AE885" i="3"/>
  <c r="AG885" i="3"/>
  <c r="AI885" i="3"/>
  <c r="AK885" i="3"/>
  <c r="AM885" i="3"/>
  <c r="AO885" i="3"/>
  <c r="AQ885" i="3"/>
  <c r="AS885" i="3"/>
  <c r="AU885" i="3"/>
  <c r="AW885" i="3"/>
  <c r="AY885" i="3"/>
  <c r="BA885" i="3"/>
  <c r="BC885" i="3"/>
  <c r="BE885" i="3"/>
  <c r="BG885" i="3"/>
  <c r="BI885" i="3"/>
  <c r="N887" i="3"/>
  <c r="P887" i="3"/>
  <c r="R887" i="3"/>
  <c r="T887" i="3"/>
  <c r="V887" i="3"/>
  <c r="X887" i="3"/>
  <c r="Z887" i="3"/>
  <c r="AB887" i="3"/>
  <c r="AD887" i="3"/>
  <c r="AF887" i="3"/>
  <c r="AH887" i="3"/>
  <c r="AJ887" i="3"/>
  <c r="AL887" i="3"/>
  <c r="AN887" i="3"/>
  <c r="AP887" i="3"/>
  <c r="AR887" i="3"/>
  <c r="AT887" i="3"/>
  <c r="AV887" i="3"/>
  <c r="AX887" i="3"/>
  <c r="AZ887" i="3"/>
  <c r="BB887" i="3"/>
  <c r="BD887" i="3"/>
  <c r="BF887" i="3"/>
  <c r="BH887" i="3"/>
  <c r="M887" i="3"/>
  <c r="O887" i="3"/>
  <c r="Q887" i="3"/>
  <c r="S887" i="3"/>
  <c r="U887" i="3"/>
  <c r="W887" i="3"/>
  <c r="Y887" i="3"/>
  <c r="AA887" i="3"/>
  <c r="AC887" i="3"/>
  <c r="AE887" i="3"/>
  <c r="AG887" i="3"/>
  <c r="AI887" i="3"/>
  <c r="AK887" i="3"/>
  <c r="AM887" i="3"/>
  <c r="AO887" i="3"/>
  <c r="AQ887" i="3"/>
  <c r="AS887" i="3"/>
  <c r="AU887" i="3"/>
  <c r="AW887" i="3"/>
  <c r="AY887" i="3"/>
  <c r="BA887" i="3"/>
  <c r="BC887" i="3"/>
  <c r="BE887" i="3"/>
  <c r="BG887" i="3"/>
  <c r="BI887" i="3"/>
  <c r="N889" i="3"/>
  <c r="P889" i="3"/>
  <c r="R889" i="3"/>
  <c r="T889" i="3"/>
  <c r="V889" i="3"/>
  <c r="X889" i="3"/>
  <c r="Z889" i="3"/>
  <c r="AB889" i="3"/>
  <c r="AD889" i="3"/>
  <c r="AF889" i="3"/>
  <c r="AH889" i="3"/>
  <c r="AJ889" i="3"/>
  <c r="AL889" i="3"/>
  <c r="AN889" i="3"/>
  <c r="AP889" i="3"/>
  <c r="AR889" i="3"/>
  <c r="AT889" i="3"/>
  <c r="AV889" i="3"/>
  <c r="AX889" i="3"/>
  <c r="AZ889" i="3"/>
  <c r="BB889" i="3"/>
  <c r="BD889" i="3"/>
  <c r="BF889" i="3"/>
  <c r="BH889" i="3"/>
  <c r="M889" i="3"/>
  <c r="O889" i="3"/>
  <c r="Q889" i="3"/>
  <c r="S889" i="3"/>
  <c r="U889" i="3"/>
  <c r="W889" i="3"/>
  <c r="Y889" i="3"/>
  <c r="AA889" i="3"/>
  <c r="AC889" i="3"/>
  <c r="AE889" i="3"/>
  <c r="AG889" i="3"/>
  <c r="AI889" i="3"/>
  <c r="AK889" i="3"/>
  <c r="AM889" i="3"/>
  <c r="AO889" i="3"/>
  <c r="AQ889" i="3"/>
  <c r="AS889" i="3"/>
  <c r="AU889" i="3"/>
  <c r="AW889" i="3"/>
  <c r="AY889" i="3"/>
  <c r="BA889" i="3"/>
  <c r="BC889" i="3"/>
  <c r="BE889" i="3"/>
  <c r="BG889" i="3"/>
  <c r="BI889" i="3"/>
  <c r="N891" i="3"/>
  <c r="P891" i="3"/>
  <c r="R891" i="3"/>
  <c r="T891" i="3"/>
  <c r="V891" i="3"/>
  <c r="X891" i="3"/>
  <c r="Z891" i="3"/>
  <c r="AB891" i="3"/>
  <c r="AD891" i="3"/>
  <c r="AF891" i="3"/>
  <c r="AH891" i="3"/>
  <c r="AJ891" i="3"/>
  <c r="AL891" i="3"/>
  <c r="AN891" i="3"/>
  <c r="AP891" i="3"/>
  <c r="AR891" i="3"/>
  <c r="AT891" i="3"/>
  <c r="AV891" i="3"/>
  <c r="AX891" i="3"/>
  <c r="AZ891" i="3"/>
  <c r="BB891" i="3"/>
  <c r="BD891" i="3"/>
  <c r="BF891" i="3"/>
  <c r="BH891" i="3"/>
  <c r="M891" i="3"/>
  <c r="O891" i="3"/>
  <c r="Q891" i="3"/>
  <c r="S891" i="3"/>
  <c r="U891" i="3"/>
  <c r="W891" i="3"/>
  <c r="Y891" i="3"/>
  <c r="AA891" i="3"/>
  <c r="AC891" i="3"/>
  <c r="AE891" i="3"/>
  <c r="AG891" i="3"/>
  <c r="AI891" i="3"/>
  <c r="AK891" i="3"/>
  <c r="AM891" i="3"/>
  <c r="AO891" i="3"/>
  <c r="AQ891" i="3"/>
  <c r="AS891" i="3"/>
  <c r="AU891" i="3"/>
  <c r="AW891" i="3"/>
  <c r="AY891" i="3"/>
  <c r="BA891" i="3"/>
  <c r="BC891" i="3"/>
  <c r="BE891" i="3"/>
  <c r="BG891" i="3"/>
  <c r="BI891" i="3"/>
  <c r="M893" i="3"/>
  <c r="O893" i="3"/>
  <c r="Q893" i="3"/>
  <c r="S893" i="3"/>
  <c r="U893" i="3"/>
  <c r="W893" i="3"/>
  <c r="Y893" i="3"/>
  <c r="AA893" i="3"/>
  <c r="AC893" i="3"/>
  <c r="AE893" i="3"/>
  <c r="AG893" i="3"/>
  <c r="AI893" i="3"/>
  <c r="AK893" i="3"/>
  <c r="AM893" i="3"/>
  <c r="AO893" i="3"/>
  <c r="AQ893" i="3"/>
  <c r="AS893" i="3"/>
  <c r="AU893" i="3"/>
  <c r="AW893" i="3"/>
  <c r="AY893" i="3"/>
  <c r="BA893" i="3"/>
  <c r="BC893" i="3"/>
  <c r="BE893" i="3"/>
  <c r="BG893" i="3"/>
  <c r="BI893" i="3"/>
  <c r="N893" i="3"/>
  <c r="P893" i="3"/>
  <c r="R893" i="3"/>
  <c r="T893" i="3"/>
  <c r="V893" i="3"/>
  <c r="X893" i="3"/>
  <c r="Z893" i="3"/>
  <c r="AB893" i="3"/>
  <c r="AD893" i="3"/>
  <c r="AF893" i="3"/>
  <c r="AH893" i="3"/>
  <c r="AJ893" i="3"/>
  <c r="AL893" i="3"/>
  <c r="AN893" i="3"/>
  <c r="AP893" i="3"/>
  <c r="AR893" i="3"/>
  <c r="AT893" i="3"/>
  <c r="AV893" i="3"/>
  <c r="AX893" i="3"/>
  <c r="AZ893" i="3"/>
  <c r="BB893" i="3"/>
  <c r="BD893" i="3"/>
  <c r="BF893" i="3"/>
  <c r="BH893" i="3"/>
  <c r="M895" i="3"/>
  <c r="O895" i="3"/>
  <c r="Q895" i="3"/>
  <c r="S895" i="3"/>
  <c r="U895" i="3"/>
  <c r="W895" i="3"/>
  <c r="Y895" i="3"/>
  <c r="AA895" i="3"/>
  <c r="AC895" i="3"/>
  <c r="AE895" i="3"/>
  <c r="AG895" i="3"/>
  <c r="AI895" i="3"/>
  <c r="AK895" i="3"/>
  <c r="AM895" i="3"/>
  <c r="AO895" i="3"/>
  <c r="AQ895" i="3"/>
  <c r="AS895" i="3"/>
  <c r="AU895" i="3"/>
  <c r="AW895" i="3"/>
  <c r="AY895" i="3"/>
  <c r="BA895" i="3"/>
  <c r="BC895" i="3"/>
  <c r="BE895" i="3"/>
  <c r="BG895" i="3"/>
  <c r="BI895" i="3"/>
  <c r="N895" i="3"/>
  <c r="P895" i="3"/>
  <c r="R895" i="3"/>
  <c r="T895" i="3"/>
  <c r="V895" i="3"/>
  <c r="X895" i="3"/>
  <c r="Z895" i="3"/>
  <c r="AB895" i="3"/>
  <c r="AD895" i="3"/>
  <c r="AF895" i="3"/>
  <c r="AH895" i="3"/>
  <c r="AJ895" i="3"/>
  <c r="AL895" i="3"/>
  <c r="AN895" i="3"/>
  <c r="AP895" i="3"/>
  <c r="AR895" i="3"/>
  <c r="AT895" i="3"/>
  <c r="AV895" i="3"/>
  <c r="AX895" i="3"/>
  <c r="AZ895" i="3"/>
  <c r="BB895" i="3"/>
  <c r="BD895" i="3"/>
  <c r="BF895" i="3"/>
  <c r="BH895" i="3"/>
  <c r="N897" i="3"/>
  <c r="P897" i="3"/>
  <c r="R897" i="3"/>
  <c r="T897" i="3"/>
  <c r="V897" i="3"/>
  <c r="X897" i="3"/>
  <c r="Z897" i="3"/>
  <c r="AB897" i="3"/>
  <c r="AD897" i="3"/>
  <c r="AF897" i="3"/>
  <c r="AH897" i="3"/>
  <c r="AJ897" i="3"/>
  <c r="AL897" i="3"/>
  <c r="AN897" i="3"/>
  <c r="AP897" i="3"/>
  <c r="AR897" i="3"/>
  <c r="AT897" i="3"/>
  <c r="AV897" i="3"/>
  <c r="AX897" i="3"/>
  <c r="AZ897" i="3"/>
  <c r="BB897" i="3"/>
  <c r="BD897" i="3"/>
  <c r="BF897" i="3"/>
  <c r="BH897" i="3"/>
  <c r="M897" i="3"/>
  <c r="O897" i="3"/>
  <c r="Q897" i="3"/>
  <c r="S897" i="3"/>
  <c r="U897" i="3"/>
  <c r="W897" i="3"/>
  <c r="Y897" i="3"/>
  <c r="AA897" i="3"/>
  <c r="AC897" i="3"/>
  <c r="AE897" i="3"/>
  <c r="AG897" i="3"/>
  <c r="AI897" i="3"/>
  <c r="AK897" i="3"/>
  <c r="AM897" i="3"/>
  <c r="AO897" i="3"/>
  <c r="AQ897" i="3"/>
  <c r="AS897" i="3"/>
  <c r="AU897" i="3"/>
  <c r="AW897" i="3"/>
  <c r="AY897" i="3"/>
  <c r="BA897" i="3"/>
  <c r="BC897" i="3"/>
  <c r="BE897" i="3"/>
  <c r="BG897" i="3"/>
  <c r="BI897" i="3"/>
  <c r="N899" i="3"/>
  <c r="P899" i="3"/>
  <c r="R899" i="3"/>
  <c r="T899" i="3"/>
  <c r="V899" i="3"/>
  <c r="X899" i="3"/>
  <c r="Z899" i="3"/>
  <c r="AB899" i="3"/>
  <c r="AD899" i="3"/>
  <c r="AF899" i="3"/>
  <c r="AH899" i="3"/>
  <c r="AJ899" i="3"/>
  <c r="AL899" i="3"/>
  <c r="AN899" i="3"/>
  <c r="AP899" i="3"/>
  <c r="AR899" i="3"/>
  <c r="AT899" i="3"/>
  <c r="AV899" i="3"/>
  <c r="AX899" i="3"/>
  <c r="AZ899" i="3"/>
  <c r="BB899" i="3"/>
  <c r="BD899" i="3"/>
  <c r="BF899" i="3"/>
  <c r="BH899" i="3"/>
  <c r="M899" i="3"/>
  <c r="O899" i="3"/>
  <c r="Q899" i="3"/>
  <c r="S899" i="3"/>
  <c r="U899" i="3"/>
  <c r="W899" i="3"/>
  <c r="Y899" i="3"/>
  <c r="AA899" i="3"/>
  <c r="AC899" i="3"/>
  <c r="AE899" i="3"/>
  <c r="AG899" i="3"/>
  <c r="AI899" i="3"/>
  <c r="AK899" i="3"/>
  <c r="AM899" i="3"/>
  <c r="AO899" i="3"/>
  <c r="AQ899" i="3"/>
  <c r="AS899" i="3"/>
  <c r="AU899" i="3"/>
  <c r="AW899" i="3"/>
  <c r="AY899" i="3"/>
  <c r="BA899" i="3"/>
  <c r="BC899" i="3"/>
  <c r="BE899" i="3"/>
  <c r="BG899" i="3"/>
  <c r="BI899" i="3"/>
  <c r="M901" i="3"/>
  <c r="O901" i="3"/>
  <c r="Q901" i="3"/>
  <c r="S901" i="3"/>
  <c r="U901" i="3"/>
  <c r="W901" i="3"/>
  <c r="Y901" i="3"/>
  <c r="AA901" i="3"/>
  <c r="AC901" i="3"/>
  <c r="AE901" i="3"/>
  <c r="AG901" i="3"/>
  <c r="AI901" i="3"/>
  <c r="AK901" i="3"/>
  <c r="AM901" i="3"/>
  <c r="AO901" i="3"/>
  <c r="AQ901" i="3"/>
  <c r="AS901" i="3"/>
  <c r="AU901" i="3"/>
  <c r="AW901" i="3"/>
  <c r="AY901" i="3"/>
  <c r="BA901" i="3"/>
  <c r="BC901" i="3"/>
  <c r="BE901" i="3"/>
  <c r="BG901" i="3"/>
  <c r="BI901" i="3"/>
  <c r="N901" i="3"/>
  <c r="P901" i="3"/>
  <c r="R901" i="3"/>
  <c r="T901" i="3"/>
  <c r="V901" i="3"/>
  <c r="X901" i="3"/>
  <c r="Z901" i="3"/>
  <c r="AB901" i="3"/>
  <c r="AD901" i="3"/>
  <c r="AF901" i="3"/>
  <c r="AH901" i="3"/>
  <c r="AJ901" i="3"/>
  <c r="AL901" i="3"/>
  <c r="AN901" i="3"/>
  <c r="AP901" i="3"/>
  <c r="AR901" i="3"/>
  <c r="AT901" i="3"/>
  <c r="AV901" i="3"/>
  <c r="AX901" i="3"/>
  <c r="AZ901" i="3"/>
  <c r="BB901" i="3"/>
  <c r="BD901" i="3"/>
  <c r="BF901" i="3"/>
  <c r="BH901" i="3"/>
  <c r="M903" i="3"/>
  <c r="O903" i="3"/>
  <c r="Q903" i="3"/>
  <c r="S903" i="3"/>
  <c r="U903" i="3"/>
  <c r="W903" i="3"/>
  <c r="Y903" i="3"/>
  <c r="AA903" i="3"/>
  <c r="AC903" i="3"/>
  <c r="AE903" i="3"/>
  <c r="AG903" i="3"/>
  <c r="AI903" i="3"/>
  <c r="AK903" i="3"/>
  <c r="AM903" i="3"/>
  <c r="AO903" i="3"/>
  <c r="AQ903" i="3"/>
  <c r="AS903" i="3"/>
  <c r="AU903" i="3"/>
  <c r="AW903" i="3"/>
  <c r="AY903" i="3"/>
  <c r="BA903" i="3"/>
  <c r="BC903" i="3"/>
  <c r="BE903" i="3"/>
  <c r="BG903" i="3"/>
  <c r="BI903" i="3"/>
  <c r="N903" i="3"/>
  <c r="P903" i="3"/>
  <c r="R903" i="3"/>
  <c r="T903" i="3"/>
  <c r="V903" i="3"/>
  <c r="X903" i="3"/>
  <c r="Z903" i="3"/>
  <c r="AB903" i="3"/>
  <c r="AD903" i="3"/>
  <c r="AF903" i="3"/>
  <c r="AH903" i="3"/>
  <c r="AJ903" i="3"/>
  <c r="AL903" i="3"/>
  <c r="AN903" i="3"/>
  <c r="AP903" i="3"/>
  <c r="AR903" i="3"/>
  <c r="AT903" i="3"/>
  <c r="AV903" i="3"/>
  <c r="AX903" i="3"/>
  <c r="AZ903" i="3"/>
  <c r="BB903" i="3"/>
  <c r="BD903" i="3"/>
  <c r="BF903" i="3"/>
  <c r="BH903" i="3"/>
  <c r="N905" i="3"/>
  <c r="P905" i="3"/>
  <c r="R905" i="3"/>
  <c r="T905" i="3"/>
  <c r="V905" i="3"/>
  <c r="X905" i="3"/>
  <c r="Z905" i="3"/>
  <c r="AB905" i="3"/>
  <c r="AD905" i="3"/>
  <c r="AF905" i="3"/>
  <c r="AH905" i="3"/>
  <c r="AJ905" i="3"/>
  <c r="AL905" i="3"/>
  <c r="AN905" i="3"/>
  <c r="AP905" i="3"/>
  <c r="AR905" i="3"/>
  <c r="AT905" i="3"/>
  <c r="AV905" i="3"/>
  <c r="AX905" i="3"/>
  <c r="AZ905" i="3"/>
  <c r="BB905" i="3"/>
  <c r="BD905" i="3"/>
  <c r="BF905" i="3"/>
  <c r="BH905" i="3"/>
  <c r="M905" i="3"/>
  <c r="O905" i="3"/>
  <c r="Q905" i="3"/>
  <c r="S905" i="3"/>
  <c r="U905" i="3"/>
  <c r="W905" i="3"/>
  <c r="Y905" i="3"/>
  <c r="AA905" i="3"/>
  <c r="AC905" i="3"/>
  <c r="AE905" i="3"/>
  <c r="AG905" i="3"/>
  <c r="AI905" i="3"/>
  <c r="AK905" i="3"/>
  <c r="AM905" i="3"/>
  <c r="AO905" i="3"/>
  <c r="AQ905" i="3"/>
  <c r="AS905" i="3"/>
  <c r="AU905" i="3"/>
  <c r="AW905" i="3"/>
  <c r="AY905" i="3"/>
  <c r="BA905" i="3"/>
  <c r="BC905" i="3"/>
  <c r="BE905" i="3"/>
  <c r="BG905" i="3"/>
  <c r="BI905" i="3"/>
  <c r="N907" i="3"/>
  <c r="P907" i="3"/>
  <c r="R907" i="3"/>
  <c r="T907" i="3"/>
  <c r="V907" i="3"/>
  <c r="X907" i="3"/>
  <c r="Z907" i="3"/>
  <c r="AB907" i="3"/>
  <c r="AD907" i="3"/>
  <c r="AF907" i="3"/>
  <c r="AH907" i="3"/>
  <c r="AJ907" i="3"/>
  <c r="AL907" i="3"/>
  <c r="AN907" i="3"/>
  <c r="AP907" i="3"/>
  <c r="AR907" i="3"/>
  <c r="AT907" i="3"/>
  <c r="AV907" i="3"/>
  <c r="AX907" i="3"/>
  <c r="AZ907" i="3"/>
  <c r="BB907" i="3"/>
  <c r="BD907" i="3"/>
  <c r="BF907" i="3"/>
  <c r="BH907" i="3"/>
  <c r="M907" i="3"/>
  <c r="O907" i="3"/>
  <c r="Q907" i="3"/>
  <c r="S907" i="3"/>
  <c r="U907" i="3"/>
  <c r="W907" i="3"/>
  <c r="Y907" i="3"/>
  <c r="AA907" i="3"/>
  <c r="AC907" i="3"/>
  <c r="AE907" i="3"/>
  <c r="AG907" i="3"/>
  <c r="AI907" i="3"/>
  <c r="AK907" i="3"/>
  <c r="AM907" i="3"/>
  <c r="AO907" i="3"/>
  <c r="AQ907" i="3"/>
  <c r="AS907" i="3"/>
  <c r="AU907" i="3"/>
  <c r="AW907" i="3"/>
  <c r="AY907" i="3"/>
  <c r="BA907" i="3"/>
  <c r="BC907" i="3"/>
  <c r="BE907" i="3"/>
  <c r="BG907" i="3"/>
  <c r="BI907" i="3"/>
  <c r="M909" i="3"/>
  <c r="O909" i="3"/>
  <c r="Q909" i="3"/>
  <c r="S909" i="3"/>
  <c r="U909" i="3"/>
  <c r="W909" i="3"/>
  <c r="Y909" i="3"/>
  <c r="AA909" i="3"/>
  <c r="AC909" i="3"/>
  <c r="AE909" i="3"/>
  <c r="AG909" i="3"/>
  <c r="AI909" i="3"/>
  <c r="AK909" i="3"/>
  <c r="AM909" i="3"/>
  <c r="AO909" i="3"/>
  <c r="AQ909" i="3"/>
  <c r="AS909" i="3"/>
  <c r="AU909" i="3"/>
  <c r="AW909" i="3"/>
  <c r="AY909" i="3"/>
  <c r="BA909" i="3"/>
  <c r="BC909" i="3"/>
  <c r="BE909" i="3"/>
  <c r="BG909" i="3"/>
  <c r="BI909" i="3"/>
  <c r="N909" i="3"/>
  <c r="P909" i="3"/>
  <c r="R909" i="3"/>
  <c r="T909" i="3"/>
  <c r="V909" i="3"/>
  <c r="X909" i="3"/>
  <c r="Z909" i="3"/>
  <c r="AB909" i="3"/>
  <c r="AD909" i="3"/>
  <c r="AF909" i="3"/>
  <c r="AH909" i="3"/>
  <c r="AJ909" i="3"/>
  <c r="AL909" i="3"/>
  <c r="AN909" i="3"/>
  <c r="AP909" i="3"/>
  <c r="AR909" i="3"/>
  <c r="AT909" i="3"/>
  <c r="AV909" i="3"/>
  <c r="AX909" i="3"/>
  <c r="AZ909" i="3"/>
  <c r="BB909" i="3"/>
  <c r="BD909" i="3"/>
  <c r="BF909" i="3"/>
  <c r="BH909" i="3"/>
  <c r="M911" i="3"/>
  <c r="O911" i="3"/>
  <c r="Q911" i="3"/>
  <c r="S911" i="3"/>
  <c r="U911" i="3"/>
  <c r="W911" i="3"/>
  <c r="Y911" i="3"/>
  <c r="AA911" i="3"/>
  <c r="AC911" i="3"/>
  <c r="AE911" i="3"/>
  <c r="AG911" i="3"/>
  <c r="AI911" i="3"/>
  <c r="AK911" i="3"/>
  <c r="AM911" i="3"/>
  <c r="AO911" i="3"/>
  <c r="AQ911" i="3"/>
  <c r="AS911" i="3"/>
  <c r="AU911" i="3"/>
  <c r="AW911" i="3"/>
  <c r="AY911" i="3"/>
  <c r="BA911" i="3"/>
  <c r="BC911" i="3"/>
  <c r="BE911" i="3"/>
  <c r="BG911" i="3"/>
  <c r="BI911" i="3"/>
  <c r="N911" i="3"/>
  <c r="P911" i="3"/>
  <c r="R911" i="3"/>
  <c r="T911" i="3"/>
  <c r="V911" i="3"/>
  <c r="X911" i="3"/>
  <c r="Z911" i="3"/>
  <c r="AB911" i="3"/>
  <c r="AD911" i="3"/>
  <c r="AF911" i="3"/>
  <c r="AH911" i="3"/>
  <c r="AJ911" i="3"/>
  <c r="AL911" i="3"/>
  <c r="AN911" i="3"/>
  <c r="AP911" i="3"/>
  <c r="AR911" i="3"/>
  <c r="AT911" i="3"/>
  <c r="AV911" i="3"/>
  <c r="AX911" i="3"/>
  <c r="AZ911" i="3"/>
  <c r="BB911" i="3"/>
  <c r="BD911" i="3"/>
  <c r="BF911" i="3"/>
  <c r="BH911" i="3"/>
  <c r="N944" i="3"/>
  <c r="P944" i="3"/>
  <c r="R944" i="3"/>
  <c r="T944" i="3"/>
  <c r="V944" i="3"/>
  <c r="X944" i="3"/>
  <c r="Z944" i="3"/>
  <c r="AB944" i="3"/>
  <c r="AD944" i="3"/>
  <c r="AF944" i="3"/>
  <c r="AH944" i="3"/>
  <c r="AJ944" i="3"/>
  <c r="AL944" i="3"/>
  <c r="AN944" i="3"/>
  <c r="AP944" i="3"/>
  <c r="AR944" i="3"/>
  <c r="AT944" i="3"/>
  <c r="AV944" i="3"/>
  <c r="AX944" i="3"/>
  <c r="AZ944" i="3"/>
  <c r="BB944" i="3"/>
  <c r="BD944" i="3"/>
  <c r="BF944" i="3"/>
  <c r="BH944" i="3"/>
  <c r="M944" i="3"/>
  <c r="O944" i="3"/>
  <c r="Q944" i="3"/>
  <c r="S944" i="3"/>
  <c r="U944" i="3"/>
  <c r="W944" i="3"/>
  <c r="Y944" i="3"/>
  <c r="AA944" i="3"/>
  <c r="AC944" i="3"/>
  <c r="AE944" i="3"/>
  <c r="AG944" i="3"/>
  <c r="AI944" i="3"/>
  <c r="AK944" i="3"/>
  <c r="AM944" i="3"/>
  <c r="AO944" i="3"/>
  <c r="AQ944" i="3"/>
  <c r="AS944" i="3"/>
  <c r="AU944" i="3"/>
  <c r="AW944" i="3"/>
  <c r="AY944" i="3"/>
  <c r="BA944" i="3"/>
  <c r="BC944" i="3"/>
  <c r="BE944" i="3"/>
  <c r="BG944" i="3"/>
  <c r="BI944" i="3"/>
  <c r="M952" i="3"/>
  <c r="O952" i="3"/>
  <c r="Q952" i="3"/>
  <c r="S952" i="3"/>
  <c r="U952" i="3"/>
  <c r="W952" i="3"/>
  <c r="Y952" i="3"/>
  <c r="AA952" i="3"/>
  <c r="AC952" i="3"/>
  <c r="AE952" i="3"/>
  <c r="AG952" i="3"/>
  <c r="AI952" i="3"/>
  <c r="AK952" i="3"/>
  <c r="AM952" i="3"/>
  <c r="AO952" i="3"/>
  <c r="AQ952" i="3"/>
  <c r="AS952" i="3"/>
  <c r="AU952" i="3"/>
  <c r="AW952" i="3"/>
  <c r="AY952" i="3"/>
  <c r="BA952" i="3"/>
  <c r="BC952" i="3"/>
  <c r="BE952" i="3"/>
  <c r="BG952" i="3"/>
  <c r="BI952" i="3"/>
  <c r="N952" i="3"/>
  <c r="P952" i="3"/>
  <c r="R952" i="3"/>
  <c r="T952" i="3"/>
  <c r="V952" i="3"/>
  <c r="X952" i="3"/>
  <c r="Z952" i="3"/>
  <c r="AB952" i="3"/>
  <c r="AD952" i="3"/>
  <c r="AF952" i="3"/>
  <c r="AH952" i="3"/>
  <c r="AJ952" i="3"/>
  <c r="AL952" i="3"/>
  <c r="AN952" i="3"/>
  <c r="AP952" i="3"/>
  <c r="AR952" i="3"/>
  <c r="AT952" i="3"/>
  <c r="AV952" i="3"/>
  <c r="AX952" i="3"/>
  <c r="AZ952" i="3"/>
  <c r="BB952" i="3"/>
  <c r="BD952" i="3"/>
  <c r="BF952" i="3"/>
  <c r="BH952" i="3"/>
  <c r="M960" i="3"/>
  <c r="O960" i="3"/>
  <c r="Q960" i="3"/>
  <c r="S960" i="3"/>
  <c r="U960" i="3"/>
  <c r="W960" i="3"/>
  <c r="Y960" i="3"/>
  <c r="AA960" i="3"/>
  <c r="AC960" i="3"/>
  <c r="AE960" i="3"/>
  <c r="AG960" i="3"/>
  <c r="AI960" i="3"/>
  <c r="AK960" i="3"/>
  <c r="AM960" i="3"/>
  <c r="AO960" i="3"/>
  <c r="AQ960" i="3"/>
  <c r="AS960" i="3"/>
  <c r="AU960" i="3"/>
  <c r="AW960" i="3"/>
  <c r="AY960" i="3"/>
  <c r="BA960" i="3"/>
  <c r="BC960" i="3"/>
  <c r="BE960" i="3"/>
  <c r="BG960" i="3"/>
  <c r="BI960" i="3"/>
  <c r="N960" i="3"/>
  <c r="P960" i="3"/>
  <c r="R960" i="3"/>
  <c r="T960" i="3"/>
  <c r="V960" i="3"/>
  <c r="X960" i="3"/>
  <c r="Z960" i="3"/>
  <c r="AB960" i="3"/>
  <c r="AD960" i="3"/>
  <c r="AF960" i="3"/>
  <c r="AH960" i="3"/>
  <c r="AJ960" i="3"/>
  <c r="AL960" i="3"/>
  <c r="AN960" i="3"/>
  <c r="AP960" i="3"/>
  <c r="AR960" i="3"/>
  <c r="AT960" i="3"/>
  <c r="AV960" i="3"/>
  <c r="AX960" i="3"/>
  <c r="AZ960" i="3"/>
  <c r="BB960" i="3"/>
  <c r="BD960" i="3"/>
  <c r="BF960" i="3"/>
  <c r="BH960" i="3"/>
  <c r="N968" i="3"/>
  <c r="P968" i="3"/>
  <c r="R968" i="3"/>
  <c r="T968" i="3"/>
  <c r="V968" i="3"/>
  <c r="X968" i="3"/>
  <c r="Z968" i="3"/>
  <c r="AB968" i="3"/>
  <c r="AD968" i="3"/>
  <c r="AF968" i="3"/>
  <c r="AH968" i="3"/>
  <c r="AJ968" i="3"/>
  <c r="AL968" i="3"/>
  <c r="AN968" i="3"/>
  <c r="AP968" i="3"/>
  <c r="AR968" i="3"/>
  <c r="AT968" i="3"/>
  <c r="AV968" i="3"/>
  <c r="AX968" i="3"/>
  <c r="AZ968" i="3"/>
  <c r="BB968" i="3"/>
  <c r="BD968" i="3"/>
  <c r="BF968" i="3"/>
  <c r="BH968" i="3"/>
  <c r="M968" i="3"/>
  <c r="O968" i="3"/>
  <c r="Q968" i="3"/>
  <c r="S968" i="3"/>
  <c r="U968" i="3"/>
  <c r="W968" i="3"/>
  <c r="Y968" i="3"/>
  <c r="AA968" i="3"/>
  <c r="AC968" i="3"/>
  <c r="AE968" i="3"/>
  <c r="AG968" i="3"/>
  <c r="AI968" i="3"/>
  <c r="AK968" i="3"/>
  <c r="AM968" i="3"/>
  <c r="AO968" i="3"/>
  <c r="AQ968" i="3"/>
  <c r="AS968" i="3"/>
  <c r="AU968" i="3"/>
  <c r="AW968" i="3"/>
  <c r="AY968" i="3"/>
  <c r="BA968" i="3"/>
  <c r="BC968" i="3"/>
  <c r="BE968" i="3"/>
  <c r="BG968" i="3"/>
  <c r="BI968" i="3"/>
  <c r="M976" i="3"/>
  <c r="O976" i="3"/>
  <c r="Q976" i="3"/>
  <c r="S976" i="3"/>
  <c r="U976" i="3"/>
  <c r="W976" i="3"/>
  <c r="Y976" i="3"/>
  <c r="AA976" i="3"/>
  <c r="AC976" i="3"/>
  <c r="AE976" i="3"/>
  <c r="AG976" i="3"/>
  <c r="AI976" i="3"/>
  <c r="AK976" i="3"/>
  <c r="AM976" i="3"/>
  <c r="AO976" i="3"/>
  <c r="AQ976" i="3"/>
  <c r="AS976" i="3"/>
  <c r="AU976" i="3"/>
  <c r="AW976" i="3"/>
  <c r="AY976" i="3"/>
  <c r="BA976" i="3"/>
  <c r="BC976" i="3"/>
  <c r="BE976" i="3"/>
  <c r="BG976" i="3"/>
  <c r="BI976" i="3"/>
  <c r="N976" i="3"/>
  <c r="P976" i="3"/>
  <c r="R976" i="3"/>
  <c r="T976" i="3"/>
  <c r="V976" i="3"/>
  <c r="X976" i="3"/>
  <c r="Z976" i="3"/>
  <c r="AB976" i="3"/>
  <c r="AD976" i="3"/>
  <c r="AF976" i="3"/>
  <c r="AH976" i="3"/>
  <c r="AJ976" i="3"/>
  <c r="AL976" i="3"/>
  <c r="AN976" i="3"/>
  <c r="AP976" i="3"/>
  <c r="AR976" i="3"/>
  <c r="AT976" i="3"/>
  <c r="AV976" i="3"/>
  <c r="AX976" i="3"/>
  <c r="AZ976" i="3"/>
  <c r="BB976" i="3"/>
  <c r="BD976" i="3"/>
  <c r="BF976" i="3"/>
  <c r="BH976" i="3"/>
  <c r="N984" i="3"/>
  <c r="P984" i="3"/>
  <c r="R984" i="3"/>
  <c r="T984" i="3"/>
  <c r="V984" i="3"/>
  <c r="X984" i="3"/>
  <c r="Z984" i="3"/>
  <c r="AB984" i="3"/>
  <c r="AD984" i="3"/>
  <c r="AF984" i="3"/>
  <c r="AH984" i="3"/>
  <c r="AJ984" i="3"/>
  <c r="AL984" i="3"/>
  <c r="AN984" i="3"/>
  <c r="AP984" i="3"/>
  <c r="AR984" i="3"/>
  <c r="AT984" i="3"/>
  <c r="AV984" i="3"/>
  <c r="AX984" i="3"/>
  <c r="AZ984" i="3"/>
  <c r="BB984" i="3"/>
  <c r="BD984" i="3"/>
  <c r="BF984" i="3"/>
  <c r="BH984" i="3"/>
  <c r="M984" i="3"/>
  <c r="O984" i="3"/>
  <c r="Q984" i="3"/>
  <c r="S984" i="3"/>
  <c r="U984" i="3"/>
  <c r="W984" i="3"/>
  <c r="Y984" i="3"/>
  <c r="AA984" i="3"/>
  <c r="AC984" i="3"/>
  <c r="AE984" i="3"/>
  <c r="AG984" i="3"/>
  <c r="AI984" i="3"/>
  <c r="AK984" i="3"/>
  <c r="AM984" i="3"/>
  <c r="AO984" i="3"/>
  <c r="AQ984" i="3"/>
  <c r="AS984" i="3"/>
  <c r="AU984" i="3"/>
  <c r="AW984" i="3"/>
  <c r="AY984" i="3"/>
  <c r="BA984" i="3"/>
  <c r="BC984" i="3"/>
  <c r="BE984" i="3"/>
  <c r="BG984" i="3"/>
  <c r="BI984" i="3"/>
  <c r="M992" i="3"/>
  <c r="O992" i="3"/>
  <c r="Q992" i="3"/>
  <c r="S992" i="3"/>
  <c r="U992" i="3"/>
  <c r="W992" i="3"/>
  <c r="Y992" i="3"/>
  <c r="AA992" i="3"/>
  <c r="AC992" i="3"/>
  <c r="AE992" i="3"/>
  <c r="AG992" i="3"/>
  <c r="AI992" i="3"/>
  <c r="AK992" i="3"/>
  <c r="AM992" i="3"/>
  <c r="AO992" i="3"/>
  <c r="AQ992" i="3"/>
  <c r="AS992" i="3"/>
  <c r="AU992" i="3"/>
  <c r="AW992" i="3"/>
  <c r="AY992" i="3"/>
  <c r="BA992" i="3"/>
  <c r="BC992" i="3"/>
  <c r="BE992" i="3"/>
  <c r="BG992" i="3"/>
  <c r="BI992" i="3"/>
  <c r="N992" i="3"/>
  <c r="P992" i="3"/>
  <c r="R992" i="3"/>
  <c r="T992" i="3"/>
  <c r="V992" i="3"/>
  <c r="X992" i="3"/>
  <c r="Z992" i="3"/>
  <c r="AB992" i="3"/>
  <c r="AD992" i="3"/>
  <c r="AF992" i="3"/>
  <c r="AH992" i="3"/>
  <c r="AJ992" i="3"/>
  <c r="AL992" i="3"/>
  <c r="AN992" i="3"/>
  <c r="AP992" i="3"/>
  <c r="AR992" i="3"/>
  <c r="AT992" i="3"/>
  <c r="AV992" i="3"/>
  <c r="AX992" i="3"/>
  <c r="AZ992" i="3"/>
  <c r="BB992" i="3"/>
  <c r="BD992" i="3"/>
  <c r="BF992" i="3"/>
  <c r="BH992" i="3"/>
  <c r="N967" i="3"/>
  <c r="P967" i="3"/>
  <c r="R967" i="3"/>
  <c r="T967" i="3"/>
  <c r="V967" i="3"/>
  <c r="X967" i="3"/>
  <c r="Z967" i="3"/>
  <c r="AB967" i="3"/>
  <c r="AD967" i="3"/>
  <c r="AF967" i="3"/>
  <c r="AH967" i="3"/>
  <c r="AJ967" i="3"/>
  <c r="AL967" i="3"/>
  <c r="AN967" i="3"/>
  <c r="AP967" i="3"/>
  <c r="AR967" i="3"/>
  <c r="AT967" i="3"/>
  <c r="AV967" i="3"/>
  <c r="AX967" i="3"/>
  <c r="AZ967" i="3"/>
  <c r="BB967" i="3"/>
  <c r="BD967" i="3"/>
  <c r="BF967" i="3"/>
  <c r="BH967" i="3"/>
  <c r="M967" i="3"/>
  <c r="O967" i="3"/>
  <c r="Q967" i="3"/>
  <c r="S967" i="3"/>
  <c r="U967" i="3"/>
  <c r="W967" i="3"/>
  <c r="Y967" i="3"/>
  <c r="AA967" i="3"/>
  <c r="AC967" i="3"/>
  <c r="AE967" i="3"/>
  <c r="AG967" i="3"/>
  <c r="AI967" i="3"/>
  <c r="AK967" i="3"/>
  <c r="AM967" i="3"/>
  <c r="AO967" i="3"/>
  <c r="AQ967" i="3"/>
  <c r="AS967" i="3"/>
  <c r="AU967" i="3"/>
  <c r="AW967" i="3"/>
  <c r="AY967" i="3"/>
  <c r="BA967" i="3"/>
  <c r="BC967" i="3"/>
  <c r="BE967" i="3"/>
  <c r="BG967" i="3"/>
  <c r="BI967" i="3"/>
  <c r="M975" i="3"/>
  <c r="O975" i="3"/>
  <c r="Q975" i="3"/>
  <c r="S975" i="3"/>
  <c r="U975" i="3"/>
  <c r="W975" i="3"/>
  <c r="Y975" i="3"/>
  <c r="AA975" i="3"/>
  <c r="AC975" i="3"/>
  <c r="AE975" i="3"/>
  <c r="AG975" i="3"/>
  <c r="AI975" i="3"/>
  <c r="AK975" i="3"/>
  <c r="AM975" i="3"/>
  <c r="AO975" i="3"/>
  <c r="AQ975" i="3"/>
  <c r="AS975" i="3"/>
  <c r="AU975" i="3"/>
  <c r="AW975" i="3"/>
  <c r="AY975" i="3"/>
  <c r="BA975" i="3"/>
  <c r="BC975" i="3"/>
  <c r="BE975" i="3"/>
  <c r="BG975" i="3"/>
  <c r="BI975" i="3"/>
  <c r="N975" i="3"/>
  <c r="P975" i="3"/>
  <c r="R975" i="3"/>
  <c r="T975" i="3"/>
  <c r="V975" i="3"/>
  <c r="X975" i="3"/>
  <c r="Z975" i="3"/>
  <c r="AB975" i="3"/>
  <c r="AD975" i="3"/>
  <c r="AF975" i="3"/>
  <c r="AH975" i="3"/>
  <c r="AJ975" i="3"/>
  <c r="AL975" i="3"/>
  <c r="AN975" i="3"/>
  <c r="AP975" i="3"/>
  <c r="AR975" i="3"/>
  <c r="AT975" i="3"/>
  <c r="AV975" i="3"/>
  <c r="AX975" i="3"/>
  <c r="AZ975" i="3"/>
  <c r="BB975" i="3"/>
  <c r="BD975" i="3"/>
  <c r="BF975" i="3"/>
  <c r="BH975" i="3"/>
  <c r="N983" i="3"/>
  <c r="P983" i="3"/>
  <c r="R983" i="3"/>
  <c r="T983" i="3"/>
  <c r="V983" i="3"/>
  <c r="X983" i="3"/>
  <c r="Z983" i="3"/>
  <c r="AB983" i="3"/>
  <c r="AD983" i="3"/>
  <c r="AF983" i="3"/>
  <c r="AH983" i="3"/>
  <c r="AJ983" i="3"/>
  <c r="AL983" i="3"/>
  <c r="AN983" i="3"/>
  <c r="AP983" i="3"/>
  <c r="AR983" i="3"/>
  <c r="AT983" i="3"/>
  <c r="AV983" i="3"/>
  <c r="AX983" i="3"/>
  <c r="AZ983" i="3"/>
  <c r="BB983" i="3"/>
  <c r="BD983" i="3"/>
  <c r="BF983" i="3"/>
  <c r="BH983" i="3"/>
  <c r="M983" i="3"/>
  <c r="O983" i="3"/>
  <c r="Q983" i="3"/>
  <c r="S983" i="3"/>
  <c r="U983" i="3"/>
  <c r="W983" i="3"/>
  <c r="Y983" i="3"/>
  <c r="AA983" i="3"/>
  <c r="AC983" i="3"/>
  <c r="AE983" i="3"/>
  <c r="AG983" i="3"/>
  <c r="AI983" i="3"/>
  <c r="AK983" i="3"/>
  <c r="AM983" i="3"/>
  <c r="AO983" i="3"/>
  <c r="AQ983" i="3"/>
  <c r="AS983" i="3"/>
  <c r="AU983" i="3"/>
  <c r="AW983" i="3"/>
  <c r="AY983" i="3"/>
  <c r="BA983" i="3"/>
  <c r="BC983" i="3"/>
  <c r="BE983" i="3"/>
  <c r="BG983" i="3"/>
  <c r="BI983" i="3"/>
  <c r="M991" i="3"/>
  <c r="O991" i="3"/>
  <c r="Q991" i="3"/>
  <c r="S991" i="3"/>
  <c r="U991" i="3"/>
  <c r="W991" i="3"/>
  <c r="Y991" i="3"/>
  <c r="AA991" i="3"/>
  <c r="AC991" i="3"/>
  <c r="AE991" i="3"/>
  <c r="AG991" i="3"/>
  <c r="AI991" i="3"/>
  <c r="AK991" i="3"/>
  <c r="AM991" i="3"/>
  <c r="AO991" i="3"/>
  <c r="AQ991" i="3"/>
  <c r="AS991" i="3"/>
  <c r="AU991" i="3"/>
  <c r="AW991" i="3"/>
  <c r="AY991" i="3"/>
  <c r="BA991" i="3"/>
  <c r="BC991" i="3"/>
  <c r="BE991" i="3"/>
  <c r="BG991" i="3"/>
  <c r="BI991" i="3"/>
  <c r="N991" i="3"/>
  <c r="P991" i="3"/>
  <c r="R991" i="3"/>
  <c r="T991" i="3"/>
  <c r="V991" i="3"/>
  <c r="X991" i="3"/>
  <c r="Z991" i="3"/>
  <c r="AB991" i="3"/>
  <c r="AD991" i="3"/>
  <c r="AF991" i="3"/>
  <c r="AH991" i="3"/>
  <c r="AJ991" i="3"/>
  <c r="AL991" i="3"/>
  <c r="AN991" i="3"/>
  <c r="AP991" i="3"/>
  <c r="AR991" i="3"/>
  <c r="AT991" i="3"/>
  <c r="AV991" i="3"/>
  <c r="AX991" i="3"/>
  <c r="AZ991" i="3"/>
  <c r="BB991" i="3"/>
  <c r="BD991" i="3"/>
  <c r="BF991" i="3"/>
  <c r="BH991" i="3"/>
  <c r="M942" i="3"/>
  <c r="O942" i="3"/>
  <c r="Q942" i="3"/>
  <c r="S942" i="3"/>
  <c r="U942" i="3"/>
  <c r="W942" i="3"/>
  <c r="Y942" i="3"/>
  <c r="AA942" i="3"/>
  <c r="AC942" i="3"/>
  <c r="AE942" i="3"/>
  <c r="AG942" i="3"/>
  <c r="AI942" i="3"/>
  <c r="AK942" i="3"/>
  <c r="AM942" i="3"/>
  <c r="AO942" i="3"/>
  <c r="AQ942" i="3"/>
  <c r="AS942" i="3"/>
  <c r="AU942" i="3"/>
  <c r="AW942" i="3"/>
  <c r="AY942" i="3"/>
  <c r="BA942" i="3"/>
  <c r="BC942" i="3"/>
  <c r="BE942" i="3"/>
  <c r="BG942" i="3"/>
  <c r="BI942" i="3"/>
  <c r="N942" i="3"/>
  <c r="P942" i="3"/>
  <c r="R942" i="3"/>
  <c r="T942" i="3"/>
  <c r="V942" i="3"/>
  <c r="X942" i="3"/>
  <c r="Z942" i="3"/>
  <c r="AB942" i="3"/>
  <c r="AD942" i="3"/>
  <c r="AF942" i="3"/>
  <c r="AH942" i="3"/>
  <c r="AJ942" i="3"/>
  <c r="AL942" i="3"/>
  <c r="AN942" i="3"/>
  <c r="AP942" i="3"/>
  <c r="AR942" i="3"/>
  <c r="AT942" i="3"/>
  <c r="AV942" i="3"/>
  <c r="AX942" i="3"/>
  <c r="AZ942" i="3"/>
  <c r="BB942" i="3"/>
  <c r="BD942" i="3"/>
  <c r="BF942" i="3"/>
  <c r="BH942" i="3"/>
  <c r="M950" i="3"/>
  <c r="O950" i="3"/>
  <c r="Q950" i="3"/>
  <c r="S950" i="3"/>
  <c r="U950" i="3"/>
  <c r="W950" i="3"/>
  <c r="Y950" i="3"/>
  <c r="AA950" i="3"/>
  <c r="AC950" i="3"/>
  <c r="AE950" i="3"/>
  <c r="AG950" i="3"/>
  <c r="AI950" i="3"/>
  <c r="AK950" i="3"/>
  <c r="AM950" i="3"/>
  <c r="AO950" i="3"/>
  <c r="AQ950" i="3"/>
  <c r="AS950" i="3"/>
  <c r="AU950" i="3"/>
  <c r="AW950" i="3"/>
  <c r="AY950" i="3"/>
  <c r="BA950" i="3"/>
  <c r="BC950" i="3"/>
  <c r="BE950" i="3"/>
  <c r="BG950" i="3"/>
  <c r="BI950" i="3"/>
  <c r="N950" i="3"/>
  <c r="P950" i="3"/>
  <c r="R950" i="3"/>
  <c r="T950" i="3"/>
  <c r="V950" i="3"/>
  <c r="X950" i="3"/>
  <c r="Z950" i="3"/>
  <c r="AB950" i="3"/>
  <c r="AD950" i="3"/>
  <c r="AF950" i="3"/>
  <c r="AH950" i="3"/>
  <c r="AJ950" i="3"/>
  <c r="AL950" i="3"/>
  <c r="AN950" i="3"/>
  <c r="AP950" i="3"/>
  <c r="AR950" i="3"/>
  <c r="AT950" i="3"/>
  <c r="AV950" i="3"/>
  <c r="AX950" i="3"/>
  <c r="AZ950" i="3"/>
  <c r="BB950" i="3"/>
  <c r="BD950" i="3"/>
  <c r="BF950" i="3"/>
  <c r="BH950" i="3"/>
  <c r="M958" i="3"/>
  <c r="O958" i="3"/>
  <c r="Q958" i="3"/>
  <c r="S958" i="3"/>
  <c r="U958" i="3"/>
  <c r="W958" i="3"/>
  <c r="Y958" i="3"/>
  <c r="AA958" i="3"/>
  <c r="AC958" i="3"/>
  <c r="AE958" i="3"/>
  <c r="AG958" i="3"/>
  <c r="AI958" i="3"/>
  <c r="AK958" i="3"/>
  <c r="AM958" i="3"/>
  <c r="AO958" i="3"/>
  <c r="AQ958" i="3"/>
  <c r="AS958" i="3"/>
  <c r="AU958" i="3"/>
  <c r="AW958" i="3"/>
  <c r="AY958" i="3"/>
  <c r="BA958" i="3"/>
  <c r="BC958" i="3"/>
  <c r="BE958" i="3"/>
  <c r="BG958" i="3"/>
  <c r="BI958" i="3"/>
  <c r="N958" i="3"/>
  <c r="P958" i="3"/>
  <c r="R958" i="3"/>
  <c r="T958" i="3"/>
  <c r="V958" i="3"/>
  <c r="X958" i="3"/>
  <c r="Z958" i="3"/>
  <c r="AB958" i="3"/>
  <c r="AD958" i="3"/>
  <c r="AF958" i="3"/>
  <c r="AH958" i="3"/>
  <c r="AJ958" i="3"/>
  <c r="AL958" i="3"/>
  <c r="AN958" i="3"/>
  <c r="AP958" i="3"/>
  <c r="AR958" i="3"/>
  <c r="AT958" i="3"/>
  <c r="AV958" i="3"/>
  <c r="AX958" i="3"/>
  <c r="AZ958" i="3"/>
  <c r="BB958" i="3"/>
  <c r="BD958" i="3"/>
  <c r="BF958" i="3"/>
  <c r="BH958" i="3"/>
  <c r="M966" i="3"/>
  <c r="O966" i="3"/>
  <c r="Q966" i="3"/>
  <c r="S966" i="3"/>
  <c r="U966" i="3"/>
  <c r="W966" i="3"/>
  <c r="Y966" i="3"/>
  <c r="AA966" i="3"/>
  <c r="AC966" i="3"/>
  <c r="AE966" i="3"/>
  <c r="AG966" i="3"/>
  <c r="AI966" i="3"/>
  <c r="AK966" i="3"/>
  <c r="AM966" i="3"/>
  <c r="AO966" i="3"/>
  <c r="AQ966" i="3"/>
  <c r="AS966" i="3"/>
  <c r="AU966" i="3"/>
  <c r="AW966" i="3"/>
  <c r="AY966" i="3"/>
  <c r="BA966" i="3"/>
  <c r="BC966" i="3"/>
  <c r="BE966" i="3"/>
  <c r="BG966" i="3"/>
  <c r="BI966" i="3"/>
  <c r="N966" i="3"/>
  <c r="P966" i="3"/>
  <c r="R966" i="3"/>
  <c r="T966" i="3"/>
  <c r="V966" i="3"/>
  <c r="X966" i="3"/>
  <c r="Z966" i="3"/>
  <c r="AB966" i="3"/>
  <c r="AD966" i="3"/>
  <c r="AF966" i="3"/>
  <c r="AH966" i="3"/>
  <c r="AJ966" i="3"/>
  <c r="AL966" i="3"/>
  <c r="AN966" i="3"/>
  <c r="AP966" i="3"/>
  <c r="AR966" i="3"/>
  <c r="AT966" i="3"/>
  <c r="AV966" i="3"/>
  <c r="AX966" i="3"/>
  <c r="AZ966" i="3"/>
  <c r="BB966" i="3"/>
  <c r="BD966" i="3"/>
  <c r="BF966" i="3"/>
  <c r="BH966" i="3"/>
  <c r="N974" i="3"/>
  <c r="P974" i="3"/>
  <c r="R974" i="3"/>
  <c r="T974" i="3"/>
  <c r="V974" i="3"/>
  <c r="X974" i="3"/>
  <c r="Z974" i="3"/>
  <c r="AB974" i="3"/>
  <c r="AD974" i="3"/>
  <c r="AF974" i="3"/>
  <c r="AH974" i="3"/>
  <c r="AJ974" i="3"/>
  <c r="AL974" i="3"/>
  <c r="AN974" i="3"/>
  <c r="AP974" i="3"/>
  <c r="AR974" i="3"/>
  <c r="AT974" i="3"/>
  <c r="AV974" i="3"/>
  <c r="AX974" i="3"/>
  <c r="AZ974" i="3"/>
  <c r="BB974" i="3"/>
  <c r="BD974" i="3"/>
  <c r="BF974" i="3"/>
  <c r="BH974" i="3"/>
  <c r="M974" i="3"/>
  <c r="O974" i="3"/>
  <c r="Q974" i="3"/>
  <c r="S974" i="3"/>
  <c r="U974" i="3"/>
  <c r="W974" i="3"/>
  <c r="Y974" i="3"/>
  <c r="AA974" i="3"/>
  <c r="AC974" i="3"/>
  <c r="AE974" i="3"/>
  <c r="AG974" i="3"/>
  <c r="AI974" i="3"/>
  <c r="AK974" i="3"/>
  <c r="AM974" i="3"/>
  <c r="AO974" i="3"/>
  <c r="AQ974" i="3"/>
  <c r="AS974" i="3"/>
  <c r="AU974" i="3"/>
  <c r="AW974" i="3"/>
  <c r="AY974" i="3"/>
  <c r="BA974" i="3"/>
  <c r="BC974" i="3"/>
  <c r="BE974" i="3"/>
  <c r="BG974" i="3"/>
  <c r="BI974" i="3"/>
  <c r="M982" i="3"/>
  <c r="O982" i="3"/>
  <c r="Q982" i="3"/>
  <c r="S982" i="3"/>
  <c r="U982" i="3"/>
  <c r="W982" i="3"/>
  <c r="Y982" i="3"/>
  <c r="AA982" i="3"/>
  <c r="AC982" i="3"/>
  <c r="AE982" i="3"/>
  <c r="AG982" i="3"/>
  <c r="AI982" i="3"/>
  <c r="AK982" i="3"/>
  <c r="AM982" i="3"/>
  <c r="AO982" i="3"/>
  <c r="AQ982" i="3"/>
  <c r="AS982" i="3"/>
  <c r="AU982" i="3"/>
  <c r="AW982" i="3"/>
  <c r="AY982" i="3"/>
  <c r="BA982" i="3"/>
  <c r="BC982" i="3"/>
  <c r="BE982" i="3"/>
  <c r="BG982" i="3"/>
  <c r="BI982" i="3"/>
  <c r="N982" i="3"/>
  <c r="P982" i="3"/>
  <c r="R982" i="3"/>
  <c r="T982" i="3"/>
  <c r="V982" i="3"/>
  <c r="X982" i="3"/>
  <c r="Z982" i="3"/>
  <c r="AB982" i="3"/>
  <c r="AD982" i="3"/>
  <c r="AF982" i="3"/>
  <c r="AH982" i="3"/>
  <c r="AJ982" i="3"/>
  <c r="AL982" i="3"/>
  <c r="AN982" i="3"/>
  <c r="AP982" i="3"/>
  <c r="AR982" i="3"/>
  <c r="AT982" i="3"/>
  <c r="AV982" i="3"/>
  <c r="AX982" i="3"/>
  <c r="AZ982" i="3"/>
  <c r="BB982" i="3"/>
  <c r="BD982" i="3"/>
  <c r="BF982" i="3"/>
  <c r="BH982" i="3"/>
  <c r="N990" i="3"/>
  <c r="P990" i="3"/>
  <c r="R990" i="3"/>
  <c r="T990" i="3"/>
  <c r="V990" i="3"/>
  <c r="X990" i="3"/>
  <c r="Z990" i="3"/>
  <c r="AB990" i="3"/>
  <c r="AD990" i="3"/>
  <c r="AF990" i="3"/>
  <c r="AH990" i="3"/>
  <c r="AJ990" i="3"/>
  <c r="AL990" i="3"/>
  <c r="AN990" i="3"/>
  <c r="AP990" i="3"/>
  <c r="AR990" i="3"/>
  <c r="AT990" i="3"/>
  <c r="AV990" i="3"/>
  <c r="AX990" i="3"/>
  <c r="AZ990" i="3"/>
  <c r="BB990" i="3"/>
  <c r="BD990" i="3"/>
  <c r="BF990" i="3"/>
  <c r="BH990" i="3"/>
  <c r="M990" i="3"/>
  <c r="O990" i="3"/>
  <c r="Q990" i="3"/>
  <c r="S990" i="3"/>
  <c r="U990" i="3"/>
  <c r="W990" i="3"/>
  <c r="Y990" i="3"/>
  <c r="AA990" i="3"/>
  <c r="AC990" i="3"/>
  <c r="AE990" i="3"/>
  <c r="AG990" i="3"/>
  <c r="AI990" i="3"/>
  <c r="AK990" i="3"/>
  <c r="AM990" i="3"/>
  <c r="AO990" i="3"/>
  <c r="AQ990" i="3"/>
  <c r="AS990" i="3"/>
  <c r="AU990" i="3"/>
  <c r="AW990" i="3"/>
  <c r="AY990" i="3"/>
  <c r="BA990" i="3"/>
  <c r="BC990" i="3"/>
  <c r="BE990" i="3"/>
  <c r="BG990" i="3"/>
  <c r="BI990" i="3"/>
  <c r="BN945" i="3"/>
  <c r="BH828" i="3"/>
  <c r="BD828" i="3"/>
  <c r="AZ828" i="3"/>
  <c r="AV828" i="3"/>
  <c r="AR828" i="3"/>
  <c r="AN828" i="3"/>
  <c r="AJ828" i="3"/>
  <c r="AF828" i="3"/>
  <c r="AB828" i="3"/>
  <c r="X828" i="3"/>
  <c r="T828" i="3"/>
  <c r="P828" i="3"/>
  <c r="BI828" i="3"/>
  <c r="BE828" i="3"/>
  <c r="BA828" i="3"/>
  <c r="AW828" i="3"/>
  <c r="AS828" i="3"/>
  <c r="AO828" i="3"/>
  <c r="AK828" i="3"/>
  <c r="AG828" i="3"/>
  <c r="AC828" i="3"/>
  <c r="Y828" i="3"/>
  <c r="U828" i="3"/>
  <c r="Q828" i="3"/>
  <c r="N829" i="3"/>
  <c r="P829" i="3"/>
  <c r="R829" i="3"/>
  <c r="T829" i="3"/>
  <c r="V829" i="3"/>
  <c r="X829" i="3"/>
  <c r="Z829" i="3"/>
  <c r="AB829" i="3"/>
  <c r="AD829" i="3"/>
  <c r="AF829" i="3"/>
  <c r="AH829" i="3"/>
  <c r="AJ829" i="3"/>
  <c r="AL829" i="3"/>
  <c r="AN829" i="3"/>
  <c r="AP829" i="3"/>
  <c r="AR829" i="3"/>
  <c r="AT829" i="3"/>
  <c r="AV829" i="3"/>
  <c r="AX829" i="3"/>
  <c r="AZ829" i="3"/>
  <c r="BB829" i="3"/>
  <c r="BD829" i="3"/>
  <c r="BF829" i="3"/>
  <c r="BH829" i="3"/>
  <c r="M829" i="3"/>
  <c r="O829" i="3"/>
  <c r="Q829" i="3"/>
  <c r="S829" i="3"/>
  <c r="U829" i="3"/>
  <c r="W829" i="3"/>
  <c r="Y829" i="3"/>
  <c r="AA829" i="3"/>
  <c r="AC829" i="3"/>
  <c r="AE829" i="3"/>
  <c r="AG829" i="3"/>
  <c r="AI829" i="3"/>
  <c r="AK829" i="3"/>
  <c r="AM829" i="3"/>
  <c r="AO829" i="3"/>
  <c r="AQ829" i="3"/>
  <c r="AS829" i="3"/>
  <c r="AU829" i="3"/>
  <c r="AW829" i="3"/>
  <c r="AY829" i="3"/>
  <c r="BA829" i="3"/>
  <c r="BC829" i="3"/>
  <c r="BE829" i="3"/>
  <c r="BG829" i="3"/>
  <c r="BI829" i="3"/>
  <c r="N830" i="3"/>
  <c r="P830" i="3"/>
  <c r="R830" i="3"/>
  <c r="T830" i="3"/>
  <c r="V830" i="3"/>
  <c r="X830" i="3"/>
  <c r="Z830" i="3"/>
  <c r="AB830" i="3"/>
  <c r="AD830" i="3"/>
  <c r="AF830" i="3"/>
  <c r="AH830" i="3"/>
  <c r="AJ830" i="3"/>
  <c r="AL830" i="3"/>
  <c r="AN830" i="3"/>
  <c r="AP830" i="3"/>
  <c r="AR830" i="3"/>
  <c r="AT830" i="3"/>
  <c r="AV830" i="3"/>
  <c r="AX830" i="3"/>
  <c r="AZ830" i="3"/>
  <c r="BB830" i="3"/>
  <c r="BD830" i="3"/>
  <c r="BF830" i="3"/>
  <c r="BH830" i="3"/>
  <c r="M830" i="3"/>
  <c r="O830" i="3"/>
  <c r="Q830" i="3"/>
  <c r="S830" i="3"/>
  <c r="U830" i="3"/>
  <c r="W830" i="3"/>
  <c r="Y830" i="3"/>
  <c r="AA830" i="3"/>
  <c r="AC830" i="3"/>
  <c r="AE830" i="3"/>
  <c r="AG830" i="3"/>
  <c r="AI830" i="3"/>
  <c r="AK830" i="3"/>
  <c r="AM830" i="3"/>
  <c r="AO830" i="3"/>
  <c r="AQ830" i="3"/>
  <c r="AS830" i="3"/>
  <c r="AU830" i="3"/>
  <c r="AW830" i="3"/>
  <c r="AY830" i="3"/>
  <c r="BA830" i="3"/>
  <c r="BC830" i="3"/>
  <c r="BE830" i="3"/>
  <c r="BG830" i="3"/>
  <c r="BI830" i="3"/>
  <c r="N831" i="3"/>
  <c r="P831" i="3"/>
  <c r="R831" i="3"/>
  <c r="T831" i="3"/>
  <c r="V831" i="3"/>
  <c r="X831" i="3"/>
  <c r="Z831" i="3"/>
  <c r="AB831" i="3"/>
  <c r="AD831" i="3"/>
  <c r="AF831" i="3"/>
  <c r="AH831" i="3"/>
  <c r="AJ831" i="3"/>
  <c r="AL831" i="3"/>
  <c r="AN831" i="3"/>
  <c r="AP831" i="3"/>
  <c r="AR831" i="3"/>
  <c r="AT831" i="3"/>
  <c r="AV831" i="3"/>
  <c r="AX831" i="3"/>
  <c r="AZ831" i="3"/>
  <c r="BB831" i="3"/>
  <c r="BD831" i="3"/>
  <c r="BF831" i="3"/>
  <c r="BH831" i="3"/>
  <c r="M831" i="3"/>
  <c r="O831" i="3"/>
  <c r="Q831" i="3"/>
  <c r="S831" i="3"/>
  <c r="U831" i="3"/>
  <c r="W831" i="3"/>
  <c r="Y831" i="3"/>
  <c r="AA831" i="3"/>
  <c r="AC831" i="3"/>
  <c r="AE831" i="3"/>
  <c r="AG831" i="3"/>
  <c r="AI831" i="3"/>
  <c r="AK831" i="3"/>
  <c r="AM831" i="3"/>
  <c r="AO831" i="3"/>
  <c r="AQ831" i="3"/>
  <c r="AS831" i="3"/>
  <c r="AU831" i="3"/>
  <c r="AW831" i="3"/>
  <c r="AY831" i="3"/>
  <c r="BA831" i="3"/>
  <c r="BC831" i="3"/>
  <c r="BE831" i="3"/>
  <c r="BG831" i="3"/>
  <c r="BI831" i="3"/>
  <c r="N832" i="3"/>
  <c r="P832" i="3"/>
  <c r="R832" i="3"/>
  <c r="T832" i="3"/>
  <c r="V832" i="3"/>
  <c r="X832" i="3"/>
  <c r="Z832" i="3"/>
  <c r="AB832" i="3"/>
  <c r="AD832" i="3"/>
  <c r="AF832" i="3"/>
  <c r="AH832" i="3"/>
  <c r="AJ832" i="3"/>
  <c r="AL832" i="3"/>
  <c r="AN832" i="3"/>
  <c r="AP832" i="3"/>
  <c r="AR832" i="3"/>
  <c r="AT832" i="3"/>
  <c r="AV832" i="3"/>
  <c r="AX832" i="3"/>
  <c r="AZ832" i="3"/>
  <c r="BB832" i="3"/>
  <c r="BD832" i="3"/>
  <c r="BF832" i="3"/>
  <c r="BH832" i="3"/>
  <c r="M832" i="3"/>
  <c r="O832" i="3"/>
  <c r="Q832" i="3"/>
  <c r="S832" i="3"/>
  <c r="U832" i="3"/>
  <c r="W832" i="3"/>
  <c r="Y832" i="3"/>
  <c r="AA832" i="3"/>
  <c r="AC832" i="3"/>
  <c r="AE832" i="3"/>
  <c r="AG832" i="3"/>
  <c r="AI832" i="3"/>
  <c r="AK832" i="3"/>
  <c r="AM832" i="3"/>
  <c r="AO832" i="3"/>
  <c r="AQ832" i="3"/>
  <c r="AS832" i="3"/>
  <c r="AU832" i="3"/>
  <c r="AW832" i="3"/>
  <c r="AY832" i="3"/>
  <c r="BA832" i="3"/>
  <c r="BC832" i="3"/>
  <c r="BE832" i="3"/>
  <c r="BG832" i="3"/>
  <c r="BI832" i="3"/>
  <c r="N833" i="3"/>
  <c r="P833" i="3"/>
  <c r="R833" i="3"/>
  <c r="T833" i="3"/>
  <c r="V833" i="3"/>
  <c r="X833" i="3"/>
  <c r="Z833" i="3"/>
  <c r="AB833" i="3"/>
  <c r="AD833" i="3"/>
  <c r="AF833" i="3"/>
  <c r="AH833" i="3"/>
  <c r="AJ833" i="3"/>
  <c r="AL833" i="3"/>
  <c r="AN833" i="3"/>
  <c r="AP833" i="3"/>
  <c r="AR833" i="3"/>
  <c r="AT833" i="3"/>
  <c r="AV833" i="3"/>
  <c r="AX833" i="3"/>
  <c r="AZ833" i="3"/>
  <c r="BB833" i="3"/>
  <c r="BD833" i="3"/>
  <c r="BF833" i="3"/>
  <c r="BH833" i="3"/>
  <c r="M833" i="3"/>
  <c r="O833" i="3"/>
  <c r="Q833" i="3"/>
  <c r="S833" i="3"/>
  <c r="U833" i="3"/>
  <c r="W833" i="3"/>
  <c r="Y833" i="3"/>
  <c r="AA833" i="3"/>
  <c r="AC833" i="3"/>
  <c r="AE833" i="3"/>
  <c r="AG833" i="3"/>
  <c r="AI833" i="3"/>
  <c r="AK833" i="3"/>
  <c r="AM833" i="3"/>
  <c r="AO833" i="3"/>
  <c r="AQ833" i="3"/>
  <c r="AS833" i="3"/>
  <c r="AU833" i="3"/>
  <c r="AW833" i="3"/>
  <c r="AY833" i="3"/>
  <c r="BA833" i="3"/>
  <c r="BC833" i="3"/>
  <c r="BE833" i="3"/>
  <c r="BG833" i="3"/>
  <c r="BI833" i="3"/>
  <c r="M834" i="3"/>
  <c r="O834" i="3"/>
  <c r="Q834" i="3"/>
  <c r="S834" i="3"/>
  <c r="U834" i="3"/>
  <c r="W834" i="3"/>
  <c r="Y834" i="3"/>
  <c r="AA834" i="3"/>
  <c r="AC834" i="3"/>
  <c r="AE834" i="3"/>
  <c r="AG834" i="3"/>
  <c r="AI834" i="3"/>
  <c r="AK834" i="3"/>
  <c r="AM834" i="3"/>
  <c r="AO834" i="3"/>
  <c r="AQ834" i="3"/>
  <c r="AS834" i="3"/>
  <c r="AU834" i="3"/>
  <c r="AW834" i="3"/>
  <c r="AY834" i="3"/>
  <c r="BA834" i="3"/>
  <c r="BC834" i="3"/>
  <c r="BE834" i="3"/>
  <c r="BG834" i="3"/>
  <c r="BI834" i="3"/>
  <c r="N834" i="3"/>
  <c r="P834" i="3"/>
  <c r="R834" i="3"/>
  <c r="T834" i="3"/>
  <c r="V834" i="3"/>
  <c r="X834" i="3"/>
  <c r="Z834" i="3"/>
  <c r="AB834" i="3"/>
  <c r="AD834" i="3"/>
  <c r="AF834" i="3"/>
  <c r="AH834" i="3"/>
  <c r="AJ834" i="3"/>
  <c r="AL834" i="3"/>
  <c r="AN834" i="3"/>
  <c r="AP834" i="3"/>
  <c r="AR834" i="3"/>
  <c r="AT834" i="3"/>
  <c r="AV834" i="3"/>
  <c r="AX834" i="3"/>
  <c r="AZ834" i="3"/>
  <c r="BB834" i="3"/>
  <c r="BD834" i="3"/>
  <c r="BF834" i="3"/>
  <c r="BH834" i="3"/>
  <c r="N835" i="3"/>
  <c r="P835" i="3"/>
  <c r="R835" i="3"/>
  <c r="T835" i="3"/>
  <c r="V835" i="3"/>
  <c r="X835" i="3"/>
  <c r="Z835" i="3"/>
  <c r="AB835" i="3"/>
  <c r="AD835" i="3"/>
  <c r="AF835" i="3"/>
  <c r="AH835" i="3"/>
  <c r="AJ835" i="3"/>
  <c r="AL835" i="3"/>
  <c r="AN835" i="3"/>
  <c r="AP835" i="3"/>
  <c r="AR835" i="3"/>
  <c r="AT835" i="3"/>
  <c r="AV835" i="3"/>
  <c r="AX835" i="3"/>
  <c r="AZ835" i="3"/>
  <c r="BB835" i="3"/>
  <c r="BD835" i="3"/>
  <c r="BF835" i="3"/>
  <c r="BH835" i="3"/>
  <c r="M835" i="3"/>
  <c r="O835" i="3"/>
  <c r="Q835" i="3"/>
  <c r="S835" i="3"/>
  <c r="U835" i="3"/>
  <c r="W835" i="3"/>
  <c r="Y835" i="3"/>
  <c r="AA835" i="3"/>
  <c r="AC835" i="3"/>
  <c r="AE835" i="3"/>
  <c r="AG835" i="3"/>
  <c r="AI835" i="3"/>
  <c r="AK835" i="3"/>
  <c r="AM835" i="3"/>
  <c r="AO835" i="3"/>
  <c r="AQ835" i="3"/>
  <c r="AS835" i="3"/>
  <c r="AU835" i="3"/>
  <c r="AW835" i="3"/>
  <c r="AY835" i="3"/>
  <c r="BA835" i="3"/>
  <c r="BC835" i="3"/>
  <c r="BE835" i="3"/>
  <c r="BG835" i="3"/>
  <c r="BI835" i="3"/>
  <c r="M836" i="3"/>
  <c r="O836" i="3"/>
  <c r="Q836" i="3"/>
  <c r="S836" i="3"/>
  <c r="U836" i="3"/>
  <c r="W836" i="3"/>
  <c r="Y836" i="3"/>
  <c r="AA836" i="3"/>
  <c r="AC836" i="3"/>
  <c r="AE836" i="3"/>
  <c r="AG836" i="3"/>
  <c r="AI836" i="3"/>
  <c r="AK836" i="3"/>
  <c r="AM836" i="3"/>
  <c r="AO836" i="3"/>
  <c r="AQ836" i="3"/>
  <c r="AS836" i="3"/>
  <c r="AU836" i="3"/>
  <c r="AW836" i="3"/>
  <c r="AY836" i="3"/>
  <c r="BA836" i="3"/>
  <c r="BC836" i="3"/>
  <c r="BE836" i="3"/>
  <c r="BG836" i="3"/>
  <c r="BI836" i="3"/>
  <c r="N836" i="3"/>
  <c r="P836" i="3"/>
  <c r="R836" i="3"/>
  <c r="T836" i="3"/>
  <c r="V836" i="3"/>
  <c r="X836" i="3"/>
  <c r="Z836" i="3"/>
  <c r="AB836" i="3"/>
  <c r="AD836" i="3"/>
  <c r="AF836" i="3"/>
  <c r="AH836" i="3"/>
  <c r="AJ836" i="3"/>
  <c r="AL836" i="3"/>
  <c r="AN836" i="3"/>
  <c r="AP836" i="3"/>
  <c r="AR836" i="3"/>
  <c r="AT836" i="3"/>
  <c r="AV836" i="3"/>
  <c r="AX836" i="3"/>
  <c r="AZ836" i="3"/>
  <c r="BB836" i="3"/>
  <c r="BD836" i="3"/>
  <c r="BF836" i="3"/>
  <c r="BH836" i="3"/>
  <c r="N837" i="3"/>
  <c r="P837" i="3"/>
  <c r="R837" i="3"/>
  <c r="T837" i="3"/>
  <c r="V837" i="3"/>
  <c r="X837" i="3"/>
  <c r="Z837" i="3"/>
  <c r="AB837" i="3"/>
  <c r="AD837" i="3"/>
  <c r="AF837" i="3"/>
  <c r="AH837" i="3"/>
  <c r="AJ837" i="3"/>
  <c r="AL837" i="3"/>
  <c r="AN837" i="3"/>
  <c r="AP837" i="3"/>
  <c r="AR837" i="3"/>
  <c r="AT837" i="3"/>
  <c r="AV837" i="3"/>
  <c r="AX837" i="3"/>
  <c r="AZ837" i="3"/>
  <c r="BB837" i="3"/>
  <c r="BD837" i="3"/>
  <c r="BF837" i="3"/>
  <c r="BH837" i="3"/>
  <c r="M837" i="3"/>
  <c r="O837" i="3"/>
  <c r="Q837" i="3"/>
  <c r="S837" i="3"/>
  <c r="U837" i="3"/>
  <c r="W837" i="3"/>
  <c r="Y837" i="3"/>
  <c r="AA837" i="3"/>
  <c r="AC837" i="3"/>
  <c r="AE837" i="3"/>
  <c r="AG837" i="3"/>
  <c r="AI837" i="3"/>
  <c r="AK837" i="3"/>
  <c r="AM837" i="3"/>
  <c r="AO837" i="3"/>
  <c r="AQ837" i="3"/>
  <c r="AS837" i="3"/>
  <c r="AU837" i="3"/>
  <c r="AW837" i="3"/>
  <c r="AY837" i="3"/>
  <c r="BA837" i="3"/>
  <c r="BC837" i="3"/>
  <c r="BE837" i="3"/>
  <c r="BG837" i="3"/>
  <c r="BI837" i="3"/>
  <c r="N838" i="3"/>
  <c r="P838" i="3"/>
  <c r="R838" i="3"/>
  <c r="T838" i="3"/>
  <c r="V838" i="3"/>
  <c r="X838" i="3"/>
  <c r="Z838" i="3"/>
  <c r="AB838" i="3"/>
  <c r="AD838" i="3"/>
  <c r="AF838" i="3"/>
  <c r="AH838" i="3"/>
  <c r="AJ838" i="3"/>
  <c r="AL838" i="3"/>
  <c r="AN838" i="3"/>
  <c r="AP838" i="3"/>
  <c r="AR838" i="3"/>
  <c r="AT838" i="3"/>
  <c r="AV838" i="3"/>
  <c r="AX838" i="3"/>
  <c r="AZ838" i="3"/>
  <c r="BB838" i="3"/>
  <c r="BD838" i="3"/>
  <c r="BF838" i="3"/>
  <c r="BH838" i="3"/>
  <c r="M838" i="3"/>
  <c r="O838" i="3"/>
  <c r="Q838" i="3"/>
  <c r="S838" i="3"/>
  <c r="U838" i="3"/>
  <c r="W838" i="3"/>
  <c r="Y838" i="3"/>
  <c r="AA838" i="3"/>
  <c r="AC838" i="3"/>
  <c r="AE838" i="3"/>
  <c r="AG838" i="3"/>
  <c r="AI838" i="3"/>
  <c r="AK838" i="3"/>
  <c r="AM838" i="3"/>
  <c r="AO838" i="3"/>
  <c r="AQ838" i="3"/>
  <c r="AS838" i="3"/>
  <c r="AU838" i="3"/>
  <c r="AW838" i="3"/>
  <c r="AY838" i="3"/>
  <c r="BA838" i="3"/>
  <c r="BC838" i="3"/>
  <c r="BE838" i="3"/>
  <c r="BG838" i="3"/>
  <c r="BI838" i="3"/>
  <c r="N839" i="3"/>
  <c r="P839" i="3"/>
  <c r="R839" i="3"/>
  <c r="T839" i="3"/>
  <c r="V839" i="3"/>
  <c r="X839" i="3"/>
  <c r="Z839" i="3"/>
  <c r="AB839" i="3"/>
  <c r="AD839" i="3"/>
  <c r="AF839" i="3"/>
  <c r="AH839" i="3"/>
  <c r="AJ839" i="3"/>
  <c r="AL839" i="3"/>
  <c r="AN839" i="3"/>
  <c r="AP839" i="3"/>
  <c r="AR839" i="3"/>
  <c r="AT839" i="3"/>
  <c r="AV839" i="3"/>
  <c r="AX839" i="3"/>
  <c r="AZ839" i="3"/>
  <c r="BB839" i="3"/>
  <c r="BD839" i="3"/>
  <c r="BF839" i="3"/>
  <c r="BH839" i="3"/>
  <c r="M839" i="3"/>
  <c r="O839" i="3"/>
  <c r="Q839" i="3"/>
  <c r="S839" i="3"/>
  <c r="U839" i="3"/>
  <c r="W839" i="3"/>
  <c r="Y839" i="3"/>
  <c r="AA839" i="3"/>
  <c r="AC839" i="3"/>
  <c r="AE839" i="3"/>
  <c r="AG839" i="3"/>
  <c r="AI839" i="3"/>
  <c r="AK839" i="3"/>
  <c r="AM839" i="3"/>
  <c r="AO839" i="3"/>
  <c r="AQ839" i="3"/>
  <c r="AS839" i="3"/>
  <c r="AU839" i="3"/>
  <c r="AW839" i="3"/>
  <c r="AY839" i="3"/>
  <c r="BA839" i="3"/>
  <c r="BC839" i="3"/>
  <c r="BE839" i="3"/>
  <c r="BG839" i="3"/>
  <c r="BI839" i="3"/>
  <c r="N840" i="3"/>
  <c r="P840" i="3"/>
  <c r="R840" i="3"/>
  <c r="T840" i="3"/>
  <c r="V840" i="3"/>
  <c r="X840" i="3"/>
  <c r="Z840" i="3"/>
  <c r="AB840" i="3"/>
  <c r="AD840" i="3"/>
  <c r="AF840" i="3"/>
  <c r="AH840" i="3"/>
  <c r="AJ840" i="3"/>
  <c r="AL840" i="3"/>
  <c r="AN840" i="3"/>
  <c r="AP840" i="3"/>
  <c r="AR840" i="3"/>
  <c r="AT840" i="3"/>
  <c r="AV840" i="3"/>
  <c r="AX840" i="3"/>
  <c r="AZ840" i="3"/>
  <c r="BB840" i="3"/>
  <c r="BD840" i="3"/>
  <c r="BF840" i="3"/>
  <c r="BH840" i="3"/>
  <c r="M840" i="3"/>
  <c r="O840" i="3"/>
  <c r="Q840" i="3"/>
  <c r="S840" i="3"/>
  <c r="U840" i="3"/>
  <c r="W840" i="3"/>
  <c r="Y840" i="3"/>
  <c r="AA840" i="3"/>
  <c r="AC840" i="3"/>
  <c r="AE840" i="3"/>
  <c r="AG840" i="3"/>
  <c r="AI840" i="3"/>
  <c r="AK840" i="3"/>
  <c r="AM840" i="3"/>
  <c r="AO840" i="3"/>
  <c r="AQ840" i="3"/>
  <c r="AS840" i="3"/>
  <c r="AU840" i="3"/>
  <c r="AW840" i="3"/>
  <c r="AY840" i="3"/>
  <c r="BA840" i="3"/>
  <c r="BC840" i="3"/>
  <c r="BE840" i="3"/>
  <c r="BG840" i="3"/>
  <c r="BI840" i="3"/>
  <c r="N841" i="3"/>
  <c r="P841" i="3"/>
  <c r="R841" i="3"/>
  <c r="T841" i="3"/>
  <c r="V841" i="3"/>
  <c r="X841" i="3"/>
  <c r="Z841" i="3"/>
  <c r="AB841" i="3"/>
  <c r="AD841" i="3"/>
  <c r="AF841" i="3"/>
  <c r="AH841" i="3"/>
  <c r="AJ841" i="3"/>
  <c r="AL841" i="3"/>
  <c r="AN841" i="3"/>
  <c r="AP841" i="3"/>
  <c r="AR841" i="3"/>
  <c r="AT841" i="3"/>
  <c r="AV841" i="3"/>
  <c r="AX841" i="3"/>
  <c r="AZ841" i="3"/>
  <c r="BB841" i="3"/>
  <c r="BD841" i="3"/>
  <c r="BF841" i="3"/>
  <c r="BH841" i="3"/>
  <c r="M841" i="3"/>
  <c r="O841" i="3"/>
  <c r="Q841" i="3"/>
  <c r="S841" i="3"/>
  <c r="U841" i="3"/>
  <c r="W841" i="3"/>
  <c r="Y841" i="3"/>
  <c r="AA841" i="3"/>
  <c r="AC841" i="3"/>
  <c r="AE841" i="3"/>
  <c r="AG841" i="3"/>
  <c r="AI841" i="3"/>
  <c r="AK841" i="3"/>
  <c r="AM841" i="3"/>
  <c r="AO841" i="3"/>
  <c r="AQ841" i="3"/>
  <c r="AS841" i="3"/>
  <c r="AU841" i="3"/>
  <c r="AW841" i="3"/>
  <c r="AY841" i="3"/>
  <c r="BA841" i="3"/>
  <c r="BC841" i="3"/>
  <c r="BE841" i="3"/>
  <c r="BG841" i="3"/>
  <c r="BI841" i="3"/>
  <c r="M842" i="3"/>
  <c r="O842" i="3"/>
  <c r="Q842" i="3"/>
  <c r="S842" i="3"/>
  <c r="U842" i="3"/>
  <c r="W842" i="3"/>
  <c r="Y842" i="3"/>
  <c r="AA842" i="3"/>
  <c r="AC842" i="3"/>
  <c r="AE842" i="3"/>
  <c r="AG842" i="3"/>
  <c r="AI842" i="3"/>
  <c r="AK842" i="3"/>
  <c r="AM842" i="3"/>
  <c r="AO842" i="3"/>
  <c r="AQ842" i="3"/>
  <c r="AS842" i="3"/>
  <c r="AU842" i="3"/>
  <c r="AW842" i="3"/>
  <c r="AY842" i="3"/>
  <c r="BA842" i="3"/>
  <c r="BC842" i="3"/>
  <c r="BE842" i="3"/>
  <c r="BG842" i="3"/>
  <c r="BI842" i="3"/>
  <c r="N842" i="3"/>
  <c r="P842" i="3"/>
  <c r="R842" i="3"/>
  <c r="T842" i="3"/>
  <c r="V842" i="3"/>
  <c r="X842" i="3"/>
  <c r="Z842" i="3"/>
  <c r="AB842" i="3"/>
  <c r="AD842" i="3"/>
  <c r="AF842" i="3"/>
  <c r="AH842" i="3"/>
  <c r="AJ842" i="3"/>
  <c r="AL842" i="3"/>
  <c r="AN842" i="3"/>
  <c r="AP842" i="3"/>
  <c r="AR842" i="3"/>
  <c r="AT842" i="3"/>
  <c r="AV842" i="3"/>
  <c r="AX842" i="3"/>
  <c r="AZ842" i="3"/>
  <c r="BB842" i="3"/>
  <c r="BD842" i="3"/>
  <c r="BF842" i="3"/>
  <c r="BH842" i="3"/>
  <c r="N843" i="3"/>
  <c r="P843" i="3"/>
  <c r="R843" i="3"/>
  <c r="T843" i="3"/>
  <c r="V843" i="3"/>
  <c r="X843" i="3"/>
  <c r="Z843" i="3"/>
  <c r="AB843" i="3"/>
  <c r="AD843" i="3"/>
  <c r="AF843" i="3"/>
  <c r="AH843" i="3"/>
  <c r="AJ843" i="3"/>
  <c r="AL843" i="3"/>
  <c r="AN843" i="3"/>
  <c r="AP843" i="3"/>
  <c r="AR843" i="3"/>
  <c r="AT843" i="3"/>
  <c r="AV843" i="3"/>
  <c r="AX843" i="3"/>
  <c r="AZ843" i="3"/>
  <c r="BB843" i="3"/>
  <c r="BD843" i="3"/>
  <c r="BF843" i="3"/>
  <c r="BH843" i="3"/>
  <c r="M843" i="3"/>
  <c r="O843" i="3"/>
  <c r="Q843" i="3"/>
  <c r="S843" i="3"/>
  <c r="U843" i="3"/>
  <c r="W843" i="3"/>
  <c r="Y843" i="3"/>
  <c r="AA843" i="3"/>
  <c r="AC843" i="3"/>
  <c r="AE843" i="3"/>
  <c r="AG843" i="3"/>
  <c r="AI843" i="3"/>
  <c r="AK843" i="3"/>
  <c r="AM843" i="3"/>
  <c r="AO843" i="3"/>
  <c r="AQ843" i="3"/>
  <c r="AS843" i="3"/>
  <c r="AU843" i="3"/>
  <c r="AW843" i="3"/>
  <c r="AY843" i="3"/>
  <c r="BA843" i="3"/>
  <c r="BC843" i="3"/>
  <c r="BE843" i="3"/>
  <c r="BG843" i="3"/>
  <c r="BI843" i="3"/>
  <c r="M844" i="3"/>
  <c r="O844" i="3"/>
  <c r="Q844" i="3"/>
  <c r="S844" i="3"/>
  <c r="U844" i="3"/>
  <c r="W844" i="3"/>
  <c r="Y844" i="3"/>
  <c r="AA844" i="3"/>
  <c r="AC844" i="3"/>
  <c r="AE844" i="3"/>
  <c r="AG844" i="3"/>
  <c r="AI844" i="3"/>
  <c r="AK844" i="3"/>
  <c r="AM844" i="3"/>
  <c r="AO844" i="3"/>
  <c r="AQ844" i="3"/>
  <c r="AS844" i="3"/>
  <c r="AU844" i="3"/>
  <c r="AW844" i="3"/>
  <c r="AY844" i="3"/>
  <c r="BA844" i="3"/>
  <c r="BC844" i="3"/>
  <c r="BE844" i="3"/>
  <c r="BG844" i="3"/>
  <c r="BI844" i="3"/>
  <c r="N844" i="3"/>
  <c r="P844" i="3"/>
  <c r="R844" i="3"/>
  <c r="T844" i="3"/>
  <c r="V844" i="3"/>
  <c r="X844" i="3"/>
  <c r="Z844" i="3"/>
  <c r="AB844" i="3"/>
  <c r="AD844" i="3"/>
  <c r="AF844" i="3"/>
  <c r="AH844" i="3"/>
  <c r="AJ844" i="3"/>
  <c r="AL844" i="3"/>
  <c r="AN844" i="3"/>
  <c r="AP844" i="3"/>
  <c r="AR844" i="3"/>
  <c r="AT844" i="3"/>
  <c r="AV844" i="3"/>
  <c r="AX844" i="3"/>
  <c r="AZ844" i="3"/>
  <c r="BB844" i="3"/>
  <c r="BD844" i="3"/>
  <c r="BF844" i="3"/>
  <c r="BH844" i="3"/>
  <c r="N845" i="3"/>
  <c r="P845" i="3"/>
  <c r="R845" i="3"/>
  <c r="T845" i="3"/>
  <c r="V845" i="3"/>
  <c r="X845" i="3"/>
  <c r="Z845" i="3"/>
  <c r="AB845" i="3"/>
  <c r="AD845" i="3"/>
  <c r="AF845" i="3"/>
  <c r="AH845" i="3"/>
  <c r="AJ845" i="3"/>
  <c r="AL845" i="3"/>
  <c r="AN845" i="3"/>
  <c r="AP845" i="3"/>
  <c r="AR845" i="3"/>
  <c r="AT845" i="3"/>
  <c r="AV845" i="3"/>
  <c r="AX845" i="3"/>
  <c r="AZ845" i="3"/>
  <c r="BB845" i="3"/>
  <c r="BD845" i="3"/>
  <c r="BF845" i="3"/>
  <c r="BH845" i="3"/>
  <c r="M845" i="3"/>
  <c r="O845" i="3"/>
  <c r="Q845" i="3"/>
  <c r="S845" i="3"/>
  <c r="U845" i="3"/>
  <c r="W845" i="3"/>
  <c r="Y845" i="3"/>
  <c r="AA845" i="3"/>
  <c r="AC845" i="3"/>
  <c r="AE845" i="3"/>
  <c r="AG845" i="3"/>
  <c r="AI845" i="3"/>
  <c r="AK845" i="3"/>
  <c r="AM845" i="3"/>
  <c r="AO845" i="3"/>
  <c r="AQ845" i="3"/>
  <c r="AS845" i="3"/>
  <c r="AU845" i="3"/>
  <c r="AW845" i="3"/>
  <c r="AY845" i="3"/>
  <c r="BA845" i="3"/>
  <c r="BC845" i="3"/>
  <c r="BE845" i="3"/>
  <c r="BG845" i="3"/>
  <c r="BI845" i="3"/>
  <c r="N846" i="3"/>
  <c r="P846" i="3"/>
  <c r="R846" i="3"/>
  <c r="T846" i="3"/>
  <c r="V846" i="3"/>
  <c r="X846" i="3"/>
  <c r="Z846" i="3"/>
  <c r="AB846" i="3"/>
  <c r="AD846" i="3"/>
  <c r="AF846" i="3"/>
  <c r="AH846" i="3"/>
  <c r="AJ846" i="3"/>
  <c r="AL846" i="3"/>
  <c r="AN846" i="3"/>
  <c r="AP846" i="3"/>
  <c r="AR846" i="3"/>
  <c r="AT846" i="3"/>
  <c r="AV846" i="3"/>
  <c r="AX846" i="3"/>
  <c r="AZ846" i="3"/>
  <c r="BB846" i="3"/>
  <c r="BD846" i="3"/>
  <c r="BF846" i="3"/>
  <c r="BH846" i="3"/>
  <c r="M846" i="3"/>
  <c r="O846" i="3"/>
  <c r="Q846" i="3"/>
  <c r="S846" i="3"/>
  <c r="U846" i="3"/>
  <c r="W846" i="3"/>
  <c r="Y846" i="3"/>
  <c r="AA846" i="3"/>
  <c r="AC846" i="3"/>
  <c r="AE846" i="3"/>
  <c r="AG846" i="3"/>
  <c r="AI846" i="3"/>
  <c r="AK846" i="3"/>
  <c r="AM846" i="3"/>
  <c r="AO846" i="3"/>
  <c r="AQ846" i="3"/>
  <c r="AS846" i="3"/>
  <c r="AU846" i="3"/>
  <c r="AW846" i="3"/>
  <c r="AY846" i="3"/>
  <c r="BA846" i="3"/>
  <c r="BC846" i="3"/>
  <c r="BE846" i="3"/>
  <c r="BG846" i="3"/>
  <c r="BI846" i="3"/>
  <c r="N847" i="3"/>
  <c r="P847" i="3"/>
  <c r="R847" i="3"/>
  <c r="T847" i="3"/>
  <c r="V847" i="3"/>
  <c r="X847" i="3"/>
  <c r="Z847" i="3"/>
  <c r="AB847" i="3"/>
  <c r="AD847" i="3"/>
  <c r="AF847" i="3"/>
  <c r="AH847" i="3"/>
  <c r="AJ847" i="3"/>
  <c r="AL847" i="3"/>
  <c r="AN847" i="3"/>
  <c r="AP847" i="3"/>
  <c r="AR847" i="3"/>
  <c r="AT847" i="3"/>
  <c r="AV847" i="3"/>
  <c r="AX847" i="3"/>
  <c r="AZ847" i="3"/>
  <c r="BB847" i="3"/>
  <c r="BD847" i="3"/>
  <c r="BF847" i="3"/>
  <c r="BH847" i="3"/>
  <c r="M847" i="3"/>
  <c r="O847" i="3"/>
  <c r="Q847" i="3"/>
  <c r="S847" i="3"/>
  <c r="U847" i="3"/>
  <c r="W847" i="3"/>
  <c r="Y847" i="3"/>
  <c r="AA847" i="3"/>
  <c r="AC847" i="3"/>
  <c r="AE847" i="3"/>
  <c r="AG847" i="3"/>
  <c r="AI847" i="3"/>
  <c r="AK847" i="3"/>
  <c r="AM847" i="3"/>
  <c r="AO847" i="3"/>
  <c r="AQ847" i="3"/>
  <c r="AS847" i="3"/>
  <c r="AU847" i="3"/>
  <c r="AW847" i="3"/>
  <c r="AY847" i="3"/>
  <c r="BA847" i="3"/>
  <c r="BC847" i="3"/>
  <c r="BE847" i="3"/>
  <c r="BG847" i="3"/>
  <c r="BI847" i="3"/>
  <c r="N848" i="3"/>
  <c r="P848" i="3"/>
  <c r="R848" i="3"/>
  <c r="T848" i="3"/>
  <c r="V848" i="3"/>
  <c r="X848" i="3"/>
  <c r="Z848" i="3"/>
  <c r="AB848" i="3"/>
  <c r="AD848" i="3"/>
  <c r="AF848" i="3"/>
  <c r="AH848" i="3"/>
  <c r="AJ848" i="3"/>
  <c r="AL848" i="3"/>
  <c r="AN848" i="3"/>
  <c r="AP848" i="3"/>
  <c r="AR848" i="3"/>
  <c r="AT848" i="3"/>
  <c r="AV848" i="3"/>
  <c r="AX848" i="3"/>
  <c r="AZ848" i="3"/>
  <c r="BB848" i="3"/>
  <c r="BD848" i="3"/>
  <c r="BF848" i="3"/>
  <c r="BH848" i="3"/>
  <c r="M848" i="3"/>
  <c r="O848" i="3"/>
  <c r="Q848" i="3"/>
  <c r="S848" i="3"/>
  <c r="U848" i="3"/>
  <c r="W848" i="3"/>
  <c r="Y848" i="3"/>
  <c r="AA848" i="3"/>
  <c r="AC848" i="3"/>
  <c r="AE848" i="3"/>
  <c r="AG848" i="3"/>
  <c r="AI848" i="3"/>
  <c r="AK848" i="3"/>
  <c r="AM848" i="3"/>
  <c r="AO848" i="3"/>
  <c r="AQ848" i="3"/>
  <c r="AS848" i="3"/>
  <c r="AU848" i="3"/>
  <c r="AW848" i="3"/>
  <c r="AY848" i="3"/>
  <c r="BA848" i="3"/>
  <c r="BC848" i="3"/>
  <c r="BE848" i="3"/>
  <c r="BG848" i="3"/>
  <c r="BI848" i="3"/>
  <c r="N849" i="3"/>
  <c r="P849" i="3"/>
  <c r="R849" i="3"/>
  <c r="T849" i="3"/>
  <c r="V849" i="3"/>
  <c r="X849" i="3"/>
  <c r="Z849" i="3"/>
  <c r="AB849" i="3"/>
  <c r="AD849" i="3"/>
  <c r="AF849" i="3"/>
  <c r="AH849" i="3"/>
  <c r="AJ849" i="3"/>
  <c r="AL849" i="3"/>
  <c r="AN849" i="3"/>
  <c r="AP849" i="3"/>
  <c r="AR849" i="3"/>
  <c r="AT849" i="3"/>
  <c r="AV849" i="3"/>
  <c r="AX849" i="3"/>
  <c r="AZ849" i="3"/>
  <c r="BB849" i="3"/>
  <c r="BD849" i="3"/>
  <c r="BF849" i="3"/>
  <c r="BH849" i="3"/>
  <c r="M849" i="3"/>
  <c r="O849" i="3"/>
  <c r="Q849" i="3"/>
  <c r="S849" i="3"/>
  <c r="U849" i="3"/>
  <c r="W849" i="3"/>
  <c r="Y849" i="3"/>
  <c r="AA849" i="3"/>
  <c r="AC849" i="3"/>
  <c r="AE849" i="3"/>
  <c r="AG849" i="3"/>
  <c r="AI849" i="3"/>
  <c r="AK849" i="3"/>
  <c r="AM849" i="3"/>
  <c r="AO849" i="3"/>
  <c r="AQ849" i="3"/>
  <c r="AS849" i="3"/>
  <c r="AU849" i="3"/>
  <c r="AW849" i="3"/>
  <c r="AY849" i="3"/>
  <c r="BA849" i="3"/>
  <c r="BC849" i="3"/>
  <c r="BE849" i="3"/>
  <c r="BG849" i="3"/>
  <c r="BI849" i="3"/>
  <c r="M850" i="3"/>
  <c r="O850" i="3"/>
  <c r="Q850" i="3"/>
  <c r="S850" i="3"/>
  <c r="U850" i="3"/>
  <c r="W850" i="3"/>
  <c r="Y850" i="3"/>
  <c r="AA850" i="3"/>
  <c r="AC850" i="3"/>
  <c r="AE850" i="3"/>
  <c r="AG850" i="3"/>
  <c r="AI850" i="3"/>
  <c r="AK850" i="3"/>
  <c r="AM850" i="3"/>
  <c r="AO850" i="3"/>
  <c r="AQ850" i="3"/>
  <c r="AS850" i="3"/>
  <c r="AU850" i="3"/>
  <c r="AW850" i="3"/>
  <c r="AY850" i="3"/>
  <c r="BA850" i="3"/>
  <c r="BC850" i="3"/>
  <c r="BE850" i="3"/>
  <c r="BG850" i="3"/>
  <c r="BI850" i="3"/>
  <c r="N850" i="3"/>
  <c r="P850" i="3"/>
  <c r="R850" i="3"/>
  <c r="T850" i="3"/>
  <c r="V850" i="3"/>
  <c r="X850" i="3"/>
  <c r="Z850" i="3"/>
  <c r="AB850" i="3"/>
  <c r="AD850" i="3"/>
  <c r="AF850" i="3"/>
  <c r="AH850" i="3"/>
  <c r="AJ850" i="3"/>
  <c r="AL850" i="3"/>
  <c r="AN850" i="3"/>
  <c r="AP850" i="3"/>
  <c r="AR850" i="3"/>
  <c r="AT850" i="3"/>
  <c r="AV850" i="3"/>
  <c r="AX850" i="3"/>
  <c r="AZ850" i="3"/>
  <c r="BB850" i="3"/>
  <c r="BD850" i="3"/>
  <c r="BF850" i="3"/>
  <c r="BH850" i="3"/>
  <c r="N851" i="3"/>
  <c r="P851" i="3"/>
  <c r="R851" i="3"/>
  <c r="T851" i="3"/>
  <c r="V851" i="3"/>
  <c r="X851" i="3"/>
  <c r="Z851" i="3"/>
  <c r="AB851" i="3"/>
  <c r="AD851" i="3"/>
  <c r="AF851" i="3"/>
  <c r="AH851" i="3"/>
  <c r="AJ851" i="3"/>
  <c r="AL851" i="3"/>
  <c r="AN851" i="3"/>
  <c r="AP851" i="3"/>
  <c r="AR851" i="3"/>
  <c r="AT851" i="3"/>
  <c r="AV851" i="3"/>
  <c r="AX851" i="3"/>
  <c r="AZ851" i="3"/>
  <c r="BB851" i="3"/>
  <c r="BD851" i="3"/>
  <c r="BF851" i="3"/>
  <c r="BH851" i="3"/>
  <c r="M851" i="3"/>
  <c r="O851" i="3"/>
  <c r="Q851" i="3"/>
  <c r="S851" i="3"/>
  <c r="U851" i="3"/>
  <c r="W851" i="3"/>
  <c r="Y851" i="3"/>
  <c r="AA851" i="3"/>
  <c r="AC851" i="3"/>
  <c r="AE851" i="3"/>
  <c r="AG851" i="3"/>
  <c r="AI851" i="3"/>
  <c r="AK851" i="3"/>
  <c r="AM851" i="3"/>
  <c r="AO851" i="3"/>
  <c r="AQ851" i="3"/>
  <c r="AS851" i="3"/>
  <c r="AU851" i="3"/>
  <c r="AW851" i="3"/>
  <c r="AY851" i="3"/>
  <c r="BA851" i="3"/>
  <c r="BC851" i="3"/>
  <c r="BE851" i="3"/>
  <c r="BG851" i="3"/>
  <c r="BI851" i="3"/>
  <c r="M852" i="3"/>
  <c r="O852" i="3"/>
  <c r="Q852" i="3"/>
  <c r="S852" i="3"/>
  <c r="U852" i="3"/>
  <c r="W852" i="3"/>
  <c r="Y852" i="3"/>
  <c r="AA852" i="3"/>
  <c r="AC852" i="3"/>
  <c r="AE852" i="3"/>
  <c r="AG852" i="3"/>
  <c r="AI852" i="3"/>
  <c r="AK852" i="3"/>
  <c r="AM852" i="3"/>
  <c r="AO852" i="3"/>
  <c r="AQ852" i="3"/>
  <c r="N852" i="3"/>
  <c r="P852" i="3"/>
  <c r="R852" i="3"/>
  <c r="T852" i="3"/>
  <c r="V852" i="3"/>
  <c r="X852" i="3"/>
  <c r="Z852" i="3"/>
  <c r="AB852" i="3"/>
  <c r="AD852" i="3"/>
  <c r="AF852" i="3"/>
  <c r="AH852" i="3"/>
  <c r="AJ852" i="3"/>
  <c r="AL852" i="3"/>
  <c r="AN852" i="3"/>
  <c r="AP852" i="3"/>
  <c r="AR852" i="3"/>
  <c r="AT852" i="3"/>
  <c r="AS852" i="3"/>
  <c r="AV852" i="3"/>
  <c r="AX852" i="3"/>
  <c r="AZ852" i="3"/>
  <c r="BB852" i="3"/>
  <c r="BD852" i="3"/>
  <c r="BF852" i="3"/>
  <c r="BH852" i="3"/>
  <c r="AU852" i="3"/>
  <c r="AW852" i="3"/>
  <c r="AY852" i="3"/>
  <c r="BA852" i="3"/>
  <c r="BC852" i="3"/>
  <c r="BE852" i="3"/>
  <c r="BG852" i="3"/>
  <c r="BI852" i="3"/>
  <c r="M853" i="3"/>
  <c r="O853" i="3"/>
  <c r="Q853" i="3"/>
  <c r="S853" i="3"/>
  <c r="U853" i="3"/>
  <c r="W853" i="3"/>
  <c r="Y853" i="3"/>
  <c r="AA853" i="3"/>
  <c r="AC853" i="3"/>
  <c r="AE853" i="3"/>
  <c r="AG853" i="3"/>
  <c r="AI853" i="3"/>
  <c r="AK853" i="3"/>
  <c r="AM853" i="3"/>
  <c r="AO853" i="3"/>
  <c r="AQ853" i="3"/>
  <c r="AS853" i="3"/>
  <c r="AU853" i="3"/>
  <c r="AW853" i="3"/>
  <c r="AY853" i="3"/>
  <c r="BA853" i="3"/>
  <c r="BC853" i="3"/>
  <c r="BE853" i="3"/>
  <c r="BG853" i="3"/>
  <c r="BI853" i="3"/>
  <c r="N853" i="3"/>
  <c r="P853" i="3"/>
  <c r="R853" i="3"/>
  <c r="T853" i="3"/>
  <c r="V853" i="3"/>
  <c r="X853" i="3"/>
  <c r="Z853" i="3"/>
  <c r="AB853" i="3"/>
  <c r="AD853" i="3"/>
  <c r="AF853" i="3"/>
  <c r="AH853" i="3"/>
  <c r="AJ853" i="3"/>
  <c r="AL853" i="3"/>
  <c r="AN853" i="3"/>
  <c r="AP853" i="3"/>
  <c r="AR853" i="3"/>
  <c r="AT853" i="3"/>
  <c r="AV853" i="3"/>
  <c r="AX853" i="3"/>
  <c r="AZ853" i="3"/>
  <c r="BB853" i="3"/>
  <c r="BD853" i="3"/>
  <c r="BF853" i="3"/>
  <c r="BH853" i="3"/>
  <c r="M854" i="3"/>
  <c r="O854" i="3"/>
  <c r="Q854" i="3"/>
  <c r="S854" i="3"/>
  <c r="U854" i="3"/>
  <c r="W854" i="3"/>
  <c r="Y854" i="3"/>
  <c r="AA854" i="3"/>
  <c r="AC854" i="3"/>
  <c r="AE854" i="3"/>
  <c r="AG854" i="3"/>
  <c r="AI854" i="3"/>
  <c r="AK854" i="3"/>
  <c r="AM854" i="3"/>
  <c r="AO854" i="3"/>
  <c r="AQ854" i="3"/>
  <c r="AS854" i="3"/>
  <c r="AU854" i="3"/>
  <c r="AW854" i="3"/>
  <c r="AY854" i="3"/>
  <c r="BA854" i="3"/>
  <c r="BC854" i="3"/>
  <c r="BE854" i="3"/>
  <c r="BG854" i="3"/>
  <c r="BI854" i="3"/>
  <c r="N854" i="3"/>
  <c r="P854" i="3"/>
  <c r="R854" i="3"/>
  <c r="T854" i="3"/>
  <c r="V854" i="3"/>
  <c r="X854" i="3"/>
  <c r="Z854" i="3"/>
  <c r="AB854" i="3"/>
  <c r="AD854" i="3"/>
  <c r="AF854" i="3"/>
  <c r="AH854" i="3"/>
  <c r="AJ854" i="3"/>
  <c r="AL854" i="3"/>
  <c r="AN854" i="3"/>
  <c r="AP854" i="3"/>
  <c r="AR854" i="3"/>
  <c r="AT854" i="3"/>
  <c r="AV854" i="3"/>
  <c r="AX854" i="3"/>
  <c r="AZ854" i="3"/>
  <c r="BB854" i="3"/>
  <c r="BD854" i="3"/>
  <c r="BF854" i="3"/>
  <c r="BH854" i="3"/>
  <c r="M855" i="3"/>
  <c r="O855" i="3"/>
  <c r="Q855" i="3"/>
  <c r="S855" i="3"/>
  <c r="U855" i="3"/>
  <c r="W855" i="3"/>
  <c r="Y855" i="3"/>
  <c r="AA855" i="3"/>
  <c r="AC855" i="3"/>
  <c r="AE855" i="3"/>
  <c r="AG855" i="3"/>
  <c r="AI855" i="3"/>
  <c r="AK855" i="3"/>
  <c r="AM855" i="3"/>
  <c r="AO855" i="3"/>
  <c r="AQ855" i="3"/>
  <c r="AS855" i="3"/>
  <c r="AU855" i="3"/>
  <c r="AW855" i="3"/>
  <c r="AY855" i="3"/>
  <c r="BA855" i="3"/>
  <c r="BC855" i="3"/>
  <c r="BE855" i="3"/>
  <c r="BG855" i="3"/>
  <c r="BI855" i="3"/>
  <c r="N855" i="3"/>
  <c r="P855" i="3"/>
  <c r="R855" i="3"/>
  <c r="T855" i="3"/>
  <c r="V855" i="3"/>
  <c r="X855" i="3"/>
  <c r="Z855" i="3"/>
  <c r="AB855" i="3"/>
  <c r="AD855" i="3"/>
  <c r="AF855" i="3"/>
  <c r="AH855" i="3"/>
  <c r="AJ855" i="3"/>
  <c r="AL855" i="3"/>
  <c r="AN855" i="3"/>
  <c r="AP855" i="3"/>
  <c r="AR855" i="3"/>
  <c r="AT855" i="3"/>
  <c r="AV855" i="3"/>
  <c r="AX855" i="3"/>
  <c r="AZ855" i="3"/>
  <c r="BB855" i="3"/>
  <c r="BD855" i="3"/>
  <c r="BF855" i="3"/>
  <c r="BH855" i="3"/>
  <c r="M856" i="3"/>
  <c r="O856" i="3"/>
  <c r="Q856" i="3"/>
  <c r="S856" i="3"/>
  <c r="U856" i="3"/>
  <c r="W856" i="3"/>
  <c r="Y856" i="3"/>
  <c r="AA856" i="3"/>
  <c r="AC856" i="3"/>
  <c r="AE856" i="3"/>
  <c r="AG856" i="3"/>
  <c r="AI856" i="3"/>
  <c r="AK856" i="3"/>
  <c r="AM856" i="3"/>
  <c r="AO856" i="3"/>
  <c r="AQ856" i="3"/>
  <c r="AS856" i="3"/>
  <c r="AU856" i="3"/>
  <c r="AW856" i="3"/>
  <c r="AY856" i="3"/>
  <c r="BA856" i="3"/>
  <c r="BC856" i="3"/>
  <c r="BE856" i="3"/>
  <c r="BG856" i="3"/>
  <c r="BI856" i="3"/>
  <c r="N856" i="3"/>
  <c r="P856" i="3"/>
  <c r="R856" i="3"/>
  <c r="T856" i="3"/>
  <c r="V856" i="3"/>
  <c r="X856" i="3"/>
  <c r="Z856" i="3"/>
  <c r="AB856" i="3"/>
  <c r="AD856" i="3"/>
  <c r="AF856" i="3"/>
  <c r="AH856" i="3"/>
  <c r="AJ856" i="3"/>
  <c r="AL856" i="3"/>
  <c r="AN856" i="3"/>
  <c r="AP856" i="3"/>
  <c r="AR856" i="3"/>
  <c r="AT856" i="3"/>
  <c r="AV856" i="3"/>
  <c r="AX856" i="3"/>
  <c r="AZ856" i="3"/>
  <c r="BB856" i="3"/>
  <c r="BD856" i="3"/>
  <c r="BF856" i="3"/>
  <c r="BH856" i="3"/>
  <c r="M857" i="3"/>
  <c r="O857" i="3"/>
  <c r="Q857" i="3"/>
  <c r="S857" i="3"/>
  <c r="U857" i="3"/>
  <c r="W857" i="3"/>
  <c r="Y857" i="3"/>
  <c r="AA857" i="3"/>
  <c r="AC857" i="3"/>
  <c r="AE857" i="3"/>
  <c r="AG857" i="3"/>
  <c r="AI857" i="3"/>
  <c r="AK857" i="3"/>
  <c r="AM857" i="3"/>
  <c r="AO857" i="3"/>
  <c r="AQ857" i="3"/>
  <c r="AS857" i="3"/>
  <c r="AU857" i="3"/>
  <c r="AW857" i="3"/>
  <c r="AY857" i="3"/>
  <c r="BA857" i="3"/>
  <c r="BC857" i="3"/>
  <c r="BE857" i="3"/>
  <c r="BG857" i="3"/>
  <c r="BI857" i="3"/>
  <c r="N857" i="3"/>
  <c r="P857" i="3"/>
  <c r="R857" i="3"/>
  <c r="T857" i="3"/>
  <c r="V857" i="3"/>
  <c r="X857" i="3"/>
  <c r="Z857" i="3"/>
  <c r="AB857" i="3"/>
  <c r="AD857" i="3"/>
  <c r="AF857" i="3"/>
  <c r="AH857" i="3"/>
  <c r="AJ857" i="3"/>
  <c r="AL857" i="3"/>
  <c r="AN857" i="3"/>
  <c r="AP857" i="3"/>
  <c r="AR857" i="3"/>
  <c r="AT857" i="3"/>
  <c r="AV857" i="3"/>
  <c r="AX857" i="3"/>
  <c r="AZ857" i="3"/>
  <c r="BB857" i="3"/>
  <c r="BD857" i="3"/>
  <c r="BF857" i="3"/>
  <c r="BH857" i="3"/>
  <c r="N858" i="3"/>
  <c r="P858" i="3"/>
  <c r="R858" i="3"/>
  <c r="T858" i="3"/>
  <c r="V858" i="3"/>
  <c r="X858" i="3"/>
  <c r="Z858" i="3"/>
  <c r="AB858" i="3"/>
  <c r="AD858" i="3"/>
  <c r="AF858" i="3"/>
  <c r="AH858" i="3"/>
  <c r="AJ858" i="3"/>
  <c r="AL858" i="3"/>
  <c r="AN858" i="3"/>
  <c r="AP858" i="3"/>
  <c r="AR858" i="3"/>
  <c r="AT858" i="3"/>
  <c r="AV858" i="3"/>
  <c r="AX858" i="3"/>
  <c r="AZ858" i="3"/>
  <c r="BB858" i="3"/>
  <c r="BD858" i="3"/>
  <c r="BF858" i="3"/>
  <c r="BH858" i="3"/>
  <c r="M858" i="3"/>
  <c r="O858" i="3"/>
  <c r="Q858" i="3"/>
  <c r="S858" i="3"/>
  <c r="U858" i="3"/>
  <c r="W858" i="3"/>
  <c r="Y858" i="3"/>
  <c r="AA858" i="3"/>
  <c r="AC858" i="3"/>
  <c r="AE858" i="3"/>
  <c r="AG858" i="3"/>
  <c r="AI858" i="3"/>
  <c r="AK858" i="3"/>
  <c r="AM858" i="3"/>
  <c r="AO858" i="3"/>
  <c r="AQ858" i="3"/>
  <c r="AS858" i="3"/>
  <c r="AU858" i="3"/>
  <c r="AW858" i="3"/>
  <c r="AY858" i="3"/>
  <c r="BA858" i="3"/>
  <c r="BC858" i="3"/>
  <c r="BE858" i="3"/>
  <c r="BG858" i="3"/>
  <c r="BI858" i="3"/>
  <c r="M859" i="3"/>
  <c r="O859" i="3"/>
  <c r="Q859" i="3"/>
  <c r="S859" i="3"/>
  <c r="U859" i="3"/>
  <c r="W859" i="3"/>
  <c r="Y859" i="3"/>
  <c r="AA859" i="3"/>
  <c r="AC859" i="3"/>
  <c r="AE859" i="3"/>
  <c r="AG859" i="3"/>
  <c r="AI859" i="3"/>
  <c r="AK859" i="3"/>
  <c r="AM859" i="3"/>
  <c r="AO859" i="3"/>
  <c r="AQ859" i="3"/>
  <c r="AS859" i="3"/>
  <c r="AU859" i="3"/>
  <c r="AW859" i="3"/>
  <c r="AY859" i="3"/>
  <c r="BA859" i="3"/>
  <c r="BC859" i="3"/>
  <c r="BE859" i="3"/>
  <c r="BG859" i="3"/>
  <c r="BI859" i="3"/>
  <c r="N859" i="3"/>
  <c r="P859" i="3"/>
  <c r="R859" i="3"/>
  <c r="T859" i="3"/>
  <c r="V859" i="3"/>
  <c r="X859" i="3"/>
  <c r="Z859" i="3"/>
  <c r="AB859" i="3"/>
  <c r="AD859" i="3"/>
  <c r="AF859" i="3"/>
  <c r="AH859" i="3"/>
  <c r="AJ859" i="3"/>
  <c r="AL859" i="3"/>
  <c r="AN859" i="3"/>
  <c r="AP859" i="3"/>
  <c r="AR859" i="3"/>
  <c r="AT859" i="3"/>
  <c r="AV859" i="3"/>
  <c r="AX859" i="3"/>
  <c r="AZ859" i="3"/>
  <c r="BB859" i="3"/>
  <c r="BD859" i="3"/>
  <c r="BF859" i="3"/>
  <c r="BH859" i="3"/>
  <c r="N860" i="3"/>
  <c r="P860" i="3"/>
  <c r="R860" i="3"/>
  <c r="T860" i="3"/>
  <c r="V860" i="3"/>
  <c r="X860" i="3"/>
  <c r="Z860" i="3"/>
  <c r="AB860" i="3"/>
  <c r="AD860" i="3"/>
  <c r="AF860" i="3"/>
  <c r="AH860" i="3"/>
  <c r="AJ860" i="3"/>
  <c r="AL860" i="3"/>
  <c r="AN860" i="3"/>
  <c r="AP860" i="3"/>
  <c r="AR860" i="3"/>
  <c r="AT860" i="3"/>
  <c r="AV860" i="3"/>
  <c r="AX860" i="3"/>
  <c r="AZ860" i="3"/>
  <c r="BB860" i="3"/>
  <c r="BD860" i="3"/>
  <c r="BF860" i="3"/>
  <c r="BH860" i="3"/>
  <c r="M860" i="3"/>
  <c r="O860" i="3"/>
  <c r="Q860" i="3"/>
  <c r="S860" i="3"/>
  <c r="U860" i="3"/>
  <c r="W860" i="3"/>
  <c r="Y860" i="3"/>
  <c r="AA860" i="3"/>
  <c r="AC860" i="3"/>
  <c r="AE860" i="3"/>
  <c r="AG860" i="3"/>
  <c r="AI860" i="3"/>
  <c r="AK860" i="3"/>
  <c r="AM860" i="3"/>
  <c r="AO860" i="3"/>
  <c r="AQ860" i="3"/>
  <c r="AS860" i="3"/>
  <c r="AU860" i="3"/>
  <c r="AW860" i="3"/>
  <c r="AY860" i="3"/>
  <c r="BA860" i="3"/>
  <c r="BC860" i="3"/>
  <c r="BE860" i="3"/>
  <c r="BG860" i="3"/>
  <c r="BI860" i="3"/>
  <c r="M861" i="3"/>
  <c r="O861" i="3"/>
  <c r="Q861" i="3"/>
  <c r="S861" i="3"/>
  <c r="U861" i="3"/>
  <c r="W861" i="3"/>
  <c r="Y861" i="3"/>
  <c r="AA861" i="3"/>
  <c r="AC861" i="3"/>
  <c r="AE861" i="3"/>
  <c r="AG861" i="3"/>
  <c r="AI861" i="3"/>
  <c r="AK861" i="3"/>
  <c r="AM861" i="3"/>
  <c r="AO861" i="3"/>
  <c r="AQ861" i="3"/>
  <c r="AS861" i="3"/>
  <c r="AU861" i="3"/>
  <c r="AW861" i="3"/>
  <c r="AY861" i="3"/>
  <c r="BA861" i="3"/>
  <c r="BC861" i="3"/>
  <c r="BE861" i="3"/>
  <c r="BG861" i="3"/>
  <c r="BI861" i="3"/>
  <c r="N861" i="3"/>
  <c r="P861" i="3"/>
  <c r="R861" i="3"/>
  <c r="T861" i="3"/>
  <c r="V861" i="3"/>
  <c r="X861" i="3"/>
  <c r="Z861" i="3"/>
  <c r="AB861" i="3"/>
  <c r="AD861" i="3"/>
  <c r="AF861" i="3"/>
  <c r="AH861" i="3"/>
  <c r="AJ861" i="3"/>
  <c r="AL861" i="3"/>
  <c r="AN861" i="3"/>
  <c r="AP861" i="3"/>
  <c r="AR861" i="3"/>
  <c r="AT861" i="3"/>
  <c r="AV861" i="3"/>
  <c r="AX861" i="3"/>
  <c r="AZ861" i="3"/>
  <c r="BB861" i="3"/>
  <c r="BD861" i="3"/>
  <c r="BF861" i="3"/>
  <c r="BH861" i="3"/>
  <c r="M862" i="3"/>
  <c r="O862" i="3"/>
  <c r="Q862" i="3"/>
  <c r="S862" i="3"/>
  <c r="U862" i="3"/>
  <c r="W862" i="3"/>
  <c r="Y862" i="3"/>
  <c r="AA862" i="3"/>
  <c r="AC862" i="3"/>
  <c r="AE862" i="3"/>
  <c r="AG862" i="3"/>
  <c r="AI862" i="3"/>
  <c r="AK862" i="3"/>
  <c r="AM862" i="3"/>
  <c r="AO862" i="3"/>
  <c r="AQ862" i="3"/>
  <c r="AS862" i="3"/>
  <c r="AU862" i="3"/>
  <c r="AW862" i="3"/>
  <c r="AY862" i="3"/>
  <c r="BA862" i="3"/>
  <c r="BC862" i="3"/>
  <c r="BE862" i="3"/>
  <c r="BG862" i="3"/>
  <c r="BI862" i="3"/>
  <c r="N862" i="3"/>
  <c r="P862" i="3"/>
  <c r="R862" i="3"/>
  <c r="T862" i="3"/>
  <c r="V862" i="3"/>
  <c r="X862" i="3"/>
  <c r="Z862" i="3"/>
  <c r="AB862" i="3"/>
  <c r="AD862" i="3"/>
  <c r="AF862" i="3"/>
  <c r="AH862" i="3"/>
  <c r="AJ862" i="3"/>
  <c r="AL862" i="3"/>
  <c r="AN862" i="3"/>
  <c r="AP862" i="3"/>
  <c r="AR862" i="3"/>
  <c r="AT862" i="3"/>
  <c r="AV862" i="3"/>
  <c r="AX862" i="3"/>
  <c r="AZ862" i="3"/>
  <c r="BB862" i="3"/>
  <c r="BD862" i="3"/>
  <c r="BF862" i="3"/>
  <c r="BH862" i="3"/>
  <c r="M863" i="3"/>
  <c r="O863" i="3"/>
  <c r="Q863" i="3"/>
  <c r="S863" i="3"/>
  <c r="U863" i="3"/>
  <c r="W863" i="3"/>
  <c r="Y863" i="3"/>
  <c r="AA863" i="3"/>
  <c r="AC863" i="3"/>
  <c r="AE863" i="3"/>
  <c r="AG863" i="3"/>
  <c r="AI863" i="3"/>
  <c r="AK863" i="3"/>
  <c r="AM863" i="3"/>
  <c r="AO863" i="3"/>
  <c r="AQ863" i="3"/>
  <c r="AS863" i="3"/>
  <c r="AU863" i="3"/>
  <c r="AW863" i="3"/>
  <c r="AY863" i="3"/>
  <c r="BA863" i="3"/>
  <c r="BC863" i="3"/>
  <c r="BE863" i="3"/>
  <c r="BG863" i="3"/>
  <c r="BI863" i="3"/>
  <c r="N863" i="3"/>
  <c r="P863" i="3"/>
  <c r="R863" i="3"/>
  <c r="T863" i="3"/>
  <c r="V863" i="3"/>
  <c r="X863" i="3"/>
  <c r="Z863" i="3"/>
  <c r="AB863" i="3"/>
  <c r="AD863" i="3"/>
  <c r="AF863" i="3"/>
  <c r="AH863" i="3"/>
  <c r="AJ863" i="3"/>
  <c r="AL863" i="3"/>
  <c r="AN863" i="3"/>
  <c r="AP863" i="3"/>
  <c r="AR863" i="3"/>
  <c r="AT863" i="3"/>
  <c r="AV863" i="3"/>
  <c r="AX863" i="3"/>
  <c r="AZ863" i="3"/>
  <c r="BB863" i="3"/>
  <c r="BD863" i="3"/>
  <c r="BF863" i="3"/>
  <c r="BH863" i="3"/>
  <c r="M864" i="3"/>
  <c r="O864" i="3"/>
  <c r="Q864" i="3"/>
  <c r="S864" i="3"/>
  <c r="U864" i="3"/>
  <c r="W864" i="3"/>
  <c r="Y864" i="3"/>
  <c r="AA864" i="3"/>
  <c r="AC864" i="3"/>
  <c r="AE864" i="3"/>
  <c r="AG864" i="3"/>
  <c r="AI864" i="3"/>
  <c r="AK864" i="3"/>
  <c r="AM864" i="3"/>
  <c r="AO864" i="3"/>
  <c r="AQ864" i="3"/>
  <c r="AS864" i="3"/>
  <c r="AU864" i="3"/>
  <c r="AW864" i="3"/>
  <c r="AY864" i="3"/>
  <c r="BA864" i="3"/>
  <c r="BC864" i="3"/>
  <c r="BE864" i="3"/>
  <c r="BG864" i="3"/>
  <c r="BI864" i="3"/>
  <c r="N864" i="3"/>
  <c r="P864" i="3"/>
  <c r="R864" i="3"/>
  <c r="T864" i="3"/>
  <c r="V864" i="3"/>
  <c r="X864" i="3"/>
  <c r="Z864" i="3"/>
  <c r="AB864" i="3"/>
  <c r="AD864" i="3"/>
  <c r="AF864" i="3"/>
  <c r="AH864" i="3"/>
  <c r="AJ864" i="3"/>
  <c r="AL864" i="3"/>
  <c r="AN864" i="3"/>
  <c r="AP864" i="3"/>
  <c r="AR864" i="3"/>
  <c r="AT864" i="3"/>
  <c r="AV864" i="3"/>
  <c r="AX864" i="3"/>
  <c r="AZ864" i="3"/>
  <c r="BB864" i="3"/>
  <c r="BD864" i="3"/>
  <c r="BF864" i="3"/>
  <c r="BH864" i="3"/>
  <c r="M865" i="3"/>
  <c r="O865" i="3"/>
  <c r="Q865" i="3"/>
  <c r="S865" i="3"/>
  <c r="U865" i="3"/>
  <c r="W865" i="3"/>
  <c r="Y865" i="3"/>
  <c r="AA865" i="3"/>
  <c r="AC865" i="3"/>
  <c r="AE865" i="3"/>
  <c r="AG865" i="3"/>
  <c r="AI865" i="3"/>
  <c r="AK865" i="3"/>
  <c r="AM865" i="3"/>
  <c r="AO865" i="3"/>
  <c r="AQ865" i="3"/>
  <c r="AS865" i="3"/>
  <c r="AU865" i="3"/>
  <c r="AW865" i="3"/>
  <c r="AY865" i="3"/>
  <c r="BA865" i="3"/>
  <c r="BC865" i="3"/>
  <c r="BE865" i="3"/>
  <c r="BG865" i="3"/>
  <c r="BI865" i="3"/>
  <c r="N865" i="3"/>
  <c r="P865" i="3"/>
  <c r="R865" i="3"/>
  <c r="T865" i="3"/>
  <c r="V865" i="3"/>
  <c r="X865" i="3"/>
  <c r="Z865" i="3"/>
  <c r="AB865" i="3"/>
  <c r="AD865" i="3"/>
  <c r="AF865" i="3"/>
  <c r="AH865" i="3"/>
  <c r="AJ865" i="3"/>
  <c r="AL865" i="3"/>
  <c r="AN865" i="3"/>
  <c r="AP865" i="3"/>
  <c r="AR865" i="3"/>
  <c r="AT865" i="3"/>
  <c r="AV865" i="3"/>
  <c r="AX865" i="3"/>
  <c r="AZ865" i="3"/>
  <c r="BB865" i="3"/>
  <c r="BD865" i="3"/>
  <c r="BF865" i="3"/>
  <c r="BH865" i="3"/>
  <c r="N866" i="3"/>
  <c r="P866" i="3"/>
  <c r="R866" i="3"/>
  <c r="T866" i="3"/>
  <c r="V866" i="3"/>
  <c r="X866" i="3"/>
  <c r="Z866" i="3"/>
  <c r="AB866" i="3"/>
  <c r="AD866" i="3"/>
  <c r="AF866" i="3"/>
  <c r="AH866" i="3"/>
  <c r="AJ866" i="3"/>
  <c r="AL866" i="3"/>
  <c r="AN866" i="3"/>
  <c r="AP866" i="3"/>
  <c r="AR866" i="3"/>
  <c r="AT866" i="3"/>
  <c r="AV866" i="3"/>
  <c r="AX866" i="3"/>
  <c r="AZ866" i="3"/>
  <c r="BB866" i="3"/>
  <c r="BD866" i="3"/>
  <c r="BF866" i="3"/>
  <c r="BH866" i="3"/>
  <c r="M866" i="3"/>
  <c r="O866" i="3"/>
  <c r="Q866" i="3"/>
  <c r="S866" i="3"/>
  <c r="U866" i="3"/>
  <c r="W866" i="3"/>
  <c r="Y866" i="3"/>
  <c r="AA866" i="3"/>
  <c r="AC866" i="3"/>
  <c r="AE866" i="3"/>
  <c r="AG866" i="3"/>
  <c r="AI866" i="3"/>
  <c r="AK866" i="3"/>
  <c r="AM866" i="3"/>
  <c r="AO866" i="3"/>
  <c r="AQ866" i="3"/>
  <c r="AS866" i="3"/>
  <c r="AU866" i="3"/>
  <c r="AW866" i="3"/>
  <c r="AY866" i="3"/>
  <c r="BA866" i="3"/>
  <c r="BC866" i="3"/>
  <c r="BE866" i="3"/>
  <c r="BG866" i="3"/>
  <c r="BI866" i="3"/>
  <c r="M867" i="3"/>
  <c r="O867" i="3"/>
  <c r="Q867" i="3"/>
  <c r="S867" i="3"/>
  <c r="U867" i="3"/>
  <c r="W867" i="3"/>
  <c r="Y867" i="3"/>
  <c r="AA867" i="3"/>
  <c r="AC867" i="3"/>
  <c r="AE867" i="3"/>
  <c r="AG867" i="3"/>
  <c r="AI867" i="3"/>
  <c r="AK867" i="3"/>
  <c r="AM867" i="3"/>
  <c r="AO867" i="3"/>
  <c r="AQ867" i="3"/>
  <c r="AS867" i="3"/>
  <c r="AU867" i="3"/>
  <c r="AW867" i="3"/>
  <c r="AY867" i="3"/>
  <c r="BA867" i="3"/>
  <c r="BC867" i="3"/>
  <c r="BE867" i="3"/>
  <c r="BG867" i="3"/>
  <c r="BI867" i="3"/>
  <c r="N867" i="3"/>
  <c r="P867" i="3"/>
  <c r="R867" i="3"/>
  <c r="T867" i="3"/>
  <c r="V867" i="3"/>
  <c r="X867" i="3"/>
  <c r="Z867" i="3"/>
  <c r="AB867" i="3"/>
  <c r="AD867" i="3"/>
  <c r="AF867" i="3"/>
  <c r="AH867" i="3"/>
  <c r="AJ867" i="3"/>
  <c r="AL867" i="3"/>
  <c r="AN867" i="3"/>
  <c r="AP867" i="3"/>
  <c r="AR867" i="3"/>
  <c r="AT867" i="3"/>
  <c r="AV867" i="3"/>
  <c r="AX867" i="3"/>
  <c r="AZ867" i="3"/>
  <c r="BB867" i="3"/>
  <c r="BD867" i="3"/>
  <c r="BF867" i="3"/>
  <c r="BH867" i="3"/>
  <c r="N868" i="3"/>
  <c r="P868" i="3"/>
  <c r="R868" i="3"/>
  <c r="T868" i="3"/>
  <c r="V868" i="3"/>
  <c r="X868" i="3"/>
  <c r="Z868" i="3"/>
  <c r="AB868" i="3"/>
  <c r="AD868" i="3"/>
  <c r="AF868" i="3"/>
  <c r="AH868" i="3"/>
  <c r="AJ868" i="3"/>
  <c r="AL868" i="3"/>
  <c r="AN868" i="3"/>
  <c r="AP868" i="3"/>
  <c r="AR868" i="3"/>
  <c r="AT868" i="3"/>
  <c r="AV868" i="3"/>
  <c r="AX868" i="3"/>
  <c r="AZ868" i="3"/>
  <c r="BB868" i="3"/>
  <c r="BD868" i="3"/>
  <c r="BF868" i="3"/>
  <c r="BH868" i="3"/>
  <c r="M868" i="3"/>
  <c r="O868" i="3"/>
  <c r="Q868" i="3"/>
  <c r="S868" i="3"/>
  <c r="U868" i="3"/>
  <c r="W868" i="3"/>
  <c r="Y868" i="3"/>
  <c r="AA868" i="3"/>
  <c r="AC868" i="3"/>
  <c r="AE868" i="3"/>
  <c r="AG868" i="3"/>
  <c r="AI868" i="3"/>
  <c r="AK868" i="3"/>
  <c r="AM868" i="3"/>
  <c r="AO868" i="3"/>
  <c r="AQ868" i="3"/>
  <c r="AS868" i="3"/>
  <c r="AU868" i="3"/>
  <c r="AW868" i="3"/>
  <c r="AY868" i="3"/>
  <c r="BA868" i="3"/>
  <c r="BC868" i="3"/>
  <c r="BE868" i="3"/>
  <c r="BG868" i="3"/>
  <c r="BI868" i="3"/>
  <c r="M869" i="3"/>
  <c r="O869" i="3"/>
  <c r="Q869" i="3"/>
  <c r="S869" i="3"/>
  <c r="U869" i="3"/>
  <c r="W869" i="3"/>
  <c r="Y869" i="3"/>
  <c r="AA869" i="3"/>
  <c r="AC869" i="3"/>
  <c r="AE869" i="3"/>
  <c r="AG869" i="3"/>
  <c r="AI869" i="3"/>
  <c r="AK869" i="3"/>
  <c r="AM869" i="3"/>
  <c r="AO869" i="3"/>
  <c r="AQ869" i="3"/>
  <c r="AS869" i="3"/>
  <c r="AU869" i="3"/>
  <c r="AW869" i="3"/>
  <c r="AY869" i="3"/>
  <c r="BA869" i="3"/>
  <c r="BC869" i="3"/>
  <c r="BE869" i="3"/>
  <c r="BG869" i="3"/>
  <c r="BI869" i="3"/>
  <c r="N869" i="3"/>
  <c r="P869" i="3"/>
  <c r="R869" i="3"/>
  <c r="T869" i="3"/>
  <c r="V869" i="3"/>
  <c r="X869" i="3"/>
  <c r="Z869" i="3"/>
  <c r="AB869" i="3"/>
  <c r="AD869" i="3"/>
  <c r="AF869" i="3"/>
  <c r="AH869" i="3"/>
  <c r="AJ869" i="3"/>
  <c r="AL869" i="3"/>
  <c r="AN869" i="3"/>
  <c r="AP869" i="3"/>
  <c r="AR869" i="3"/>
  <c r="AT869" i="3"/>
  <c r="AV869" i="3"/>
  <c r="AX869" i="3"/>
  <c r="AZ869" i="3"/>
  <c r="BB869" i="3"/>
  <c r="BD869" i="3"/>
  <c r="BF869" i="3"/>
  <c r="BH869" i="3"/>
  <c r="M870" i="3"/>
  <c r="O870" i="3"/>
  <c r="Q870" i="3"/>
  <c r="S870" i="3"/>
  <c r="U870" i="3"/>
  <c r="W870" i="3"/>
  <c r="Y870" i="3"/>
  <c r="AA870" i="3"/>
  <c r="AC870" i="3"/>
  <c r="AE870" i="3"/>
  <c r="AG870" i="3"/>
  <c r="AI870" i="3"/>
  <c r="AK870" i="3"/>
  <c r="AM870" i="3"/>
  <c r="AO870" i="3"/>
  <c r="AQ870" i="3"/>
  <c r="AS870" i="3"/>
  <c r="AU870" i="3"/>
  <c r="AW870" i="3"/>
  <c r="AY870" i="3"/>
  <c r="BA870" i="3"/>
  <c r="BC870" i="3"/>
  <c r="BE870" i="3"/>
  <c r="BG870" i="3"/>
  <c r="BI870" i="3"/>
  <c r="N870" i="3"/>
  <c r="P870" i="3"/>
  <c r="R870" i="3"/>
  <c r="T870" i="3"/>
  <c r="V870" i="3"/>
  <c r="X870" i="3"/>
  <c r="Z870" i="3"/>
  <c r="AB870" i="3"/>
  <c r="AD870" i="3"/>
  <c r="AF870" i="3"/>
  <c r="AH870" i="3"/>
  <c r="AJ870" i="3"/>
  <c r="AL870" i="3"/>
  <c r="AN870" i="3"/>
  <c r="AP870" i="3"/>
  <c r="AR870" i="3"/>
  <c r="AT870" i="3"/>
  <c r="AV870" i="3"/>
  <c r="AX870" i="3"/>
  <c r="AZ870" i="3"/>
  <c r="BB870" i="3"/>
  <c r="BD870" i="3"/>
  <c r="BF870" i="3"/>
  <c r="BH870" i="3"/>
  <c r="M872" i="3"/>
  <c r="O872" i="3"/>
  <c r="Q872" i="3"/>
  <c r="S872" i="3"/>
  <c r="U872" i="3"/>
  <c r="W872" i="3"/>
  <c r="Y872" i="3"/>
  <c r="AA872" i="3"/>
  <c r="AC872" i="3"/>
  <c r="AE872" i="3"/>
  <c r="AG872" i="3"/>
  <c r="AI872" i="3"/>
  <c r="AK872" i="3"/>
  <c r="AM872" i="3"/>
  <c r="AO872" i="3"/>
  <c r="AQ872" i="3"/>
  <c r="AS872" i="3"/>
  <c r="AU872" i="3"/>
  <c r="AW872" i="3"/>
  <c r="AY872" i="3"/>
  <c r="BA872" i="3"/>
  <c r="BC872" i="3"/>
  <c r="BE872" i="3"/>
  <c r="BG872" i="3"/>
  <c r="BI872" i="3"/>
  <c r="N872" i="3"/>
  <c r="P872" i="3"/>
  <c r="R872" i="3"/>
  <c r="T872" i="3"/>
  <c r="V872" i="3"/>
  <c r="X872" i="3"/>
  <c r="Z872" i="3"/>
  <c r="AB872" i="3"/>
  <c r="AD872" i="3"/>
  <c r="AF872" i="3"/>
  <c r="AH872" i="3"/>
  <c r="AJ872" i="3"/>
  <c r="AL872" i="3"/>
  <c r="AN872" i="3"/>
  <c r="AP872" i="3"/>
  <c r="AR872" i="3"/>
  <c r="AT872" i="3"/>
  <c r="AV872" i="3"/>
  <c r="AX872" i="3"/>
  <c r="AZ872" i="3"/>
  <c r="BB872" i="3"/>
  <c r="BD872" i="3"/>
  <c r="BF872" i="3"/>
  <c r="BH872" i="3"/>
  <c r="N874" i="3"/>
  <c r="P874" i="3"/>
  <c r="R874" i="3"/>
  <c r="T874" i="3"/>
  <c r="V874" i="3"/>
  <c r="X874" i="3"/>
  <c r="Z874" i="3"/>
  <c r="AB874" i="3"/>
  <c r="AD874" i="3"/>
  <c r="AF874" i="3"/>
  <c r="AH874" i="3"/>
  <c r="AJ874" i="3"/>
  <c r="AL874" i="3"/>
  <c r="AN874" i="3"/>
  <c r="AP874" i="3"/>
  <c r="AR874" i="3"/>
  <c r="AT874" i="3"/>
  <c r="AV874" i="3"/>
  <c r="AX874" i="3"/>
  <c r="AZ874" i="3"/>
  <c r="BB874" i="3"/>
  <c r="BD874" i="3"/>
  <c r="BF874" i="3"/>
  <c r="BH874" i="3"/>
  <c r="M874" i="3"/>
  <c r="O874" i="3"/>
  <c r="Q874" i="3"/>
  <c r="S874" i="3"/>
  <c r="U874" i="3"/>
  <c r="W874" i="3"/>
  <c r="Y874" i="3"/>
  <c r="AA874" i="3"/>
  <c r="AC874" i="3"/>
  <c r="AE874" i="3"/>
  <c r="AG874" i="3"/>
  <c r="AI874" i="3"/>
  <c r="AK874" i="3"/>
  <c r="AM874" i="3"/>
  <c r="AO874" i="3"/>
  <c r="AQ874" i="3"/>
  <c r="AS874" i="3"/>
  <c r="AU874" i="3"/>
  <c r="AW874" i="3"/>
  <c r="AY874" i="3"/>
  <c r="BA874" i="3"/>
  <c r="BC874" i="3"/>
  <c r="BE874" i="3"/>
  <c r="BG874" i="3"/>
  <c r="BI874" i="3"/>
  <c r="N876" i="3"/>
  <c r="P876" i="3"/>
  <c r="R876" i="3"/>
  <c r="T876" i="3"/>
  <c r="V876" i="3"/>
  <c r="X876" i="3"/>
  <c r="Z876" i="3"/>
  <c r="AB876" i="3"/>
  <c r="AD876" i="3"/>
  <c r="AF876" i="3"/>
  <c r="AH876" i="3"/>
  <c r="AJ876" i="3"/>
  <c r="AL876" i="3"/>
  <c r="AN876" i="3"/>
  <c r="AP876" i="3"/>
  <c r="AR876" i="3"/>
  <c r="AT876" i="3"/>
  <c r="AV876" i="3"/>
  <c r="AX876" i="3"/>
  <c r="AZ876" i="3"/>
  <c r="BB876" i="3"/>
  <c r="BD876" i="3"/>
  <c r="BF876" i="3"/>
  <c r="BH876" i="3"/>
  <c r="M876" i="3"/>
  <c r="O876" i="3"/>
  <c r="Q876" i="3"/>
  <c r="S876" i="3"/>
  <c r="U876" i="3"/>
  <c r="W876" i="3"/>
  <c r="Y876" i="3"/>
  <c r="AA876" i="3"/>
  <c r="AC876" i="3"/>
  <c r="AE876" i="3"/>
  <c r="AG876" i="3"/>
  <c r="AI876" i="3"/>
  <c r="AK876" i="3"/>
  <c r="AM876" i="3"/>
  <c r="AO876" i="3"/>
  <c r="AQ876" i="3"/>
  <c r="AS876" i="3"/>
  <c r="AU876" i="3"/>
  <c r="AW876" i="3"/>
  <c r="AY876" i="3"/>
  <c r="BA876" i="3"/>
  <c r="BC876" i="3"/>
  <c r="BE876" i="3"/>
  <c r="BG876" i="3"/>
  <c r="BI876" i="3"/>
  <c r="M878" i="3"/>
  <c r="O878" i="3"/>
  <c r="Q878" i="3"/>
  <c r="S878" i="3"/>
  <c r="U878" i="3"/>
  <c r="W878" i="3"/>
  <c r="Y878" i="3"/>
  <c r="AA878" i="3"/>
  <c r="AC878" i="3"/>
  <c r="AE878" i="3"/>
  <c r="AG878" i="3"/>
  <c r="AI878" i="3"/>
  <c r="AK878" i="3"/>
  <c r="AM878" i="3"/>
  <c r="AO878" i="3"/>
  <c r="AQ878" i="3"/>
  <c r="AS878" i="3"/>
  <c r="AU878" i="3"/>
  <c r="AW878" i="3"/>
  <c r="AY878" i="3"/>
  <c r="BA878" i="3"/>
  <c r="BC878" i="3"/>
  <c r="BE878" i="3"/>
  <c r="BG878" i="3"/>
  <c r="BI878" i="3"/>
  <c r="N878" i="3"/>
  <c r="P878" i="3"/>
  <c r="R878" i="3"/>
  <c r="T878" i="3"/>
  <c r="V878" i="3"/>
  <c r="X878" i="3"/>
  <c r="Z878" i="3"/>
  <c r="AB878" i="3"/>
  <c r="AD878" i="3"/>
  <c r="AF878" i="3"/>
  <c r="AH878" i="3"/>
  <c r="AJ878" i="3"/>
  <c r="AL878" i="3"/>
  <c r="AN878" i="3"/>
  <c r="AP878" i="3"/>
  <c r="AR878" i="3"/>
  <c r="AT878" i="3"/>
  <c r="AV878" i="3"/>
  <c r="AX878" i="3"/>
  <c r="AZ878" i="3"/>
  <c r="BB878" i="3"/>
  <c r="BD878" i="3"/>
  <c r="BF878" i="3"/>
  <c r="BH878" i="3"/>
  <c r="M880" i="3"/>
  <c r="O880" i="3"/>
  <c r="Q880" i="3"/>
  <c r="S880" i="3"/>
  <c r="U880" i="3"/>
  <c r="W880" i="3"/>
  <c r="Y880" i="3"/>
  <c r="AA880" i="3"/>
  <c r="AC880" i="3"/>
  <c r="AE880" i="3"/>
  <c r="AG880" i="3"/>
  <c r="AI880" i="3"/>
  <c r="AK880" i="3"/>
  <c r="AM880" i="3"/>
  <c r="AO880" i="3"/>
  <c r="AQ880" i="3"/>
  <c r="AS880" i="3"/>
  <c r="AU880" i="3"/>
  <c r="AW880" i="3"/>
  <c r="AY880" i="3"/>
  <c r="BA880" i="3"/>
  <c r="BC880" i="3"/>
  <c r="BE880" i="3"/>
  <c r="BG880" i="3"/>
  <c r="BI880" i="3"/>
  <c r="P880" i="3"/>
  <c r="T880" i="3"/>
  <c r="X880" i="3"/>
  <c r="AB880" i="3"/>
  <c r="AF880" i="3"/>
  <c r="AJ880" i="3"/>
  <c r="AN880" i="3"/>
  <c r="AR880" i="3"/>
  <c r="AV880" i="3"/>
  <c r="AZ880" i="3"/>
  <c r="BD880" i="3"/>
  <c r="BH880" i="3"/>
  <c r="N880" i="3"/>
  <c r="R880" i="3"/>
  <c r="V880" i="3"/>
  <c r="Z880" i="3"/>
  <c r="AD880" i="3"/>
  <c r="AH880" i="3"/>
  <c r="AL880" i="3"/>
  <c r="AP880" i="3"/>
  <c r="AT880" i="3"/>
  <c r="AX880" i="3"/>
  <c r="BB880" i="3"/>
  <c r="BF880" i="3"/>
  <c r="M882" i="3"/>
  <c r="O882" i="3"/>
  <c r="Q882" i="3"/>
  <c r="S882" i="3"/>
  <c r="U882" i="3"/>
  <c r="W882" i="3"/>
  <c r="Y882" i="3"/>
  <c r="AA882" i="3"/>
  <c r="AC882" i="3"/>
  <c r="AE882" i="3"/>
  <c r="AG882" i="3"/>
  <c r="AI882" i="3"/>
  <c r="AK882" i="3"/>
  <c r="AM882" i="3"/>
  <c r="AO882" i="3"/>
  <c r="AQ882" i="3"/>
  <c r="AS882" i="3"/>
  <c r="AU882" i="3"/>
  <c r="AW882" i="3"/>
  <c r="AY882" i="3"/>
  <c r="BA882" i="3"/>
  <c r="BC882" i="3"/>
  <c r="BE882" i="3"/>
  <c r="BG882" i="3"/>
  <c r="BI882" i="3"/>
  <c r="N882" i="3"/>
  <c r="P882" i="3"/>
  <c r="R882" i="3"/>
  <c r="T882" i="3"/>
  <c r="V882" i="3"/>
  <c r="X882" i="3"/>
  <c r="Z882" i="3"/>
  <c r="AB882" i="3"/>
  <c r="AD882" i="3"/>
  <c r="AF882" i="3"/>
  <c r="AH882" i="3"/>
  <c r="AJ882" i="3"/>
  <c r="AL882" i="3"/>
  <c r="AN882" i="3"/>
  <c r="AP882" i="3"/>
  <c r="AR882" i="3"/>
  <c r="AT882" i="3"/>
  <c r="AV882" i="3"/>
  <c r="AX882" i="3"/>
  <c r="AZ882" i="3"/>
  <c r="BB882" i="3"/>
  <c r="BD882" i="3"/>
  <c r="BF882" i="3"/>
  <c r="BH882" i="3"/>
  <c r="M884" i="3"/>
  <c r="O884" i="3"/>
  <c r="Q884" i="3"/>
  <c r="S884" i="3"/>
  <c r="U884" i="3"/>
  <c r="W884" i="3"/>
  <c r="Y884" i="3"/>
  <c r="AA884" i="3"/>
  <c r="AC884" i="3"/>
  <c r="AE884" i="3"/>
  <c r="AG884" i="3"/>
  <c r="AI884" i="3"/>
  <c r="AK884" i="3"/>
  <c r="AM884" i="3"/>
  <c r="AO884" i="3"/>
  <c r="AQ884" i="3"/>
  <c r="AS884" i="3"/>
  <c r="AU884" i="3"/>
  <c r="AW884" i="3"/>
  <c r="AY884" i="3"/>
  <c r="BA884" i="3"/>
  <c r="BC884" i="3"/>
  <c r="BE884" i="3"/>
  <c r="BG884" i="3"/>
  <c r="BI884" i="3"/>
  <c r="N884" i="3"/>
  <c r="P884" i="3"/>
  <c r="R884" i="3"/>
  <c r="T884" i="3"/>
  <c r="V884" i="3"/>
  <c r="X884" i="3"/>
  <c r="Z884" i="3"/>
  <c r="AB884" i="3"/>
  <c r="AD884" i="3"/>
  <c r="AF884" i="3"/>
  <c r="AH884" i="3"/>
  <c r="AJ884" i="3"/>
  <c r="AL884" i="3"/>
  <c r="AN884" i="3"/>
  <c r="AP884" i="3"/>
  <c r="AR884" i="3"/>
  <c r="AT884" i="3"/>
  <c r="AV884" i="3"/>
  <c r="AX884" i="3"/>
  <c r="AZ884" i="3"/>
  <c r="BB884" i="3"/>
  <c r="BD884" i="3"/>
  <c r="BF884" i="3"/>
  <c r="BH884" i="3"/>
  <c r="N886" i="3"/>
  <c r="P886" i="3"/>
  <c r="R886" i="3"/>
  <c r="T886" i="3"/>
  <c r="V886" i="3"/>
  <c r="X886" i="3"/>
  <c r="Z886" i="3"/>
  <c r="AB886" i="3"/>
  <c r="AD886" i="3"/>
  <c r="AF886" i="3"/>
  <c r="AH886" i="3"/>
  <c r="AJ886" i="3"/>
  <c r="AL886" i="3"/>
  <c r="AN886" i="3"/>
  <c r="AP886" i="3"/>
  <c r="AR886" i="3"/>
  <c r="AT886" i="3"/>
  <c r="AV886" i="3"/>
  <c r="AX886" i="3"/>
  <c r="AZ886" i="3"/>
  <c r="BB886" i="3"/>
  <c r="BD886" i="3"/>
  <c r="BF886" i="3"/>
  <c r="BH886" i="3"/>
  <c r="M886" i="3"/>
  <c r="O886" i="3"/>
  <c r="Q886" i="3"/>
  <c r="S886" i="3"/>
  <c r="U886" i="3"/>
  <c r="W886" i="3"/>
  <c r="Y886" i="3"/>
  <c r="AA886" i="3"/>
  <c r="AC886" i="3"/>
  <c r="AE886" i="3"/>
  <c r="AG886" i="3"/>
  <c r="AI886" i="3"/>
  <c r="AK886" i="3"/>
  <c r="AM886" i="3"/>
  <c r="AO886" i="3"/>
  <c r="AQ886" i="3"/>
  <c r="AS886" i="3"/>
  <c r="AU886" i="3"/>
  <c r="AW886" i="3"/>
  <c r="AY886" i="3"/>
  <c r="BA886" i="3"/>
  <c r="BC886" i="3"/>
  <c r="BE886" i="3"/>
  <c r="BG886" i="3"/>
  <c r="BI886" i="3"/>
  <c r="N888" i="3"/>
  <c r="P888" i="3"/>
  <c r="R888" i="3"/>
  <c r="T888" i="3"/>
  <c r="V888" i="3"/>
  <c r="X888" i="3"/>
  <c r="Z888" i="3"/>
  <c r="AB888" i="3"/>
  <c r="AD888" i="3"/>
  <c r="AF888" i="3"/>
  <c r="AH888" i="3"/>
  <c r="AJ888" i="3"/>
  <c r="AL888" i="3"/>
  <c r="AN888" i="3"/>
  <c r="AP888" i="3"/>
  <c r="AR888" i="3"/>
  <c r="AT888" i="3"/>
  <c r="AV888" i="3"/>
  <c r="AX888" i="3"/>
  <c r="AZ888" i="3"/>
  <c r="BB888" i="3"/>
  <c r="BD888" i="3"/>
  <c r="BF888" i="3"/>
  <c r="BH888" i="3"/>
  <c r="M888" i="3"/>
  <c r="O888" i="3"/>
  <c r="Q888" i="3"/>
  <c r="S888" i="3"/>
  <c r="U888" i="3"/>
  <c r="W888" i="3"/>
  <c r="Y888" i="3"/>
  <c r="AA888" i="3"/>
  <c r="AC888" i="3"/>
  <c r="AE888" i="3"/>
  <c r="AG888" i="3"/>
  <c r="AI888" i="3"/>
  <c r="AK888" i="3"/>
  <c r="AM888" i="3"/>
  <c r="AO888" i="3"/>
  <c r="AQ888" i="3"/>
  <c r="AS888" i="3"/>
  <c r="AU888" i="3"/>
  <c r="AW888" i="3"/>
  <c r="AY888" i="3"/>
  <c r="BA888" i="3"/>
  <c r="BC888" i="3"/>
  <c r="BE888" i="3"/>
  <c r="BG888" i="3"/>
  <c r="BI888" i="3"/>
  <c r="N890" i="3"/>
  <c r="P890" i="3"/>
  <c r="R890" i="3"/>
  <c r="T890" i="3"/>
  <c r="V890" i="3"/>
  <c r="X890" i="3"/>
  <c r="Z890" i="3"/>
  <c r="AB890" i="3"/>
  <c r="AD890" i="3"/>
  <c r="AF890" i="3"/>
  <c r="AH890" i="3"/>
  <c r="AJ890" i="3"/>
  <c r="AL890" i="3"/>
  <c r="AN890" i="3"/>
  <c r="AP890" i="3"/>
  <c r="AR890" i="3"/>
  <c r="AT890" i="3"/>
  <c r="AV890" i="3"/>
  <c r="AX890" i="3"/>
  <c r="AZ890" i="3"/>
  <c r="BB890" i="3"/>
  <c r="BD890" i="3"/>
  <c r="BF890" i="3"/>
  <c r="BH890" i="3"/>
  <c r="M890" i="3"/>
  <c r="O890" i="3"/>
  <c r="Q890" i="3"/>
  <c r="S890" i="3"/>
  <c r="U890" i="3"/>
  <c r="W890" i="3"/>
  <c r="Y890" i="3"/>
  <c r="AA890" i="3"/>
  <c r="AC890" i="3"/>
  <c r="AE890" i="3"/>
  <c r="AG890" i="3"/>
  <c r="AI890" i="3"/>
  <c r="AK890" i="3"/>
  <c r="AM890" i="3"/>
  <c r="AO890" i="3"/>
  <c r="AQ890" i="3"/>
  <c r="AS890" i="3"/>
  <c r="AU890" i="3"/>
  <c r="AW890" i="3"/>
  <c r="AY890" i="3"/>
  <c r="BA890" i="3"/>
  <c r="BC890" i="3"/>
  <c r="BE890" i="3"/>
  <c r="BG890" i="3"/>
  <c r="BI890" i="3"/>
  <c r="N892" i="3"/>
  <c r="P892" i="3"/>
  <c r="R892" i="3"/>
  <c r="T892" i="3"/>
  <c r="V892" i="3"/>
  <c r="X892" i="3"/>
  <c r="Z892" i="3"/>
  <c r="AB892" i="3"/>
  <c r="AD892" i="3"/>
  <c r="AF892" i="3"/>
  <c r="AH892" i="3"/>
  <c r="AJ892" i="3"/>
  <c r="AL892" i="3"/>
  <c r="AN892" i="3"/>
  <c r="AP892" i="3"/>
  <c r="AR892" i="3"/>
  <c r="AT892" i="3"/>
  <c r="AV892" i="3"/>
  <c r="AX892" i="3"/>
  <c r="AZ892" i="3"/>
  <c r="BB892" i="3"/>
  <c r="BD892" i="3"/>
  <c r="BF892" i="3"/>
  <c r="BH892" i="3"/>
  <c r="M892" i="3"/>
  <c r="O892" i="3"/>
  <c r="Q892" i="3"/>
  <c r="S892" i="3"/>
  <c r="U892" i="3"/>
  <c r="W892" i="3"/>
  <c r="Y892" i="3"/>
  <c r="AA892" i="3"/>
  <c r="AC892" i="3"/>
  <c r="AE892" i="3"/>
  <c r="AG892" i="3"/>
  <c r="AI892" i="3"/>
  <c r="AK892" i="3"/>
  <c r="AM892" i="3"/>
  <c r="AO892" i="3"/>
  <c r="AQ892" i="3"/>
  <c r="AS892" i="3"/>
  <c r="AU892" i="3"/>
  <c r="AW892" i="3"/>
  <c r="AY892" i="3"/>
  <c r="BA892" i="3"/>
  <c r="BC892" i="3"/>
  <c r="BE892" i="3"/>
  <c r="BG892" i="3"/>
  <c r="BI892" i="3"/>
  <c r="M894" i="3"/>
  <c r="O894" i="3"/>
  <c r="Q894" i="3"/>
  <c r="S894" i="3"/>
  <c r="U894" i="3"/>
  <c r="W894" i="3"/>
  <c r="Y894" i="3"/>
  <c r="AA894" i="3"/>
  <c r="AC894" i="3"/>
  <c r="AE894" i="3"/>
  <c r="AG894" i="3"/>
  <c r="AI894" i="3"/>
  <c r="AK894" i="3"/>
  <c r="AM894" i="3"/>
  <c r="AO894" i="3"/>
  <c r="AQ894" i="3"/>
  <c r="AS894" i="3"/>
  <c r="AU894" i="3"/>
  <c r="AW894" i="3"/>
  <c r="AY894" i="3"/>
  <c r="BA894" i="3"/>
  <c r="BC894" i="3"/>
  <c r="BE894" i="3"/>
  <c r="BG894" i="3"/>
  <c r="BI894" i="3"/>
  <c r="N894" i="3"/>
  <c r="P894" i="3"/>
  <c r="R894" i="3"/>
  <c r="T894" i="3"/>
  <c r="V894" i="3"/>
  <c r="X894" i="3"/>
  <c r="Z894" i="3"/>
  <c r="AB894" i="3"/>
  <c r="AD894" i="3"/>
  <c r="AF894" i="3"/>
  <c r="AH894" i="3"/>
  <c r="AJ894" i="3"/>
  <c r="AL894" i="3"/>
  <c r="AN894" i="3"/>
  <c r="AP894" i="3"/>
  <c r="AR894" i="3"/>
  <c r="AT894" i="3"/>
  <c r="AV894" i="3"/>
  <c r="AX894" i="3"/>
  <c r="AZ894" i="3"/>
  <c r="BB894" i="3"/>
  <c r="BD894" i="3"/>
  <c r="BF894" i="3"/>
  <c r="BH894" i="3"/>
  <c r="N896" i="3"/>
  <c r="P896" i="3"/>
  <c r="R896" i="3"/>
  <c r="T896" i="3"/>
  <c r="V896" i="3"/>
  <c r="X896" i="3"/>
  <c r="Z896" i="3"/>
  <c r="AB896" i="3"/>
  <c r="AD896" i="3"/>
  <c r="AF896" i="3"/>
  <c r="AH896" i="3"/>
  <c r="AJ896" i="3"/>
  <c r="AL896" i="3"/>
  <c r="AN896" i="3"/>
  <c r="AP896" i="3"/>
  <c r="AR896" i="3"/>
  <c r="AT896" i="3"/>
  <c r="AV896" i="3"/>
  <c r="AX896" i="3"/>
  <c r="AZ896" i="3"/>
  <c r="BB896" i="3"/>
  <c r="BD896" i="3"/>
  <c r="BF896" i="3"/>
  <c r="BH896" i="3"/>
  <c r="M896" i="3"/>
  <c r="O896" i="3"/>
  <c r="Q896" i="3"/>
  <c r="S896" i="3"/>
  <c r="U896" i="3"/>
  <c r="W896" i="3"/>
  <c r="Y896" i="3"/>
  <c r="AA896" i="3"/>
  <c r="AC896" i="3"/>
  <c r="AE896" i="3"/>
  <c r="AG896" i="3"/>
  <c r="AI896" i="3"/>
  <c r="AK896" i="3"/>
  <c r="AM896" i="3"/>
  <c r="AO896" i="3"/>
  <c r="AQ896" i="3"/>
  <c r="AS896" i="3"/>
  <c r="AU896" i="3"/>
  <c r="AW896" i="3"/>
  <c r="AY896" i="3"/>
  <c r="BA896" i="3"/>
  <c r="BC896" i="3"/>
  <c r="BE896" i="3"/>
  <c r="BG896" i="3"/>
  <c r="BI896" i="3"/>
  <c r="M898" i="3"/>
  <c r="O898" i="3"/>
  <c r="Q898" i="3"/>
  <c r="S898" i="3"/>
  <c r="U898" i="3"/>
  <c r="W898" i="3"/>
  <c r="Y898" i="3"/>
  <c r="AA898" i="3"/>
  <c r="AC898" i="3"/>
  <c r="AE898" i="3"/>
  <c r="AG898" i="3"/>
  <c r="AI898" i="3"/>
  <c r="AK898" i="3"/>
  <c r="AM898" i="3"/>
  <c r="AO898" i="3"/>
  <c r="AQ898" i="3"/>
  <c r="AS898" i="3"/>
  <c r="AU898" i="3"/>
  <c r="AW898" i="3"/>
  <c r="AY898" i="3"/>
  <c r="BA898" i="3"/>
  <c r="BC898" i="3"/>
  <c r="BE898" i="3"/>
  <c r="BG898" i="3"/>
  <c r="BI898" i="3"/>
  <c r="N898" i="3"/>
  <c r="P898" i="3"/>
  <c r="R898" i="3"/>
  <c r="T898" i="3"/>
  <c r="V898" i="3"/>
  <c r="X898" i="3"/>
  <c r="Z898" i="3"/>
  <c r="AB898" i="3"/>
  <c r="AD898" i="3"/>
  <c r="AF898" i="3"/>
  <c r="AH898" i="3"/>
  <c r="AJ898" i="3"/>
  <c r="AL898" i="3"/>
  <c r="AN898" i="3"/>
  <c r="AP898" i="3"/>
  <c r="AR898" i="3"/>
  <c r="AT898" i="3"/>
  <c r="AV898" i="3"/>
  <c r="AX898" i="3"/>
  <c r="AZ898" i="3"/>
  <c r="BB898" i="3"/>
  <c r="BD898" i="3"/>
  <c r="BF898" i="3"/>
  <c r="BH898" i="3"/>
  <c r="M900" i="3"/>
  <c r="O900" i="3"/>
  <c r="Q900" i="3"/>
  <c r="S900" i="3"/>
  <c r="U900" i="3"/>
  <c r="W900" i="3"/>
  <c r="Y900" i="3"/>
  <c r="AA900" i="3"/>
  <c r="AC900" i="3"/>
  <c r="AE900" i="3"/>
  <c r="AG900" i="3"/>
  <c r="AI900" i="3"/>
  <c r="AK900" i="3"/>
  <c r="AM900" i="3"/>
  <c r="AO900" i="3"/>
  <c r="AQ900" i="3"/>
  <c r="AS900" i="3"/>
  <c r="AU900" i="3"/>
  <c r="AW900" i="3"/>
  <c r="AY900" i="3"/>
  <c r="BA900" i="3"/>
  <c r="BC900" i="3"/>
  <c r="BE900" i="3"/>
  <c r="BG900" i="3"/>
  <c r="BI900" i="3"/>
  <c r="N900" i="3"/>
  <c r="P900" i="3"/>
  <c r="R900" i="3"/>
  <c r="T900" i="3"/>
  <c r="V900" i="3"/>
  <c r="X900" i="3"/>
  <c r="Z900" i="3"/>
  <c r="AB900" i="3"/>
  <c r="AD900" i="3"/>
  <c r="AF900" i="3"/>
  <c r="AH900" i="3"/>
  <c r="AJ900" i="3"/>
  <c r="AL900" i="3"/>
  <c r="AN900" i="3"/>
  <c r="AP900" i="3"/>
  <c r="AR900" i="3"/>
  <c r="AT900" i="3"/>
  <c r="AV900" i="3"/>
  <c r="AX900" i="3"/>
  <c r="AZ900" i="3"/>
  <c r="BB900" i="3"/>
  <c r="BD900" i="3"/>
  <c r="BF900" i="3"/>
  <c r="BH900" i="3"/>
  <c r="N902" i="3"/>
  <c r="P902" i="3"/>
  <c r="R902" i="3"/>
  <c r="T902" i="3"/>
  <c r="V902" i="3"/>
  <c r="X902" i="3"/>
  <c r="Z902" i="3"/>
  <c r="AB902" i="3"/>
  <c r="AD902" i="3"/>
  <c r="AF902" i="3"/>
  <c r="AH902" i="3"/>
  <c r="AJ902" i="3"/>
  <c r="AL902" i="3"/>
  <c r="AN902" i="3"/>
  <c r="AP902" i="3"/>
  <c r="AR902" i="3"/>
  <c r="AT902" i="3"/>
  <c r="AV902" i="3"/>
  <c r="AX902" i="3"/>
  <c r="AZ902" i="3"/>
  <c r="BB902" i="3"/>
  <c r="BD902" i="3"/>
  <c r="BF902" i="3"/>
  <c r="BH902" i="3"/>
  <c r="M902" i="3"/>
  <c r="O902" i="3"/>
  <c r="Q902" i="3"/>
  <c r="S902" i="3"/>
  <c r="U902" i="3"/>
  <c r="W902" i="3"/>
  <c r="Y902" i="3"/>
  <c r="AA902" i="3"/>
  <c r="AC902" i="3"/>
  <c r="AE902" i="3"/>
  <c r="AG902" i="3"/>
  <c r="AI902" i="3"/>
  <c r="AK902" i="3"/>
  <c r="AM902" i="3"/>
  <c r="AO902" i="3"/>
  <c r="AQ902" i="3"/>
  <c r="AS902" i="3"/>
  <c r="AU902" i="3"/>
  <c r="AW902" i="3"/>
  <c r="AY902" i="3"/>
  <c r="BA902" i="3"/>
  <c r="BC902" i="3"/>
  <c r="BE902" i="3"/>
  <c r="BG902" i="3"/>
  <c r="BI902" i="3"/>
  <c r="N904" i="3"/>
  <c r="P904" i="3"/>
  <c r="R904" i="3"/>
  <c r="T904" i="3"/>
  <c r="V904" i="3"/>
  <c r="X904" i="3"/>
  <c r="Z904" i="3"/>
  <c r="AB904" i="3"/>
  <c r="AD904" i="3"/>
  <c r="AF904" i="3"/>
  <c r="AH904" i="3"/>
  <c r="AJ904" i="3"/>
  <c r="AL904" i="3"/>
  <c r="AN904" i="3"/>
  <c r="AP904" i="3"/>
  <c r="AR904" i="3"/>
  <c r="AT904" i="3"/>
  <c r="AV904" i="3"/>
  <c r="AX904" i="3"/>
  <c r="AZ904" i="3"/>
  <c r="BB904" i="3"/>
  <c r="BD904" i="3"/>
  <c r="BF904" i="3"/>
  <c r="BH904" i="3"/>
  <c r="M904" i="3"/>
  <c r="O904" i="3"/>
  <c r="Q904" i="3"/>
  <c r="S904" i="3"/>
  <c r="U904" i="3"/>
  <c r="W904" i="3"/>
  <c r="Y904" i="3"/>
  <c r="AA904" i="3"/>
  <c r="AC904" i="3"/>
  <c r="AE904" i="3"/>
  <c r="AG904" i="3"/>
  <c r="AI904" i="3"/>
  <c r="AK904" i="3"/>
  <c r="AM904" i="3"/>
  <c r="AO904" i="3"/>
  <c r="AQ904" i="3"/>
  <c r="AS904" i="3"/>
  <c r="AU904" i="3"/>
  <c r="AW904" i="3"/>
  <c r="AY904" i="3"/>
  <c r="BA904" i="3"/>
  <c r="BC904" i="3"/>
  <c r="BE904" i="3"/>
  <c r="BG904" i="3"/>
  <c r="BI904" i="3"/>
  <c r="M906" i="3"/>
  <c r="O906" i="3"/>
  <c r="Q906" i="3"/>
  <c r="S906" i="3"/>
  <c r="U906" i="3"/>
  <c r="W906" i="3"/>
  <c r="Y906" i="3"/>
  <c r="AA906" i="3"/>
  <c r="AC906" i="3"/>
  <c r="AE906" i="3"/>
  <c r="AG906" i="3"/>
  <c r="AI906" i="3"/>
  <c r="AK906" i="3"/>
  <c r="AM906" i="3"/>
  <c r="AO906" i="3"/>
  <c r="AQ906" i="3"/>
  <c r="AS906" i="3"/>
  <c r="AU906" i="3"/>
  <c r="AW906" i="3"/>
  <c r="AY906" i="3"/>
  <c r="BA906" i="3"/>
  <c r="BC906" i="3"/>
  <c r="BE906" i="3"/>
  <c r="BG906" i="3"/>
  <c r="BI906" i="3"/>
  <c r="N906" i="3"/>
  <c r="P906" i="3"/>
  <c r="R906" i="3"/>
  <c r="T906" i="3"/>
  <c r="V906" i="3"/>
  <c r="X906" i="3"/>
  <c r="Z906" i="3"/>
  <c r="AB906" i="3"/>
  <c r="AD906" i="3"/>
  <c r="AF906" i="3"/>
  <c r="AH906" i="3"/>
  <c r="AJ906" i="3"/>
  <c r="AL906" i="3"/>
  <c r="AN906" i="3"/>
  <c r="AP906" i="3"/>
  <c r="AR906" i="3"/>
  <c r="AT906" i="3"/>
  <c r="AV906" i="3"/>
  <c r="AX906" i="3"/>
  <c r="AZ906" i="3"/>
  <c r="BB906" i="3"/>
  <c r="BD906" i="3"/>
  <c r="BF906" i="3"/>
  <c r="BH906" i="3"/>
  <c r="M908" i="3"/>
  <c r="O908" i="3"/>
  <c r="Q908" i="3"/>
  <c r="S908" i="3"/>
  <c r="U908" i="3"/>
  <c r="W908" i="3"/>
  <c r="Y908" i="3"/>
  <c r="AA908" i="3"/>
  <c r="AC908" i="3"/>
  <c r="AE908" i="3"/>
  <c r="AG908" i="3"/>
  <c r="AI908" i="3"/>
  <c r="AK908" i="3"/>
  <c r="AM908" i="3"/>
  <c r="AO908" i="3"/>
  <c r="AQ908" i="3"/>
  <c r="AS908" i="3"/>
  <c r="AU908" i="3"/>
  <c r="AW908" i="3"/>
  <c r="AY908" i="3"/>
  <c r="BA908" i="3"/>
  <c r="BC908" i="3"/>
  <c r="BE908" i="3"/>
  <c r="BG908" i="3"/>
  <c r="BI908" i="3"/>
  <c r="N908" i="3"/>
  <c r="P908" i="3"/>
  <c r="R908" i="3"/>
  <c r="T908" i="3"/>
  <c r="V908" i="3"/>
  <c r="X908" i="3"/>
  <c r="Z908" i="3"/>
  <c r="AB908" i="3"/>
  <c r="AD908" i="3"/>
  <c r="AF908" i="3"/>
  <c r="AH908" i="3"/>
  <c r="AJ908" i="3"/>
  <c r="AL908" i="3"/>
  <c r="AN908" i="3"/>
  <c r="AP908" i="3"/>
  <c r="AR908" i="3"/>
  <c r="AT908" i="3"/>
  <c r="AV908" i="3"/>
  <c r="AX908" i="3"/>
  <c r="AZ908" i="3"/>
  <c r="BB908" i="3"/>
  <c r="BD908" i="3"/>
  <c r="BF908" i="3"/>
  <c r="BH908" i="3"/>
  <c r="N910" i="3"/>
  <c r="P910" i="3"/>
  <c r="R910" i="3"/>
  <c r="T910" i="3"/>
  <c r="V910" i="3"/>
  <c r="X910" i="3"/>
  <c r="Z910" i="3"/>
  <c r="AB910" i="3"/>
  <c r="AD910" i="3"/>
  <c r="AF910" i="3"/>
  <c r="AH910" i="3"/>
  <c r="AJ910" i="3"/>
  <c r="AL910" i="3"/>
  <c r="AN910" i="3"/>
  <c r="AP910" i="3"/>
  <c r="AR910" i="3"/>
  <c r="AT910" i="3"/>
  <c r="AV910" i="3"/>
  <c r="AX910" i="3"/>
  <c r="AZ910" i="3"/>
  <c r="BB910" i="3"/>
  <c r="BD910" i="3"/>
  <c r="BF910" i="3"/>
  <c r="BH910" i="3"/>
  <c r="M910" i="3"/>
  <c r="O910" i="3"/>
  <c r="Q910" i="3"/>
  <c r="S910" i="3"/>
  <c r="U910" i="3"/>
  <c r="W910" i="3"/>
  <c r="Y910" i="3"/>
  <c r="AA910" i="3"/>
  <c r="AC910" i="3"/>
  <c r="AE910" i="3"/>
  <c r="AG910" i="3"/>
  <c r="AI910" i="3"/>
  <c r="AK910" i="3"/>
  <c r="AM910" i="3"/>
  <c r="AO910" i="3"/>
  <c r="AQ910" i="3"/>
  <c r="AS910" i="3"/>
  <c r="AU910" i="3"/>
  <c r="AW910" i="3"/>
  <c r="AY910" i="3"/>
  <c r="BA910" i="3"/>
  <c r="BC910" i="3"/>
  <c r="BE910" i="3"/>
  <c r="BG910" i="3"/>
  <c r="BI910" i="3"/>
  <c r="N917" i="3"/>
  <c r="P917" i="3"/>
  <c r="R917" i="3"/>
  <c r="T917" i="3"/>
  <c r="V917" i="3"/>
  <c r="X917" i="3"/>
  <c r="Z917" i="3"/>
  <c r="AB917" i="3"/>
  <c r="AD917" i="3"/>
  <c r="AF917" i="3"/>
  <c r="AH917" i="3"/>
  <c r="AJ917" i="3"/>
  <c r="AL917" i="3"/>
  <c r="AN917" i="3"/>
  <c r="AP917" i="3"/>
  <c r="AR917" i="3"/>
  <c r="AT917" i="3"/>
  <c r="AV917" i="3"/>
  <c r="AX917" i="3"/>
  <c r="AZ917" i="3"/>
  <c r="BB917" i="3"/>
  <c r="BD917" i="3"/>
  <c r="BF917" i="3"/>
  <c r="BH917" i="3"/>
  <c r="M917" i="3"/>
  <c r="O917" i="3"/>
  <c r="Q917" i="3"/>
  <c r="S917" i="3"/>
  <c r="U917" i="3"/>
  <c r="W917" i="3"/>
  <c r="Y917" i="3"/>
  <c r="AA917" i="3"/>
  <c r="AC917" i="3"/>
  <c r="AE917" i="3"/>
  <c r="AG917" i="3"/>
  <c r="AI917" i="3"/>
  <c r="AK917" i="3"/>
  <c r="AM917" i="3"/>
  <c r="AO917" i="3"/>
  <c r="AQ917" i="3"/>
  <c r="AS917" i="3"/>
  <c r="AU917" i="3"/>
  <c r="AW917" i="3"/>
  <c r="AY917" i="3"/>
  <c r="BA917" i="3"/>
  <c r="BC917" i="3"/>
  <c r="BE917" i="3"/>
  <c r="BG917" i="3"/>
  <c r="BI917" i="3"/>
  <c r="N919" i="3"/>
  <c r="P919" i="3"/>
  <c r="R919" i="3"/>
  <c r="T919" i="3"/>
  <c r="V919" i="3"/>
  <c r="X919" i="3"/>
  <c r="Z919" i="3"/>
  <c r="AB919" i="3"/>
  <c r="AD919" i="3"/>
  <c r="AF919" i="3"/>
  <c r="AH919" i="3"/>
  <c r="AJ919" i="3"/>
  <c r="AL919" i="3"/>
  <c r="AN919" i="3"/>
  <c r="AP919" i="3"/>
  <c r="AR919" i="3"/>
  <c r="AT919" i="3"/>
  <c r="AV919" i="3"/>
  <c r="AX919" i="3"/>
  <c r="AZ919" i="3"/>
  <c r="BB919" i="3"/>
  <c r="BD919" i="3"/>
  <c r="BF919" i="3"/>
  <c r="BH919" i="3"/>
  <c r="M919" i="3"/>
  <c r="O919" i="3"/>
  <c r="Q919" i="3"/>
  <c r="S919" i="3"/>
  <c r="U919" i="3"/>
  <c r="W919" i="3"/>
  <c r="Y919" i="3"/>
  <c r="AA919" i="3"/>
  <c r="AC919" i="3"/>
  <c r="AE919" i="3"/>
  <c r="AG919" i="3"/>
  <c r="AI919" i="3"/>
  <c r="AK919" i="3"/>
  <c r="AM919" i="3"/>
  <c r="AO919" i="3"/>
  <c r="AQ919" i="3"/>
  <c r="AS919" i="3"/>
  <c r="AU919" i="3"/>
  <c r="AW919" i="3"/>
  <c r="AY919" i="3"/>
  <c r="BA919" i="3"/>
  <c r="BC919" i="3"/>
  <c r="BE919" i="3"/>
  <c r="BG919" i="3"/>
  <c r="BI919" i="3"/>
  <c r="N924" i="3"/>
  <c r="P924" i="3"/>
  <c r="R924" i="3"/>
  <c r="T924" i="3"/>
  <c r="V924" i="3"/>
  <c r="X924" i="3"/>
  <c r="Z924" i="3"/>
  <c r="AB924" i="3"/>
  <c r="AD924" i="3"/>
  <c r="AF924" i="3"/>
  <c r="AH924" i="3"/>
  <c r="AJ924" i="3"/>
  <c r="AL924" i="3"/>
  <c r="AN924" i="3"/>
  <c r="AP924" i="3"/>
  <c r="AR924" i="3"/>
  <c r="AT924" i="3"/>
  <c r="AV924" i="3"/>
  <c r="AX924" i="3"/>
  <c r="AZ924" i="3"/>
  <c r="BB924" i="3"/>
  <c r="BD924" i="3"/>
  <c r="BF924" i="3"/>
  <c r="BH924" i="3"/>
  <c r="M924" i="3"/>
  <c r="O924" i="3"/>
  <c r="Q924" i="3"/>
  <c r="S924" i="3"/>
  <c r="U924" i="3"/>
  <c r="W924" i="3"/>
  <c r="Y924" i="3"/>
  <c r="AA924" i="3"/>
  <c r="AC924" i="3"/>
  <c r="AE924" i="3"/>
  <c r="AG924" i="3"/>
  <c r="AI924" i="3"/>
  <c r="AK924" i="3"/>
  <c r="AM924" i="3"/>
  <c r="AO924" i="3"/>
  <c r="AQ924" i="3"/>
  <c r="AS924" i="3"/>
  <c r="AU924" i="3"/>
  <c r="AW924" i="3"/>
  <c r="AY924" i="3"/>
  <c r="BA924" i="3"/>
  <c r="BC924" i="3"/>
  <c r="BE924" i="3"/>
  <c r="BG924" i="3"/>
  <c r="BI924" i="3"/>
  <c r="N926" i="3"/>
  <c r="P926" i="3"/>
  <c r="R926" i="3"/>
  <c r="T926" i="3"/>
  <c r="V926" i="3"/>
  <c r="X926" i="3"/>
  <c r="Z926" i="3"/>
  <c r="AB926" i="3"/>
  <c r="AD926" i="3"/>
  <c r="AF926" i="3"/>
  <c r="AH926" i="3"/>
  <c r="AJ926" i="3"/>
  <c r="AL926" i="3"/>
  <c r="AN926" i="3"/>
  <c r="AP926" i="3"/>
  <c r="AR926" i="3"/>
  <c r="AT926" i="3"/>
  <c r="AV926" i="3"/>
  <c r="AX926" i="3"/>
  <c r="AZ926" i="3"/>
  <c r="BB926" i="3"/>
  <c r="BD926" i="3"/>
  <c r="BF926" i="3"/>
  <c r="BH926" i="3"/>
  <c r="M926" i="3"/>
  <c r="O926" i="3"/>
  <c r="Q926" i="3"/>
  <c r="S926" i="3"/>
  <c r="U926" i="3"/>
  <c r="W926" i="3"/>
  <c r="Y926" i="3"/>
  <c r="AA926" i="3"/>
  <c r="AC926" i="3"/>
  <c r="AE926" i="3"/>
  <c r="AG926" i="3"/>
  <c r="AI926" i="3"/>
  <c r="AK926" i="3"/>
  <c r="AM926" i="3"/>
  <c r="AO926" i="3"/>
  <c r="AQ926" i="3"/>
  <c r="AS926" i="3"/>
  <c r="AU926" i="3"/>
  <c r="AW926" i="3"/>
  <c r="AY926" i="3"/>
  <c r="BA926" i="3"/>
  <c r="BC926" i="3"/>
  <c r="BE926" i="3"/>
  <c r="BG926" i="3"/>
  <c r="BI926" i="3"/>
  <c r="M933" i="3"/>
  <c r="O933" i="3"/>
  <c r="Q933" i="3"/>
  <c r="S933" i="3"/>
  <c r="U933" i="3"/>
  <c r="W933" i="3"/>
  <c r="Y933" i="3"/>
  <c r="AA933" i="3"/>
  <c r="AC933" i="3"/>
  <c r="AE933" i="3"/>
  <c r="AG933" i="3"/>
  <c r="AI933" i="3"/>
  <c r="AK933" i="3"/>
  <c r="AM933" i="3"/>
  <c r="AO933" i="3"/>
  <c r="AQ933" i="3"/>
  <c r="AS933" i="3"/>
  <c r="AU933" i="3"/>
  <c r="AW933" i="3"/>
  <c r="AY933" i="3"/>
  <c r="BA933" i="3"/>
  <c r="BC933" i="3"/>
  <c r="BE933" i="3"/>
  <c r="N933" i="3"/>
  <c r="P933" i="3"/>
  <c r="R933" i="3"/>
  <c r="T933" i="3"/>
  <c r="V933" i="3"/>
  <c r="X933" i="3"/>
  <c r="Z933" i="3"/>
  <c r="AB933" i="3"/>
  <c r="AD933" i="3"/>
  <c r="AF933" i="3"/>
  <c r="AH933" i="3"/>
  <c r="AJ933" i="3"/>
  <c r="AL933" i="3"/>
  <c r="AN933" i="3"/>
  <c r="AP933" i="3"/>
  <c r="AR933" i="3"/>
  <c r="AT933" i="3"/>
  <c r="AV933" i="3"/>
  <c r="AX933" i="3"/>
  <c r="AZ933" i="3"/>
  <c r="BB933" i="3"/>
  <c r="BD933" i="3"/>
  <c r="BF933" i="3"/>
  <c r="BH933" i="3"/>
  <c r="BG933" i="3"/>
  <c r="BI933" i="3"/>
  <c r="M935" i="3"/>
  <c r="O935" i="3"/>
  <c r="Q935" i="3"/>
  <c r="S935" i="3"/>
  <c r="U935" i="3"/>
  <c r="W935" i="3"/>
  <c r="Y935" i="3"/>
  <c r="AA935" i="3"/>
  <c r="P935" i="3"/>
  <c r="T935" i="3"/>
  <c r="X935" i="3"/>
  <c r="AB935" i="3"/>
  <c r="AD935" i="3"/>
  <c r="AF935" i="3"/>
  <c r="AH935" i="3"/>
  <c r="AJ935" i="3"/>
  <c r="AL935" i="3"/>
  <c r="AN935" i="3"/>
  <c r="AP935" i="3"/>
  <c r="AR935" i="3"/>
  <c r="AT935" i="3"/>
  <c r="AV935" i="3"/>
  <c r="AX935" i="3"/>
  <c r="AZ935" i="3"/>
  <c r="BB935" i="3"/>
  <c r="BD935" i="3"/>
  <c r="BF935" i="3"/>
  <c r="BH935" i="3"/>
  <c r="N935" i="3"/>
  <c r="R935" i="3"/>
  <c r="V935" i="3"/>
  <c r="Z935" i="3"/>
  <c r="AC935" i="3"/>
  <c r="AE935" i="3"/>
  <c r="AG935" i="3"/>
  <c r="AI935" i="3"/>
  <c r="AK935" i="3"/>
  <c r="AM935" i="3"/>
  <c r="AO935" i="3"/>
  <c r="AQ935" i="3"/>
  <c r="AS935" i="3"/>
  <c r="AU935" i="3"/>
  <c r="AW935" i="3"/>
  <c r="AY935" i="3"/>
  <c r="BA935" i="3"/>
  <c r="BC935" i="3"/>
  <c r="BE935" i="3"/>
  <c r="BG935" i="3"/>
  <c r="BI935" i="3"/>
  <c r="M941" i="3"/>
  <c r="O941" i="3"/>
  <c r="Q941" i="3"/>
  <c r="S941" i="3"/>
  <c r="U941" i="3"/>
  <c r="W941" i="3"/>
  <c r="Y941" i="3"/>
  <c r="AA941" i="3"/>
  <c r="AC941" i="3"/>
  <c r="AE941" i="3"/>
  <c r="AG941" i="3"/>
  <c r="AI941" i="3"/>
  <c r="AK941" i="3"/>
  <c r="AM941" i="3"/>
  <c r="AO941" i="3"/>
  <c r="AQ941" i="3"/>
  <c r="AS941" i="3"/>
  <c r="AU941" i="3"/>
  <c r="AW941" i="3"/>
  <c r="AY941" i="3"/>
  <c r="BA941" i="3"/>
  <c r="BC941" i="3"/>
  <c r="BE941" i="3"/>
  <c r="BG941" i="3"/>
  <c r="BI941" i="3"/>
  <c r="N941" i="3"/>
  <c r="P941" i="3"/>
  <c r="R941" i="3"/>
  <c r="T941" i="3"/>
  <c r="V941" i="3"/>
  <c r="X941" i="3"/>
  <c r="Z941" i="3"/>
  <c r="AB941" i="3"/>
  <c r="AD941" i="3"/>
  <c r="AF941" i="3"/>
  <c r="AH941" i="3"/>
  <c r="AJ941" i="3"/>
  <c r="AL941" i="3"/>
  <c r="AN941" i="3"/>
  <c r="AP941" i="3"/>
  <c r="AR941" i="3"/>
  <c r="AT941" i="3"/>
  <c r="AV941" i="3"/>
  <c r="AX941" i="3"/>
  <c r="AZ941" i="3"/>
  <c r="BB941" i="3"/>
  <c r="BD941" i="3"/>
  <c r="BF941" i="3"/>
  <c r="BH941" i="3"/>
  <c r="N943" i="3"/>
  <c r="P943" i="3"/>
  <c r="R943" i="3"/>
  <c r="T943" i="3"/>
  <c r="V943" i="3"/>
  <c r="X943" i="3"/>
  <c r="Z943" i="3"/>
  <c r="AB943" i="3"/>
  <c r="AD943" i="3"/>
  <c r="AF943" i="3"/>
  <c r="AH943" i="3"/>
  <c r="AJ943" i="3"/>
  <c r="AL943" i="3"/>
  <c r="AN943" i="3"/>
  <c r="AP943" i="3"/>
  <c r="AR943" i="3"/>
  <c r="AT943" i="3"/>
  <c r="AV943" i="3"/>
  <c r="AX943" i="3"/>
  <c r="AZ943" i="3"/>
  <c r="BB943" i="3"/>
  <c r="BD943" i="3"/>
  <c r="BF943" i="3"/>
  <c r="BH943" i="3"/>
  <c r="M943" i="3"/>
  <c r="O943" i="3"/>
  <c r="Q943" i="3"/>
  <c r="S943" i="3"/>
  <c r="U943" i="3"/>
  <c r="W943" i="3"/>
  <c r="Y943" i="3"/>
  <c r="AA943" i="3"/>
  <c r="AC943" i="3"/>
  <c r="AE943" i="3"/>
  <c r="AG943" i="3"/>
  <c r="AI943" i="3"/>
  <c r="AK943" i="3"/>
  <c r="AM943" i="3"/>
  <c r="AO943" i="3"/>
  <c r="AQ943" i="3"/>
  <c r="AS943" i="3"/>
  <c r="AU943" i="3"/>
  <c r="AW943" i="3"/>
  <c r="AY943" i="3"/>
  <c r="BA943" i="3"/>
  <c r="BC943" i="3"/>
  <c r="BE943" i="3"/>
  <c r="BG943" i="3"/>
  <c r="BI943" i="3"/>
  <c r="N957" i="3"/>
  <c r="P957" i="3"/>
  <c r="R957" i="3"/>
  <c r="T957" i="3"/>
  <c r="V957" i="3"/>
  <c r="X957" i="3"/>
  <c r="Z957" i="3"/>
  <c r="AB957" i="3"/>
  <c r="AD957" i="3"/>
  <c r="AF957" i="3"/>
  <c r="AH957" i="3"/>
  <c r="AJ957" i="3"/>
  <c r="AL957" i="3"/>
  <c r="AN957" i="3"/>
  <c r="AP957" i="3"/>
  <c r="AR957" i="3"/>
  <c r="AT957" i="3"/>
  <c r="AV957" i="3"/>
  <c r="AX957" i="3"/>
  <c r="AZ957" i="3"/>
  <c r="BB957" i="3"/>
  <c r="BD957" i="3"/>
  <c r="BF957" i="3"/>
  <c r="BH957" i="3"/>
  <c r="M957" i="3"/>
  <c r="O957" i="3"/>
  <c r="Q957" i="3"/>
  <c r="S957" i="3"/>
  <c r="U957" i="3"/>
  <c r="W957" i="3"/>
  <c r="Y957" i="3"/>
  <c r="AA957" i="3"/>
  <c r="AC957" i="3"/>
  <c r="AE957" i="3"/>
  <c r="AG957" i="3"/>
  <c r="AI957" i="3"/>
  <c r="AK957" i="3"/>
  <c r="AM957" i="3"/>
  <c r="AO957" i="3"/>
  <c r="AQ957" i="3"/>
  <c r="AS957" i="3"/>
  <c r="AU957" i="3"/>
  <c r="AW957" i="3"/>
  <c r="AY957" i="3"/>
  <c r="BA957" i="3"/>
  <c r="BC957" i="3"/>
  <c r="BE957" i="3"/>
  <c r="BG957" i="3"/>
  <c r="BI957" i="3"/>
  <c r="N959" i="3"/>
  <c r="P959" i="3"/>
  <c r="R959" i="3"/>
  <c r="T959" i="3"/>
  <c r="V959" i="3"/>
  <c r="X959" i="3"/>
  <c r="Z959" i="3"/>
  <c r="AB959" i="3"/>
  <c r="AD959" i="3"/>
  <c r="AF959" i="3"/>
  <c r="AH959" i="3"/>
  <c r="AJ959" i="3"/>
  <c r="AL959" i="3"/>
  <c r="AN959" i="3"/>
  <c r="AP959" i="3"/>
  <c r="AR959" i="3"/>
  <c r="AT959" i="3"/>
  <c r="AV959" i="3"/>
  <c r="AX959" i="3"/>
  <c r="AZ959" i="3"/>
  <c r="BB959" i="3"/>
  <c r="BD959" i="3"/>
  <c r="BF959" i="3"/>
  <c r="BH959" i="3"/>
  <c r="M959" i="3"/>
  <c r="O959" i="3"/>
  <c r="Q959" i="3"/>
  <c r="S959" i="3"/>
  <c r="U959" i="3"/>
  <c r="W959" i="3"/>
  <c r="Y959" i="3"/>
  <c r="AA959" i="3"/>
  <c r="AC959" i="3"/>
  <c r="AE959" i="3"/>
  <c r="AG959" i="3"/>
  <c r="AI959" i="3"/>
  <c r="AK959" i="3"/>
  <c r="AM959" i="3"/>
  <c r="AO959" i="3"/>
  <c r="AQ959" i="3"/>
  <c r="AS959" i="3"/>
  <c r="AU959" i="3"/>
  <c r="AW959" i="3"/>
  <c r="AY959" i="3"/>
  <c r="BA959" i="3"/>
  <c r="BC959" i="3"/>
  <c r="BE959" i="3"/>
  <c r="BG959" i="3"/>
  <c r="BI959" i="3"/>
  <c r="M973" i="3"/>
  <c r="O973" i="3"/>
  <c r="Q973" i="3"/>
  <c r="S973" i="3"/>
  <c r="U973" i="3"/>
  <c r="W973" i="3"/>
  <c r="Y973" i="3"/>
  <c r="AA973" i="3"/>
  <c r="AC973" i="3"/>
  <c r="AE973" i="3"/>
  <c r="AG973" i="3"/>
  <c r="AI973" i="3"/>
  <c r="AK973" i="3"/>
  <c r="AM973" i="3"/>
  <c r="AO973" i="3"/>
  <c r="AQ973" i="3"/>
  <c r="AS973" i="3"/>
  <c r="AU973" i="3"/>
  <c r="AW973" i="3"/>
  <c r="AY973" i="3"/>
  <c r="BA973" i="3"/>
  <c r="BC973" i="3"/>
  <c r="BE973" i="3"/>
  <c r="BG973" i="3"/>
  <c r="BI973" i="3"/>
  <c r="N973" i="3"/>
  <c r="P973" i="3"/>
  <c r="R973" i="3"/>
  <c r="T973" i="3"/>
  <c r="V973" i="3"/>
  <c r="X973" i="3"/>
  <c r="Z973" i="3"/>
  <c r="AB973" i="3"/>
  <c r="AD973" i="3"/>
  <c r="AF973" i="3"/>
  <c r="AH973" i="3"/>
  <c r="AJ973" i="3"/>
  <c r="AL973" i="3"/>
  <c r="AN973" i="3"/>
  <c r="AP973" i="3"/>
  <c r="AR973" i="3"/>
  <c r="AT973" i="3"/>
  <c r="AV973" i="3"/>
  <c r="AX973" i="3"/>
  <c r="AZ973" i="3"/>
  <c r="BB973" i="3"/>
  <c r="BD973" i="3"/>
  <c r="BF973" i="3"/>
  <c r="BH973" i="3"/>
  <c r="N981" i="3"/>
  <c r="P981" i="3"/>
  <c r="R981" i="3"/>
  <c r="T981" i="3"/>
  <c r="V981" i="3"/>
  <c r="X981" i="3"/>
  <c r="Z981" i="3"/>
  <c r="AB981" i="3"/>
  <c r="AD981" i="3"/>
  <c r="AF981" i="3"/>
  <c r="AH981" i="3"/>
  <c r="AJ981" i="3"/>
  <c r="AL981" i="3"/>
  <c r="AN981" i="3"/>
  <c r="AP981" i="3"/>
  <c r="AR981" i="3"/>
  <c r="AT981" i="3"/>
  <c r="AV981" i="3"/>
  <c r="AX981" i="3"/>
  <c r="AZ981" i="3"/>
  <c r="BB981" i="3"/>
  <c r="BD981" i="3"/>
  <c r="BF981" i="3"/>
  <c r="BH981" i="3"/>
  <c r="M981" i="3"/>
  <c r="O981" i="3"/>
  <c r="Q981" i="3"/>
  <c r="S981" i="3"/>
  <c r="U981" i="3"/>
  <c r="W981" i="3"/>
  <c r="Y981" i="3"/>
  <c r="AA981" i="3"/>
  <c r="AC981" i="3"/>
  <c r="AE981" i="3"/>
  <c r="AG981" i="3"/>
  <c r="AI981" i="3"/>
  <c r="AK981" i="3"/>
  <c r="AM981" i="3"/>
  <c r="AO981" i="3"/>
  <c r="AQ981" i="3"/>
  <c r="AS981" i="3"/>
  <c r="AU981" i="3"/>
  <c r="AW981" i="3"/>
  <c r="AY981" i="3"/>
  <c r="BA981" i="3"/>
  <c r="BC981" i="3"/>
  <c r="BE981" i="3"/>
  <c r="BG981" i="3"/>
  <c r="BI981" i="3"/>
  <c r="M989" i="3"/>
  <c r="O989" i="3"/>
  <c r="Q989" i="3"/>
  <c r="S989" i="3"/>
  <c r="U989" i="3"/>
  <c r="W989" i="3"/>
  <c r="Y989" i="3"/>
  <c r="AA989" i="3"/>
  <c r="AC989" i="3"/>
  <c r="AE989" i="3"/>
  <c r="AG989" i="3"/>
  <c r="AI989" i="3"/>
  <c r="AK989" i="3"/>
  <c r="AM989" i="3"/>
  <c r="AO989" i="3"/>
  <c r="N989" i="3"/>
  <c r="P989" i="3"/>
  <c r="R989" i="3"/>
  <c r="T989" i="3"/>
  <c r="V989" i="3"/>
  <c r="X989" i="3"/>
  <c r="Z989" i="3"/>
  <c r="AB989" i="3"/>
  <c r="AD989" i="3"/>
  <c r="AF989" i="3"/>
  <c r="AH989" i="3"/>
  <c r="AJ989" i="3"/>
  <c r="AL989" i="3"/>
  <c r="AN989" i="3"/>
  <c r="AP989" i="3"/>
  <c r="AQ989" i="3"/>
  <c r="AS989" i="3"/>
  <c r="AU989" i="3"/>
  <c r="AW989" i="3"/>
  <c r="AY989" i="3"/>
  <c r="BA989" i="3"/>
  <c r="BC989" i="3"/>
  <c r="BE989" i="3"/>
  <c r="BG989" i="3"/>
  <c r="BI989" i="3"/>
  <c r="AR989" i="3"/>
  <c r="AT989" i="3"/>
  <c r="AV989" i="3"/>
  <c r="AX989" i="3"/>
  <c r="AZ989" i="3"/>
  <c r="BB989" i="3"/>
  <c r="BD989" i="3"/>
  <c r="BF989" i="3"/>
  <c r="BH989" i="3"/>
  <c r="BH920" i="3"/>
  <c r="BD920" i="3"/>
  <c r="AZ920" i="3"/>
  <c r="AV920" i="3"/>
  <c r="AR920" i="3"/>
  <c r="AN920" i="3"/>
  <c r="AJ920" i="3"/>
  <c r="AF920" i="3"/>
  <c r="AB920" i="3"/>
  <c r="X920" i="3"/>
  <c r="T920" i="3"/>
  <c r="P920" i="3"/>
  <c r="BI920" i="3"/>
  <c r="BE920" i="3"/>
  <c r="BA920" i="3"/>
  <c r="AW920" i="3"/>
  <c r="AS920" i="3"/>
  <c r="AO920" i="3"/>
  <c r="AK920" i="3"/>
  <c r="AG920" i="3"/>
  <c r="AC920" i="3"/>
  <c r="Y920" i="3"/>
  <c r="U920" i="3"/>
  <c r="Q920" i="3"/>
  <c r="BG921" i="3"/>
  <c r="BC921" i="3"/>
  <c r="AY921" i="3"/>
  <c r="AU921" i="3"/>
  <c r="AQ921" i="3"/>
  <c r="AM921" i="3"/>
  <c r="AI921" i="3"/>
  <c r="AE921" i="3"/>
  <c r="AA921" i="3"/>
  <c r="W921" i="3"/>
  <c r="S921" i="3"/>
  <c r="BK921" i="3" s="1"/>
  <c r="O921" i="3"/>
  <c r="BH921" i="3"/>
  <c r="BD921" i="3"/>
  <c r="AZ921" i="3"/>
  <c r="AV921" i="3"/>
  <c r="AR921" i="3"/>
  <c r="AN921" i="3"/>
  <c r="AJ921" i="3"/>
  <c r="AF921" i="3"/>
  <c r="AB921" i="3"/>
  <c r="X921" i="3"/>
  <c r="T921" i="3"/>
  <c r="BH922" i="3"/>
  <c r="BD922" i="3"/>
  <c r="AZ922" i="3"/>
  <c r="AV922" i="3"/>
  <c r="AR922" i="3"/>
  <c r="AN922" i="3"/>
  <c r="AJ922" i="3"/>
  <c r="AF922" i="3"/>
  <c r="AB922" i="3"/>
  <c r="X922" i="3"/>
  <c r="T922" i="3"/>
  <c r="P922" i="3"/>
  <c r="BI922" i="3"/>
  <c r="BE922" i="3"/>
  <c r="BA922" i="3"/>
  <c r="AW922" i="3"/>
  <c r="AS922" i="3"/>
  <c r="AO922" i="3"/>
  <c r="AK922" i="3"/>
  <c r="AG922" i="3"/>
  <c r="AC922" i="3"/>
  <c r="Y922" i="3"/>
  <c r="U922" i="3"/>
  <c r="Q922" i="3"/>
  <c r="BG928" i="3"/>
  <c r="BC928" i="3"/>
  <c r="AY928" i="3"/>
  <c r="AU928" i="3"/>
  <c r="AQ928" i="3"/>
  <c r="AM928" i="3"/>
  <c r="AI928" i="3"/>
  <c r="AE928" i="3"/>
  <c r="AA928" i="3"/>
  <c r="W928" i="3"/>
  <c r="S928" i="3"/>
  <c r="O928" i="3"/>
  <c r="BH928" i="3"/>
  <c r="BD928" i="3"/>
  <c r="AZ928" i="3"/>
  <c r="AV928" i="3"/>
  <c r="AR928" i="3"/>
  <c r="AN928" i="3"/>
  <c r="AJ928" i="3"/>
  <c r="AF928" i="3"/>
  <c r="AB928" i="3"/>
  <c r="X928" i="3"/>
  <c r="T928" i="3"/>
  <c r="BI929" i="3"/>
  <c r="BE929" i="3"/>
  <c r="BA929" i="3"/>
  <c r="AW929" i="3"/>
  <c r="AS929" i="3"/>
  <c r="AO929" i="3"/>
  <c r="AK929" i="3"/>
  <c r="AG929" i="3"/>
  <c r="AC929" i="3"/>
  <c r="Y929" i="3"/>
  <c r="U929" i="3"/>
  <c r="Q929" i="3"/>
  <c r="M929" i="3"/>
  <c r="BF929" i="3"/>
  <c r="BB929" i="3"/>
  <c r="AX929" i="3"/>
  <c r="AT929" i="3"/>
  <c r="AP929" i="3"/>
  <c r="AL929" i="3"/>
  <c r="AH929" i="3"/>
  <c r="AD929" i="3"/>
  <c r="Z929" i="3"/>
  <c r="V929" i="3"/>
  <c r="R929" i="3"/>
  <c r="BF930" i="3"/>
  <c r="BB930" i="3"/>
  <c r="AX930" i="3"/>
  <c r="AT930" i="3"/>
  <c r="AP930" i="3"/>
  <c r="AL930" i="3"/>
  <c r="AH930" i="3"/>
  <c r="AD930" i="3"/>
  <c r="Z930" i="3"/>
  <c r="V930" i="3"/>
  <c r="R930" i="3"/>
  <c r="N930" i="3"/>
  <c r="BG930" i="3"/>
  <c r="BC930" i="3"/>
  <c r="AY930" i="3"/>
  <c r="AU930" i="3"/>
  <c r="AQ930" i="3"/>
  <c r="AM930" i="3"/>
  <c r="AI930" i="3"/>
  <c r="AE930" i="3"/>
  <c r="AA930" i="3"/>
  <c r="W930" i="3"/>
  <c r="S930" i="3"/>
  <c r="BI936" i="3"/>
  <c r="BE936" i="3"/>
  <c r="BA936" i="3"/>
  <c r="AW936" i="3"/>
  <c r="AS936" i="3"/>
  <c r="AO936" i="3"/>
  <c r="AK936" i="3"/>
  <c r="AG936" i="3"/>
  <c r="AC936" i="3"/>
  <c r="Y936" i="3"/>
  <c r="U936" i="3"/>
  <c r="Q936" i="3"/>
  <c r="M936" i="3"/>
  <c r="BF936" i="3"/>
  <c r="BB936" i="3"/>
  <c r="AX936" i="3"/>
  <c r="AT936" i="3"/>
  <c r="AP936" i="3"/>
  <c r="AL936" i="3"/>
  <c r="AH936" i="3"/>
  <c r="AD936" i="3"/>
  <c r="Z936" i="3"/>
  <c r="V936" i="3"/>
  <c r="R936" i="3"/>
  <c r="BG937" i="3"/>
  <c r="BC937" i="3"/>
  <c r="AY937" i="3"/>
  <c r="AU937" i="3"/>
  <c r="AQ937" i="3"/>
  <c r="AM937" i="3"/>
  <c r="AI937" i="3"/>
  <c r="AE937" i="3"/>
  <c r="AA937" i="3"/>
  <c r="W937" i="3"/>
  <c r="S937" i="3"/>
  <c r="O937" i="3"/>
  <c r="BN937" i="3" s="1"/>
  <c r="BH937" i="3"/>
  <c r="BD937" i="3"/>
  <c r="AZ937" i="3"/>
  <c r="AV937" i="3"/>
  <c r="AR937" i="3"/>
  <c r="AN937" i="3"/>
  <c r="AJ937" i="3"/>
  <c r="AF937" i="3"/>
  <c r="AB937" i="3"/>
  <c r="X937" i="3"/>
  <c r="T937" i="3"/>
  <c r="BH938" i="3"/>
  <c r="BD938" i="3"/>
  <c r="AZ938" i="3"/>
  <c r="AV938" i="3"/>
  <c r="AR938" i="3"/>
  <c r="AN938" i="3"/>
  <c r="AJ938" i="3"/>
  <c r="AF938" i="3"/>
  <c r="AB938" i="3"/>
  <c r="X938" i="3"/>
  <c r="T938" i="3"/>
  <c r="P938" i="3"/>
  <c r="BI938" i="3"/>
  <c r="BE938" i="3"/>
  <c r="BA938" i="3"/>
  <c r="AW938" i="3"/>
  <c r="AS938" i="3"/>
  <c r="AO938" i="3"/>
  <c r="AK938" i="3"/>
  <c r="AG938" i="3"/>
  <c r="AC938" i="3"/>
  <c r="Y938" i="3"/>
  <c r="U938" i="3"/>
  <c r="Q938" i="3"/>
  <c r="BK939" i="3"/>
  <c r="BJ945" i="3"/>
  <c r="BK945" i="3"/>
  <c r="BK947" i="3"/>
  <c r="BK955" i="3"/>
  <c r="BJ969" i="3"/>
  <c r="BK977" i="3"/>
  <c r="BK985" i="3"/>
  <c r="BN985" i="3"/>
  <c r="BH913" i="3"/>
  <c r="BD913" i="3"/>
  <c r="AZ913" i="3"/>
  <c r="AV913" i="3"/>
  <c r="AR913" i="3"/>
  <c r="AN913" i="3"/>
  <c r="AJ913" i="3"/>
  <c r="AF913" i="3"/>
  <c r="AB913" i="3"/>
  <c r="X913" i="3"/>
  <c r="T913" i="3"/>
  <c r="P913" i="3"/>
  <c r="BI913" i="3"/>
  <c r="BE913" i="3"/>
  <c r="BA913" i="3"/>
  <c r="AW913" i="3"/>
  <c r="AS913" i="3"/>
  <c r="AO913" i="3"/>
  <c r="AK913" i="3"/>
  <c r="AG913" i="3"/>
  <c r="AC913" i="3"/>
  <c r="Y913" i="3"/>
  <c r="U913" i="3"/>
  <c r="Q913" i="3"/>
  <c r="BG914" i="3"/>
  <c r="BC914" i="3"/>
  <c r="AY914" i="3"/>
  <c r="AU914" i="3"/>
  <c r="AQ914" i="3"/>
  <c r="AM914" i="3"/>
  <c r="AI914" i="3"/>
  <c r="AE914" i="3"/>
  <c r="AA914" i="3"/>
  <c r="W914" i="3"/>
  <c r="S914" i="3"/>
  <c r="O914" i="3"/>
  <c r="BN914" i="3" s="1"/>
  <c r="BH914" i="3"/>
  <c r="BD914" i="3"/>
  <c r="AZ914" i="3"/>
  <c r="AV914" i="3"/>
  <c r="AR914" i="3"/>
  <c r="AN914" i="3"/>
  <c r="AJ914" i="3"/>
  <c r="AF914" i="3"/>
  <c r="AB914" i="3"/>
  <c r="X914" i="3"/>
  <c r="T914" i="3"/>
  <c r="BI912" i="3"/>
  <c r="BE912" i="3"/>
  <c r="BA912" i="3"/>
  <c r="AW912" i="3"/>
  <c r="AS912" i="3"/>
  <c r="AO912" i="3"/>
  <c r="AK912" i="3"/>
  <c r="AG912" i="3"/>
  <c r="AC912" i="3"/>
  <c r="Y912" i="3"/>
  <c r="U912" i="3"/>
  <c r="Q912" i="3"/>
  <c r="M912" i="3"/>
  <c r="BF912" i="3"/>
  <c r="BB912" i="3"/>
  <c r="AX912" i="3"/>
  <c r="AT912" i="3"/>
  <c r="AP912" i="3"/>
  <c r="AL912" i="3"/>
  <c r="AH912" i="3"/>
  <c r="AD912" i="3"/>
  <c r="Z912" i="3"/>
  <c r="V912" i="3"/>
  <c r="R912" i="3"/>
  <c r="E804" i="3"/>
  <c r="F804" i="3"/>
  <c r="G804" i="3"/>
  <c r="H804" i="3"/>
  <c r="I804" i="3"/>
  <c r="J804" i="3"/>
  <c r="E805" i="3"/>
  <c r="F805" i="3"/>
  <c r="G805" i="3"/>
  <c r="H805" i="3"/>
  <c r="I805" i="3"/>
  <c r="J805" i="3"/>
  <c r="E806" i="3"/>
  <c r="F806" i="3"/>
  <c r="K806" i="3" s="1"/>
  <c r="G806" i="3"/>
  <c r="H806" i="3"/>
  <c r="I806" i="3"/>
  <c r="J806" i="3"/>
  <c r="E807" i="3"/>
  <c r="F807" i="3"/>
  <c r="G807" i="3"/>
  <c r="H807" i="3"/>
  <c r="I807" i="3"/>
  <c r="J807" i="3"/>
  <c r="E808" i="3"/>
  <c r="F808" i="3"/>
  <c r="G808" i="3"/>
  <c r="H808" i="3"/>
  <c r="I808" i="3"/>
  <c r="J808" i="3"/>
  <c r="E809" i="3"/>
  <c r="F809" i="3"/>
  <c r="G809" i="3"/>
  <c r="H809" i="3"/>
  <c r="I809" i="3"/>
  <c r="J809" i="3"/>
  <c r="E810" i="3"/>
  <c r="F810" i="3"/>
  <c r="G810" i="3"/>
  <c r="H810" i="3"/>
  <c r="I810" i="3"/>
  <c r="J810" i="3"/>
  <c r="E811" i="3"/>
  <c r="F811" i="3"/>
  <c r="G811" i="3"/>
  <c r="H811" i="3"/>
  <c r="I811" i="3"/>
  <c r="J811" i="3"/>
  <c r="E812" i="3"/>
  <c r="F812" i="3"/>
  <c r="G812" i="3"/>
  <c r="H812" i="3"/>
  <c r="I812" i="3"/>
  <c r="J812" i="3"/>
  <c r="K812" i="3"/>
  <c r="E813" i="3"/>
  <c r="F813" i="3"/>
  <c r="G813" i="3"/>
  <c r="H813" i="3"/>
  <c r="I813" i="3"/>
  <c r="J813" i="3"/>
  <c r="E814" i="3"/>
  <c r="F814" i="3"/>
  <c r="K814" i="3" s="1"/>
  <c r="G814" i="3"/>
  <c r="H814" i="3"/>
  <c r="I814" i="3"/>
  <c r="J814" i="3"/>
  <c r="E815" i="3"/>
  <c r="F815" i="3"/>
  <c r="G815" i="3"/>
  <c r="H815" i="3"/>
  <c r="I815" i="3"/>
  <c r="J815" i="3"/>
  <c r="E816" i="3"/>
  <c r="F816" i="3"/>
  <c r="G816" i="3"/>
  <c r="H816" i="3"/>
  <c r="I816" i="3"/>
  <c r="J816" i="3"/>
  <c r="K816" i="3"/>
  <c r="E817" i="3"/>
  <c r="F817" i="3"/>
  <c r="G817" i="3"/>
  <c r="H817" i="3"/>
  <c r="I817" i="3"/>
  <c r="J817" i="3"/>
  <c r="E818" i="3"/>
  <c r="F818" i="3"/>
  <c r="G818" i="3"/>
  <c r="H818" i="3"/>
  <c r="I818" i="3"/>
  <c r="J818" i="3"/>
  <c r="E819" i="3"/>
  <c r="F819" i="3"/>
  <c r="G819" i="3"/>
  <c r="H819" i="3"/>
  <c r="I819" i="3"/>
  <c r="J819" i="3"/>
  <c r="E820" i="3"/>
  <c r="F820" i="3"/>
  <c r="G820" i="3"/>
  <c r="H820" i="3"/>
  <c r="I820" i="3"/>
  <c r="J820" i="3"/>
  <c r="K820" i="3"/>
  <c r="E821" i="3"/>
  <c r="F821" i="3"/>
  <c r="G821" i="3"/>
  <c r="H821" i="3"/>
  <c r="I821" i="3"/>
  <c r="J821" i="3"/>
  <c r="E822" i="3"/>
  <c r="F822" i="3"/>
  <c r="K822" i="3" s="1"/>
  <c r="G822" i="3"/>
  <c r="H822" i="3"/>
  <c r="I822" i="3"/>
  <c r="J822" i="3"/>
  <c r="E823" i="3"/>
  <c r="F823" i="3"/>
  <c r="G823" i="3"/>
  <c r="H823" i="3"/>
  <c r="I823" i="3"/>
  <c r="J823" i="3"/>
  <c r="E824" i="3"/>
  <c r="F824" i="3"/>
  <c r="G824" i="3"/>
  <c r="H824" i="3"/>
  <c r="I824" i="3"/>
  <c r="J824" i="3"/>
  <c r="E825" i="3"/>
  <c r="F825" i="3"/>
  <c r="K825" i="3" s="1"/>
  <c r="G825" i="3"/>
  <c r="H825" i="3"/>
  <c r="I825" i="3"/>
  <c r="J825" i="3"/>
  <c r="E826" i="3"/>
  <c r="F826" i="3"/>
  <c r="G826" i="3"/>
  <c r="H826" i="3"/>
  <c r="I826" i="3"/>
  <c r="J826" i="3"/>
  <c r="E827" i="3"/>
  <c r="F827" i="3"/>
  <c r="G827" i="3"/>
  <c r="H827" i="3"/>
  <c r="I827" i="3"/>
  <c r="J827" i="3"/>
  <c r="K818" i="3" l="1"/>
  <c r="K810" i="3"/>
  <c r="K808" i="3"/>
  <c r="K827" i="3"/>
  <c r="BM930" i="3"/>
  <c r="BJ922" i="3"/>
  <c r="BJ921" i="3"/>
  <c r="K823" i="3"/>
  <c r="L822" i="3"/>
  <c r="N822" i="3" s="1"/>
  <c r="K819" i="3"/>
  <c r="L818" i="3"/>
  <c r="K815" i="3"/>
  <c r="L814" i="3"/>
  <c r="N814" i="3" s="1"/>
  <c r="K811" i="3"/>
  <c r="L810" i="3"/>
  <c r="N810" i="3" s="1"/>
  <c r="K807" i="3"/>
  <c r="L806" i="3"/>
  <c r="M806" i="3" s="1"/>
  <c r="BN912" i="3"/>
  <c r="BK913" i="3"/>
  <c r="BK922" i="3"/>
  <c r="BN906" i="3"/>
  <c r="L826" i="3"/>
  <c r="K826" i="3"/>
  <c r="P826" i="3" s="1"/>
  <c r="L824" i="3"/>
  <c r="K824" i="3"/>
  <c r="N824" i="3" s="1"/>
  <c r="K821" i="3"/>
  <c r="L820" i="3"/>
  <c r="N820" i="3" s="1"/>
  <c r="K817" i="3"/>
  <c r="L816" i="3"/>
  <c r="N816" i="3" s="1"/>
  <c r="K813" i="3"/>
  <c r="N812" i="3"/>
  <c r="L812" i="3"/>
  <c r="K809" i="3"/>
  <c r="L808" i="3"/>
  <c r="M808" i="3" s="1"/>
  <c r="K805" i="3"/>
  <c r="BJ912" i="3"/>
  <c r="BJ914" i="3"/>
  <c r="BK938" i="3"/>
  <c r="BJ937" i="3"/>
  <c r="BN913" i="3"/>
  <c r="BN922" i="3"/>
  <c r="N818" i="3"/>
  <c r="BM912" i="3"/>
  <c r="BJ936" i="3"/>
  <c r="BL930" i="3"/>
  <c r="BN898" i="3"/>
  <c r="BJ828" i="3"/>
  <c r="N826" i="3"/>
  <c r="R826" i="3"/>
  <c r="V826" i="3"/>
  <c r="Z826" i="3"/>
  <c r="AD826" i="3"/>
  <c r="AH826" i="3"/>
  <c r="AL826" i="3"/>
  <c r="AP826" i="3"/>
  <c r="AT826" i="3"/>
  <c r="AX826" i="3"/>
  <c r="BB826" i="3"/>
  <c r="BF826" i="3"/>
  <c r="M826" i="3"/>
  <c r="Q826" i="3"/>
  <c r="U826" i="3"/>
  <c r="Y826" i="3"/>
  <c r="AC826" i="3"/>
  <c r="AG826" i="3"/>
  <c r="AK826" i="3"/>
  <c r="AO826" i="3"/>
  <c r="AS826" i="3"/>
  <c r="AW826" i="3"/>
  <c r="BA826" i="3"/>
  <c r="BE826" i="3"/>
  <c r="BI826" i="3"/>
  <c r="P824" i="3"/>
  <c r="T824" i="3"/>
  <c r="X824" i="3"/>
  <c r="AB824" i="3"/>
  <c r="AF824" i="3"/>
  <c r="AJ824" i="3"/>
  <c r="AN824" i="3"/>
  <c r="AR824" i="3"/>
  <c r="AV824" i="3"/>
  <c r="AZ824" i="3"/>
  <c r="BD824" i="3"/>
  <c r="BH824" i="3"/>
  <c r="O824" i="3"/>
  <c r="S824" i="3"/>
  <c r="W824" i="3"/>
  <c r="AA824" i="3"/>
  <c r="AE824" i="3"/>
  <c r="AI824" i="3"/>
  <c r="AM824" i="3"/>
  <c r="AQ824" i="3"/>
  <c r="AU824" i="3"/>
  <c r="AY824" i="3"/>
  <c r="BC824" i="3"/>
  <c r="BG824" i="3"/>
  <c r="L827" i="3"/>
  <c r="P827" i="3" s="1"/>
  <c r="L825" i="3"/>
  <c r="N825" i="3" s="1"/>
  <c r="L823" i="3"/>
  <c r="N823" i="3" s="1"/>
  <c r="L821" i="3"/>
  <c r="P821" i="3" s="1"/>
  <c r="L819" i="3"/>
  <c r="N819" i="3" s="1"/>
  <c r="L817" i="3"/>
  <c r="P817" i="3" s="1"/>
  <c r="L815" i="3"/>
  <c r="N815" i="3" s="1"/>
  <c r="L813" i="3"/>
  <c r="P813" i="3" s="1"/>
  <c r="L811" i="3"/>
  <c r="M811" i="3" s="1"/>
  <c r="L809" i="3"/>
  <c r="L807" i="3"/>
  <c r="O807" i="3" s="1"/>
  <c r="L805" i="3"/>
  <c r="L804" i="3"/>
  <c r="K804" i="3"/>
  <c r="BI822" i="3"/>
  <c r="BG822" i="3"/>
  <c r="BE822" i="3"/>
  <c r="BC822" i="3"/>
  <c r="BA822" i="3"/>
  <c r="AY822" i="3"/>
  <c r="AW822" i="3"/>
  <c r="AU822" i="3"/>
  <c r="AS822" i="3"/>
  <c r="AQ822" i="3"/>
  <c r="AO822" i="3"/>
  <c r="AM822" i="3"/>
  <c r="AK822" i="3"/>
  <c r="AI822" i="3"/>
  <c r="AG822" i="3"/>
  <c r="AE822" i="3"/>
  <c r="AC822" i="3"/>
  <c r="AA822" i="3"/>
  <c r="Y822" i="3"/>
  <c r="W822" i="3"/>
  <c r="U822" i="3"/>
  <c r="S822" i="3"/>
  <c r="Q822" i="3"/>
  <c r="O822" i="3"/>
  <c r="M822" i="3"/>
  <c r="BI820" i="3"/>
  <c r="BG820" i="3"/>
  <c r="BE820" i="3"/>
  <c r="BC820" i="3"/>
  <c r="BA820" i="3"/>
  <c r="AY820" i="3"/>
  <c r="AW820" i="3"/>
  <c r="AU820" i="3"/>
  <c r="AS820" i="3"/>
  <c r="AQ820" i="3"/>
  <c r="AO820" i="3"/>
  <c r="AM820" i="3"/>
  <c r="AK820" i="3"/>
  <c r="AI820" i="3"/>
  <c r="AG820" i="3"/>
  <c r="AE820" i="3"/>
  <c r="AC820" i="3"/>
  <c r="AA820" i="3"/>
  <c r="Y820" i="3"/>
  <c r="W820" i="3"/>
  <c r="U820" i="3"/>
  <c r="S820" i="3"/>
  <c r="Q820" i="3"/>
  <c r="O820" i="3"/>
  <c r="M820" i="3"/>
  <c r="BI818" i="3"/>
  <c r="BG818" i="3"/>
  <c r="BE818" i="3"/>
  <c r="BC818" i="3"/>
  <c r="BA818" i="3"/>
  <c r="AY818" i="3"/>
  <c r="AW818" i="3"/>
  <c r="AU818" i="3"/>
  <c r="AS818" i="3"/>
  <c r="AQ818" i="3"/>
  <c r="AO818" i="3"/>
  <c r="AM818" i="3"/>
  <c r="AK818" i="3"/>
  <c r="AI818" i="3"/>
  <c r="AG818" i="3"/>
  <c r="AE818" i="3"/>
  <c r="AC818" i="3"/>
  <c r="AA818" i="3"/>
  <c r="Y818" i="3"/>
  <c r="W818" i="3"/>
  <c r="U818" i="3"/>
  <c r="S818" i="3"/>
  <c r="Q818" i="3"/>
  <c r="O818" i="3"/>
  <c r="M818" i="3"/>
  <c r="BI816" i="3"/>
  <c r="BG816" i="3"/>
  <c r="BE816" i="3"/>
  <c r="BC816" i="3"/>
  <c r="BA816" i="3"/>
  <c r="AY816" i="3"/>
  <c r="AW816" i="3"/>
  <c r="AU816" i="3"/>
  <c r="AS816" i="3"/>
  <c r="AQ816" i="3"/>
  <c r="AO816" i="3"/>
  <c r="AM816" i="3"/>
  <c r="AK816" i="3"/>
  <c r="AI816" i="3"/>
  <c r="AG816" i="3"/>
  <c r="AE816" i="3"/>
  <c r="AC816" i="3"/>
  <c r="AA816" i="3"/>
  <c r="Y816" i="3"/>
  <c r="W816" i="3"/>
  <c r="U816" i="3"/>
  <c r="S816" i="3"/>
  <c r="Q816" i="3"/>
  <c r="O816" i="3"/>
  <c r="M816" i="3"/>
  <c r="BI814" i="3"/>
  <c r="BG814" i="3"/>
  <c r="BE814" i="3"/>
  <c r="BC814" i="3"/>
  <c r="BA814" i="3"/>
  <c r="AY814" i="3"/>
  <c r="AW814" i="3"/>
  <c r="AU814" i="3"/>
  <c r="AS814" i="3"/>
  <c r="AQ814" i="3"/>
  <c r="AO814" i="3"/>
  <c r="AM814" i="3"/>
  <c r="AK814" i="3"/>
  <c r="AI814" i="3"/>
  <c r="AG814" i="3"/>
  <c r="AE814" i="3"/>
  <c r="AC814" i="3"/>
  <c r="AA814" i="3"/>
  <c r="Y814" i="3"/>
  <c r="W814" i="3"/>
  <c r="U814" i="3"/>
  <c r="S814" i="3"/>
  <c r="Q814" i="3"/>
  <c r="O814" i="3"/>
  <c r="M814" i="3"/>
  <c r="BI812" i="3"/>
  <c r="BG812" i="3"/>
  <c r="BE812" i="3"/>
  <c r="BC812" i="3"/>
  <c r="BA812" i="3"/>
  <c r="AY812" i="3"/>
  <c r="AW812" i="3"/>
  <c r="AU812" i="3"/>
  <c r="AS812" i="3"/>
  <c r="AQ812" i="3"/>
  <c r="AO812" i="3"/>
  <c r="AM812" i="3"/>
  <c r="AK812" i="3"/>
  <c r="AI812" i="3"/>
  <c r="AG812" i="3"/>
  <c r="AE812" i="3"/>
  <c r="AC812" i="3"/>
  <c r="AA812" i="3"/>
  <c r="Y812" i="3"/>
  <c r="W812" i="3"/>
  <c r="U812" i="3"/>
  <c r="S812" i="3"/>
  <c r="Q812" i="3"/>
  <c r="O812" i="3"/>
  <c r="M812" i="3"/>
  <c r="BI810" i="3"/>
  <c r="BG810" i="3"/>
  <c r="BE810" i="3"/>
  <c r="BC810" i="3"/>
  <c r="BA810" i="3"/>
  <c r="AY810" i="3"/>
  <c r="AW810" i="3"/>
  <c r="AU810" i="3"/>
  <c r="AS810" i="3"/>
  <c r="AQ810" i="3"/>
  <c r="AO810" i="3"/>
  <c r="AM810" i="3"/>
  <c r="AK810" i="3"/>
  <c r="AI810" i="3"/>
  <c r="AG810" i="3"/>
  <c r="AE810" i="3"/>
  <c r="AC810" i="3"/>
  <c r="AA810" i="3"/>
  <c r="Y810" i="3"/>
  <c r="W810" i="3"/>
  <c r="U810" i="3"/>
  <c r="S810" i="3"/>
  <c r="Q810" i="3"/>
  <c r="O810" i="3"/>
  <c r="M810" i="3"/>
  <c r="BH808" i="3"/>
  <c r="BF808" i="3"/>
  <c r="BD808" i="3"/>
  <c r="BB808" i="3"/>
  <c r="AZ808" i="3"/>
  <c r="AX808" i="3"/>
  <c r="AV808" i="3"/>
  <c r="AT808" i="3"/>
  <c r="AR808" i="3"/>
  <c r="AP808" i="3"/>
  <c r="AN808" i="3"/>
  <c r="AL808" i="3"/>
  <c r="AJ808" i="3"/>
  <c r="AH808" i="3"/>
  <c r="AF808" i="3"/>
  <c r="AD808" i="3"/>
  <c r="AB808" i="3"/>
  <c r="Z808" i="3"/>
  <c r="X808" i="3"/>
  <c r="V808" i="3"/>
  <c r="T808" i="3"/>
  <c r="R808" i="3"/>
  <c r="P808" i="3"/>
  <c r="N808" i="3"/>
  <c r="BH806" i="3"/>
  <c r="BF806" i="3"/>
  <c r="BD806" i="3"/>
  <c r="BB806" i="3"/>
  <c r="AZ806" i="3"/>
  <c r="AX806" i="3"/>
  <c r="AV806" i="3"/>
  <c r="AT806" i="3"/>
  <c r="AR806" i="3"/>
  <c r="AP806" i="3"/>
  <c r="AN806" i="3"/>
  <c r="AL806" i="3"/>
  <c r="AJ806" i="3"/>
  <c r="AH806" i="3"/>
  <c r="AF806" i="3"/>
  <c r="AD806" i="3"/>
  <c r="AB806" i="3"/>
  <c r="Z806" i="3"/>
  <c r="X806" i="3"/>
  <c r="V806" i="3"/>
  <c r="T806" i="3"/>
  <c r="R806" i="3"/>
  <c r="P806" i="3"/>
  <c r="N806" i="3"/>
  <c r="BL912" i="3"/>
  <c r="BL914" i="3"/>
  <c r="BM914" i="3"/>
  <c r="BM937" i="3"/>
  <c r="BK936" i="3"/>
  <c r="BN936" i="3"/>
  <c r="BJ930" i="3"/>
  <c r="BN930" i="3"/>
  <c r="BJ929" i="3"/>
  <c r="BJ928" i="3"/>
  <c r="BM928" i="3"/>
  <c r="BL922" i="3"/>
  <c r="BL921" i="3"/>
  <c r="BK920" i="3"/>
  <c r="BN989" i="3"/>
  <c r="BM981" i="3"/>
  <c r="BL981" i="3"/>
  <c r="BN973" i="3"/>
  <c r="BK959" i="3"/>
  <c r="BM959" i="3"/>
  <c r="BL959" i="3"/>
  <c r="BN957" i="3"/>
  <c r="BK957" i="3"/>
  <c r="BJ957" i="3"/>
  <c r="BM943" i="3"/>
  <c r="BL943" i="3"/>
  <c r="BK941" i="3"/>
  <c r="BM935" i="3"/>
  <c r="BL935" i="3"/>
  <c r="BK933" i="3"/>
  <c r="BN933" i="3"/>
  <c r="BM926" i="3"/>
  <c r="BL926" i="3"/>
  <c r="BJ924" i="3"/>
  <c r="BN924" i="3"/>
  <c r="BK924" i="3"/>
  <c r="BM919" i="3"/>
  <c r="BL919" i="3"/>
  <c r="BK917" i="3"/>
  <c r="BN917" i="3"/>
  <c r="BJ917" i="3"/>
  <c r="BM910" i="3"/>
  <c r="BL910" i="3"/>
  <c r="BN908" i="3"/>
  <c r="BK908" i="3"/>
  <c r="BJ906" i="3"/>
  <c r="BM906" i="3"/>
  <c r="BL906" i="3"/>
  <c r="BN904" i="3"/>
  <c r="BK904" i="3"/>
  <c r="BJ904" i="3"/>
  <c r="BM902" i="3"/>
  <c r="BL902" i="3"/>
  <c r="BN902" i="3"/>
  <c r="BK900" i="3"/>
  <c r="BJ898" i="3"/>
  <c r="BM898" i="3"/>
  <c r="BL898" i="3"/>
  <c r="BN896" i="3"/>
  <c r="BK896" i="3"/>
  <c r="BJ896" i="3"/>
  <c r="BJ894" i="3"/>
  <c r="BM894" i="3"/>
  <c r="BL894" i="3"/>
  <c r="BK892" i="3"/>
  <c r="BM892" i="3"/>
  <c r="BN892" i="3"/>
  <c r="BJ892" i="3"/>
  <c r="BM890" i="3"/>
  <c r="BL890" i="3"/>
  <c r="BK888" i="3"/>
  <c r="BN888" i="3"/>
  <c r="BL888" i="3"/>
  <c r="BJ888" i="3"/>
  <c r="BM886" i="3"/>
  <c r="BN884" i="3"/>
  <c r="BK884" i="3"/>
  <c r="BJ882" i="3"/>
  <c r="BM882" i="3"/>
  <c r="BK880" i="3"/>
  <c r="BN880" i="3"/>
  <c r="BJ878" i="3"/>
  <c r="BM878" i="3"/>
  <c r="BL878" i="3"/>
  <c r="BK876" i="3"/>
  <c r="BN876" i="3"/>
  <c r="BJ876" i="3"/>
  <c r="BM874" i="3"/>
  <c r="BL874" i="3"/>
  <c r="BN872" i="3"/>
  <c r="BK872" i="3"/>
  <c r="BJ870" i="3"/>
  <c r="BM870" i="3"/>
  <c r="BL870" i="3"/>
  <c r="BN869" i="3"/>
  <c r="BK869" i="3"/>
  <c r="BM868" i="3"/>
  <c r="BL868" i="3"/>
  <c r="BN867" i="3"/>
  <c r="BK867" i="3"/>
  <c r="BM866" i="3"/>
  <c r="BL866" i="3"/>
  <c r="BM865" i="3"/>
  <c r="BK865" i="3"/>
  <c r="BN865" i="3"/>
  <c r="BJ864" i="3"/>
  <c r="BM864" i="3"/>
  <c r="BL864" i="3"/>
  <c r="BM863" i="3"/>
  <c r="BK863" i="3"/>
  <c r="BJ862" i="3"/>
  <c r="BM862" i="3"/>
  <c r="BL862" i="3"/>
  <c r="BN861" i="3"/>
  <c r="BK861" i="3"/>
  <c r="BM860" i="3"/>
  <c r="BL860" i="3"/>
  <c r="BN859" i="3"/>
  <c r="BK859" i="3"/>
  <c r="BM858" i="3"/>
  <c r="BL858" i="3"/>
  <c r="BM857" i="3"/>
  <c r="BK857" i="3"/>
  <c r="BN857" i="3"/>
  <c r="BJ856" i="3"/>
  <c r="BM856" i="3"/>
  <c r="BL856" i="3"/>
  <c r="BM855" i="3"/>
  <c r="BK855" i="3"/>
  <c r="BJ854" i="3"/>
  <c r="BM854" i="3"/>
  <c r="BL854" i="3"/>
  <c r="BK853" i="3"/>
  <c r="BN853" i="3"/>
  <c r="BM852" i="3"/>
  <c r="BL852" i="3"/>
  <c r="BN851" i="3"/>
  <c r="BK851" i="3"/>
  <c r="BJ851" i="3"/>
  <c r="BJ850" i="3"/>
  <c r="BM850" i="3"/>
  <c r="BN849" i="3"/>
  <c r="BJ849" i="3"/>
  <c r="BM848" i="3"/>
  <c r="BL848" i="3"/>
  <c r="BN847" i="3"/>
  <c r="BJ847" i="3"/>
  <c r="BM846" i="3"/>
  <c r="BL846" i="3"/>
  <c r="BN845" i="3"/>
  <c r="BK845" i="3"/>
  <c r="BJ845" i="3"/>
  <c r="BJ844" i="3"/>
  <c r="BM844" i="3"/>
  <c r="BL844" i="3"/>
  <c r="BN843" i="3"/>
  <c r="BK843" i="3"/>
  <c r="BJ843" i="3"/>
  <c r="BJ842" i="3"/>
  <c r="BM842" i="3"/>
  <c r="BN841" i="3"/>
  <c r="BJ841" i="3"/>
  <c r="BM840" i="3"/>
  <c r="BL840" i="3"/>
  <c r="BN839" i="3"/>
  <c r="BJ839" i="3"/>
  <c r="BM838" i="3"/>
  <c r="BL838" i="3"/>
  <c r="BK837" i="3"/>
  <c r="BN837" i="3"/>
  <c r="BJ837" i="3"/>
  <c r="BJ836" i="3"/>
  <c r="BM836" i="3"/>
  <c r="BL836" i="3"/>
  <c r="BN835" i="3"/>
  <c r="BK835" i="3"/>
  <c r="BJ835" i="3"/>
  <c r="BJ834" i="3"/>
  <c r="BM834" i="3"/>
  <c r="BN833" i="3"/>
  <c r="BK833" i="3"/>
  <c r="BJ833" i="3"/>
  <c r="BM832" i="3"/>
  <c r="BL832" i="3"/>
  <c r="BK831" i="3"/>
  <c r="BN831" i="3"/>
  <c r="BJ831" i="3"/>
  <c r="BM830" i="3"/>
  <c r="BL830" i="3"/>
  <c r="BK829" i="3"/>
  <c r="BN829" i="3"/>
  <c r="BJ829" i="3"/>
  <c r="BM828" i="3"/>
  <c r="BL990" i="3"/>
  <c r="BN990" i="3"/>
  <c r="BK990" i="3"/>
  <c r="BJ990" i="3"/>
  <c r="BJ982" i="3"/>
  <c r="BL974" i="3"/>
  <c r="BK974" i="3"/>
  <c r="BN974" i="3"/>
  <c r="BJ974" i="3"/>
  <c r="BJ966" i="3"/>
  <c r="BK958" i="3"/>
  <c r="BN958" i="3"/>
  <c r="BJ950" i="3"/>
  <c r="BM950" i="3"/>
  <c r="BL950" i="3"/>
  <c r="BN942" i="3"/>
  <c r="BK942" i="3"/>
  <c r="BK991" i="3"/>
  <c r="BN991" i="3"/>
  <c r="BJ991" i="3"/>
  <c r="BM991" i="3"/>
  <c r="BL991" i="3"/>
  <c r="BK983" i="3"/>
  <c r="BN983" i="3"/>
  <c r="BJ983" i="3"/>
  <c r="BK975" i="3"/>
  <c r="BN975" i="3"/>
  <c r="BJ975" i="3"/>
  <c r="BM975" i="3"/>
  <c r="BL975" i="3"/>
  <c r="BK967" i="3"/>
  <c r="BN967" i="3"/>
  <c r="BJ967" i="3"/>
  <c r="BJ992" i="3"/>
  <c r="BL992" i="3"/>
  <c r="BM984" i="3"/>
  <c r="BN984" i="3"/>
  <c r="BK984" i="3"/>
  <c r="BJ984" i="3"/>
  <c r="BJ976" i="3"/>
  <c r="BL976" i="3"/>
  <c r="BM968" i="3"/>
  <c r="BK968" i="3"/>
  <c r="BN968" i="3"/>
  <c r="BJ968" i="3"/>
  <c r="BJ960" i="3"/>
  <c r="BM960" i="3"/>
  <c r="BL960" i="3"/>
  <c r="BN952" i="3"/>
  <c r="BK952" i="3"/>
  <c r="BM944" i="3"/>
  <c r="BL944" i="3"/>
  <c r="BJ911" i="3"/>
  <c r="BN911" i="3"/>
  <c r="BK911" i="3"/>
  <c r="BN909" i="3"/>
  <c r="BJ909" i="3"/>
  <c r="BM909" i="3"/>
  <c r="BL909" i="3"/>
  <c r="BN907" i="3"/>
  <c r="BJ907" i="3"/>
  <c r="BM905" i="3"/>
  <c r="BL905" i="3"/>
  <c r="BL903" i="3"/>
  <c r="BK903" i="3"/>
  <c r="BN903" i="3"/>
  <c r="BJ901" i="3"/>
  <c r="BM901" i="3"/>
  <c r="BL901" i="3"/>
  <c r="BN899" i="3"/>
  <c r="BJ899" i="3"/>
  <c r="BM897" i="3"/>
  <c r="BL897" i="3"/>
  <c r="BL895" i="3"/>
  <c r="BK895" i="3"/>
  <c r="BN895" i="3"/>
  <c r="BN893" i="3"/>
  <c r="BJ893" i="3"/>
  <c r="BM893" i="3"/>
  <c r="BL893" i="3"/>
  <c r="BJ891" i="3"/>
  <c r="BM889" i="3"/>
  <c r="BJ889" i="3"/>
  <c r="BK889" i="3"/>
  <c r="BN887" i="3"/>
  <c r="BL887" i="3"/>
  <c r="BM885" i="3"/>
  <c r="BJ885" i="3"/>
  <c r="BK885" i="3"/>
  <c r="BN883" i="3"/>
  <c r="BK883" i="3"/>
  <c r="BJ883" i="3"/>
  <c r="BJ881" i="3"/>
  <c r="BL881" i="3"/>
  <c r="BM879" i="3"/>
  <c r="BK879" i="3"/>
  <c r="BJ877" i="3"/>
  <c r="BM877" i="3"/>
  <c r="BL877" i="3"/>
  <c r="BN875" i="3"/>
  <c r="BK875" i="3"/>
  <c r="BJ873" i="3"/>
  <c r="BL873" i="3"/>
  <c r="BM871" i="3"/>
  <c r="BK871" i="3"/>
  <c r="BM913" i="3"/>
  <c r="BM936" i="3"/>
  <c r="BL929" i="3"/>
  <c r="BK928" i="3"/>
  <c r="BJ920" i="3"/>
  <c r="BN965" i="3"/>
  <c r="BK965" i="3"/>
  <c r="BJ965" i="3"/>
  <c r="BK949" i="3"/>
  <c r="BM949" i="3"/>
  <c r="BL949" i="3"/>
  <c r="BL932" i="3"/>
  <c r="BK932" i="3"/>
  <c r="BN932" i="3"/>
  <c r="BM927" i="3"/>
  <c r="BL927" i="3"/>
  <c r="BJ916" i="3"/>
  <c r="BN916" i="3"/>
  <c r="BK916" i="3"/>
  <c r="BL938" i="3"/>
  <c r="BJ938" i="3"/>
  <c r="BL920" i="3"/>
  <c r="BK951" i="3"/>
  <c r="BM951" i="3"/>
  <c r="BL951" i="3"/>
  <c r="BM934" i="3"/>
  <c r="BN934" i="3"/>
  <c r="BK934" i="3"/>
  <c r="BJ934" i="3"/>
  <c r="BN925" i="3"/>
  <c r="BJ925" i="3"/>
  <c r="BM925" i="3"/>
  <c r="BL925" i="3"/>
  <c r="BK918" i="3"/>
  <c r="BN918" i="3"/>
  <c r="BM986" i="3"/>
  <c r="BL986" i="3"/>
  <c r="BN978" i="3"/>
  <c r="BK978" i="3"/>
  <c r="BM970" i="3"/>
  <c r="BL970" i="3"/>
  <c r="BK962" i="3"/>
  <c r="BN962" i="3"/>
  <c r="BJ954" i="3"/>
  <c r="BM954" i="3"/>
  <c r="BL954" i="3"/>
  <c r="BK946" i="3"/>
  <c r="BN946" i="3"/>
  <c r="BJ987" i="3"/>
  <c r="BM987" i="3"/>
  <c r="BL987" i="3"/>
  <c r="BK979" i="3"/>
  <c r="BN979" i="3"/>
  <c r="BJ971" i="3"/>
  <c r="BM971" i="3"/>
  <c r="BL971" i="3"/>
  <c r="BN963" i="3"/>
  <c r="BJ963" i="3"/>
  <c r="BM988" i="3"/>
  <c r="BM980" i="3"/>
  <c r="BL980" i="3"/>
  <c r="BN980" i="3"/>
  <c r="BK980" i="3"/>
  <c r="BL972" i="3"/>
  <c r="BM972" i="3"/>
  <c r="BK964" i="3"/>
  <c r="BN964" i="3"/>
  <c r="BJ956" i="3"/>
  <c r="BM956" i="3"/>
  <c r="BL956" i="3"/>
  <c r="BJ948" i="3"/>
  <c r="BK948" i="3"/>
  <c r="BN948" i="3"/>
  <c r="BJ940" i="3"/>
  <c r="BM940" i="3"/>
  <c r="BN938" i="3"/>
  <c r="BN920" i="3"/>
  <c r="BK930" i="3"/>
  <c r="BH822" i="3"/>
  <c r="BF822" i="3"/>
  <c r="BD822" i="3"/>
  <c r="BB822" i="3"/>
  <c r="AZ822" i="3"/>
  <c r="AX822" i="3"/>
  <c r="AV822" i="3"/>
  <c r="AT822" i="3"/>
  <c r="AR822" i="3"/>
  <c r="AP822" i="3"/>
  <c r="AN822" i="3"/>
  <c r="AL822" i="3"/>
  <c r="AJ822" i="3"/>
  <c r="AH822" i="3"/>
  <c r="AF822" i="3"/>
  <c r="AD822" i="3"/>
  <c r="AB822" i="3"/>
  <c r="Z822" i="3"/>
  <c r="X822" i="3"/>
  <c r="V822" i="3"/>
  <c r="T822" i="3"/>
  <c r="R822" i="3"/>
  <c r="P822" i="3"/>
  <c r="BH820" i="3"/>
  <c r="BF820" i="3"/>
  <c r="BD820" i="3"/>
  <c r="BB820" i="3"/>
  <c r="AZ820" i="3"/>
  <c r="AX820" i="3"/>
  <c r="AV820" i="3"/>
  <c r="AT820" i="3"/>
  <c r="AR820" i="3"/>
  <c r="AP820" i="3"/>
  <c r="AN820" i="3"/>
  <c r="AL820" i="3"/>
  <c r="AJ820" i="3"/>
  <c r="AH820" i="3"/>
  <c r="AF820" i="3"/>
  <c r="AD820" i="3"/>
  <c r="AB820" i="3"/>
  <c r="Z820" i="3"/>
  <c r="X820" i="3"/>
  <c r="V820" i="3"/>
  <c r="T820" i="3"/>
  <c r="R820" i="3"/>
  <c r="P820" i="3"/>
  <c r="BK820" i="3" s="1"/>
  <c r="BH818" i="3"/>
  <c r="BF818" i="3"/>
  <c r="BD818" i="3"/>
  <c r="BB818" i="3"/>
  <c r="AZ818" i="3"/>
  <c r="AX818" i="3"/>
  <c r="AV818" i="3"/>
  <c r="AT818" i="3"/>
  <c r="AR818" i="3"/>
  <c r="AP818" i="3"/>
  <c r="AN818" i="3"/>
  <c r="AL818" i="3"/>
  <c r="AJ818" i="3"/>
  <c r="AH818" i="3"/>
  <c r="AF818" i="3"/>
  <c r="AD818" i="3"/>
  <c r="AB818" i="3"/>
  <c r="Z818" i="3"/>
  <c r="X818" i="3"/>
  <c r="V818" i="3"/>
  <c r="T818" i="3"/>
  <c r="R818" i="3"/>
  <c r="P818" i="3"/>
  <c r="BH816" i="3"/>
  <c r="BF816" i="3"/>
  <c r="BD816" i="3"/>
  <c r="BB816" i="3"/>
  <c r="AZ816" i="3"/>
  <c r="AX816" i="3"/>
  <c r="AV816" i="3"/>
  <c r="AT816" i="3"/>
  <c r="AR816" i="3"/>
  <c r="AP816" i="3"/>
  <c r="AN816" i="3"/>
  <c r="AL816" i="3"/>
  <c r="AJ816" i="3"/>
  <c r="AH816" i="3"/>
  <c r="AF816" i="3"/>
  <c r="AD816" i="3"/>
  <c r="AB816" i="3"/>
  <c r="Z816" i="3"/>
  <c r="X816" i="3"/>
  <c r="V816" i="3"/>
  <c r="T816" i="3"/>
  <c r="R816" i="3"/>
  <c r="P816" i="3"/>
  <c r="BH814" i="3"/>
  <c r="BF814" i="3"/>
  <c r="BD814" i="3"/>
  <c r="BB814" i="3"/>
  <c r="AZ814" i="3"/>
  <c r="AX814" i="3"/>
  <c r="AV814" i="3"/>
  <c r="AT814" i="3"/>
  <c r="AR814" i="3"/>
  <c r="AP814" i="3"/>
  <c r="AN814" i="3"/>
  <c r="AL814" i="3"/>
  <c r="AJ814" i="3"/>
  <c r="AH814" i="3"/>
  <c r="AF814" i="3"/>
  <c r="AD814" i="3"/>
  <c r="AB814" i="3"/>
  <c r="Z814" i="3"/>
  <c r="X814" i="3"/>
  <c r="V814" i="3"/>
  <c r="T814" i="3"/>
  <c r="R814" i="3"/>
  <c r="P814" i="3"/>
  <c r="BH812" i="3"/>
  <c r="BF812" i="3"/>
  <c r="BD812" i="3"/>
  <c r="BB812" i="3"/>
  <c r="AZ812" i="3"/>
  <c r="AX812" i="3"/>
  <c r="AV812" i="3"/>
  <c r="AT812" i="3"/>
  <c r="AR812" i="3"/>
  <c r="AP812" i="3"/>
  <c r="AN812" i="3"/>
  <c r="AL812" i="3"/>
  <c r="AJ812" i="3"/>
  <c r="AH812" i="3"/>
  <c r="AF812" i="3"/>
  <c r="AD812" i="3"/>
  <c r="AB812" i="3"/>
  <c r="Z812" i="3"/>
  <c r="X812" i="3"/>
  <c r="V812" i="3"/>
  <c r="T812" i="3"/>
  <c r="R812" i="3"/>
  <c r="P812" i="3"/>
  <c r="BH810" i="3"/>
  <c r="BF810" i="3"/>
  <c r="BD810" i="3"/>
  <c r="BB810" i="3"/>
  <c r="AZ810" i="3"/>
  <c r="AX810" i="3"/>
  <c r="AV810" i="3"/>
  <c r="AT810" i="3"/>
  <c r="AR810" i="3"/>
  <c r="AP810" i="3"/>
  <c r="AN810" i="3"/>
  <c r="AL810" i="3"/>
  <c r="AJ810" i="3"/>
  <c r="AH810" i="3"/>
  <c r="AF810" i="3"/>
  <c r="AD810" i="3"/>
  <c r="AB810" i="3"/>
  <c r="Z810" i="3"/>
  <c r="X810" i="3"/>
  <c r="V810" i="3"/>
  <c r="T810" i="3"/>
  <c r="R810" i="3"/>
  <c r="P810" i="3"/>
  <c r="BI808" i="3"/>
  <c r="BG808" i="3"/>
  <c r="BE808" i="3"/>
  <c r="BC808" i="3"/>
  <c r="BA808" i="3"/>
  <c r="AY808" i="3"/>
  <c r="AW808" i="3"/>
  <c r="AU808" i="3"/>
  <c r="AS808" i="3"/>
  <c r="AQ808" i="3"/>
  <c r="AO808" i="3"/>
  <c r="AM808" i="3"/>
  <c r="AK808" i="3"/>
  <c r="AI808" i="3"/>
  <c r="AG808" i="3"/>
  <c r="AE808" i="3"/>
  <c r="AC808" i="3"/>
  <c r="AA808" i="3"/>
  <c r="Y808" i="3"/>
  <c r="W808" i="3"/>
  <c r="U808" i="3"/>
  <c r="S808" i="3"/>
  <c r="Q808" i="3"/>
  <c r="O808" i="3"/>
  <c r="BI806" i="3"/>
  <c r="BG806" i="3"/>
  <c r="BE806" i="3"/>
  <c r="BC806" i="3"/>
  <c r="BA806" i="3"/>
  <c r="AY806" i="3"/>
  <c r="AW806" i="3"/>
  <c r="AU806" i="3"/>
  <c r="AS806" i="3"/>
  <c r="AQ806" i="3"/>
  <c r="AO806" i="3"/>
  <c r="AM806" i="3"/>
  <c r="AK806" i="3"/>
  <c r="AI806" i="3"/>
  <c r="AG806" i="3"/>
  <c r="AE806" i="3"/>
  <c r="AC806" i="3"/>
  <c r="AA806" i="3"/>
  <c r="Y806" i="3"/>
  <c r="W806" i="3"/>
  <c r="U806" i="3"/>
  <c r="S806" i="3"/>
  <c r="Q806" i="3"/>
  <c r="O806" i="3"/>
  <c r="BL937" i="3"/>
  <c r="BK929" i="3"/>
  <c r="BN929" i="3"/>
  <c r="BL928" i="3"/>
  <c r="BM921" i="3"/>
  <c r="BK989" i="3"/>
  <c r="BJ989" i="3"/>
  <c r="BM989" i="3"/>
  <c r="BL989" i="3"/>
  <c r="BN981" i="3"/>
  <c r="BK981" i="3"/>
  <c r="BJ981" i="3"/>
  <c r="BK973" i="3"/>
  <c r="BJ973" i="3"/>
  <c r="BM973" i="3"/>
  <c r="BL973" i="3"/>
  <c r="BN959" i="3"/>
  <c r="BJ959" i="3"/>
  <c r="BM957" i="3"/>
  <c r="BL957" i="3"/>
  <c r="BN943" i="3"/>
  <c r="BK943" i="3"/>
  <c r="BJ943" i="3"/>
  <c r="BN941" i="3"/>
  <c r="BJ941" i="3"/>
  <c r="BM941" i="3"/>
  <c r="BL941" i="3"/>
  <c r="BJ935" i="3"/>
  <c r="BN935" i="3"/>
  <c r="BK935" i="3"/>
  <c r="BJ933" i="3"/>
  <c r="BM933" i="3"/>
  <c r="BL933" i="3"/>
  <c r="BK926" i="3"/>
  <c r="BN926" i="3"/>
  <c r="BJ926" i="3"/>
  <c r="BM924" i="3"/>
  <c r="BL924" i="3"/>
  <c r="BJ919" i="3"/>
  <c r="BN919" i="3"/>
  <c r="BK919" i="3"/>
  <c r="BM917" i="3"/>
  <c r="BL917" i="3"/>
  <c r="BK910" i="3"/>
  <c r="BN910" i="3"/>
  <c r="BJ910" i="3"/>
  <c r="BJ908" i="3"/>
  <c r="BM908" i="3"/>
  <c r="BL908" i="3"/>
  <c r="BK906" i="3"/>
  <c r="BM904" i="3"/>
  <c r="BL904" i="3"/>
  <c r="BK902" i="3"/>
  <c r="BJ902" i="3"/>
  <c r="BN900" i="3"/>
  <c r="BJ900" i="3"/>
  <c r="BM900" i="3"/>
  <c r="BL900" i="3"/>
  <c r="BK898" i="3"/>
  <c r="BM896" i="3"/>
  <c r="BL896" i="3"/>
  <c r="BN894" i="3"/>
  <c r="BK894" i="3"/>
  <c r="BL892" i="3"/>
  <c r="BK890" i="3"/>
  <c r="BN890" i="3"/>
  <c r="BJ890" i="3"/>
  <c r="BM888" i="3"/>
  <c r="BK886" i="3"/>
  <c r="BN886" i="3"/>
  <c r="BL886" i="3"/>
  <c r="BJ886" i="3"/>
  <c r="BJ884" i="3"/>
  <c r="BM884" i="3"/>
  <c r="BL884" i="3"/>
  <c r="BL882" i="3"/>
  <c r="BK882" i="3"/>
  <c r="BN882" i="3"/>
  <c r="BJ880" i="3"/>
  <c r="BM880" i="3"/>
  <c r="BL880" i="3"/>
  <c r="BN878" i="3"/>
  <c r="BK878" i="3"/>
  <c r="BM876" i="3"/>
  <c r="BL876" i="3"/>
  <c r="BK874" i="3"/>
  <c r="BN874" i="3"/>
  <c r="BJ874" i="3"/>
  <c r="BJ872" i="3"/>
  <c r="BM872" i="3"/>
  <c r="BL872" i="3"/>
  <c r="BK870" i="3"/>
  <c r="BN870" i="3"/>
  <c r="BJ869" i="3"/>
  <c r="BM869" i="3"/>
  <c r="BL869" i="3"/>
  <c r="BK868" i="3"/>
  <c r="BN868" i="3"/>
  <c r="BJ868" i="3"/>
  <c r="BJ867" i="3"/>
  <c r="BM867" i="3"/>
  <c r="BL867" i="3"/>
  <c r="BK866" i="3"/>
  <c r="BN866" i="3"/>
  <c r="BJ866" i="3"/>
  <c r="BJ865" i="3"/>
  <c r="BL865" i="3"/>
  <c r="BN864" i="3"/>
  <c r="BK864" i="3"/>
  <c r="BN863" i="3"/>
  <c r="BJ863" i="3"/>
  <c r="BL863" i="3"/>
  <c r="BN862" i="3"/>
  <c r="BK862" i="3"/>
  <c r="BJ861" i="3"/>
  <c r="BM861" i="3"/>
  <c r="BL861" i="3"/>
  <c r="BK860" i="3"/>
  <c r="BN860" i="3"/>
  <c r="BJ860" i="3"/>
  <c r="BJ859" i="3"/>
  <c r="BM859" i="3"/>
  <c r="BL859" i="3"/>
  <c r="BN858" i="3"/>
  <c r="BK858" i="3"/>
  <c r="BJ858" i="3"/>
  <c r="BJ857" i="3"/>
  <c r="BL857" i="3"/>
  <c r="BK856" i="3"/>
  <c r="BN856" i="3"/>
  <c r="BN855" i="3"/>
  <c r="BJ855" i="3"/>
  <c r="BL855" i="3"/>
  <c r="BK854" i="3"/>
  <c r="BN854" i="3"/>
  <c r="BJ853" i="3"/>
  <c r="BM853" i="3"/>
  <c r="BL853" i="3"/>
  <c r="BJ852" i="3"/>
  <c r="BN852" i="3"/>
  <c r="BK852" i="3"/>
  <c r="BM851" i="3"/>
  <c r="BL851" i="3"/>
  <c r="BL850" i="3"/>
  <c r="BK850" i="3"/>
  <c r="BN850" i="3"/>
  <c r="BL849" i="3"/>
  <c r="BM849" i="3"/>
  <c r="BK849" i="3"/>
  <c r="BN848" i="3"/>
  <c r="BK848" i="3"/>
  <c r="BJ848" i="3"/>
  <c r="BL847" i="3"/>
  <c r="BM847" i="3"/>
  <c r="BK847" i="3"/>
  <c r="BN846" i="3"/>
  <c r="BK846" i="3"/>
  <c r="BJ846" i="3"/>
  <c r="BM845" i="3"/>
  <c r="BL845" i="3"/>
  <c r="BN844" i="3"/>
  <c r="BK844" i="3"/>
  <c r="BM843" i="3"/>
  <c r="BL843" i="3"/>
  <c r="BL842" i="3"/>
  <c r="BN842" i="3"/>
  <c r="BK842" i="3"/>
  <c r="BL841" i="3"/>
  <c r="BM841" i="3"/>
  <c r="BK841" i="3"/>
  <c r="BK840" i="3"/>
  <c r="BN840" i="3"/>
  <c r="BJ840" i="3"/>
  <c r="BL839" i="3"/>
  <c r="BM839" i="3"/>
  <c r="BK839" i="3"/>
  <c r="BK838" i="3"/>
  <c r="BN838" i="3"/>
  <c r="BJ838" i="3"/>
  <c r="BM837" i="3"/>
  <c r="BL837" i="3"/>
  <c r="BK836" i="3"/>
  <c r="BN836" i="3"/>
  <c r="BM835" i="3"/>
  <c r="BL835" i="3"/>
  <c r="BL834" i="3"/>
  <c r="BK834" i="3"/>
  <c r="BN834" i="3"/>
  <c r="BM833" i="3"/>
  <c r="BL833" i="3"/>
  <c r="BN832" i="3"/>
  <c r="BK832" i="3"/>
  <c r="BJ832" i="3"/>
  <c r="BM831" i="3"/>
  <c r="BL831" i="3"/>
  <c r="BN830" i="3"/>
  <c r="BK830" i="3"/>
  <c r="BJ830" i="3"/>
  <c r="BM829" i="3"/>
  <c r="BL829" i="3"/>
  <c r="BN828" i="3"/>
  <c r="BN928" i="3"/>
  <c r="BM990" i="3"/>
  <c r="BM982" i="3"/>
  <c r="BL982" i="3"/>
  <c r="BN982" i="3"/>
  <c r="BK982" i="3"/>
  <c r="BM974" i="3"/>
  <c r="BM966" i="3"/>
  <c r="BL966" i="3"/>
  <c r="BK966" i="3"/>
  <c r="BN966" i="3"/>
  <c r="BJ958" i="3"/>
  <c r="BM958" i="3"/>
  <c r="BL958" i="3"/>
  <c r="BK950" i="3"/>
  <c r="BN950" i="3"/>
  <c r="BJ942" i="3"/>
  <c r="BM942" i="3"/>
  <c r="BL942" i="3"/>
  <c r="BM983" i="3"/>
  <c r="BL983" i="3"/>
  <c r="BM967" i="3"/>
  <c r="BL967" i="3"/>
  <c r="BM992" i="3"/>
  <c r="BN992" i="3"/>
  <c r="BK992" i="3"/>
  <c r="BL984" i="3"/>
  <c r="BM976" i="3"/>
  <c r="BK976" i="3"/>
  <c r="BN976" i="3"/>
  <c r="BL968" i="3"/>
  <c r="BK960" i="3"/>
  <c r="BN960" i="3"/>
  <c r="BJ952" i="3"/>
  <c r="BM952" i="3"/>
  <c r="BL952" i="3"/>
  <c r="BK944" i="3"/>
  <c r="BN944" i="3"/>
  <c r="BJ944" i="3"/>
  <c r="BM911" i="3"/>
  <c r="BL911" i="3"/>
  <c r="BK909" i="3"/>
  <c r="BM907" i="3"/>
  <c r="BL907" i="3"/>
  <c r="BK907" i="3"/>
  <c r="BN905" i="3"/>
  <c r="BK905" i="3"/>
  <c r="BJ905" i="3"/>
  <c r="BJ903" i="3"/>
  <c r="BM903" i="3"/>
  <c r="BN901" i="3"/>
  <c r="BK901" i="3"/>
  <c r="BM899" i="3"/>
  <c r="BL899" i="3"/>
  <c r="BK899" i="3"/>
  <c r="BN897" i="3"/>
  <c r="BK897" i="3"/>
  <c r="BJ897" i="3"/>
  <c r="BJ895" i="3"/>
  <c r="BM895" i="3"/>
  <c r="BK893" i="3"/>
  <c r="BM891" i="3"/>
  <c r="BN891" i="3"/>
  <c r="BL891" i="3"/>
  <c r="BK891" i="3"/>
  <c r="BN889" i="3"/>
  <c r="BL889" i="3"/>
  <c r="BM887" i="3"/>
  <c r="BJ887" i="3"/>
  <c r="BK887" i="3"/>
  <c r="BN885" i="3"/>
  <c r="BL885" i="3"/>
  <c r="BM883" i="3"/>
  <c r="BL883" i="3"/>
  <c r="BM881" i="3"/>
  <c r="BK881" i="3"/>
  <c r="BN881" i="3"/>
  <c r="BN879" i="3"/>
  <c r="BJ879" i="3"/>
  <c r="BL879" i="3"/>
  <c r="BN877" i="3"/>
  <c r="BK877" i="3"/>
  <c r="BJ875" i="3"/>
  <c r="BM875" i="3"/>
  <c r="BL875" i="3"/>
  <c r="BM873" i="3"/>
  <c r="BK873" i="3"/>
  <c r="BN873" i="3"/>
  <c r="BN871" i="3"/>
  <c r="BJ871" i="3"/>
  <c r="BL871" i="3"/>
  <c r="BK912" i="3"/>
  <c r="BL913" i="3"/>
  <c r="BJ913" i="3"/>
  <c r="BM938" i="3"/>
  <c r="BK937" i="3"/>
  <c r="BM965" i="3"/>
  <c r="BL965" i="3"/>
  <c r="BN949" i="3"/>
  <c r="BJ949" i="3"/>
  <c r="BJ932" i="3"/>
  <c r="BM932" i="3"/>
  <c r="BJ927" i="3"/>
  <c r="BN927" i="3"/>
  <c r="BK927" i="3"/>
  <c r="BM916" i="3"/>
  <c r="BL916" i="3"/>
  <c r="BL828" i="3"/>
  <c r="BL936" i="3"/>
  <c r="BM929" i="3"/>
  <c r="BM922" i="3"/>
  <c r="BM920" i="3"/>
  <c r="BN951" i="3"/>
  <c r="BJ951" i="3"/>
  <c r="BL934" i="3"/>
  <c r="BK925" i="3"/>
  <c r="BJ918" i="3"/>
  <c r="BM918" i="3"/>
  <c r="BL918" i="3"/>
  <c r="BK986" i="3"/>
  <c r="BN986" i="3"/>
  <c r="BJ986" i="3"/>
  <c r="BJ978" i="3"/>
  <c r="BM978" i="3"/>
  <c r="BL978" i="3"/>
  <c r="BK970" i="3"/>
  <c r="BN970" i="3"/>
  <c r="BJ970" i="3"/>
  <c r="BJ962" i="3"/>
  <c r="BM962" i="3"/>
  <c r="BL962" i="3"/>
  <c r="BN954" i="3"/>
  <c r="BK954" i="3"/>
  <c r="BJ946" i="3"/>
  <c r="BL946" i="3"/>
  <c r="BM946" i="3"/>
  <c r="BN987" i="3"/>
  <c r="BK987" i="3"/>
  <c r="BJ979" i="3"/>
  <c r="BM979" i="3"/>
  <c r="BL979" i="3"/>
  <c r="BN971" i="3"/>
  <c r="BK971" i="3"/>
  <c r="BK963" i="3"/>
  <c r="BM963" i="3"/>
  <c r="BL963" i="3"/>
  <c r="BL988" i="3"/>
  <c r="BK988" i="3"/>
  <c r="BN988" i="3"/>
  <c r="BJ988" i="3"/>
  <c r="BJ980" i="3"/>
  <c r="BK972" i="3"/>
  <c r="BN972" i="3"/>
  <c r="BJ972" i="3"/>
  <c r="BJ964" i="3"/>
  <c r="BM964" i="3"/>
  <c r="BL964" i="3"/>
  <c r="BN956" i="3"/>
  <c r="BK956" i="3"/>
  <c r="BM948" i="3"/>
  <c r="BL948" i="3"/>
  <c r="BL940" i="3"/>
  <c r="BK940" i="3"/>
  <c r="BN940" i="3"/>
  <c r="BK828" i="3"/>
  <c r="BN921" i="3"/>
  <c r="BK914" i="3"/>
  <c r="E749" i="3"/>
  <c r="F749" i="3"/>
  <c r="G749" i="3"/>
  <c r="H749" i="3"/>
  <c r="I749" i="3"/>
  <c r="J749" i="3"/>
  <c r="E750" i="3"/>
  <c r="F750" i="3"/>
  <c r="G750" i="3"/>
  <c r="H750" i="3"/>
  <c r="I750" i="3"/>
  <c r="J750" i="3"/>
  <c r="E751" i="3"/>
  <c r="F751" i="3"/>
  <c r="G751" i="3"/>
  <c r="H751" i="3"/>
  <c r="I751" i="3"/>
  <c r="J751" i="3"/>
  <c r="E752" i="3"/>
  <c r="F752" i="3"/>
  <c r="G752" i="3"/>
  <c r="H752" i="3"/>
  <c r="I752" i="3"/>
  <c r="J752" i="3"/>
  <c r="E753" i="3"/>
  <c r="F753" i="3"/>
  <c r="G753" i="3"/>
  <c r="H753" i="3"/>
  <c r="I753" i="3"/>
  <c r="J753" i="3"/>
  <c r="E754" i="3"/>
  <c r="F754" i="3"/>
  <c r="G754" i="3"/>
  <c r="H754" i="3"/>
  <c r="I754" i="3"/>
  <c r="J754" i="3"/>
  <c r="E755" i="3"/>
  <c r="F755" i="3"/>
  <c r="G755" i="3"/>
  <c r="H755" i="3"/>
  <c r="I755" i="3"/>
  <c r="J755" i="3"/>
  <c r="E756" i="3"/>
  <c r="F756" i="3"/>
  <c r="G756" i="3"/>
  <c r="H756" i="3"/>
  <c r="I756" i="3"/>
  <c r="J756" i="3"/>
  <c r="E757" i="3"/>
  <c r="F757" i="3"/>
  <c r="G757" i="3"/>
  <c r="H757" i="3"/>
  <c r="I757" i="3"/>
  <c r="J757" i="3"/>
  <c r="E758" i="3"/>
  <c r="F758" i="3"/>
  <c r="G758" i="3"/>
  <c r="H758" i="3"/>
  <c r="I758" i="3"/>
  <c r="J758" i="3"/>
  <c r="E759" i="3"/>
  <c r="F759" i="3"/>
  <c r="G759" i="3"/>
  <c r="H759" i="3"/>
  <c r="I759" i="3"/>
  <c r="J759" i="3"/>
  <c r="E760" i="3"/>
  <c r="F760" i="3"/>
  <c r="G760" i="3"/>
  <c r="H760" i="3"/>
  <c r="I760" i="3"/>
  <c r="J760" i="3"/>
  <c r="E761" i="3"/>
  <c r="F761" i="3"/>
  <c r="G761" i="3"/>
  <c r="H761" i="3"/>
  <c r="I761" i="3"/>
  <c r="J761" i="3"/>
  <c r="E762" i="3"/>
  <c r="F762" i="3"/>
  <c r="G762" i="3"/>
  <c r="H762" i="3"/>
  <c r="I762" i="3"/>
  <c r="J762" i="3"/>
  <c r="E763" i="3"/>
  <c r="F763" i="3"/>
  <c r="G763" i="3"/>
  <c r="H763" i="3"/>
  <c r="I763" i="3"/>
  <c r="J763" i="3"/>
  <c r="E764" i="3"/>
  <c r="F764" i="3"/>
  <c r="G764" i="3"/>
  <c r="H764" i="3"/>
  <c r="I764" i="3"/>
  <c r="J764" i="3"/>
  <c r="E765" i="3"/>
  <c r="F765" i="3"/>
  <c r="G765" i="3"/>
  <c r="H765" i="3"/>
  <c r="I765" i="3"/>
  <c r="J765" i="3"/>
  <c r="E766" i="3"/>
  <c r="F766" i="3"/>
  <c r="G766" i="3"/>
  <c r="H766" i="3"/>
  <c r="I766" i="3"/>
  <c r="J766" i="3"/>
  <c r="E767" i="3"/>
  <c r="F767" i="3"/>
  <c r="G767" i="3"/>
  <c r="H767" i="3"/>
  <c r="I767" i="3"/>
  <c r="J767" i="3"/>
  <c r="E768" i="3"/>
  <c r="F768" i="3"/>
  <c r="G768" i="3"/>
  <c r="H768" i="3"/>
  <c r="I768" i="3"/>
  <c r="J768" i="3"/>
  <c r="E769" i="3"/>
  <c r="F769" i="3"/>
  <c r="G769" i="3"/>
  <c r="H769" i="3"/>
  <c r="I769" i="3"/>
  <c r="J769" i="3"/>
  <c r="E770" i="3"/>
  <c r="F770" i="3"/>
  <c r="G770" i="3"/>
  <c r="H770" i="3"/>
  <c r="I770" i="3"/>
  <c r="J770" i="3"/>
  <c r="E771" i="3"/>
  <c r="F771" i="3"/>
  <c r="G771" i="3"/>
  <c r="H771" i="3"/>
  <c r="I771" i="3"/>
  <c r="J771" i="3"/>
  <c r="E772" i="3"/>
  <c r="F772" i="3"/>
  <c r="G772" i="3"/>
  <c r="H772" i="3"/>
  <c r="I772" i="3"/>
  <c r="J772" i="3"/>
  <c r="E773" i="3"/>
  <c r="F773" i="3"/>
  <c r="G773" i="3"/>
  <c r="H773" i="3"/>
  <c r="I773" i="3"/>
  <c r="J773" i="3"/>
  <c r="E774" i="3"/>
  <c r="F774" i="3"/>
  <c r="G774" i="3"/>
  <c r="H774" i="3"/>
  <c r="I774" i="3"/>
  <c r="J774" i="3"/>
  <c r="E775" i="3"/>
  <c r="F775" i="3"/>
  <c r="G775" i="3"/>
  <c r="H775" i="3"/>
  <c r="I775" i="3"/>
  <c r="J775" i="3"/>
  <c r="E776" i="3"/>
  <c r="F776" i="3"/>
  <c r="G776" i="3"/>
  <c r="H776" i="3"/>
  <c r="I776" i="3"/>
  <c r="J776" i="3"/>
  <c r="E777" i="3"/>
  <c r="F777" i="3"/>
  <c r="G777" i="3"/>
  <c r="H777" i="3"/>
  <c r="I777" i="3"/>
  <c r="J777" i="3"/>
  <c r="E778" i="3"/>
  <c r="F778" i="3"/>
  <c r="G778" i="3"/>
  <c r="H778" i="3"/>
  <c r="I778" i="3"/>
  <c r="J778" i="3"/>
  <c r="E779" i="3"/>
  <c r="F779" i="3"/>
  <c r="G779" i="3"/>
  <c r="H779" i="3"/>
  <c r="I779" i="3"/>
  <c r="J779" i="3"/>
  <c r="E780" i="3"/>
  <c r="F780" i="3"/>
  <c r="G780" i="3"/>
  <c r="H780" i="3"/>
  <c r="I780" i="3"/>
  <c r="J780" i="3"/>
  <c r="E781" i="3"/>
  <c r="F781" i="3"/>
  <c r="G781" i="3"/>
  <c r="H781" i="3"/>
  <c r="I781" i="3"/>
  <c r="J781" i="3"/>
  <c r="E782" i="3"/>
  <c r="F782" i="3"/>
  <c r="G782" i="3"/>
  <c r="H782" i="3"/>
  <c r="I782" i="3"/>
  <c r="J782" i="3"/>
  <c r="E783" i="3"/>
  <c r="F783" i="3"/>
  <c r="G783" i="3"/>
  <c r="H783" i="3"/>
  <c r="I783" i="3"/>
  <c r="J783" i="3"/>
  <c r="E784" i="3"/>
  <c r="F784" i="3"/>
  <c r="G784" i="3"/>
  <c r="H784" i="3"/>
  <c r="I784" i="3"/>
  <c r="J784" i="3"/>
  <c r="E785" i="3"/>
  <c r="F785" i="3"/>
  <c r="G785" i="3"/>
  <c r="H785" i="3"/>
  <c r="I785" i="3"/>
  <c r="J785" i="3"/>
  <c r="E786" i="3"/>
  <c r="F786" i="3"/>
  <c r="G786" i="3"/>
  <c r="H786" i="3"/>
  <c r="I786" i="3"/>
  <c r="J786" i="3"/>
  <c r="E787" i="3"/>
  <c r="F787" i="3"/>
  <c r="G787" i="3"/>
  <c r="H787" i="3"/>
  <c r="I787" i="3"/>
  <c r="J787" i="3"/>
  <c r="E788" i="3"/>
  <c r="F788" i="3"/>
  <c r="G788" i="3"/>
  <c r="H788" i="3"/>
  <c r="I788" i="3"/>
  <c r="J788" i="3"/>
  <c r="E789" i="3"/>
  <c r="F789" i="3"/>
  <c r="G789" i="3"/>
  <c r="H789" i="3"/>
  <c r="I789" i="3"/>
  <c r="J789" i="3"/>
  <c r="E790" i="3"/>
  <c r="F790" i="3"/>
  <c r="G790" i="3"/>
  <c r="H790" i="3"/>
  <c r="I790" i="3"/>
  <c r="J790" i="3"/>
  <c r="E791" i="3"/>
  <c r="F791" i="3"/>
  <c r="G791" i="3"/>
  <c r="H791" i="3"/>
  <c r="I791" i="3"/>
  <c r="J791" i="3"/>
  <c r="E792" i="3"/>
  <c r="F792" i="3"/>
  <c r="G792" i="3"/>
  <c r="H792" i="3"/>
  <c r="I792" i="3"/>
  <c r="J792" i="3"/>
  <c r="E793" i="3"/>
  <c r="F793" i="3"/>
  <c r="G793" i="3"/>
  <c r="H793" i="3"/>
  <c r="I793" i="3"/>
  <c r="J793" i="3"/>
  <c r="E794" i="3"/>
  <c r="F794" i="3"/>
  <c r="G794" i="3"/>
  <c r="H794" i="3"/>
  <c r="I794" i="3"/>
  <c r="J794" i="3"/>
  <c r="E795" i="3"/>
  <c r="F795" i="3"/>
  <c r="G795" i="3"/>
  <c r="H795" i="3"/>
  <c r="I795" i="3"/>
  <c r="J795" i="3"/>
  <c r="E796" i="3"/>
  <c r="F796" i="3"/>
  <c r="G796" i="3"/>
  <c r="H796" i="3"/>
  <c r="I796" i="3"/>
  <c r="J796" i="3"/>
  <c r="E797" i="3"/>
  <c r="F797" i="3"/>
  <c r="G797" i="3"/>
  <c r="H797" i="3"/>
  <c r="I797" i="3"/>
  <c r="J797" i="3"/>
  <c r="E798" i="3"/>
  <c r="F798" i="3"/>
  <c r="G798" i="3"/>
  <c r="H798" i="3"/>
  <c r="I798" i="3"/>
  <c r="J798" i="3"/>
  <c r="E799" i="3"/>
  <c r="F799" i="3"/>
  <c r="G799" i="3"/>
  <c r="H799" i="3"/>
  <c r="I799" i="3"/>
  <c r="J799" i="3"/>
  <c r="E800" i="3"/>
  <c r="F800" i="3"/>
  <c r="G800" i="3"/>
  <c r="H800" i="3"/>
  <c r="I800" i="3"/>
  <c r="J800" i="3"/>
  <c r="E801" i="3"/>
  <c r="F801" i="3"/>
  <c r="G801" i="3"/>
  <c r="H801" i="3"/>
  <c r="I801" i="3"/>
  <c r="J801" i="3"/>
  <c r="E802" i="3"/>
  <c r="F802" i="3"/>
  <c r="G802" i="3"/>
  <c r="H802" i="3"/>
  <c r="I802" i="3"/>
  <c r="J802" i="3"/>
  <c r="E803" i="3"/>
  <c r="F803" i="3"/>
  <c r="G803" i="3"/>
  <c r="H803" i="3"/>
  <c r="I803" i="3"/>
  <c r="J803" i="3"/>
  <c r="K774" i="3" l="1"/>
  <c r="M805" i="3"/>
  <c r="O809" i="3"/>
  <c r="BI824" i="3"/>
  <c r="BE824" i="3"/>
  <c r="BA824" i="3"/>
  <c r="AW824" i="3"/>
  <c r="AS824" i="3"/>
  <c r="AO824" i="3"/>
  <c r="AK824" i="3"/>
  <c r="AG824" i="3"/>
  <c r="AC824" i="3"/>
  <c r="Y824" i="3"/>
  <c r="U824" i="3"/>
  <c r="Q824" i="3"/>
  <c r="M824" i="3"/>
  <c r="BF824" i="3"/>
  <c r="BB824" i="3"/>
  <c r="AX824" i="3"/>
  <c r="AT824" i="3"/>
  <c r="AP824" i="3"/>
  <c r="AL824" i="3"/>
  <c r="AH824" i="3"/>
  <c r="AD824" i="3"/>
  <c r="Z824" i="3"/>
  <c r="V824" i="3"/>
  <c r="R824" i="3"/>
  <c r="BG826" i="3"/>
  <c r="BC826" i="3"/>
  <c r="AY826" i="3"/>
  <c r="AU826" i="3"/>
  <c r="AQ826" i="3"/>
  <c r="AM826" i="3"/>
  <c r="AI826" i="3"/>
  <c r="AE826" i="3"/>
  <c r="AA826" i="3"/>
  <c r="W826" i="3"/>
  <c r="S826" i="3"/>
  <c r="O826" i="3"/>
  <c r="BH826" i="3"/>
  <c r="BD826" i="3"/>
  <c r="AZ826" i="3"/>
  <c r="AV826" i="3"/>
  <c r="AR826" i="3"/>
  <c r="AN826" i="3"/>
  <c r="AJ826" i="3"/>
  <c r="AF826" i="3"/>
  <c r="AB826" i="3"/>
  <c r="X826" i="3"/>
  <c r="T826" i="3"/>
  <c r="K764" i="3"/>
  <c r="K761" i="3"/>
  <c r="L801" i="3"/>
  <c r="K796" i="3"/>
  <c r="BL806" i="3"/>
  <c r="BK814" i="3"/>
  <c r="BM814" i="3"/>
  <c r="BK818" i="3"/>
  <c r="BM818" i="3"/>
  <c r="BK822" i="3"/>
  <c r="BM822" i="3"/>
  <c r="K801" i="3"/>
  <c r="K771" i="3"/>
  <c r="K766" i="3"/>
  <c r="K757" i="3"/>
  <c r="K749" i="3"/>
  <c r="BK808" i="3"/>
  <c r="BJ812" i="3"/>
  <c r="BJ816" i="3"/>
  <c r="BJ820" i="3"/>
  <c r="K795" i="3"/>
  <c r="K794" i="3"/>
  <c r="K772" i="3"/>
  <c r="BK812" i="3"/>
  <c r="BK816" i="3"/>
  <c r="BM820" i="3"/>
  <c r="BN808" i="3"/>
  <c r="BJ814" i="3"/>
  <c r="BJ818" i="3"/>
  <c r="BJ822" i="3"/>
  <c r="K800" i="3"/>
  <c r="BJ808" i="3"/>
  <c r="BM812" i="3"/>
  <c r="BM816" i="3"/>
  <c r="BJ806" i="3"/>
  <c r="BN810" i="3"/>
  <c r="BK810" i="3"/>
  <c r="BJ810" i="3"/>
  <c r="BL812" i="3"/>
  <c r="BN814" i="3"/>
  <c r="BL816" i="3"/>
  <c r="BN818" i="3"/>
  <c r="BL820" i="3"/>
  <c r="BN822" i="3"/>
  <c r="BH807" i="3"/>
  <c r="BD807" i="3"/>
  <c r="AZ807" i="3"/>
  <c r="AV807" i="3"/>
  <c r="AR807" i="3"/>
  <c r="AN807" i="3"/>
  <c r="AJ807" i="3"/>
  <c r="AF807" i="3"/>
  <c r="AB807" i="3"/>
  <c r="X807" i="3"/>
  <c r="T807" i="3"/>
  <c r="P807" i="3"/>
  <c r="BI807" i="3"/>
  <c r="BE807" i="3"/>
  <c r="BA807" i="3"/>
  <c r="AW807" i="3"/>
  <c r="AS807" i="3"/>
  <c r="AO807" i="3"/>
  <c r="AK807" i="3"/>
  <c r="AG807" i="3"/>
  <c r="AC807" i="3"/>
  <c r="Y807" i="3"/>
  <c r="U807" i="3"/>
  <c r="Q807" i="3"/>
  <c r="M807" i="3"/>
  <c r="BF811" i="3"/>
  <c r="BB811" i="3"/>
  <c r="AX811" i="3"/>
  <c r="AT811" i="3"/>
  <c r="AP811" i="3"/>
  <c r="AL811" i="3"/>
  <c r="AH811" i="3"/>
  <c r="AD811" i="3"/>
  <c r="Z811" i="3"/>
  <c r="V811" i="3"/>
  <c r="R811" i="3"/>
  <c r="N811" i="3"/>
  <c r="BG811" i="3"/>
  <c r="BC811" i="3"/>
  <c r="AY811" i="3"/>
  <c r="AU811" i="3"/>
  <c r="AQ811" i="3"/>
  <c r="AM811" i="3"/>
  <c r="AI811" i="3"/>
  <c r="AE811" i="3"/>
  <c r="AA811" i="3"/>
  <c r="W811" i="3"/>
  <c r="S811" i="3"/>
  <c r="O811" i="3"/>
  <c r="BG815" i="3"/>
  <c r="BC815" i="3"/>
  <c r="AY815" i="3"/>
  <c r="AU815" i="3"/>
  <c r="AQ815" i="3"/>
  <c r="AM815" i="3"/>
  <c r="AI815" i="3"/>
  <c r="AE815" i="3"/>
  <c r="AA815" i="3"/>
  <c r="W815" i="3"/>
  <c r="S815" i="3"/>
  <c r="O815" i="3"/>
  <c r="BH815" i="3"/>
  <c r="BD815" i="3"/>
  <c r="AZ815" i="3"/>
  <c r="AV815" i="3"/>
  <c r="AR815" i="3"/>
  <c r="AN815" i="3"/>
  <c r="AJ815" i="3"/>
  <c r="AF815" i="3"/>
  <c r="AB815" i="3"/>
  <c r="X815" i="3"/>
  <c r="T815" i="3"/>
  <c r="P815" i="3"/>
  <c r="BG819" i="3"/>
  <c r="BC819" i="3"/>
  <c r="AY819" i="3"/>
  <c r="AU819" i="3"/>
  <c r="AQ819" i="3"/>
  <c r="AM819" i="3"/>
  <c r="AI819" i="3"/>
  <c r="AE819" i="3"/>
  <c r="AA819" i="3"/>
  <c r="W819" i="3"/>
  <c r="S819" i="3"/>
  <c r="O819" i="3"/>
  <c r="BH819" i="3"/>
  <c r="BD819" i="3"/>
  <c r="AZ819" i="3"/>
  <c r="AV819" i="3"/>
  <c r="AR819" i="3"/>
  <c r="AN819" i="3"/>
  <c r="AJ819" i="3"/>
  <c r="AF819" i="3"/>
  <c r="AB819" i="3"/>
  <c r="X819" i="3"/>
  <c r="T819" i="3"/>
  <c r="P819" i="3"/>
  <c r="BG823" i="3"/>
  <c r="BC823" i="3"/>
  <c r="AY823" i="3"/>
  <c r="AU823" i="3"/>
  <c r="AQ823" i="3"/>
  <c r="AM823" i="3"/>
  <c r="AI823" i="3"/>
  <c r="AE823" i="3"/>
  <c r="AA823" i="3"/>
  <c r="W823" i="3"/>
  <c r="S823" i="3"/>
  <c r="O823" i="3"/>
  <c r="BH823" i="3"/>
  <c r="BD823" i="3"/>
  <c r="AZ823" i="3"/>
  <c r="AV823" i="3"/>
  <c r="AR823" i="3"/>
  <c r="AN823" i="3"/>
  <c r="AJ823" i="3"/>
  <c r="AF823" i="3"/>
  <c r="AB823" i="3"/>
  <c r="X823" i="3"/>
  <c r="T823" i="3"/>
  <c r="P823" i="3"/>
  <c r="BI827" i="3"/>
  <c r="BE827" i="3"/>
  <c r="BA827" i="3"/>
  <c r="AW827" i="3"/>
  <c r="AS827" i="3"/>
  <c r="AO827" i="3"/>
  <c r="AK827" i="3"/>
  <c r="AG827" i="3"/>
  <c r="AC827" i="3"/>
  <c r="Y827" i="3"/>
  <c r="U827" i="3"/>
  <c r="Q827" i="3"/>
  <c r="M827" i="3"/>
  <c r="BF827" i="3"/>
  <c r="BB827" i="3"/>
  <c r="AX827" i="3"/>
  <c r="AT827" i="3"/>
  <c r="AP827" i="3"/>
  <c r="AL827" i="3"/>
  <c r="AH827" i="3"/>
  <c r="AD827" i="3"/>
  <c r="Z827" i="3"/>
  <c r="V827" i="3"/>
  <c r="R827" i="3"/>
  <c r="N827" i="3"/>
  <c r="BF805" i="3"/>
  <c r="BB805" i="3"/>
  <c r="AX805" i="3"/>
  <c r="AT805" i="3"/>
  <c r="AP805" i="3"/>
  <c r="AL805" i="3"/>
  <c r="AH805" i="3"/>
  <c r="AD805" i="3"/>
  <c r="Z805" i="3"/>
  <c r="V805" i="3"/>
  <c r="R805" i="3"/>
  <c r="N805" i="3"/>
  <c r="BG805" i="3"/>
  <c r="BC805" i="3"/>
  <c r="AY805" i="3"/>
  <c r="AU805" i="3"/>
  <c r="AQ805" i="3"/>
  <c r="AM805" i="3"/>
  <c r="AI805" i="3"/>
  <c r="AE805" i="3"/>
  <c r="AA805" i="3"/>
  <c r="W805" i="3"/>
  <c r="S805" i="3"/>
  <c r="O805" i="3"/>
  <c r="BH809" i="3"/>
  <c r="BD809" i="3"/>
  <c r="AZ809" i="3"/>
  <c r="AV809" i="3"/>
  <c r="AR809" i="3"/>
  <c r="AN809" i="3"/>
  <c r="AJ809" i="3"/>
  <c r="AF809" i="3"/>
  <c r="AB809" i="3"/>
  <c r="X809" i="3"/>
  <c r="T809" i="3"/>
  <c r="P809" i="3"/>
  <c r="BI809" i="3"/>
  <c r="BE809" i="3"/>
  <c r="BA809" i="3"/>
  <c r="AW809" i="3"/>
  <c r="AS809" i="3"/>
  <c r="AO809" i="3"/>
  <c r="AK809" i="3"/>
  <c r="AG809" i="3"/>
  <c r="AC809" i="3"/>
  <c r="Y809" i="3"/>
  <c r="U809" i="3"/>
  <c r="Q809" i="3"/>
  <c r="M809" i="3"/>
  <c r="BI813" i="3"/>
  <c r="BE813" i="3"/>
  <c r="BA813" i="3"/>
  <c r="AW813" i="3"/>
  <c r="AS813" i="3"/>
  <c r="AO813" i="3"/>
  <c r="AK813" i="3"/>
  <c r="AG813" i="3"/>
  <c r="AC813" i="3"/>
  <c r="Y813" i="3"/>
  <c r="U813" i="3"/>
  <c r="Q813" i="3"/>
  <c r="M813" i="3"/>
  <c r="BF813" i="3"/>
  <c r="BB813" i="3"/>
  <c r="AX813" i="3"/>
  <c r="AT813" i="3"/>
  <c r="AP813" i="3"/>
  <c r="AL813" i="3"/>
  <c r="AH813" i="3"/>
  <c r="AD813" i="3"/>
  <c r="Z813" i="3"/>
  <c r="V813" i="3"/>
  <c r="R813" i="3"/>
  <c r="N813" i="3"/>
  <c r="BI817" i="3"/>
  <c r="BE817" i="3"/>
  <c r="BA817" i="3"/>
  <c r="AW817" i="3"/>
  <c r="AS817" i="3"/>
  <c r="AO817" i="3"/>
  <c r="AK817" i="3"/>
  <c r="AG817" i="3"/>
  <c r="AC817" i="3"/>
  <c r="Y817" i="3"/>
  <c r="U817" i="3"/>
  <c r="Q817" i="3"/>
  <c r="M817" i="3"/>
  <c r="BF817" i="3"/>
  <c r="BB817" i="3"/>
  <c r="AX817" i="3"/>
  <c r="AT817" i="3"/>
  <c r="AP817" i="3"/>
  <c r="AL817" i="3"/>
  <c r="AH817" i="3"/>
  <c r="AD817" i="3"/>
  <c r="Z817" i="3"/>
  <c r="V817" i="3"/>
  <c r="R817" i="3"/>
  <c r="N817" i="3"/>
  <c r="BI821" i="3"/>
  <c r="BE821" i="3"/>
  <c r="BA821" i="3"/>
  <c r="AW821" i="3"/>
  <c r="AS821" i="3"/>
  <c r="AO821" i="3"/>
  <c r="AK821" i="3"/>
  <c r="AG821" i="3"/>
  <c r="AC821" i="3"/>
  <c r="Y821" i="3"/>
  <c r="U821" i="3"/>
  <c r="Q821" i="3"/>
  <c r="M821" i="3"/>
  <c r="BF821" i="3"/>
  <c r="BB821" i="3"/>
  <c r="AX821" i="3"/>
  <c r="AT821" i="3"/>
  <c r="AP821" i="3"/>
  <c r="AL821" i="3"/>
  <c r="AH821" i="3"/>
  <c r="AD821" i="3"/>
  <c r="Z821" i="3"/>
  <c r="V821" i="3"/>
  <c r="R821" i="3"/>
  <c r="N821" i="3"/>
  <c r="BL824" i="3"/>
  <c r="BM824" i="3"/>
  <c r="BK824" i="3"/>
  <c r="BN826" i="3"/>
  <c r="BJ826" i="3"/>
  <c r="BG825" i="3"/>
  <c r="BC825" i="3"/>
  <c r="AY825" i="3"/>
  <c r="AU825" i="3"/>
  <c r="AQ825" i="3"/>
  <c r="AM825" i="3"/>
  <c r="AI825" i="3"/>
  <c r="AE825" i="3"/>
  <c r="AA825" i="3"/>
  <c r="W825" i="3"/>
  <c r="S825" i="3"/>
  <c r="O825" i="3"/>
  <c r="BH825" i="3"/>
  <c r="BD825" i="3"/>
  <c r="AZ825" i="3"/>
  <c r="AV825" i="3"/>
  <c r="AR825" i="3"/>
  <c r="AN825" i="3"/>
  <c r="AJ825" i="3"/>
  <c r="AF825" i="3"/>
  <c r="AB825" i="3"/>
  <c r="X825" i="3"/>
  <c r="T825" i="3"/>
  <c r="P825" i="3"/>
  <c r="K803" i="3"/>
  <c r="K792" i="3"/>
  <c r="L788" i="3"/>
  <c r="K788" i="3"/>
  <c r="K787" i="3"/>
  <c r="K785" i="3"/>
  <c r="K783" i="3"/>
  <c r="L779" i="3"/>
  <c r="K778" i="3"/>
  <c r="L776" i="3"/>
  <c r="K776" i="3"/>
  <c r="L775" i="3"/>
  <c r="K769" i="3"/>
  <c r="K763" i="3"/>
  <c r="K760" i="3"/>
  <c r="K752" i="3"/>
  <c r="L751" i="3"/>
  <c r="BM808" i="3"/>
  <c r="BL808" i="3"/>
  <c r="BK806" i="3"/>
  <c r="BM806" i="3"/>
  <c r="BL810" i="3"/>
  <c r="BM810" i="3"/>
  <c r="BN812" i="3"/>
  <c r="BL814" i="3"/>
  <c r="BN816" i="3"/>
  <c r="BL818" i="3"/>
  <c r="BN820" i="3"/>
  <c r="BL822" i="3"/>
  <c r="M804" i="3"/>
  <c r="O804" i="3"/>
  <c r="Q804" i="3"/>
  <c r="S804" i="3"/>
  <c r="U804" i="3"/>
  <c r="W804" i="3"/>
  <c r="Y804" i="3"/>
  <c r="AA804" i="3"/>
  <c r="AC804" i="3"/>
  <c r="AE804" i="3"/>
  <c r="AG804" i="3"/>
  <c r="AI804" i="3"/>
  <c r="AK804" i="3"/>
  <c r="AM804" i="3"/>
  <c r="AO804" i="3"/>
  <c r="AQ804" i="3"/>
  <c r="AS804" i="3"/>
  <c r="AU804" i="3"/>
  <c r="AW804" i="3"/>
  <c r="AY804" i="3"/>
  <c r="BA804" i="3"/>
  <c r="BC804" i="3"/>
  <c r="BE804" i="3"/>
  <c r="BG804" i="3"/>
  <c r="BI804" i="3"/>
  <c r="N804" i="3"/>
  <c r="P804" i="3"/>
  <c r="R804" i="3"/>
  <c r="T804" i="3"/>
  <c r="V804" i="3"/>
  <c r="X804" i="3"/>
  <c r="Z804" i="3"/>
  <c r="AB804" i="3"/>
  <c r="AD804" i="3"/>
  <c r="AF804" i="3"/>
  <c r="AH804" i="3"/>
  <c r="AJ804" i="3"/>
  <c r="AL804" i="3"/>
  <c r="AN804" i="3"/>
  <c r="AP804" i="3"/>
  <c r="AR804" i="3"/>
  <c r="AT804" i="3"/>
  <c r="AV804" i="3"/>
  <c r="AX804" i="3"/>
  <c r="AZ804" i="3"/>
  <c r="BB804" i="3"/>
  <c r="BD804" i="3"/>
  <c r="BF804" i="3"/>
  <c r="BH804" i="3"/>
  <c r="BN806" i="3"/>
  <c r="BF807" i="3"/>
  <c r="BB807" i="3"/>
  <c r="AX807" i="3"/>
  <c r="AT807" i="3"/>
  <c r="AP807" i="3"/>
  <c r="AL807" i="3"/>
  <c r="AH807" i="3"/>
  <c r="AD807" i="3"/>
  <c r="Z807" i="3"/>
  <c r="V807" i="3"/>
  <c r="R807" i="3"/>
  <c r="N807" i="3"/>
  <c r="BG807" i="3"/>
  <c r="BC807" i="3"/>
  <c r="AY807" i="3"/>
  <c r="AU807" i="3"/>
  <c r="AQ807" i="3"/>
  <c r="AM807" i="3"/>
  <c r="AI807" i="3"/>
  <c r="AE807" i="3"/>
  <c r="AA807" i="3"/>
  <c r="W807" i="3"/>
  <c r="S807" i="3"/>
  <c r="BH811" i="3"/>
  <c r="BD811" i="3"/>
  <c r="AZ811" i="3"/>
  <c r="AV811" i="3"/>
  <c r="AR811" i="3"/>
  <c r="AN811" i="3"/>
  <c r="AJ811" i="3"/>
  <c r="AF811" i="3"/>
  <c r="AB811" i="3"/>
  <c r="X811" i="3"/>
  <c r="T811" i="3"/>
  <c r="P811" i="3"/>
  <c r="BI811" i="3"/>
  <c r="BE811" i="3"/>
  <c r="BA811" i="3"/>
  <c r="AW811" i="3"/>
  <c r="AS811" i="3"/>
  <c r="AO811" i="3"/>
  <c r="AK811" i="3"/>
  <c r="AG811" i="3"/>
  <c r="AC811" i="3"/>
  <c r="Y811" i="3"/>
  <c r="U811" i="3"/>
  <c r="Q811" i="3"/>
  <c r="BI815" i="3"/>
  <c r="BE815" i="3"/>
  <c r="BA815" i="3"/>
  <c r="AW815" i="3"/>
  <c r="AS815" i="3"/>
  <c r="AO815" i="3"/>
  <c r="AK815" i="3"/>
  <c r="AG815" i="3"/>
  <c r="AC815" i="3"/>
  <c r="Y815" i="3"/>
  <c r="U815" i="3"/>
  <c r="Q815" i="3"/>
  <c r="M815" i="3"/>
  <c r="BF815" i="3"/>
  <c r="BB815" i="3"/>
  <c r="AX815" i="3"/>
  <c r="AT815" i="3"/>
  <c r="AP815" i="3"/>
  <c r="AL815" i="3"/>
  <c r="AH815" i="3"/>
  <c r="AD815" i="3"/>
  <c r="Z815" i="3"/>
  <c r="V815" i="3"/>
  <c r="R815" i="3"/>
  <c r="BI819" i="3"/>
  <c r="BE819" i="3"/>
  <c r="BA819" i="3"/>
  <c r="AW819" i="3"/>
  <c r="AS819" i="3"/>
  <c r="AO819" i="3"/>
  <c r="AK819" i="3"/>
  <c r="AG819" i="3"/>
  <c r="AC819" i="3"/>
  <c r="Y819" i="3"/>
  <c r="U819" i="3"/>
  <c r="Q819" i="3"/>
  <c r="M819" i="3"/>
  <c r="BF819" i="3"/>
  <c r="BB819" i="3"/>
  <c r="AX819" i="3"/>
  <c r="AT819" i="3"/>
  <c r="AP819" i="3"/>
  <c r="AL819" i="3"/>
  <c r="AH819" i="3"/>
  <c r="AD819" i="3"/>
  <c r="Z819" i="3"/>
  <c r="V819" i="3"/>
  <c r="R819" i="3"/>
  <c r="BI823" i="3"/>
  <c r="BE823" i="3"/>
  <c r="BA823" i="3"/>
  <c r="AW823" i="3"/>
  <c r="AS823" i="3"/>
  <c r="AO823" i="3"/>
  <c r="AK823" i="3"/>
  <c r="AG823" i="3"/>
  <c r="AC823" i="3"/>
  <c r="Y823" i="3"/>
  <c r="U823" i="3"/>
  <c r="Q823" i="3"/>
  <c r="M823" i="3"/>
  <c r="BF823" i="3"/>
  <c r="BB823" i="3"/>
  <c r="AX823" i="3"/>
  <c r="AT823" i="3"/>
  <c r="AP823" i="3"/>
  <c r="AL823" i="3"/>
  <c r="AH823" i="3"/>
  <c r="AD823" i="3"/>
  <c r="Z823" i="3"/>
  <c r="V823" i="3"/>
  <c r="R823" i="3"/>
  <c r="BG827" i="3"/>
  <c r="BC827" i="3"/>
  <c r="AY827" i="3"/>
  <c r="AU827" i="3"/>
  <c r="AQ827" i="3"/>
  <c r="AM827" i="3"/>
  <c r="AI827" i="3"/>
  <c r="AE827" i="3"/>
  <c r="AA827" i="3"/>
  <c r="W827" i="3"/>
  <c r="S827" i="3"/>
  <c r="O827" i="3"/>
  <c r="BH827" i="3"/>
  <c r="BD827" i="3"/>
  <c r="AZ827" i="3"/>
  <c r="AV827" i="3"/>
  <c r="AR827" i="3"/>
  <c r="AN827" i="3"/>
  <c r="AJ827" i="3"/>
  <c r="AF827" i="3"/>
  <c r="AB827" i="3"/>
  <c r="X827" i="3"/>
  <c r="T827" i="3"/>
  <c r="BH805" i="3"/>
  <c r="BD805" i="3"/>
  <c r="AZ805" i="3"/>
  <c r="AV805" i="3"/>
  <c r="AR805" i="3"/>
  <c r="AN805" i="3"/>
  <c r="AJ805" i="3"/>
  <c r="AF805" i="3"/>
  <c r="AB805" i="3"/>
  <c r="X805" i="3"/>
  <c r="T805" i="3"/>
  <c r="P805" i="3"/>
  <c r="BI805" i="3"/>
  <c r="BE805" i="3"/>
  <c r="BA805" i="3"/>
  <c r="AW805" i="3"/>
  <c r="AS805" i="3"/>
  <c r="AO805" i="3"/>
  <c r="AK805" i="3"/>
  <c r="AG805" i="3"/>
  <c r="AC805" i="3"/>
  <c r="Y805" i="3"/>
  <c r="U805" i="3"/>
  <c r="Q805" i="3"/>
  <c r="BF809" i="3"/>
  <c r="BB809" i="3"/>
  <c r="AX809" i="3"/>
  <c r="AT809" i="3"/>
  <c r="AP809" i="3"/>
  <c r="AL809" i="3"/>
  <c r="AH809" i="3"/>
  <c r="AD809" i="3"/>
  <c r="Z809" i="3"/>
  <c r="V809" i="3"/>
  <c r="R809" i="3"/>
  <c r="N809" i="3"/>
  <c r="BG809" i="3"/>
  <c r="BC809" i="3"/>
  <c r="AY809" i="3"/>
  <c r="AU809" i="3"/>
  <c r="AQ809" i="3"/>
  <c r="AM809" i="3"/>
  <c r="AI809" i="3"/>
  <c r="AE809" i="3"/>
  <c r="AA809" i="3"/>
  <c r="W809" i="3"/>
  <c r="S809" i="3"/>
  <c r="BG813" i="3"/>
  <c r="BC813" i="3"/>
  <c r="AY813" i="3"/>
  <c r="AU813" i="3"/>
  <c r="AQ813" i="3"/>
  <c r="AM813" i="3"/>
  <c r="AI813" i="3"/>
  <c r="AE813" i="3"/>
  <c r="AA813" i="3"/>
  <c r="W813" i="3"/>
  <c r="S813" i="3"/>
  <c r="O813" i="3"/>
  <c r="BH813" i="3"/>
  <c r="BD813" i="3"/>
  <c r="AZ813" i="3"/>
  <c r="AV813" i="3"/>
  <c r="AR813" i="3"/>
  <c r="AN813" i="3"/>
  <c r="AJ813" i="3"/>
  <c r="AF813" i="3"/>
  <c r="AB813" i="3"/>
  <c r="X813" i="3"/>
  <c r="T813" i="3"/>
  <c r="BG817" i="3"/>
  <c r="BC817" i="3"/>
  <c r="AY817" i="3"/>
  <c r="AU817" i="3"/>
  <c r="AQ817" i="3"/>
  <c r="AM817" i="3"/>
  <c r="AI817" i="3"/>
  <c r="AE817" i="3"/>
  <c r="AA817" i="3"/>
  <c r="W817" i="3"/>
  <c r="S817" i="3"/>
  <c r="O817" i="3"/>
  <c r="BH817" i="3"/>
  <c r="BD817" i="3"/>
  <c r="AZ817" i="3"/>
  <c r="AV817" i="3"/>
  <c r="AR817" i="3"/>
  <c r="AN817" i="3"/>
  <c r="AJ817" i="3"/>
  <c r="AF817" i="3"/>
  <c r="AB817" i="3"/>
  <c r="X817" i="3"/>
  <c r="T817" i="3"/>
  <c r="BG821" i="3"/>
  <c r="BC821" i="3"/>
  <c r="AY821" i="3"/>
  <c r="AU821" i="3"/>
  <c r="AQ821" i="3"/>
  <c r="AM821" i="3"/>
  <c r="AI821" i="3"/>
  <c r="AE821" i="3"/>
  <c r="AA821" i="3"/>
  <c r="W821" i="3"/>
  <c r="S821" i="3"/>
  <c r="O821" i="3"/>
  <c r="BH821" i="3"/>
  <c r="BD821" i="3"/>
  <c r="AZ821" i="3"/>
  <c r="AV821" i="3"/>
  <c r="AR821" i="3"/>
  <c r="AN821" i="3"/>
  <c r="AJ821" i="3"/>
  <c r="AF821" i="3"/>
  <c r="AB821" i="3"/>
  <c r="X821" i="3"/>
  <c r="T821" i="3"/>
  <c r="BN824" i="3"/>
  <c r="BJ824" i="3"/>
  <c r="BL826" i="3"/>
  <c r="BM826" i="3"/>
  <c r="BK826" i="3"/>
  <c r="BI825" i="3"/>
  <c r="BE825" i="3"/>
  <c r="BA825" i="3"/>
  <c r="AW825" i="3"/>
  <c r="AS825" i="3"/>
  <c r="AO825" i="3"/>
  <c r="AK825" i="3"/>
  <c r="AG825" i="3"/>
  <c r="AC825" i="3"/>
  <c r="Y825" i="3"/>
  <c r="U825" i="3"/>
  <c r="Q825" i="3"/>
  <c r="M825" i="3"/>
  <c r="BF825" i="3"/>
  <c r="BB825" i="3"/>
  <c r="AX825" i="3"/>
  <c r="AT825" i="3"/>
  <c r="AP825" i="3"/>
  <c r="AL825" i="3"/>
  <c r="AH825" i="3"/>
  <c r="AD825" i="3"/>
  <c r="Z825" i="3"/>
  <c r="V825" i="3"/>
  <c r="R825" i="3"/>
  <c r="BG788" i="3"/>
  <c r="K802" i="3"/>
  <c r="K798" i="3"/>
  <c r="K791" i="3"/>
  <c r="AB791" i="3" s="1"/>
  <c r="L772" i="3"/>
  <c r="K768" i="3"/>
  <c r="L759" i="3"/>
  <c r="K759" i="3"/>
  <c r="K779" i="3"/>
  <c r="K775" i="3"/>
  <c r="K755" i="3"/>
  <c r="K753" i="3"/>
  <c r="K782" i="3"/>
  <c r="L764" i="3"/>
  <c r="N764" i="3" s="1"/>
  <c r="K762" i="3"/>
  <c r="K758" i="3"/>
  <c r="K750" i="3"/>
  <c r="K793" i="3"/>
  <c r="L791" i="3"/>
  <c r="K790" i="3"/>
  <c r="K781" i="3"/>
  <c r="K767" i="3"/>
  <c r="L763" i="3"/>
  <c r="W763" i="3" s="1"/>
  <c r="L760" i="3"/>
  <c r="AV779" i="3"/>
  <c r="L802" i="3"/>
  <c r="T802" i="3" s="1"/>
  <c r="K799" i="3"/>
  <c r="L795" i="3"/>
  <c r="L792" i="3"/>
  <c r="O792" i="3" s="1"/>
  <c r="K786" i="3"/>
  <c r="K784" i="3"/>
  <c r="K773" i="3"/>
  <c r="K770" i="3"/>
  <c r="K765" i="3"/>
  <c r="K756" i="3"/>
  <c r="K751" i="3"/>
  <c r="L749" i="3"/>
  <c r="AU801" i="3"/>
  <c r="AU792" i="3"/>
  <c r="L798" i="3"/>
  <c r="K797" i="3"/>
  <c r="K789" i="3"/>
  <c r="K780" i="3"/>
  <c r="K777" i="3"/>
  <c r="K754" i="3"/>
  <c r="AK754" i="3" s="1"/>
  <c r="L750" i="3"/>
  <c r="M750" i="3" s="1"/>
  <c r="AZ798" i="3"/>
  <c r="AF798" i="3"/>
  <c r="P801" i="3"/>
  <c r="M798" i="3"/>
  <c r="L796" i="3"/>
  <c r="O796" i="3" s="1"/>
  <c r="S788" i="3"/>
  <c r="L783" i="3"/>
  <c r="AJ783" i="3" s="1"/>
  <c r="L780" i="3"/>
  <c r="L767" i="3"/>
  <c r="AM767" i="3" s="1"/>
  <c r="L754" i="3"/>
  <c r="BH802" i="3"/>
  <c r="AR798" i="3"/>
  <c r="AQ788" i="3"/>
  <c r="L797" i="3"/>
  <c r="AI797" i="3" s="1"/>
  <c r="P795" i="3"/>
  <c r="W792" i="3"/>
  <c r="L787" i="3"/>
  <c r="L784" i="3"/>
  <c r="U784" i="3" s="1"/>
  <c r="AF779" i="3"/>
  <c r="AO776" i="3"/>
  <c r="L771" i="3"/>
  <c r="L768" i="3"/>
  <c r="L758" i="3"/>
  <c r="S758" i="3" s="1"/>
  <c r="L755" i="3"/>
  <c r="AN802" i="3"/>
  <c r="AN798" i="3"/>
  <c r="AE792" i="3"/>
  <c r="AA788" i="3"/>
  <c r="AT796" i="3"/>
  <c r="AE797" i="3"/>
  <c r="BG801" i="3"/>
  <c r="AY801" i="3"/>
  <c r="AM801" i="3"/>
  <c r="AI801" i="3"/>
  <c r="AA801" i="3"/>
  <c r="O801" i="3"/>
  <c r="BE795" i="3"/>
  <c r="AO795" i="3"/>
  <c r="Y795" i="3"/>
  <c r="BC802" i="3"/>
  <c r="W802" i="3"/>
  <c r="BF801" i="3"/>
  <c r="BB801" i="3"/>
  <c r="AX801" i="3"/>
  <c r="AT801" i="3"/>
  <c r="AP801" i="3"/>
  <c r="AL801" i="3"/>
  <c r="AH801" i="3"/>
  <c r="AD801" i="3"/>
  <c r="Z801" i="3"/>
  <c r="V801" i="3"/>
  <c r="R801" i="3"/>
  <c r="N801" i="3"/>
  <c r="BC798" i="3"/>
  <c r="AU798" i="3"/>
  <c r="AM798" i="3"/>
  <c r="AE798" i="3"/>
  <c r="W798" i="3"/>
  <c r="O798" i="3"/>
  <c r="AO796" i="3"/>
  <c r="BH795" i="3"/>
  <c r="AZ795" i="3"/>
  <c r="AR795" i="3"/>
  <c r="AJ795" i="3"/>
  <c r="AB795" i="3"/>
  <c r="T795" i="3"/>
  <c r="BG792" i="3"/>
  <c r="AQ792" i="3"/>
  <c r="AA792" i="3"/>
  <c r="BC788" i="3"/>
  <c r="AM788" i="3"/>
  <c r="W788" i="3"/>
  <c r="BE776" i="3"/>
  <c r="BC801" i="3"/>
  <c r="AQ801" i="3"/>
  <c r="AE801" i="3"/>
  <c r="W801" i="3"/>
  <c r="S801" i="3"/>
  <c r="AS795" i="3"/>
  <c r="AC795" i="3"/>
  <c r="L803" i="3"/>
  <c r="L799" i="3"/>
  <c r="M795" i="3"/>
  <c r="L793" i="3"/>
  <c r="AO791" i="3"/>
  <c r="L789" i="3"/>
  <c r="O787" i="3"/>
  <c r="AE787" i="3"/>
  <c r="AU787" i="3"/>
  <c r="P787" i="3"/>
  <c r="AF787" i="3"/>
  <c r="AV787" i="3"/>
  <c r="M787" i="3"/>
  <c r="AC787" i="3"/>
  <c r="AS787" i="3"/>
  <c r="BI787" i="3"/>
  <c r="L785" i="3"/>
  <c r="M783" i="3"/>
  <c r="Q783" i="3"/>
  <c r="U783" i="3"/>
  <c r="Y783" i="3"/>
  <c r="AC783" i="3"/>
  <c r="AG783" i="3"/>
  <c r="AK783" i="3"/>
  <c r="AO783" i="3"/>
  <c r="N783" i="3"/>
  <c r="R783" i="3"/>
  <c r="V783" i="3"/>
  <c r="Z783" i="3"/>
  <c r="AD783" i="3"/>
  <c r="AH783" i="3"/>
  <c r="AL783" i="3"/>
  <c r="AP783" i="3"/>
  <c r="AT783" i="3"/>
  <c r="AX783" i="3"/>
  <c r="BB783" i="3"/>
  <c r="BF783" i="3"/>
  <c r="O783" i="3"/>
  <c r="S783" i="3"/>
  <c r="W783" i="3"/>
  <c r="AA783" i="3"/>
  <c r="AE783" i="3"/>
  <c r="AI783" i="3"/>
  <c r="AM783" i="3"/>
  <c r="AQ783" i="3"/>
  <c r="AU783" i="3"/>
  <c r="AY783" i="3"/>
  <c r="BC783" i="3"/>
  <c r="BG783" i="3"/>
  <c r="X783" i="3"/>
  <c r="AN783" i="3"/>
  <c r="AW783" i="3"/>
  <c r="BE783" i="3"/>
  <c r="AB783" i="3"/>
  <c r="AR783" i="3"/>
  <c r="AZ783" i="3"/>
  <c r="BH783" i="3"/>
  <c r="P783" i="3"/>
  <c r="AF783" i="3"/>
  <c r="AS783" i="3"/>
  <c r="BA783" i="3"/>
  <c r="BI783" i="3"/>
  <c r="L781" i="3"/>
  <c r="M779" i="3"/>
  <c r="Q779" i="3"/>
  <c r="U779" i="3"/>
  <c r="Y779" i="3"/>
  <c r="AC779" i="3"/>
  <c r="AG779" i="3"/>
  <c r="AK779" i="3"/>
  <c r="AO779" i="3"/>
  <c r="AS779" i="3"/>
  <c r="AW779" i="3"/>
  <c r="BA779" i="3"/>
  <c r="BE779" i="3"/>
  <c r="BI779" i="3"/>
  <c r="N779" i="3"/>
  <c r="R779" i="3"/>
  <c r="V779" i="3"/>
  <c r="Z779" i="3"/>
  <c r="AD779" i="3"/>
  <c r="AH779" i="3"/>
  <c r="AL779" i="3"/>
  <c r="AP779" i="3"/>
  <c r="AT779" i="3"/>
  <c r="AX779" i="3"/>
  <c r="BB779" i="3"/>
  <c r="BF779" i="3"/>
  <c r="O779" i="3"/>
  <c r="S779" i="3"/>
  <c r="W779" i="3"/>
  <c r="AA779" i="3"/>
  <c r="AE779" i="3"/>
  <c r="AI779" i="3"/>
  <c r="AM779" i="3"/>
  <c r="AQ779" i="3"/>
  <c r="AU779" i="3"/>
  <c r="AY779" i="3"/>
  <c r="BC779" i="3"/>
  <c r="BG779" i="3"/>
  <c r="T779" i="3"/>
  <c r="AJ779" i="3"/>
  <c r="AZ779" i="3"/>
  <c r="X779" i="3"/>
  <c r="AN779" i="3"/>
  <c r="BD779" i="3"/>
  <c r="AB779" i="3"/>
  <c r="AR779" i="3"/>
  <c r="BH779" i="3"/>
  <c r="L777" i="3"/>
  <c r="T775" i="3"/>
  <c r="AB775" i="3"/>
  <c r="AJ775" i="3"/>
  <c r="AR775" i="3"/>
  <c r="AZ775" i="3"/>
  <c r="BH775" i="3"/>
  <c r="Q775" i="3"/>
  <c r="Y775" i="3"/>
  <c r="AG775" i="3"/>
  <c r="AO775" i="3"/>
  <c r="AW775" i="3"/>
  <c r="BE775" i="3"/>
  <c r="N775" i="3"/>
  <c r="V775" i="3"/>
  <c r="AD775" i="3"/>
  <c r="AL775" i="3"/>
  <c r="AT775" i="3"/>
  <c r="BB775" i="3"/>
  <c r="O775" i="3"/>
  <c r="AU775" i="3"/>
  <c r="AI775" i="3"/>
  <c r="W775" i="3"/>
  <c r="BC775" i="3"/>
  <c r="L773" i="3"/>
  <c r="V771" i="3"/>
  <c r="AL771" i="3"/>
  <c r="BB771" i="3"/>
  <c r="W771" i="3"/>
  <c r="AM771" i="3"/>
  <c r="BC771" i="3"/>
  <c r="X771" i="3"/>
  <c r="AJ771" i="3"/>
  <c r="AR771" i="3"/>
  <c r="AZ771" i="3"/>
  <c r="BH771" i="3"/>
  <c r="AO771" i="3"/>
  <c r="M771" i="3"/>
  <c r="AS771" i="3"/>
  <c r="Q771" i="3"/>
  <c r="AW771" i="3"/>
  <c r="U771" i="3"/>
  <c r="L769" i="3"/>
  <c r="W767" i="3"/>
  <c r="BC767" i="3"/>
  <c r="AN767" i="3"/>
  <c r="U767" i="3"/>
  <c r="BA767" i="3"/>
  <c r="BF767" i="3"/>
  <c r="L765" i="3"/>
  <c r="S763" i="3"/>
  <c r="P763" i="3"/>
  <c r="AF763" i="3"/>
  <c r="AV763" i="3"/>
  <c r="M763" i="3"/>
  <c r="AO763" i="3"/>
  <c r="N763" i="3"/>
  <c r="AP763" i="3"/>
  <c r="Q763" i="3"/>
  <c r="AQ763" i="3"/>
  <c r="Z763" i="3"/>
  <c r="AM763" i="3"/>
  <c r="L761" i="3"/>
  <c r="O758" i="3"/>
  <c r="W758" i="3"/>
  <c r="AE758" i="3"/>
  <c r="AM758" i="3"/>
  <c r="T758" i="3"/>
  <c r="AB758" i="3"/>
  <c r="AJ758" i="3"/>
  <c r="AR758" i="3"/>
  <c r="AZ758" i="3"/>
  <c r="BH758" i="3"/>
  <c r="Z758" i="3"/>
  <c r="AP758" i="3"/>
  <c r="BA758" i="3"/>
  <c r="M758" i="3"/>
  <c r="AC758" i="3"/>
  <c r="AQ758" i="3"/>
  <c r="BB758" i="3"/>
  <c r="N758" i="3"/>
  <c r="AD758" i="3"/>
  <c r="AS758" i="3"/>
  <c r="BC758" i="3"/>
  <c r="Q758" i="3"/>
  <c r="Y758" i="3"/>
  <c r="AG758" i="3"/>
  <c r="AO758" i="3"/>
  <c r="L756" i="3"/>
  <c r="U754" i="3"/>
  <c r="BA754" i="3"/>
  <c r="AP754" i="3"/>
  <c r="AL754" i="3"/>
  <c r="AH754" i="3"/>
  <c r="AD754" i="3"/>
  <c r="L752" i="3"/>
  <c r="BF802" i="3"/>
  <c r="AP802" i="3"/>
  <c r="Z802" i="3"/>
  <c r="BI801" i="3"/>
  <c r="BE801" i="3"/>
  <c r="BA801" i="3"/>
  <c r="AW801" i="3"/>
  <c r="AS801" i="3"/>
  <c r="AO801" i="3"/>
  <c r="AK801" i="3"/>
  <c r="AG801" i="3"/>
  <c r="AC801" i="3"/>
  <c r="Y801" i="3"/>
  <c r="U801" i="3"/>
  <c r="Q801" i="3"/>
  <c r="M801" i="3"/>
  <c r="BF798" i="3"/>
  <c r="BB798" i="3"/>
  <c r="AX798" i="3"/>
  <c r="AT798" i="3"/>
  <c r="AP798" i="3"/>
  <c r="AL798" i="3"/>
  <c r="AH798" i="3"/>
  <c r="AD798" i="3"/>
  <c r="Z798" i="3"/>
  <c r="V798" i="3"/>
  <c r="R798" i="3"/>
  <c r="N798" i="3"/>
  <c r="BG795" i="3"/>
  <c r="BC795" i="3"/>
  <c r="AY795" i="3"/>
  <c r="AU795" i="3"/>
  <c r="AQ795" i="3"/>
  <c r="AM795" i="3"/>
  <c r="AI795" i="3"/>
  <c r="AE795" i="3"/>
  <c r="AA795" i="3"/>
  <c r="W795" i="3"/>
  <c r="S795" i="3"/>
  <c r="O795" i="3"/>
  <c r="BC792" i="3"/>
  <c r="AM792" i="3"/>
  <c r="AP791" i="3"/>
  <c r="AY788" i="3"/>
  <c r="AI788" i="3"/>
  <c r="BB787" i="3"/>
  <c r="V787" i="3"/>
  <c r="BD783" i="3"/>
  <c r="P779" i="3"/>
  <c r="AA775" i="3"/>
  <c r="L800" i="3"/>
  <c r="BA800" i="3" s="1"/>
  <c r="L794" i="3"/>
  <c r="AX794" i="3" s="1"/>
  <c r="P792" i="3"/>
  <c r="T792" i="3"/>
  <c r="X792" i="3"/>
  <c r="AB792" i="3"/>
  <c r="AF792" i="3"/>
  <c r="AJ792" i="3"/>
  <c r="AN792" i="3"/>
  <c r="AR792" i="3"/>
  <c r="AV792" i="3"/>
  <c r="AZ792" i="3"/>
  <c r="BD792" i="3"/>
  <c r="BH792" i="3"/>
  <c r="M792" i="3"/>
  <c r="Q792" i="3"/>
  <c r="U792" i="3"/>
  <c r="Y792" i="3"/>
  <c r="AC792" i="3"/>
  <c r="AG792" i="3"/>
  <c r="AK792" i="3"/>
  <c r="AO792" i="3"/>
  <c r="AS792" i="3"/>
  <c r="AW792" i="3"/>
  <c r="BA792" i="3"/>
  <c r="BE792" i="3"/>
  <c r="BI792" i="3"/>
  <c r="N792" i="3"/>
  <c r="R792" i="3"/>
  <c r="V792" i="3"/>
  <c r="Z792" i="3"/>
  <c r="AD792" i="3"/>
  <c r="AH792" i="3"/>
  <c r="AL792" i="3"/>
  <c r="AP792" i="3"/>
  <c r="AT792" i="3"/>
  <c r="AX792" i="3"/>
  <c r="BB792" i="3"/>
  <c r="BF792" i="3"/>
  <c r="L790" i="3"/>
  <c r="M790" i="3" s="1"/>
  <c r="P788" i="3"/>
  <c r="T788" i="3"/>
  <c r="X788" i="3"/>
  <c r="AB788" i="3"/>
  <c r="AF788" i="3"/>
  <c r="AJ788" i="3"/>
  <c r="AN788" i="3"/>
  <c r="AR788" i="3"/>
  <c r="AV788" i="3"/>
  <c r="AZ788" i="3"/>
  <c r="BD788" i="3"/>
  <c r="BH788" i="3"/>
  <c r="M788" i="3"/>
  <c r="Q788" i="3"/>
  <c r="U788" i="3"/>
  <c r="Y788" i="3"/>
  <c r="AC788" i="3"/>
  <c r="AG788" i="3"/>
  <c r="AK788" i="3"/>
  <c r="AO788" i="3"/>
  <c r="AS788" i="3"/>
  <c r="AW788" i="3"/>
  <c r="BA788" i="3"/>
  <c r="BE788" i="3"/>
  <c r="BI788" i="3"/>
  <c r="N788" i="3"/>
  <c r="R788" i="3"/>
  <c r="V788" i="3"/>
  <c r="Z788" i="3"/>
  <c r="AD788" i="3"/>
  <c r="AH788" i="3"/>
  <c r="AL788" i="3"/>
  <c r="AP788" i="3"/>
  <c r="AT788" i="3"/>
  <c r="AX788" i="3"/>
  <c r="BB788" i="3"/>
  <c r="BF788" i="3"/>
  <c r="L786" i="3"/>
  <c r="Z784" i="3"/>
  <c r="L782" i="3"/>
  <c r="BC782" i="3" s="1"/>
  <c r="BD780" i="3"/>
  <c r="L778" i="3"/>
  <c r="S778" i="3" s="1"/>
  <c r="N776" i="3"/>
  <c r="R776" i="3"/>
  <c r="V776" i="3"/>
  <c r="Z776" i="3"/>
  <c r="AD776" i="3"/>
  <c r="AH776" i="3"/>
  <c r="AL776" i="3"/>
  <c r="AP776" i="3"/>
  <c r="AT776" i="3"/>
  <c r="AX776" i="3"/>
  <c r="BB776" i="3"/>
  <c r="BF776" i="3"/>
  <c r="O776" i="3"/>
  <c r="S776" i="3"/>
  <c r="W776" i="3"/>
  <c r="AA776" i="3"/>
  <c r="AE776" i="3"/>
  <c r="AI776" i="3"/>
  <c r="AM776" i="3"/>
  <c r="AQ776" i="3"/>
  <c r="AU776" i="3"/>
  <c r="AY776" i="3"/>
  <c r="BC776" i="3"/>
  <c r="BG776" i="3"/>
  <c r="P776" i="3"/>
  <c r="T776" i="3"/>
  <c r="X776" i="3"/>
  <c r="AB776" i="3"/>
  <c r="AF776" i="3"/>
  <c r="AJ776" i="3"/>
  <c r="AN776" i="3"/>
  <c r="AR776" i="3"/>
  <c r="AV776" i="3"/>
  <c r="AZ776" i="3"/>
  <c r="BD776" i="3"/>
  <c r="BH776" i="3"/>
  <c r="M776" i="3"/>
  <c r="AC776" i="3"/>
  <c r="AS776" i="3"/>
  <c r="BI776" i="3"/>
  <c r="Q776" i="3"/>
  <c r="AG776" i="3"/>
  <c r="AW776" i="3"/>
  <c r="U776" i="3"/>
  <c r="AK776" i="3"/>
  <c r="BA776" i="3"/>
  <c r="L774" i="3"/>
  <c r="O772" i="3"/>
  <c r="S772" i="3"/>
  <c r="W772" i="3"/>
  <c r="AA772" i="3"/>
  <c r="AE772" i="3"/>
  <c r="AI772" i="3"/>
  <c r="AM772" i="3"/>
  <c r="AQ772" i="3"/>
  <c r="AU772" i="3"/>
  <c r="P772" i="3"/>
  <c r="T772" i="3"/>
  <c r="X772" i="3"/>
  <c r="AB772" i="3"/>
  <c r="AF772" i="3"/>
  <c r="AJ772" i="3"/>
  <c r="AN772" i="3"/>
  <c r="AR772" i="3"/>
  <c r="AV772" i="3"/>
  <c r="AZ772" i="3"/>
  <c r="BD772" i="3"/>
  <c r="BH772" i="3"/>
  <c r="M772" i="3"/>
  <c r="Q772" i="3"/>
  <c r="U772" i="3"/>
  <c r="Y772" i="3"/>
  <c r="AC772" i="3"/>
  <c r="AG772" i="3"/>
  <c r="AK772" i="3"/>
  <c r="AO772" i="3"/>
  <c r="AS772" i="3"/>
  <c r="AW772" i="3"/>
  <c r="BA772" i="3"/>
  <c r="BE772" i="3"/>
  <c r="BI772" i="3"/>
  <c r="V772" i="3"/>
  <c r="AL772" i="3"/>
  <c r="AY772" i="3"/>
  <c r="BG772" i="3"/>
  <c r="Z772" i="3"/>
  <c r="AP772" i="3"/>
  <c r="BB772" i="3"/>
  <c r="N772" i="3"/>
  <c r="AD772" i="3"/>
  <c r="AT772" i="3"/>
  <c r="BC772" i="3"/>
  <c r="BF772" i="3"/>
  <c r="R772" i="3"/>
  <c r="AH772" i="3"/>
  <c r="L770" i="3"/>
  <c r="AS768" i="3"/>
  <c r="L766" i="3"/>
  <c r="O764" i="3"/>
  <c r="S764" i="3"/>
  <c r="W764" i="3"/>
  <c r="AA764" i="3"/>
  <c r="AE764" i="3"/>
  <c r="AI764" i="3"/>
  <c r="AM764" i="3"/>
  <c r="AQ764" i="3"/>
  <c r="AU764" i="3"/>
  <c r="AY764" i="3"/>
  <c r="BC764" i="3"/>
  <c r="BG764" i="3"/>
  <c r="P764" i="3"/>
  <c r="T764" i="3"/>
  <c r="X764" i="3"/>
  <c r="AB764" i="3"/>
  <c r="AF764" i="3"/>
  <c r="AJ764" i="3"/>
  <c r="AN764" i="3"/>
  <c r="AR764" i="3"/>
  <c r="AV764" i="3"/>
  <c r="AZ764" i="3"/>
  <c r="BD764" i="3"/>
  <c r="BH764" i="3"/>
  <c r="M764" i="3"/>
  <c r="Q764" i="3"/>
  <c r="U764" i="3"/>
  <c r="Y764" i="3"/>
  <c r="AC764" i="3"/>
  <c r="AG764" i="3"/>
  <c r="AK764" i="3"/>
  <c r="AO764" i="3"/>
  <c r="AS764" i="3"/>
  <c r="AW764" i="3"/>
  <c r="BA764" i="3"/>
  <c r="BE764" i="3"/>
  <c r="BI764" i="3"/>
  <c r="R764" i="3"/>
  <c r="AH764" i="3"/>
  <c r="AX764" i="3"/>
  <c r="V764" i="3"/>
  <c r="AL764" i="3"/>
  <c r="BB764" i="3"/>
  <c r="Z764" i="3"/>
  <c r="AP764" i="3"/>
  <c r="BF764" i="3"/>
  <c r="AD764" i="3"/>
  <c r="AT764" i="3"/>
  <c r="L762" i="3"/>
  <c r="N760" i="3"/>
  <c r="R760" i="3"/>
  <c r="V760" i="3"/>
  <c r="Z760" i="3"/>
  <c r="AD760" i="3"/>
  <c r="AH760" i="3"/>
  <c r="AL760" i="3"/>
  <c r="AP760" i="3"/>
  <c r="AT760" i="3"/>
  <c r="AX760" i="3"/>
  <c r="BB760" i="3"/>
  <c r="BF760" i="3"/>
  <c r="O760" i="3"/>
  <c r="S760" i="3"/>
  <c r="W760" i="3"/>
  <c r="AA760" i="3"/>
  <c r="AE760" i="3"/>
  <c r="AI760" i="3"/>
  <c r="AM760" i="3"/>
  <c r="AQ760" i="3"/>
  <c r="AU760" i="3"/>
  <c r="AY760" i="3"/>
  <c r="BC760" i="3"/>
  <c r="BG760" i="3"/>
  <c r="P760" i="3"/>
  <c r="T760" i="3"/>
  <c r="X760" i="3"/>
  <c r="AB760" i="3"/>
  <c r="AF760" i="3"/>
  <c r="AJ760" i="3"/>
  <c r="AN760" i="3"/>
  <c r="AR760" i="3"/>
  <c r="AV760" i="3"/>
  <c r="AZ760" i="3"/>
  <c r="BD760" i="3"/>
  <c r="BH760" i="3"/>
  <c r="M760" i="3"/>
  <c r="AC760" i="3"/>
  <c r="AS760" i="3"/>
  <c r="BI760" i="3"/>
  <c r="Q760" i="3"/>
  <c r="AG760" i="3"/>
  <c r="AW760" i="3"/>
  <c r="U760" i="3"/>
  <c r="AK760" i="3"/>
  <c r="BA760" i="3"/>
  <c r="BE760" i="3"/>
  <c r="Y760" i="3"/>
  <c r="AO760" i="3"/>
  <c r="V759" i="3"/>
  <c r="AL759" i="3"/>
  <c r="BB759" i="3"/>
  <c r="W759" i="3"/>
  <c r="AM759" i="3"/>
  <c r="BC759" i="3"/>
  <c r="X759" i="3"/>
  <c r="AN759" i="3"/>
  <c r="BD759" i="3"/>
  <c r="AW759" i="3"/>
  <c r="Y759" i="3"/>
  <c r="BI759" i="3"/>
  <c r="L757" i="3"/>
  <c r="Q755" i="3"/>
  <c r="AG755" i="3"/>
  <c r="AA755" i="3"/>
  <c r="AT755" i="3"/>
  <c r="R755" i="3"/>
  <c r="AM755" i="3"/>
  <c r="BC755" i="3"/>
  <c r="X755" i="3"/>
  <c r="AR755" i="3"/>
  <c r="BH755" i="3"/>
  <c r="T755" i="3"/>
  <c r="AS755" i="3"/>
  <c r="L753" i="3"/>
  <c r="M751" i="3"/>
  <c r="Q751" i="3"/>
  <c r="U751" i="3"/>
  <c r="Y751" i="3"/>
  <c r="AC751" i="3"/>
  <c r="AG751" i="3"/>
  <c r="AK751" i="3"/>
  <c r="AO751" i="3"/>
  <c r="AS751" i="3"/>
  <c r="AW751" i="3"/>
  <c r="BA751" i="3"/>
  <c r="BE751" i="3"/>
  <c r="BI751" i="3"/>
  <c r="N751" i="3"/>
  <c r="R751" i="3"/>
  <c r="V751" i="3"/>
  <c r="Z751" i="3"/>
  <c r="AD751" i="3"/>
  <c r="AH751" i="3"/>
  <c r="AL751" i="3"/>
  <c r="AP751" i="3"/>
  <c r="AT751" i="3"/>
  <c r="AX751" i="3"/>
  <c r="BB751" i="3"/>
  <c r="BF751" i="3"/>
  <c r="O751" i="3"/>
  <c r="S751" i="3"/>
  <c r="W751" i="3"/>
  <c r="AA751" i="3"/>
  <c r="AE751" i="3"/>
  <c r="AI751" i="3"/>
  <c r="AM751" i="3"/>
  <c r="AQ751" i="3"/>
  <c r="AU751" i="3"/>
  <c r="AY751" i="3"/>
  <c r="BC751" i="3"/>
  <c r="BG751" i="3"/>
  <c r="X751" i="3"/>
  <c r="AN751" i="3"/>
  <c r="BD751" i="3"/>
  <c r="AB751" i="3"/>
  <c r="AR751" i="3"/>
  <c r="BH751" i="3"/>
  <c r="P751" i="3"/>
  <c r="AF751" i="3"/>
  <c r="AV751" i="3"/>
  <c r="AZ751" i="3"/>
  <c r="T751" i="3"/>
  <c r="AJ751" i="3"/>
  <c r="Y750" i="3"/>
  <c r="AO750" i="3"/>
  <c r="BE750" i="3"/>
  <c r="V750" i="3"/>
  <c r="AL750" i="3"/>
  <c r="BB750" i="3"/>
  <c r="W750" i="3"/>
  <c r="AM750" i="3"/>
  <c r="BC750" i="3"/>
  <c r="BH750" i="3"/>
  <c r="T750" i="3"/>
  <c r="BD750" i="3"/>
  <c r="M749" i="3"/>
  <c r="Q749" i="3"/>
  <c r="U749" i="3"/>
  <c r="Y749" i="3"/>
  <c r="AC749" i="3"/>
  <c r="AG749" i="3"/>
  <c r="AK749" i="3"/>
  <c r="AO749" i="3"/>
  <c r="AS749" i="3"/>
  <c r="AW749" i="3"/>
  <c r="BA749" i="3"/>
  <c r="BE749" i="3"/>
  <c r="BI749" i="3"/>
  <c r="N749" i="3"/>
  <c r="R749" i="3"/>
  <c r="V749" i="3"/>
  <c r="Z749" i="3"/>
  <c r="AD749" i="3"/>
  <c r="AH749" i="3"/>
  <c r="AL749" i="3"/>
  <c r="AP749" i="3"/>
  <c r="AT749" i="3"/>
  <c r="AX749" i="3"/>
  <c r="BB749" i="3"/>
  <c r="BF749" i="3"/>
  <c r="O749" i="3"/>
  <c r="S749" i="3"/>
  <c r="W749" i="3"/>
  <c r="AA749" i="3"/>
  <c r="AE749" i="3"/>
  <c r="AI749" i="3"/>
  <c r="AM749" i="3"/>
  <c r="AQ749" i="3"/>
  <c r="AU749" i="3"/>
  <c r="AY749" i="3"/>
  <c r="BC749" i="3"/>
  <c r="BG749" i="3"/>
  <c r="P749" i="3"/>
  <c r="AF749" i="3"/>
  <c r="AV749" i="3"/>
  <c r="T749" i="3"/>
  <c r="AJ749" i="3"/>
  <c r="AZ749" i="3"/>
  <c r="X749" i="3"/>
  <c r="AN749" i="3"/>
  <c r="BD749" i="3"/>
  <c r="AB749" i="3"/>
  <c r="AR749" i="3"/>
  <c r="BH749" i="3"/>
  <c r="BE802" i="3"/>
  <c r="AO802" i="3"/>
  <c r="Y802" i="3"/>
  <c r="BH801" i="3"/>
  <c r="BD801" i="3"/>
  <c r="AZ801" i="3"/>
  <c r="AV801" i="3"/>
  <c r="AR801" i="3"/>
  <c r="AN801" i="3"/>
  <c r="AJ801" i="3"/>
  <c r="AF801" i="3"/>
  <c r="AB801" i="3"/>
  <c r="X801" i="3"/>
  <c r="T801" i="3"/>
  <c r="BG800" i="3"/>
  <c r="AY800" i="3"/>
  <c r="AQ800" i="3"/>
  <c r="AI800" i="3"/>
  <c r="AA800" i="3"/>
  <c r="S800" i="3"/>
  <c r="BI798" i="3"/>
  <c r="BE798" i="3"/>
  <c r="BA798" i="3"/>
  <c r="AW798" i="3"/>
  <c r="AS798" i="3"/>
  <c r="AO798" i="3"/>
  <c r="AK798" i="3"/>
  <c r="AG798" i="3"/>
  <c r="AC798" i="3"/>
  <c r="Y798" i="3"/>
  <c r="U798" i="3"/>
  <c r="Q798" i="3"/>
  <c r="BG796" i="3"/>
  <c r="AQ796" i="3"/>
  <c r="AA796" i="3"/>
  <c r="BF795" i="3"/>
  <c r="BB795" i="3"/>
  <c r="AX795" i="3"/>
  <c r="AT795" i="3"/>
  <c r="AP795" i="3"/>
  <c r="AL795" i="3"/>
  <c r="AH795" i="3"/>
  <c r="AD795" i="3"/>
  <c r="Z795" i="3"/>
  <c r="V795" i="3"/>
  <c r="R795" i="3"/>
  <c r="AL794" i="3"/>
  <c r="AY792" i="3"/>
  <c r="AI792" i="3"/>
  <c r="S792" i="3"/>
  <c r="AU788" i="3"/>
  <c r="AE788" i="3"/>
  <c r="O788" i="3"/>
  <c r="AX787" i="3"/>
  <c r="R787" i="3"/>
  <c r="AV783" i="3"/>
  <c r="AM782" i="3"/>
  <c r="AY778" i="3"/>
  <c r="Y776" i="3"/>
  <c r="AX772" i="3"/>
  <c r="E728" i="3"/>
  <c r="F728" i="3"/>
  <c r="G728" i="3"/>
  <c r="H728" i="3"/>
  <c r="I728" i="3"/>
  <c r="J728" i="3"/>
  <c r="E729" i="3"/>
  <c r="F729" i="3"/>
  <c r="G729" i="3"/>
  <c r="H729" i="3"/>
  <c r="I729" i="3"/>
  <c r="J729" i="3"/>
  <c r="E730" i="3"/>
  <c r="F730" i="3"/>
  <c r="G730" i="3"/>
  <c r="H730" i="3"/>
  <c r="I730" i="3"/>
  <c r="J730" i="3"/>
  <c r="E731" i="3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H733" i="3"/>
  <c r="I733" i="3"/>
  <c r="J733" i="3"/>
  <c r="E734" i="3"/>
  <c r="F734" i="3"/>
  <c r="G734" i="3"/>
  <c r="H734" i="3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E737" i="3"/>
  <c r="F737" i="3"/>
  <c r="G737" i="3"/>
  <c r="H737" i="3"/>
  <c r="I737" i="3"/>
  <c r="J737" i="3"/>
  <c r="E738" i="3"/>
  <c r="F738" i="3"/>
  <c r="G738" i="3"/>
  <c r="H738" i="3"/>
  <c r="I738" i="3"/>
  <c r="J738" i="3"/>
  <c r="E739" i="3"/>
  <c r="F739" i="3"/>
  <c r="G739" i="3"/>
  <c r="H739" i="3"/>
  <c r="I739" i="3"/>
  <c r="J739" i="3"/>
  <c r="E740" i="3"/>
  <c r="F740" i="3"/>
  <c r="G740" i="3"/>
  <c r="H740" i="3"/>
  <c r="I740" i="3"/>
  <c r="J740" i="3"/>
  <c r="E741" i="3"/>
  <c r="F741" i="3"/>
  <c r="G741" i="3"/>
  <c r="H741" i="3"/>
  <c r="I741" i="3"/>
  <c r="J741" i="3"/>
  <c r="E742" i="3"/>
  <c r="F742" i="3"/>
  <c r="G742" i="3"/>
  <c r="H742" i="3"/>
  <c r="I742" i="3"/>
  <c r="J742" i="3"/>
  <c r="E743" i="3"/>
  <c r="F743" i="3"/>
  <c r="G743" i="3"/>
  <c r="H743" i="3"/>
  <c r="I743" i="3"/>
  <c r="J743" i="3"/>
  <c r="E744" i="3"/>
  <c r="F744" i="3"/>
  <c r="G744" i="3"/>
  <c r="H744" i="3"/>
  <c r="I744" i="3"/>
  <c r="J744" i="3"/>
  <c r="E745" i="3"/>
  <c r="F745" i="3"/>
  <c r="G745" i="3"/>
  <c r="H745" i="3"/>
  <c r="I745" i="3"/>
  <c r="J745" i="3"/>
  <c r="E746" i="3"/>
  <c r="F746" i="3"/>
  <c r="G746" i="3"/>
  <c r="H746" i="3"/>
  <c r="I746" i="3"/>
  <c r="J746" i="3"/>
  <c r="E747" i="3"/>
  <c r="F747" i="3"/>
  <c r="G747" i="3"/>
  <c r="H747" i="3"/>
  <c r="I747" i="3"/>
  <c r="J747" i="3"/>
  <c r="E748" i="3"/>
  <c r="F748" i="3"/>
  <c r="G748" i="3"/>
  <c r="H748" i="3"/>
  <c r="I748" i="3"/>
  <c r="J748" i="3"/>
  <c r="AK771" i="3" l="1"/>
  <c r="R771" i="3"/>
  <c r="Z771" i="3"/>
  <c r="AH771" i="3"/>
  <c r="AP771" i="3"/>
  <c r="AX771" i="3"/>
  <c r="BF771" i="3"/>
  <c r="S771" i="3"/>
  <c r="BM771" i="3" s="1"/>
  <c r="AA771" i="3"/>
  <c r="AI771" i="3"/>
  <c r="AQ771" i="3"/>
  <c r="AY771" i="3"/>
  <c r="BG771" i="3"/>
  <c r="T771" i="3"/>
  <c r="AB771" i="3"/>
  <c r="AD787" i="3"/>
  <c r="N787" i="3"/>
  <c r="BF787" i="3"/>
  <c r="S787" i="3"/>
  <c r="AA787" i="3"/>
  <c r="AI787" i="3"/>
  <c r="AQ787" i="3"/>
  <c r="AY787" i="3"/>
  <c r="BG787" i="3"/>
  <c r="T787" i="3"/>
  <c r="AB787" i="3"/>
  <c r="AJ787" i="3"/>
  <c r="AR787" i="3"/>
  <c r="AZ787" i="3"/>
  <c r="BH787" i="3"/>
  <c r="Q787" i="3"/>
  <c r="Y787" i="3"/>
  <c r="AG787" i="3"/>
  <c r="AO787" i="3"/>
  <c r="AW787" i="3"/>
  <c r="BE787" i="3"/>
  <c r="AH787" i="3"/>
  <c r="W800" i="3"/>
  <c r="AE800" i="3"/>
  <c r="AM800" i="3"/>
  <c r="AU800" i="3"/>
  <c r="BC800" i="3"/>
  <c r="AL787" i="3"/>
  <c r="BD754" i="3"/>
  <c r="BC754" i="3"/>
  <c r="BG754" i="3"/>
  <c r="P754" i="3"/>
  <c r="T754" i="3"/>
  <c r="BE758" i="3"/>
  <c r="AY758" i="3"/>
  <c r="AT758" i="3"/>
  <c r="BI758" i="3"/>
  <c r="AX758" i="3"/>
  <c r="AL758" i="3"/>
  <c r="V758" i="3"/>
  <c r="BG758" i="3"/>
  <c r="AW758" i="3"/>
  <c r="AK758" i="3"/>
  <c r="U758" i="3"/>
  <c r="BF758" i="3"/>
  <c r="AU758" i="3"/>
  <c r="AH758" i="3"/>
  <c r="R758" i="3"/>
  <c r="BD758" i="3"/>
  <c r="AV758" i="3"/>
  <c r="AN758" i="3"/>
  <c r="AF758" i="3"/>
  <c r="X758" i="3"/>
  <c r="P758" i="3"/>
  <c r="AI758" i="3"/>
  <c r="AA758" i="3"/>
  <c r="R767" i="3"/>
  <c r="AL767" i="3"/>
  <c r="AK767" i="3"/>
  <c r="BD767" i="3"/>
  <c r="X767" i="3"/>
  <c r="BA771" i="3"/>
  <c r="AG771" i="3"/>
  <c r="BI771" i="3"/>
  <c r="AC771" i="3"/>
  <c r="BE771" i="3"/>
  <c r="Y771" i="3"/>
  <c r="BD771" i="3"/>
  <c r="AV771" i="3"/>
  <c r="AN771" i="3"/>
  <c r="AF771" i="3"/>
  <c r="P771" i="3"/>
  <c r="AU771" i="3"/>
  <c r="AE771" i="3"/>
  <c r="O771" i="3"/>
  <c r="BL771" i="3" s="1"/>
  <c r="AT771" i="3"/>
  <c r="AD771" i="3"/>
  <c r="N771" i="3"/>
  <c r="BA787" i="3"/>
  <c r="AK787" i="3"/>
  <c r="U787" i="3"/>
  <c r="BD787" i="3"/>
  <c r="AN787" i="3"/>
  <c r="X787" i="3"/>
  <c r="BC787" i="3"/>
  <c r="AM787" i="3"/>
  <c r="W787" i="3"/>
  <c r="AP787" i="3"/>
  <c r="AT787" i="3"/>
  <c r="BH798" i="3"/>
  <c r="AB798" i="3"/>
  <c r="BD798" i="3"/>
  <c r="X798" i="3"/>
  <c r="BG798" i="3"/>
  <c r="AY798" i="3"/>
  <c r="AQ798" i="3"/>
  <c r="AI798" i="3"/>
  <c r="AA798" i="3"/>
  <c r="S798" i="3"/>
  <c r="BI795" i="3"/>
  <c r="AW795" i="3"/>
  <c r="AG795" i="3"/>
  <c r="Q795" i="3"/>
  <c r="BD795" i="3"/>
  <c r="AV795" i="3"/>
  <c r="AN795" i="3"/>
  <c r="AF795" i="3"/>
  <c r="X795" i="3"/>
  <c r="BA795" i="3"/>
  <c r="AK795" i="3"/>
  <c r="U795" i="3"/>
  <c r="BM795" i="3" s="1"/>
  <c r="N795" i="3"/>
  <c r="BG775" i="3"/>
  <c r="AQ775" i="3"/>
  <c r="P775" i="3"/>
  <c r="X775" i="3"/>
  <c r="AF775" i="3"/>
  <c r="AN775" i="3"/>
  <c r="AV775" i="3"/>
  <c r="BD775" i="3"/>
  <c r="M775" i="3"/>
  <c r="U775" i="3"/>
  <c r="AC775" i="3"/>
  <c r="AK775" i="3"/>
  <c r="AS775" i="3"/>
  <c r="BA775" i="3"/>
  <c r="BI775" i="3"/>
  <c r="R775" i="3"/>
  <c r="Z775" i="3"/>
  <c r="AH775" i="3"/>
  <c r="AP775" i="3"/>
  <c r="AX775" i="3"/>
  <c r="BF775" i="3"/>
  <c r="AE775" i="3"/>
  <c r="S775" i="3"/>
  <c r="AY775" i="3"/>
  <c r="AM775" i="3"/>
  <c r="P802" i="3"/>
  <c r="AM802" i="3"/>
  <c r="S768" i="3"/>
  <c r="BI780" i="3"/>
  <c r="T798" i="3"/>
  <c r="BK811" i="3"/>
  <c r="BJ825" i="3"/>
  <c r="BL809" i="3"/>
  <c r="BJ823" i="3"/>
  <c r="BJ819" i="3"/>
  <c r="BJ815" i="3"/>
  <c r="BL807" i="3"/>
  <c r="AV798" i="3"/>
  <c r="AJ798" i="3"/>
  <c r="P759" i="3"/>
  <c r="BN825" i="3"/>
  <c r="BM821" i="3"/>
  <c r="BM813" i="3"/>
  <c r="BM827" i="3"/>
  <c r="BN823" i="3"/>
  <c r="BN819" i="3"/>
  <c r="BM779" i="3"/>
  <c r="Y754" i="3"/>
  <c r="AA767" i="3"/>
  <c r="AA791" i="3"/>
  <c r="BL821" i="3"/>
  <c r="BM817" i="3"/>
  <c r="BL813" i="3"/>
  <c r="BM809" i="3"/>
  <c r="BM805" i="3"/>
  <c r="BL827" i="3"/>
  <c r="BM804" i="3"/>
  <c r="BN804" i="3"/>
  <c r="BK825" i="3"/>
  <c r="BL825" i="3"/>
  <c r="BJ817" i="3"/>
  <c r="BN817" i="3"/>
  <c r="BN809" i="3"/>
  <c r="BK809" i="3"/>
  <c r="BK823" i="3"/>
  <c r="BL823" i="3"/>
  <c r="BK819" i="3"/>
  <c r="BL819" i="3"/>
  <c r="BK815" i="3"/>
  <c r="BL815" i="3"/>
  <c r="BL811" i="3"/>
  <c r="BJ811" i="3"/>
  <c r="BN807" i="3"/>
  <c r="BM807" i="3"/>
  <c r="BK817" i="3"/>
  <c r="U755" i="3"/>
  <c r="BL817" i="3"/>
  <c r="BN815" i="3"/>
  <c r="BM811" i="3"/>
  <c r="BJ807" i="3"/>
  <c r="BK804" i="3"/>
  <c r="BJ804" i="3"/>
  <c r="BL804" i="3"/>
  <c r="BM825" i="3"/>
  <c r="BJ821" i="3"/>
  <c r="BN821" i="3"/>
  <c r="BJ813" i="3"/>
  <c r="BN813" i="3"/>
  <c r="BJ809" i="3"/>
  <c r="BL805" i="3"/>
  <c r="BJ805" i="3"/>
  <c r="BK805" i="3"/>
  <c r="BJ827" i="3"/>
  <c r="BN827" i="3"/>
  <c r="BM823" i="3"/>
  <c r="BM819" i="3"/>
  <c r="BM815" i="3"/>
  <c r="BK807" i="3"/>
  <c r="BK827" i="3"/>
  <c r="BN811" i="3"/>
  <c r="BK821" i="3"/>
  <c r="BK813" i="3"/>
  <c r="BN805" i="3"/>
  <c r="AX767" i="3"/>
  <c r="AC802" i="3"/>
  <c r="AS802" i="3"/>
  <c r="BI802" i="3"/>
  <c r="AW755" i="3"/>
  <c r="Z755" i="3"/>
  <c r="BA755" i="3"/>
  <c r="BD755" i="3"/>
  <c r="AN755" i="3"/>
  <c r="S755" i="3"/>
  <c r="AY755" i="3"/>
  <c r="AH755" i="3"/>
  <c r="BF755" i="3"/>
  <c r="AP755" i="3"/>
  <c r="V755" i="3"/>
  <c r="AC755" i="3"/>
  <c r="M755" i="3"/>
  <c r="AS759" i="3"/>
  <c r="BA759" i="3"/>
  <c r="AG759" i="3"/>
  <c r="AZ759" i="3"/>
  <c r="AJ759" i="3"/>
  <c r="S759" i="3"/>
  <c r="AY759" i="3"/>
  <c r="AI759" i="3"/>
  <c r="R759" i="3"/>
  <c r="AX759" i="3"/>
  <c r="AH759" i="3"/>
  <c r="Q759" i="3"/>
  <c r="AF768" i="3"/>
  <c r="AM780" i="3"/>
  <c r="AV784" i="3"/>
  <c r="N802" i="3"/>
  <c r="AD802" i="3"/>
  <c r="AT802" i="3"/>
  <c r="AI754" i="3"/>
  <c r="AT754" i="3"/>
  <c r="AX754" i="3"/>
  <c r="AB754" i="3"/>
  <c r="BB754" i="3"/>
  <c r="AF754" i="3"/>
  <c r="BF754" i="3"/>
  <c r="AJ754" i="3"/>
  <c r="O754" i="3"/>
  <c r="AW754" i="3"/>
  <c r="AG754" i="3"/>
  <c r="Q754" i="3"/>
  <c r="AT767" i="3"/>
  <c r="AP767" i="3"/>
  <c r="V767" i="3"/>
  <c r="AW767" i="3"/>
  <c r="AG767" i="3"/>
  <c r="Q767" i="3"/>
  <c r="AZ767" i="3"/>
  <c r="AJ767" i="3"/>
  <c r="T767" i="3"/>
  <c r="AY767" i="3"/>
  <c r="AI767" i="3"/>
  <c r="S767" i="3"/>
  <c r="Y791" i="3"/>
  <c r="BG791" i="3"/>
  <c r="AT791" i="3"/>
  <c r="BB797" i="3"/>
  <c r="AA802" i="3"/>
  <c r="AQ802" i="3"/>
  <c r="BG802" i="3"/>
  <c r="BD802" i="3"/>
  <c r="M802" i="3"/>
  <c r="AF802" i="3"/>
  <c r="AJ802" i="3"/>
  <c r="AB802" i="3"/>
  <c r="Y790" i="3"/>
  <c r="AF797" i="3"/>
  <c r="Q802" i="3"/>
  <c r="AG802" i="3"/>
  <c r="AW802" i="3"/>
  <c r="AE755" i="3"/>
  <c r="BE755" i="3"/>
  <c r="AJ755" i="3"/>
  <c r="AZ755" i="3"/>
  <c r="AI755" i="3"/>
  <c r="N755" i="3"/>
  <c r="AU755" i="3"/>
  <c r="AB755" i="3"/>
  <c r="BB755" i="3"/>
  <c r="AL755" i="3"/>
  <c r="P755" i="3"/>
  <c r="Y755" i="3"/>
  <c r="BE759" i="3"/>
  <c r="AK759" i="3"/>
  <c r="O759" i="3"/>
  <c r="AV759" i="3"/>
  <c r="AF759" i="3"/>
  <c r="N759" i="3"/>
  <c r="AU759" i="3"/>
  <c r="AE759" i="3"/>
  <c r="M759" i="3"/>
  <c r="AT759" i="3"/>
  <c r="AD759" i="3"/>
  <c r="T759" i="3"/>
  <c r="O768" i="3"/>
  <c r="BK776" i="3"/>
  <c r="V780" i="3"/>
  <c r="M786" i="3"/>
  <c r="BM788" i="3"/>
  <c r="R802" i="3"/>
  <c r="AH802" i="3"/>
  <c r="AX802" i="3"/>
  <c r="AN754" i="3"/>
  <c r="N754" i="3"/>
  <c r="X754" i="3"/>
  <c r="AR754" i="3"/>
  <c r="W754" i="3"/>
  <c r="AV754" i="3"/>
  <c r="AA754" i="3"/>
  <c r="AZ754" i="3"/>
  <c r="AE754" i="3"/>
  <c r="BI754" i="3"/>
  <c r="AS754" i="3"/>
  <c r="AC754" i="3"/>
  <c r="M754" i="3"/>
  <c r="AD767" i="3"/>
  <c r="Z767" i="3"/>
  <c r="BI767" i="3"/>
  <c r="AS767" i="3"/>
  <c r="AC767" i="3"/>
  <c r="M767" i="3"/>
  <c r="BK767" i="3" s="1"/>
  <c r="AV767" i="3"/>
  <c r="AF767" i="3"/>
  <c r="P767" i="3"/>
  <c r="AU767" i="3"/>
  <c r="AE767" i="3"/>
  <c r="O767" i="3"/>
  <c r="BH791" i="3"/>
  <c r="AQ791" i="3"/>
  <c r="O802" i="3"/>
  <c r="AE802" i="3"/>
  <c r="AU802" i="3"/>
  <c r="AZ802" i="3"/>
  <c r="AV802" i="3"/>
  <c r="BG784" i="3"/>
  <c r="AL791" i="3"/>
  <c r="AV797" i="3"/>
  <c r="U802" i="3"/>
  <c r="AK802" i="3"/>
  <c r="BA802" i="3"/>
  <c r="BI755" i="3"/>
  <c r="AO755" i="3"/>
  <c r="O755" i="3"/>
  <c r="AV755" i="3"/>
  <c r="AD755" i="3"/>
  <c r="BG755" i="3"/>
  <c r="AQ755" i="3"/>
  <c r="W755" i="3"/>
  <c r="AX755" i="3"/>
  <c r="AF755" i="3"/>
  <c r="AK755" i="3"/>
  <c r="AC759" i="3"/>
  <c r="AO759" i="3"/>
  <c r="U759" i="3"/>
  <c r="BH759" i="3"/>
  <c r="AR759" i="3"/>
  <c r="AB759" i="3"/>
  <c r="BG759" i="3"/>
  <c r="AQ759" i="3"/>
  <c r="AA759" i="3"/>
  <c r="BF759" i="3"/>
  <c r="AP759" i="3"/>
  <c r="Z759" i="3"/>
  <c r="AT768" i="3"/>
  <c r="Y797" i="3"/>
  <c r="V802" i="3"/>
  <c r="AL802" i="3"/>
  <c r="BB802" i="3"/>
  <c r="S754" i="3"/>
  <c r="BM754" i="3" s="1"/>
  <c r="AY754" i="3"/>
  <c r="BH754" i="3"/>
  <c r="AM754" i="3"/>
  <c r="R754" i="3"/>
  <c r="AQ754" i="3"/>
  <c r="V754" i="3"/>
  <c r="AU754" i="3"/>
  <c r="Z754" i="3"/>
  <c r="BE754" i="3"/>
  <c r="AO754" i="3"/>
  <c r="AH767" i="3"/>
  <c r="N767" i="3"/>
  <c r="BB767" i="3"/>
  <c r="BE767" i="3"/>
  <c r="AO767" i="3"/>
  <c r="Y767" i="3"/>
  <c r="BH767" i="3"/>
  <c r="AR767" i="3"/>
  <c r="AB767" i="3"/>
  <c r="BG767" i="3"/>
  <c r="AQ767" i="3"/>
  <c r="BE791" i="3"/>
  <c r="AR791" i="3"/>
  <c r="S802" i="3"/>
  <c r="AI802" i="3"/>
  <c r="AY802" i="3"/>
  <c r="X802" i="3"/>
  <c r="AR802" i="3"/>
  <c r="AL780" i="3"/>
  <c r="S784" i="3"/>
  <c r="R791" i="3"/>
  <c r="BM772" i="3"/>
  <c r="BE794" i="3"/>
  <c r="U786" i="3"/>
  <c r="BB791" i="3"/>
  <c r="M794" i="3"/>
  <c r="AT794" i="3"/>
  <c r="AE796" i="3"/>
  <c r="AU796" i="3"/>
  <c r="T797" i="3"/>
  <c r="AJ797" i="3"/>
  <c r="AZ797" i="3"/>
  <c r="AN750" i="3"/>
  <c r="AV750" i="3"/>
  <c r="AR750" i="3"/>
  <c r="AY750" i="3"/>
  <c r="AI750" i="3"/>
  <c r="S750" i="3"/>
  <c r="AX750" i="3"/>
  <c r="AH750" i="3"/>
  <c r="R750" i="3"/>
  <c r="BA750" i="3"/>
  <c r="AK750" i="3"/>
  <c r="U750" i="3"/>
  <c r="AP768" i="3"/>
  <c r="AC768" i="3"/>
  <c r="P768" i="3"/>
  <c r="AN780" i="3"/>
  <c r="W780" i="3"/>
  <c r="BA784" i="3"/>
  <c r="AF784" i="3"/>
  <c r="Y786" i="3"/>
  <c r="BF791" i="3"/>
  <c r="AB796" i="3"/>
  <c r="AO797" i="3"/>
  <c r="AS763" i="3"/>
  <c r="BC763" i="3"/>
  <c r="BG763" i="3"/>
  <c r="AL763" i="3"/>
  <c r="BF763" i="3"/>
  <c r="AK763" i="3"/>
  <c r="BE763" i="3"/>
  <c r="AI763" i="3"/>
  <c r="BH763" i="3"/>
  <c r="AR763" i="3"/>
  <c r="AB763" i="3"/>
  <c r="AE763" i="3"/>
  <c r="O763" i="3"/>
  <c r="BK779" i="3"/>
  <c r="BK783" i="3"/>
  <c r="BK787" i="3"/>
  <c r="BA791" i="3"/>
  <c r="AK791" i="3"/>
  <c r="U791" i="3"/>
  <c r="BD791" i="3"/>
  <c r="AN791" i="3"/>
  <c r="X791" i="3"/>
  <c r="BC791" i="3"/>
  <c r="AM791" i="3"/>
  <c r="W791" i="3"/>
  <c r="AX791" i="3"/>
  <c r="AS780" i="3"/>
  <c r="BE796" i="3"/>
  <c r="BG797" i="3"/>
  <c r="N796" i="3"/>
  <c r="BK772" i="3"/>
  <c r="BM776" i="3"/>
  <c r="AA784" i="3"/>
  <c r="AK786" i="3"/>
  <c r="V794" i="3"/>
  <c r="BB794" i="3"/>
  <c r="S796" i="3"/>
  <c r="AI796" i="3"/>
  <c r="AY796" i="3"/>
  <c r="X797" i="3"/>
  <c r="AN797" i="3"/>
  <c r="BD797" i="3"/>
  <c r="AZ750" i="3"/>
  <c r="AF750" i="3"/>
  <c r="AB750" i="3"/>
  <c r="AU750" i="3"/>
  <c r="AE750" i="3"/>
  <c r="O750" i="3"/>
  <c r="AT750" i="3"/>
  <c r="AD750" i="3"/>
  <c r="N750" i="3"/>
  <c r="AW750" i="3"/>
  <c r="AG750" i="3"/>
  <c r="Q750" i="3"/>
  <c r="V768" i="3"/>
  <c r="M768" i="3"/>
  <c r="AU768" i="3"/>
  <c r="Y780" i="3"/>
  <c r="X780" i="3"/>
  <c r="BB780" i="3"/>
  <c r="BF784" i="3"/>
  <c r="AK784" i="3"/>
  <c r="X784" i="3"/>
  <c r="BK788" i="3"/>
  <c r="AR796" i="3"/>
  <c r="BE797" i="3"/>
  <c r="R763" i="3"/>
  <c r="AH763" i="3"/>
  <c r="BB763" i="3"/>
  <c r="AG763" i="3"/>
  <c r="BA763" i="3"/>
  <c r="AD763" i="3"/>
  <c r="AY763" i="3"/>
  <c r="AC763" i="3"/>
  <c r="BD763" i="3"/>
  <c r="AN763" i="3"/>
  <c r="X763" i="3"/>
  <c r="AA763" i="3"/>
  <c r="AW791" i="3"/>
  <c r="AG791" i="3"/>
  <c r="Q791" i="3"/>
  <c r="AZ791" i="3"/>
  <c r="AJ791" i="3"/>
  <c r="T791" i="3"/>
  <c r="AY791" i="3"/>
  <c r="AI791" i="3"/>
  <c r="S791" i="3"/>
  <c r="V797" i="3"/>
  <c r="W797" i="3"/>
  <c r="M780" i="3"/>
  <c r="AQ784" i="3"/>
  <c r="BA786" i="3"/>
  <c r="V791" i="3"/>
  <c r="AD794" i="3"/>
  <c r="W796" i="3"/>
  <c r="AM796" i="3"/>
  <c r="BC796" i="3"/>
  <c r="AB797" i="3"/>
  <c r="AR797" i="3"/>
  <c r="BH797" i="3"/>
  <c r="X750" i="3"/>
  <c r="AJ750" i="3"/>
  <c r="P750" i="3"/>
  <c r="BG750" i="3"/>
  <c r="AQ750" i="3"/>
  <c r="AA750" i="3"/>
  <c r="BF750" i="3"/>
  <c r="AP750" i="3"/>
  <c r="Z750" i="3"/>
  <c r="BI750" i="3"/>
  <c r="AS750" i="3"/>
  <c r="AC750" i="3"/>
  <c r="BI768" i="3"/>
  <c r="AV768" i="3"/>
  <c r="AE768" i="3"/>
  <c r="AW780" i="3"/>
  <c r="BC780" i="3"/>
  <c r="AP784" i="3"/>
  <c r="Q784" i="3"/>
  <c r="Z791" i="3"/>
  <c r="BH796" i="3"/>
  <c r="BI763" i="3"/>
  <c r="AX763" i="3"/>
  <c r="AW763" i="3"/>
  <c r="Y763" i="3"/>
  <c r="AU763" i="3"/>
  <c r="V763" i="3"/>
  <c r="AT763" i="3"/>
  <c r="U763" i="3"/>
  <c r="AZ763" i="3"/>
  <c r="AJ763" i="3"/>
  <c r="T763" i="3"/>
  <c r="BI791" i="3"/>
  <c r="AS791" i="3"/>
  <c r="AC791" i="3"/>
  <c r="M791" i="3"/>
  <c r="AV791" i="3"/>
  <c r="AF791" i="3"/>
  <c r="P791" i="3"/>
  <c r="AU791" i="3"/>
  <c r="AE791" i="3"/>
  <c r="O791" i="3"/>
  <c r="AD791" i="3"/>
  <c r="Y796" i="3"/>
  <c r="AL797" i="3"/>
  <c r="AH791" i="3"/>
  <c r="AH796" i="3"/>
  <c r="N791" i="3"/>
  <c r="P798" i="3"/>
  <c r="AS790" i="3"/>
  <c r="AC780" i="3"/>
  <c r="AE784" i="3"/>
  <c r="AO790" i="3"/>
  <c r="BK749" i="3"/>
  <c r="BM751" i="3"/>
  <c r="BK751" i="3"/>
  <c r="AD768" i="3"/>
  <c r="Z768" i="3"/>
  <c r="AX768" i="3"/>
  <c r="BE768" i="3"/>
  <c r="AO768" i="3"/>
  <c r="Y768" i="3"/>
  <c r="BH768" i="3"/>
  <c r="AR768" i="3"/>
  <c r="AB768" i="3"/>
  <c r="BG768" i="3"/>
  <c r="AQ768" i="3"/>
  <c r="AA768" i="3"/>
  <c r="BA780" i="3"/>
  <c r="AG780" i="3"/>
  <c r="AZ780" i="3"/>
  <c r="AJ780" i="3"/>
  <c r="T780" i="3"/>
  <c r="AY780" i="3"/>
  <c r="AI780" i="3"/>
  <c r="S780" i="3"/>
  <c r="AX780" i="3"/>
  <c r="AH780" i="3"/>
  <c r="R780" i="3"/>
  <c r="BB784" i="3"/>
  <c r="AL784" i="3"/>
  <c r="R784" i="3"/>
  <c r="AW784" i="3"/>
  <c r="AG784" i="3"/>
  <c r="BH784" i="3"/>
  <c r="AR784" i="3"/>
  <c r="AB784" i="3"/>
  <c r="T784" i="3"/>
  <c r="O784" i="3"/>
  <c r="BE786" i="3"/>
  <c r="P796" i="3"/>
  <c r="AF796" i="3"/>
  <c r="AV796" i="3"/>
  <c r="M797" i="3"/>
  <c r="BN797" i="3" s="1"/>
  <c r="AC797" i="3"/>
  <c r="AS797" i="3"/>
  <c r="BI797" i="3"/>
  <c r="M784" i="3"/>
  <c r="M796" i="3"/>
  <c r="AC796" i="3"/>
  <c r="AS796" i="3"/>
  <c r="BI796" i="3"/>
  <c r="Z797" i="3"/>
  <c r="AP797" i="3"/>
  <c r="BF797" i="3"/>
  <c r="BC797" i="3"/>
  <c r="AA797" i="3"/>
  <c r="AY797" i="3"/>
  <c r="BF796" i="3"/>
  <c r="Z796" i="3"/>
  <c r="AL796" i="3"/>
  <c r="P797" i="3"/>
  <c r="BC784" i="3"/>
  <c r="T783" i="3"/>
  <c r="BM783" i="3" s="1"/>
  <c r="BE790" i="3"/>
  <c r="N768" i="3"/>
  <c r="BJ768" i="3" s="1"/>
  <c r="BB768" i="3"/>
  <c r="AH768" i="3"/>
  <c r="BA768" i="3"/>
  <c r="AK768" i="3"/>
  <c r="U768" i="3"/>
  <c r="BD768" i="3"/>
  <c r="AN768" i="3"/>
  <c r="X768" i="3"/>
  <c r="BC768" i="3"/>
  <c r="AM768" i="3"/>
  <c r="W768" i="3"/>
  <c r="BE780" i="3"/>
  <c r="AK780" i="3"/>
  <c r="Q780" i="3"/>
  <c r="AV780" i="3"/>
  <c r="AF780" i="3"/>
  <c r="P780" i="3"/>
  <c r="AU780" i="3"/>
  <c r="AE780" i="3"/>
  <c r="O780" i="3"/>
  <c r="AT780" i="3"/>
  <c r="AD780" i="3"/>
  <c r="N780" i="3"/>
  <c r="AX784" i="3"/>
  <c r="AH784" i="3"/>
  <c r="BI784" i="3"/>
  <c r="AS784" i="3"/>
  <c r="AC784" i="3"/>
  <c r="BD784" i="3"/>
  <c r="AN784" i="3"/>
  <c r="V784" i="3"/>
  <c r="P784" i="3"/>
  <c r="Y794" i="3"/>
  <c r="T796" i="3"/>
  <c r="AJ796" i="3"/>
  <c r="AZ796" i="3"/>
  <c r="Q797" i="3"/>
  <c r="AG797" i="3"/>
  <c r="AW797" i="3"/>
  <c r="AI784" i="3"/>
  <c r="Q796" i="3"/>
  <c r="AG796" i="3"/>
  <c r="AW796" i="3"/>
  <c r="N797" i="3"/>
  <c r="AD797" i="3"/>
  <c r="AT797" i="3"/>
  <c r="AU797" i="3"/>
  <c r="S797" i="3"/>
  <c r="AQ797" i="3"/>
  <c r="AX796" i="3"/>
  <c r="R796" i="3"/>
  <c r="AD796" i="3"/>
  <c r="AM784" i="3"/>
  <c r="Z787" i="3"/>
  <c r="BM787" i="3" s="1"/>
  <c r="BF768" i="3"/>
  <c r="AL768" i="3"/>
  <c r="R768" i="3"/>
  <c r="AW768" i="3"/>
  <c r="AG768" i="3"/>
  <c r="Q768" i="3"/>
  <c r="AZ768" i="3"/>
  <c r="AJ768" i="3"/>
  <c r="T768" i="3"/>
  <c r="AY768" i="3"/>
  <c r="AI768" i="3"/>
  <c r="AO780" i="3"/>
  <c r="U780" i="3"/>
  <c r="BH780" i="3"/>
  <c r="AR780" i="3"/>
  <c r="AB780" i="3"/>
  <c r="BG780" i="3"/>
  <c r="AQ780" i="3"/>
  <c r="AA780" i="3"/>
  <c r="BF780" i="3"/>
  <c r="AP780" i="3"/>
  <c r="Z780" i="3"/>
  <c r="AT784" i="3"/>
  <c r="AD784" i="3"/>
  <c r="BE784" i="3"/>
  <c r="AO784" i="3"/>
  <c r="Y784" i="3"/>
  <c r="AZ784" i="3"/>
  <c r="AJ784" i="3"/>
  <c r="N784" i="3"/>
  <c r="W784" i="3"/>
  <c r="AU784" i="3"/>
  <c r="AO794" i="3"/>
  <c r="X796" i="3"/>
  <c r="AN796" i="3"/>
  <c r="BD796" i="3"/>
  <c r="U797" i="3"/>
  <c r="AK797" i="3"/>
  <c r="BA797" i="3"/>
  <c r="AY784" i="3"/>
  <c r="U796" i="3"/>
  <c r="AK796" i="3"/>
  <c r="BA796" i="3"/>
  <c r="R797" i="3"/>
  <c r="AH797" i="3"/>
  <c r="AX797" i="3"/>
  <c r="AM797" i="3"/>
  <c r="O797" i="3"/>
  <c r="AP796" i="3"/>
  <c r="BB796" i="3"/>
  <c r="V796" i="3"/>
  <c r="BJ798" i="3"/>
  <c r="BN751" i="3"/>
  <c r="BL755" i="3"/>
  <c r="BM760" i="3"/>
  <c r="BJ772" i="3"/>
  <c r="BN772" i="3"/>
  <c r="BN776" i="3"/>
  <c r="BJ776" i="3"/>
  <c r="AK790" i="3"/>
  <c r="U790" i="3"/>
  <c r="BA790" i="3"/>
  <c r="Z790" i="3"/>
  <c r="AP790" i="3"/>
  <c r="BF790" i="3"/>
  <c r="AA790" i="3"/>
  <c r="AQ790" i="3"/>
  <c r="BG790" i="3"/>
  <c r="AB790" i="3"/>
  <c r="AR790" i="3"/>
  <c r="BH790" i="3"/>
  <c r="N790" i="3"/>
  <c r="AD790" i="3"/>
  <c r="AT790" i="3"/>
  <c r="O790" i="3"/>
  <c r="AE790" i="3"/>
  <c r="AU790" i="3"/>
  <c r="P790" i="3"/>
  <c r="AF790" i="3"/>
  <c r="AV790" i="3"/>
  <c r="R790" i="3"/>
  <c r="AH790" i="3"/>
  <c r="AX790" i="3"/>
  <c r="S790" i="3"/>
  <c r="AI790" i="3"/>
  <c r="AY790" i="3"/>
  <c r="T790" i="3"/>
  <c r="AJ790" i="3"/>
  <c r="AZ790" i="3"/>
  <c r="V790" i="3"/>
  <c r="AL790" i="3"/>
  <c r="BB790" i="3"/>
  <c r="W790" i="3"/>
  <c r="AM790" i="3"/>
  <c r="BC790" i="3"/>
  <c r="X790" i="3"/>
  <c r="AN790" i="3"/>
  <c r="BD790" i="3"/>
  <c r="BJ792" i="3"/>
  <c r="BI790" i="3"/>
  <c r="AG794" i="3"/>
  <c r="BL795" i="3"/>
  <c r="BK797" i="3"/>
  <c r="AB800" i="3"/>
  <c r="AR800" i="3"/>
  <c r="BH800" i="3"/>
  <c r="Z756" i="3"/>
  <c r="AP756" i="3"/>
  <c r="BF756" i="3"/>
  <c r="AA756" i="3"/>
  <c r="AQ756" i="3"/>
  <c r="BG756" i="3"/>
  <c r="AB756" i="3"/>
  <c r="AR756" i="3"/>
  <c r="N756" i="3"/>
  <c r="AD756" i="3"/>
  <c r="AT756" i="3"/>
  <c r="O756" i="3"/>
  <c r="AE756" i="3"/>
  <c r="AU756" i="3"/>
  <c r="P756" i="3"/>
  <c r="AF756" i="3"/>
  <c r="AV756" i="3"/>
  <c r="Q756" i="3"/>
  <c r="AK756" i="3"/>
  <c r="BE756" i="3"/>
  <c r="AC756" i="3"/>
  <c r="R756" i="3"/>
  <c r="AH756" i="3"/>
  <c r="AX756" i="3"/>
  <c r="S756" i="3"/>
  <c r="AI756" i="3"/>
  <c r="AY756" i="3"/>
  <c r="T756" i="3"/>
  <c r="AJ756" i="3"/>
  <c r="AZ756" i="3"/>
  <c r="AG756" i="3"/>
  <c r="BA756" i="3"/>
  <c r="AS756" i="3"/>
  <c r="V756" i="3"/>
  <c r="AM756" i="3"/>
  <c r="BD756" i="3"/>
  <c r="Y756" i="3"/>
  <c r="AL756" i="3"/>
  <c r="BC756" i="3"/>
  <c r="BH756" i="3"/>
  <c r="AO756" i="3"/>
  <c r="BB756" i="3"/>
  <c r="X756" i="3"/>
  <c r="AW756" i="3"/>
  <c r="BI756" i="3"/>
  <c r="W756" i="3"/>
  <c r="AN756" i="3"/>
  <c r="U756" i="3"/>
  <c r="M756" i="3"/>
  <c r="W765" i="3"/>
  <c r="AM765" i="3"/>
  <c r="BC765" i="3"/>
  <c r="X765" i="3"/>
  <c r="AN765" i="3"/>
  <c r="BD765" i="3"/>
  <c r="U765" i="3"/>
  <c r="AK765" i="3"/>
  <c r="BA765" i="3"/>
  <c r="AD765" i="3"/>
  <c r="AX765" i="3"/>
  <c r="AP765" i="3"/>
  <c r="AA765" i="3"/>
  <c r="AQ765" i="3"/>
  <c r="BG765" i="3"/>
  <c r="AB765" i="3"/>
  <c r="AR765" i="3"/>
  <c r="BH765" i="3"/>
  <c r="Y765" i="3"/>
  <c r="AO765" i="3"/>
  <c r="BE765" i="3"/>
  <c r="AT765" i="3"/>
  <c r="V765" i="3"/>
  <c r="BF765" i="3"/>
  <c r="O765" i="3"/>
  <c r="AE765" i="3"/>
  <c r="AU765" i="3"/>
  <c r="P765" i="3"/>
  <c r="AF765" i="3"/>
  <c r="AV765" i="3"/>
  <c r="M765" i="3"/>
  <c r="AC765" i="3"/>
  <c r="AS765" i="3"/>
  <c r="BI765" i="3"/>
  <c r="R765" i="3"/>
  <c r="AL765" i="3"/>
  <c r="Z765" i="3"/>
  <c r="S765" i="3"/>
  <c r="AI765" i="3"/>
  <c r="AY765" i="3"/>
  <c r="T765" i="3"/>
  <c r="AJ765" i="3"/>
  <c r="AZ765" i="3"/>
  <c r="Q765" i="3"/>
  <c r="AG765" i="3"/>
  <c r="AW765" i="3"/>
  <c r="N765" i="3"/>
  <c r="AH765" i="3"/>
  <c r="BB765" i="3"/>
  <c r="BN767" i="3"/>
  <c r="BL767" i="3"/>
  <c r="BN775" i="3"/>
  <c r="AA781" i="3"/>
  <c r="AQ781" i="3"/>
  <c r="BG781" i="3"/>
  <c r="AB781" i="3"/>
  <c r="AR781" i="3"/>
  <c r="BH781" i="3"/>
  <c r="Y781" i="3"/>
  <c r="AO781" i="3"/>
  <c r="BE781" i="3"/>
  <c r="AT781" i="3"/>
  <c r="V781" i="3"/>
  <c r="AP781" i="3"/>
  <c r="O781" i="3"/>
  <c r="AE781" i="3"/>
  <c r="AU781" i="3"/>
  <c r="P781" i="3"/>
  <c r="AF781" i="3"/>
  <c r="AV781" i="3"/>
  <c r="M781" i="3"/>
  <c r="AC781" i="3"/>
  <c r="AS781" i="3"/>
  <c r="BI781" i="3"/>
  <c r="R781" i="3"/>
  <c r="AL781" i="3"/>
  <c r="BF781" i="3"/>
  <c r="S781" i="3"/>
  <c r="AI781" i="3"/>
  <c r="AY781" i="3"/>
  <c r="T781" i="3"/>
  <c r="AJ781" i="3"/>
  <c r="AZ781" i="3"/>
  <c r="Q781" i="3"/>
  <c r="AG781" i="3"/>
  <c r="AW781" i="3"/>
  <c r="N781" i="3"/>
  <c r="AH781" i="3"/>
  <c r="BB781" i="3"/>
  <c r="W781" i="3"/>
  <c r="AM781" i="3"/>
  <c r="BC781" i="3"/>
  <c r="X781" i="3"/>
  <c r="AN781" i="3"/>
  <c r="BD781" i="3"/>
  <c r="U781" i="3"/>
  <c r="AK781" i="3"/>
  <c r="BA781" i="3"/>
  <c r="AD781" i="3"/>
  <c r="AX781" i="3"/>
  <c r="Z781" i="3"/>
  <c r="BL783" i="3"/>
  <c r="U789" i="3"/>
  <c r="AK789" i="3"/>
  <c r="BA789" i="3"/>
  <c r="R789" i="3"/>
  <c r="AH789" i="3"/>
  <c r="AX789" i="3"/>
  <c r="S789" i="3"/>
  <c r="AI789" i="3"/>
  <c r="AY789" i="3"/>
  <c r="AR789" i="3"/>
  <c r="AV789" i="3"/>
  <c r="AJ789" i="3"/>
  <c r="Y789" i="3"/>
  <c r="AO789" i="3"/>
  <c r="BE789" i="3"/>
  <c r="V789" i="3"/>
  <c r="AL789" i="3"/>
  <c r="BB789" i="3"/>
  <c r="W789" i="3"/>
  <c r="AM789" i="3"/>
  <c r="BC789" i="3"/>
  <c r="BH789" i="3"/>
  <c r="X789" i="3"/>
  <c r="AZ789" i="3"/>
  <c r="M789" i="3"/>
  <c r="AC789" i="3"/>
  <c r="AS789" i="3"/>
  <c r="BI789" i="3"/>
  <c r="Z789" i="3"/>
  <c r="AP789" i="3"/>
  <c r="BF789" i="3"/>
  <c r="AA789" i="3"/>
  <c r="AQ789" i="3"/>
  <c r="BG789" i="3"/>
  <c r="P789" i="3"/>
  <c r="BD789" i="3"/>
  <c r="AN789" i="3"/>
  <c r="Q789" i="3"/>
  <c r="AG789" i="3"/>
  <c r="AW789" i="3"/>
  <c r="N789" i="3"/>
  <c r="AD789" i="3"/>
  <c r="AT789" i="3"/>
  <c r="O789" i="3"/>
  <c r="AE789" i="3"/>
  <c r="AU789" i="3"/>
  <c r="AB789" i="3"/>
  <c r="AF789" i="3"/>
  <c r="T789" i="3"/>
  <c r="BN795" i="3"/>
  <c r="BK795" i="3"/>
  <c r="BI786" i="3"/>
  <c r="AW790" i="3"/>
  <c r="AK800" i="3"/>
  <c r="BL749" i="3"/>
  <c r="BJ749" i="3"/>
  <c r="Q753" i="3"/>
  <c r="AG753" i="3"/>
  <c r="AW753" i="3"/>
  <c r="N753" i="3"/>
  <c r="AI753" i="3"/>
  <c r="BD753" i="3"/>
  <c r="AE753" i="3"/>
  <c r="AZ753" i="3"/>
  <c r="AA753" i="3"/>
  <c r="AV753" i="3"/>
  <c r="BC753" i="3"/>
  <c r="W753" i="3"/>
  <c r="U753" i="3"/>
  <c r="AK753" i="3"/>
  <c r="BA753" i="3"/>
  <c r="S753" i="3"/>
  <c r="AN753" i="3"/>
  <c r="O753" i="3"/>
  <c r="AJ753" i="3"/>
  <c r="BF753" i="3"/>
  <c r="AF753" i="3"/>
  <c r="BB753" i="3"/>
  <c r="R753" i="3"/>
  <c r="AR753" i="3"/>
  <c r="Y753" i="3"/>
  <c r="AO753" i="3"/>
  <c r="BE753" i="3"/>
  <c r="X753" i="3"/>
  <c r="AT753" i="3"/>
  <c r="T753" i="3"/>
  <c r="AP753" i="3"/>
  <c r="P753" i="3"/>
  <c r="AL753" i="3"/>
  <c r="BG753" i="3"/>
  <c r="AM753" i="3"/>
  <c r="AX753" i="3"/>
  <c r="M753" i="3"/>
  <c r="AC753" i="3"/>
  <c r="AS753" i="3"/>
  <c r="BI753" i="3"/>
  <c r="AD753" i="3"/>
  <c r="AY753" i="3"/>
  <c r="Z753" i="3"/>
  <c r="AU753" i="3"/>
  <c r="V753" i="3"/>
  <c r="AQ753" i="3"/>
  <c r="AH753" i="3"/>
  <c r="BH753" i="3"/>
  <c r="AB753" i="3"/>
  <c r="BM755" i="3"/>
  <c r="BN760" i="3"/>
  <c r="BK760" i="3"/>
  <c r="BL760" i="3"/>
  <c r="BJ760" i="3"/>
  <c r="BJ764" i="3"/>
  <c r="BM764" i="3"/>
  <c r="Y770" i="3"/>
  <c r="AO770" i="3"/>
  <c r="BE770" i="3"/>
  <c r="V770" i="3"/>
  <c r="AL770" i="3"/>
  <c r="BB770" i="3"/>
  <c r="W770" i="3"/>
  <c r="AM770" i="3"/>
  <c r="BC770" i="3"/>
  <c r="BH770" i="3"/>
  <c r="T770" i="3"/>
  <c r="BD770" i="3"/>
  <c r="M770" i="3"/>
  <c r="AC770" i="3"/>
  <c r="AS770" i="3"/>
  <c r="BI770" i="3"/>
  <c r="Z770" i="3"/>
  <c r="AP770" i="3"/>
  <c r="BF770" i="3"/>
  <c r="AA770" i="3"/>
  <c r="AQ770" i="3"/>
  <c r="BG770" i="3"/>
  <c r="P770" i="3"/>
  <c r="AJ770" i="3"/>
  <c r="Q770" i="3"/>
  <c r="AG770" i="3"/>
  <c r="AW770" i="3"/>
  <c r="N770" i="3"/>
  <c r="AD770" i="3"/>
  <c r="AT770" i="3"/>
  <c r="O770" i="3"/>
  <c r="AE770" i="3"/>
  <c r="AU770" i="3"/>
  <c r="AB770" i="3"/>
  <c r="AF770" i="3"/>
  <c r="AZ770" i="3"/>
  <c r="U770" i="3"/>
  <c r="AK770" i="3"/>
  <c r="BA770" i="3"/>
  <c r="R770" i="3"/>
  <c r="AH770" i="3"/>
  <c r="AX770" i="3"/>
  <c r="S770" i="3"/>
  <c r="AI770" i="3"/>
  <c r="AY770" i="3"/>
  <c r="AR770" i="3"/>
  <c r="AV770" i="3"/>
  <c r="AN770" i="3"/>
  <c r="AI778" i="3"/>
  <c r="T778" i="3"/>
  <c r="AJ778" i="3"/>
  <c r="AZ778" i="3"/>
  <c r="Q778" i="3"/>
  <c r="AG778" i="3"/>
  <c r="AW778" i="3"/>
  <c r="N778" i="3"/>
  <c r="AD778" i="3"/>
  <c r="AT778" i="3"/>
  <c r="W778" i="3"/>
  <c r="AQ778" i="3"/>
  <c r="AU778" i="3"/>
  <c r="X778" i="3"/>
  <c r="AN778" i="3"/>
  <c r="BD778" i="3"/>
  <c r="U778" i="3"/>
  <c r="AK778" i="3"/>
  <c r="BA778" i="3"/>
  <c r="R778" i="3"/>
  <c r="AH778" i="3"/>
  <c r="AX778" i="3"/>
  <c r="AM778" i="3"/>
  <c r="BG778" i="3"/>
  <c r="AB778" i="3"/>
  <c r="AR778" i="3"/>
  <c r="BH778" i="3"/>
  <c r="Y778" i="3"/>
  <c r="AO778" i="3"/>
  <c r="BE778" i="3"/>
  <c r="V778" i="3"/>
  <c r="AL778" i="3"/>
  <c r="BB778" i="3"/>
  <c r="BC778" i="3"/>
  <c r="O778" i="3"/>
  <c r="P778" i="3"/>
  <c r="AF778" i="3"/>
  <c r="AV778" i="3"/>
  <c r="M778" i="3"/>
  <c r="AC778" i="3"/>
  <c r="AS778" i="3"/>
  <c r="BI778" i="3"/>
  <c r="Z778" i="3"/>
  <c r="AP778" i="3"/>
  <c r="BF778" i="3"/>
  <c r="AA778" i="3"/>
  <c r="AE778" i="3"/>
  <c r="BL788" i="3"/>
  <c r="BN792" i="3"/>
  <c r="BK792" i="3"/>
  <c r="BJ797" i="3"/>
  <c r="BN798" i="3"/>
  <c r="P800" i="3"/>
  <c r="AF800" i="3"/>
  <c r="AV800" i="3"/>
  <c r="BN801" i="3"/>
  <c r="BK801" i="3"/>
  <c r="BM758" i="3"/>
  <c r="BL758" i="3"/>
  <c r="BJ767" i="3"/>
  <c r="P769" i="3"/>
  <c r="AF769" i="3"/>
  <c r="AV769" i="3"/>
  <c r="M769" i="3"/>
  <c r="AC769" i="3"/>
  <c r="AS769" i="3"/>
  <c r="BI769" i="3"/>
  <c r="Z769" i="3"/>
  <c r="AP769" i="3"/>
  <c r="BF769" i="3"/>
  <c r="S769" i="3"/>
  <c r="AM769" i="3"/>
  <c r="BG769" i="3"/>
  <c r="T769" i="3"/>
  <c r="AJ769" i="3"/>
  <c r="AZ769" i="3"/>
  <c r="Q769" i="3"/>
  <c r="AG769" i="3"/>
  <c r="AW769" i="3"/>
  <c r="N769" i="3"/>
  <c r="AD769" i="3"/>
  <c r="AT769" i="3"/>
  <c r="O769" i="3"/>
  <c r="AI769" i="3"/>
  <c r="BC769" i="3"/>
  <c r="X769" i="3"/>
  <c r="AN769" i="3"/>
  <c r="BD769" i="3"/>
  <c r="U769" i="3"/>
  <c r="AK769" i="3"/>
  <c r="BA769" i="3"/>
  <c r="R769" i="3"/>
  <c r="AH769" i="3"/>
  <c r="AX769" i="3"/>
  <c r="AE769" i="3"/>
  <c r="AY769" i="3"/>
  <c r="AA769" i="3"/>
  <c r="AB769" i="3"/>
  <c r="AO769" i="3"/>
  <c r="BB769" i="3"/>
  <c r="AR769" i="3"/>
  <c r="BE769" i="3"/>
  <c r="AU769" i="3"/>
  <c r="BH769" i="3"/>
  <c r="V769" i="3"/>
  <c r="W769" i="3"/>
  <c r="Y769" i="3"/>
  <c r="AL769" i="3"/>
  <c r="AQ769" i="3"/>
  <c r="BJ771" i="3"/>
  <c r="W777" i="3"/>
  <c r="AM777" i="3"/>
  <c r="BC777" i="3"/>
  <c r="X777" i="3"/>
  <c r="AN777" i="3"/>
  <c r="BD777" i="3"/>
  <c r="U777" i="3"/>
  <c r="AK777" i="3"/>
  <c r="BA777" i="3"/>
  <c r="AP777" i="3"/>
  <c r="AT777" i="3"/>
  <c r="AL777" i="3"/>
  <c r="AA777" i="3"/>
  <c r="AQ777" i="3"/>
  <c r="BG777" i="3"/>
  <c r="AB777" i="3"/>
  <c r="AR777" i="3"/>
  <c r="BH777" i="3"/>
  <c r="Y777" i="3"/>
  <c r="AO777" i="3"/>
  <c r="BE777" i="3"/>
  <c r="BF777" i="3"/>
  <c r="R777" i="3"/>
  <c r="BB777" i="3"/>
  <c r="O777" i="3"/>
  <c r="AE777" i="3"/>
  <c r="AU777" i="3"/>
  <c r="P777" i="3"/>
  <c r="AF777" i="3"/>
  <c r="AV777" i="3"/>
  <c r="M777" i="3"/>
  <c r="AC777" i="3"/>
  <c r="AS777" i="3"/>
  <c r="BI777" i="3"/>
  <c r="N777" i="3"/>
  <c r="AH777" i="3"/>
  <c r="V777" i="3"/>
  <c r="S777" i="3"/>
  <c r="AI777" i="3"/>
  <c r="AY777" i="3"/>
  <c r="T777" i="3"/>
  <c r="AJ777" i="3"/>
  <c r="AZ777" i="3"/>
  <c r="Q777" i="3"/>
  <c r="AG777" i="3"/>
  <c r="AW777" i="3"/>
  <c r="Z777" i="3"/>
  <c r="AD777" i="3"/>
  <c r="AX777" i="3"/>
  <c r="BL779" i="3"/>
  <c r="BN783" i="3"/>
  <c r="N799" i="3"/>
  <c r="AD799" i="3"/>
  <c r="AT799" i="3"/>
  <c r="AK799" i="3"/>
  <c r="AA799" i="3"/>
  <c r="AQ799" i="3"/>
  <c r="BG799" i="3"/>
  <c r="AW799" i="3"/>
  <c r="X799" i="3"/>
  <c r="AN799" i="3"/>
  <c r="BD799" i="3"/>
  <c r="Y799" i="3"/>
  <c r="BI799" i="3"/>
  <c r="R799" i="3"/>
  <c r="AH799" i="3"/>
  <c r="AX799" i="3"/>
  <c r="O799" i="3"/>
  <c r="AE799" i="3"/>
  <c r="AU799" i="3"/>
  <c r="U799" i="3"/>
  <c r="BE799" i="3"/>
  <c r="AB799" i="3"/>
  <c r="AR799" i="3"/>
  <c r="BH799" i="3"/>
  <c r="AG799" i="3"/>
  <c r="AL799" i="3"/>
  <c r="S799" i="3"/>
  <c r="AY799" i="3"/>
  <c r="P799" i="3"/>
  <c r="AV799" i="3"/>
  <c r="AS799" i="3"/>
  <c r="AP799" i="3"/>
  <c r="W799" i="3"/>
  <c r="BC799" i="3"/>
  <c r="T799" i="3"/>
  <c r="AZ799" i="3"/>
  <c r="BA799" i="3"/>
  <c r="V799" i="3"/>
  <c r="BB799" i="3"/>
  <c r="AI799" i="3"/>
  <c r="AC799" i="3"/>
  <c r="AF799" i="3"/>
  <c r="M799" i="3"/>
  <c r="Z799" i="3"/>
  <c r="BF799" i="3"/>
  <c r="AM799" i="3"/>
  <c r="AO799" i="3"/>
  <c r="AJ799" i="3"/>
  <c r="Q799" i="3"/>
  <c r="BM801" i="3"/>
  <c r="BL798" i="3"/>
  <c r="M800" i="3"/>
  <c r="AS800" i="3"/>
  <c r="BL787" i="3"/>
  <c r="BM792" i="3"/>
  <c r="BM749" i="3"/>
  <c r="BN749" i="3"/>
  <c r="BN755" i="3"/>
  <c r="AA762" i="3"/>
  <c r="AQ762" i="3"/>
  <c r="BG762" i="3"/>
  <c r="AB762" i="3"/>
  <c r="AR762" i="3"/>
  <c r="BH762" i="3"/>
  <c r="AO762" i="3"/>
  <c r="Z762" i="3"/>
  <c r="BF762" i="3"/>
  <c r="AK762" i="3"/>
  <c r="N762" i="3"/>
  <c r="AD762" i="3"/>
  <c r="O762" i="3"/>
  <c r="AE762" i="3"/>
  <c r="AU762" i="3"/>
  <c r="P762" i="3"/>
  <c r="AF762" i="3"/>
  <c r="AV762" i="3"/>
  <c r="Q762" i="3"/>
  <c r="AW762" i="3"/>
  <c r="AH762" i="3"/>
  <c r="M762" i="3"/>
  <c r="AS762" i="3"/>
  <c r="AT762" i="3"/>
  <c r="AL762" i="3"/>
  <c r="S762" i="3"/>
  <c r="AI762" i="3"/>
  <c r="AY762" i="3"/>
  <c r="T762" i="3"/>
  <c r="AJ762" i="3"/>
  <c r="AZ762" i="3"/>
  <c r="Y762" i="3"/>
  <c r="BE762" i="3"/>
  <c r="AP762" i="3"/>
  <c r="U762" i="3"/>
  <c r="BA762" i="3"/>
  <c r="V762" i="3"/>
  <c r="W762" i="3"/>
  <c r="AM762" i="3"/>
  <c r="BC762" i="3"/>
  <c r="X762" i="3"/>
  <c r="AN762" i="3"/>
  <c r="BD762" i="3"/>
  <c r="AG762" i="3"/>
  <c r="R762" i="3"/>
  <c r="AX762" i="3"/>
  <c r="AC762" i="3"/>
  <c r="BI762" i="3"/>
  <c r="BB762" i="3"/>
  <c r="BN764" i="3"/>
  <c r="BK764" i="3"/>
  <c r="BL764" i="3"/>
  <c r="AR774" i="3"/>
  <c r="Z774" i="3"/>
  <c r="AP774" i="3"/>
  <c r="S774" i="3"/>
  <c r="AI774" i="3"/>
  <c r="U774" i="3"/>
  <c r="AY774" i="3"/>
  <c r="X774" i="3"/>
  <c r="AZ774" i="3"/>
  <c r="Y774" i="3"/>
  <c r="BA774" i="3"/>
  <c r="AW774" i="3"/>
  <c r="BF774" i="3"/>
  <c r="N774" i="3"/>
  <c r="AD774" i="3"/>
  <c r="AT774" i="3"/>
  <c r="W774" i="3"/>
  <c r="AM774" i="3"/>
  <c r="AC774" i="3"/>
  <c r="BC774" i="3"/>
  <c r="AF774" i="3"/>
  <c r="BD774" i="3"/>
  <c r="AG774" i="3"/>
  <c r="BE774" i="3"/>
  <c r="AB774" i="3"/>
  <c r="R774" i="3"/>
  <c r="AH774" i="3"/>
  <c r="AX774" i="3"/>
  <c r="AA774" i="3"/>
  <c r="AQ774" i="3"/>
  <c r="AK774" i="3"/>
  <c r="BG774" i="3"/>
  <c r="AN774" i="3"/>
  <c r="BH774" i="3"/>
  <c r="AO774" i="3"/>
  <c r="BI774" i="3"/>
  <c r="BB774" i="3"/>
  <c r="V774" i="3"/>
  <c r="AL774" i="3"/>
  <c r="O774" i="3"/>
  <c r="AE774" i="3"/>
  <c r="M774" i="3"/>
  <c r="AS774" i="3"/>
  <c r="P774" i="3"/>
  <c r="AU774" i="3"/>
  <c r="Q774" i="3"/>
  <c r="AV774" i="3"/>
  <c r="T774" i="3"/>
  <c r="AJ774" i="3"/>
  <c r="AG786" i="3"/>
  <c r="Q786" i="3"/>
  <c r="AW786" i="3"/>
  <c r="Z786" i="3"/>
  <c r="AP786" i="3"/>
  <c r="BF786" i="3"/>
  <c r="AA786" i="3"/>
  <c r="AQ786" i="3"/>
  <c r="BG786" i="3"/>
  <c r="AB786" i="3"/>
  <c r="AR786" i="3"/>
  <c r="BH786" i="3"/>
  <c r="N786" i="3"/>
  <c r="AD786" i="3"/>
  <c r="AT786" i="3"/>
  <c r="O786" i="3"/>
  <c r="AE786" i="3"/>
  <c r="AU786" i="3"/>
  <c r="P786" i="3"/>
  <c r="AF786" i="3"/>
  <c r="AV786" i="3"/>
  <c r="R786" i="3"/>
  <c r="AH786" i="3"/>
  <c r="AX786" i="3"/>
  <c r="S786" i="3"/>
  <c r="AI786" i="3"/>
  <c r="AY786" i="3"/>
  <c r="T786" i="3"/>
  <c r="AJ786" i="3"/>
  <c r="AZ786" i="3"/>
  <c r="V786" i="3"/>
  <c r="AL786" i="3"/>
  <c r="BB786" i="3"/>
  <c r="W786" i="3"/>
  <c r="AM786" i="3"/>
  <c r="BC786" i="3"/>
  <c r="X786" i="3"/>
  <c r="AN786" i="3"/>
  <c r="BD786" i="3"/>
  <c r="BJ788" i="3"/>
  <c r="AC794" i="3"/>
  <c r="AS794" i="3"/>
  <c r="BI794" i="3"/>
  <c r="U794" i="3"/>
  <c r="AK794" i="3"/>
  <c r="BA794" i="3"/>
  <c r="N794" i="3"/>
  <c r="AA794" i="3"/>
  <c r="AQ794" i="3"/>
  <c r="BG794" i="3"/>
  <c r="AB794" i="3"/>
  <c r="AR794" i="3"/>
  <c r="BH794" i="3"/>
  <c r="O794" i="3"/>
  <c r="AE794" i="3"/>
  <c r="AU794" i="3"/>
  <c r="P794" i="3"/>
  <c r="AF794" i="3"/>
  <c r="AV794" i="3"/>
  <c r="BF794" i="3"/>
  <c r="Z794" i="3"/>
  <c r="S794" i="3"/>
  <c r="AI794" i="3"/>
  <c r="AY794" i="3"/>
  <c r="T794" i="3"/>
  <c r="AJ794" i="3"/>
  <c r="AZ794" i="3"/>
  <c r="W794" i="3"/>
  <c r="AM794" i="3"/>
  <c r="BC794" i="3"/>
  <c r="X794" i="3"/>
  <c r="AN794" i="3"/>
  <c r="BD794" i="3"/>
  <c r="AP794" i="3"/>
  <c r="AO786" i="3"/>
  <c r="AC790" i="3"/>
  <c r="Q794" i="3"/>
  <c r="AW794" i="3"/>
  <c r="T800" i="3"/>
  <c r="AJ800" i="3"/>
  <c r="AZ800" i="3"/>
  <c r="BJ801" i="3"/>
  <c r="Q752" i="3"/>
  <c r="AG752" i="3"/>
  <c r="AW752" i="3"/>
  <c r="N752" i="3"/>
  <c r="AD752" i="3"/>
  <c r="AT752" i="3"/>
  <c r="O752" i="3"/>
  <c r="AE752" i="3"/>
  <c r="AU752" i="3"/>
  <c r="T752" i="3"/>
  <c r="AN752" i="3"/>
  <c r="BH752" i="3"/>
  <c r="U752" i="3"/>
  <c r="AK752" i="3"/>
  <c r="BA752" i="3"/>
  <c r="R752" i="3"/>
  <c r="AH752" i="3"/>
  <c r="AX752" i="3"/>
  <c r="S752" i="3"/>
  <c r="AI752" i="3"/>
  <c r="AY752" i="3"/>
  <c r="AJ752" i="3"/>
  <c r="BD752" i="3"/>
  <c r="P752" i="3"/>
  <c r="Y752" i="3"/>
  <c r="AO752" i="3"/>
  <c r="BE752" i="3"/>
  <c r="V752" i="3"/>
  <c r="AL752" i="3"/>
  <c r="BB752" i="3"/>
  <c r="W752" i="3"/>
  <c r="AM752" i="3"/>
  <c r="BC752" i="3"/>
  <c r="AZ752" i="3"/>
  <c r="AB752" i="3"/>
  <c r="AF752" i="3"/>
  <c r="M752" i="3"/>
  <c r="AC752" i="3"/>
  <c r="AS752" i="3"/>
  <c r="BI752" i="3"/>
  <c r="Z752" i="3"/>
  <c r="AP752" i="3"/>
  <c r="BF752" i="3"/>
  <c r="AA752" i="3"/>
  <c r="AQ752" i="3"/>
  <c r="BG752" i="3"/>
  <c r="X752" i="3"/>
  <c r="AR752" i="3"/>
  <c r="AV752" i="3"/>
  <c r="BK758" i="3"/>
  <c r="V761" i="3"/>
  <c r="AL761" i="3"/>
  <c r="BB761" i="3"/>
  <c r="W761" i="3"/>
  <c r="AM761" i="3"/>
  <c r="BC761" i="3"/>
  <c r="X761" i="3"/>
  <c r="AN761" i="3"/>
  <c r="BD761" i="3"/>
  <c r="BE761" i="3"/>
  <c r="BI761" i="3"/>
  <c r="U761" i="3"/>
  <c r="Z761" i="3"/>
  <c r="AP761" i="3"/>
  <c r="BF761" i="3"/>
  <c r="AA761" i="3"/>
  <c r="AQ761" i="3"/>
  <c r="BG761" i="3"/>
  <c r="AB761" i="3"/>
  <c r="AR761" i="3"/>
  <c r="BH761" i="3"/>
  <c r="M761" i="3"/>
  <c r="Q761" i="3"/>
  <c r="AK761" i="3"/>
  <c r="N761" i="3"/>
  <c r="AD761" i="3"/>
  <c r="AT761" i="3"/>
  <c r="O761" i="3"/>
  <c r="AE761" i="3"/>
  <c r="AU761" i="3"/>
  <c r="P761" i="3"/>
  <c r="AF761" i="3"/>
  <c r="AV761" i="3"/>
  <c r="Y761" i="3"/>
  <c r="AC761" i="3"/>
  <c r="AG761" i="3"/>
  <c r="BA761" i="3"/>
  <c r="R761" i="3"/>
  <c r="AH761" i="3"/>
  <c r="AX761" i="3"/>
  <c r="S761" i="3"/>
  <c r="AI761" i="3"/>
  <c r="AY761" i="3"/>
  <c r="T761" i="3"/>
  <c r="AJ761" i="3"/>
  <c r="AZ761" i="3"/>
  <c r="AO761" i="3"/>
  <c r="AS761" i="3"/>
  <c r="AW761" i="3"/>
  <c r="BK763" i="3"/>
  <c r="BN771" i="3"/>
  <c r="Q773" i="3"/>
  <c r="AG773" i="3"/>
  <c r="AW773" i="3"/>
  <c r="N773" i="3"/>
  <c r="AD773" i="3"/>
  <c r="AT773" i="3"/>
  <c r="P773" i="3"/>
  <c r="AV773" i="3"/>
  <c r="AI773" i="3"/>
  <c r="T773" i="3"/>
  <c r="AZ773" i="3"/>
  <c r="AU773" i="3"/>
  <c r="U773" i="3"/>
  <c r="AK773" i="3"/>
  <c r="BA773" i="3"/>
  <c r="R773" i="3"/>
  <c r="AH773" i="3"/>
  <c r="AX773" i="3"/>
  <c r="X773" i="3"/>
  <c r="BD773" i="3"/>
  <c r="AQ773" i="3"/>
  <c r="AB773" i="3"/>
  <c r="BH773" i="3"/>
  <c r="W773" i="3"/>
  <c r="Y773" i="3"/>
  <c r="AO773" i="3"/>
  <c r="BE773" i="3"/>
  <c r="V773" i="3"/>
  <c r="AL773" i="3"/>
  <c r="BB773" i="3"/>
  <c r="AF773" i="3"/>
  <c r="S773" i="3"/>
  <c r="AY773" i="3"/>
  <c r="AJ773" i="3"/>
  <c r="AM773" i="3"/>
  <c r="BC773" i="3"/>
  <c r="M773" i="3"/>
  <c r="AC773" i="3"/>
  <c r="AS773" i="3"/>
  <c r="BI773" i="3"/>
  <c r="Z773" i="3"/>
  <c r="AP773" i="3"/>
  <c r="BF773" i="3"/>
  <c r="AN773" i="3"/>
  <c r="AA773" i="3"/>
  <c r="BG773" i="3"/>
  <c r="AR773" i="3"/>
  <c r="O773" i="3"/>
  <c r="AE773" i="3"/>
  <c r="BL775" i="3"/>
  <c r="BJ779" i="3"/>
  <c r="Q785" i="3"/>
  <c r="AG785" i="3"/>
  <c r="AW785" i="3"/>
  <c r="N785" i="3"/>
  <c r="AD785" i="3"/>
  <c r="AT785" i="3"/>
  <c r="O785" i="3"/>
  <c r="AE785" i="3"/>
  <c r="AU785" i="3"/>
  <c r="X785" i="3"/>
  <c r="AR785" i="3"/>
  <c r="AV785" i="3"/>
  <c r="U785" i="3"/>
  <c r="AK785" i="3"/>
  <c r="BA785" i="3"/>
  <c r="R785" i="3"/>
  <c r="AH785" i="3"/>
  <c r="AX785" i="3"/>
  <c r="S785" i="3"/>
  <c r="AI785" i="3"/>
  <c r="AY785" i="3"/>
  <c r="AN785" i="3"/>
  <c r="BH785" i="3"/>
  <c r="T785" i="3"/>
  <c r="Y785" i="3"/>
  <c r="AO785" i="3"/>
  <c r="BE785" i="3"/>
  <c r="V785" i="3"/>
  <c r="AL785" i="3"/>
  <c r="BB785" i="3"/>
  <c r="W785" i="3"/>
  <c r="AM785" i="3"/>
  <c r="BC785" i="3"/>
  <c r="BD785" i="3"/>
  <c r="P785" i="3"/>
  <c r="AJ785" i="3"/>
  <c r="AC785" i="3"/>
  <c r="AP785" i="3"/>
  <c r="BG785" i="3"/>
  <c r="AS785" i="3"/>
  <c r="BF785" i="3"/>
  <c r="AB785" i="3"/>
  <c r="BI785" i="3"/>
  <c r="AA785" i="3"/>
  <c r="AF785" i="3"/>
  <c r="M785" i="3"/>
  <c r="Z785" i="3"/>
  <c r="AQ785" i="3"/>
  <c r="AZ785" i="3"/>
  <c r="M793" i="3"/>
  <c r="AC793" i="3"/>
  <c r="AS793" i="3"/>
  <c r="BI793" i="3"/>
  <c r="Z793" i="3"/>
  <c r="AP793" i="3"/>
  <c r="BF793" i="3"/>
  <c r="AA793" i="3"/>
  <c r="AQ793" i="3"/>
  <c r="BG793" i="3"/>
  <c r="T793" i="3"/>
  <c r="X793" i="3"/>
  <c r="AR793" i="3"/>
  <c r="Q793" i="3"/>
  <c r="AG793" i="3"/>
  <c r="AW793" i="3"/>
  <c r="N793" i="3"/>
  <c r="AD793" i="3"/>
  <c r="AT793" i="3"/>
  <c r="O793" i="3"/>
  <c r="AE793" i="3"/>
  <c r="AU793" i="3"/>
  <c r="P793" i="3"/>
  <c r="AJ793" i="3"/>
  <c r="AN793" i="3"/>
  <c r="U793" i="3"/>
  <c r="AK793" i="3"/>
  <c r="BA793" i="3"/>
  <c r="R793" i="3"/>
  <c r="AH793" i="3"/>
  <c r="AX793" i="3"/>
  <c r="S793" i="3"/>
  <c r="AI793" i="3"/>
  <c r="AY793" i="3"/>
  <c r="AF793" i="3"/>
  <c r="AZ793" i="3"/>
  <c r="BD793" i="3"/>
  <c r="Y793" i="3"/>
  <c r="AO793" i="3"/>
  <c r="BE793" i="3"/>
  <c r="V793" i="3"/>
  <c r="AL793" i="3"/>
  <c r="BB793" i="3"/>
  <c r="W793" i="3"/>
  <c r="AM793" i="3"/>
  <c r="BC793" i="3"/>
  <c r="AV793" i="3"/>
  <c r="BH793" i="3"/>
  <c r="AB793" i="3"/>
  <c r="N803" i="3"/>
  <c r="AD803" i="3"/>
  <c r="AT803" i="3"/>
  <c r="Q803" i="3"/>
  <c r="AW803" i="3"/>
  <c r="W803" i="3"/>
  <c r="AM803" i="3"/>
  <c r="BC803" i="3"/>
  <c r="AC803" i="3"/>
  <c r="BI803" i="3"/>
  <c r="AB803" i="3"/>
  <c r="AR803" i="3"/>
  <c r="BH803" i="3"/>
  <c r="R803" i="3"/>
  <c r="AH803" i="3"/>
  <c r="AX803" i="3"/>
  <c r="Y803" i="3"/>
  <c r="BE803" i="3"/>
  <c r="AA803" i="3"/>
  <c r="AQ803" i="3"/>
  <c r="BG803" i="3"/>
  <c r="AK803" i="3"/>
  <c r="P803" i="3"/>
  <c r="AF803" i="3"/>
  <c r="AV803" i="3"/>
  <c r="V803" i="3"/>
  <c r="AL803" i="3"/>
  <c r="BB803" i="3"/>
  <c r="AG803" i="3"/>
  <c r="O803" i="3"/>
  <c r="AE803" i="3"/>
  <c r="AU803" i="3"/>
  <c r="M803" i="3"/>
  <c r="AS803" i="3"/>
  <c r="T803" i="3"/>
  <c r="AJ803" i="3"/>
  <c r="AZ803" i="3"/>
  <c r="Z803" i="3"/>
  <c r="AP803" i="3"/>
  <c r="BF803" i="3"/>
  <c r="AO803" i="3"/>
  <c r="S803" i="3"/>
  <c r="AI803" i="3"/>
  <c r="AY803" i="3"/>
  <c r="U803" i="3"/>
  <c r="BA803" i="3"/>
  <c r="X803" i="3"/>
  <c r="AN803" i="3"/>
  <c r="BD803" i="3"/>
  <c r="X770" i="3"/>
  <c r="AC786" i="3"/>
  <c r="Q790" i="3"/>
  <c r="R794" i="3"/>
  <c r="U800" i="3"/>
  <c r="BL751" i="3"/>
  <c r="BJ751" i="3"/>
  <c r="BJ755" i="3"/>
  <c r="BK755" i="3"/>
  <c r="S757" i="3"/>
  <c r="AI757" i="3"/>
  <c r="AY757" i="3"/>
  <c r="T757" i="3"/>
  <c r="AJ757" i="3"/>
  <c r="AZ757" i="3"/>
  <c r="V757" i="3"/>
  <c r="BB757" i="3"/>
  <c r="AO757" i="3"/>
  <c r="Z757" i="3"/>
  <c r="BF757" i="3"/>
  <c r="BA757" i="3"/>
  <c r="W757" i="3"/>
  <c r="AM757" i="3"/>
  <c r="BC757" i="3"/>
  <c r="X757" i="3"/>
  <c r="AN757" i="3"/>
  <c r="BD757" i="3"/>
  <c r="AD757" i="3"/>
  <c r="Q757" i="3"/>
  <c r="AW757" i="3"/>
  <c r="AH757" i="3"/>
  <c r="AK757" i="3"/>
  <c r="BI757" i="3"/>
  <c r="N757" i="3"/>
  <c r="AA757" i="3"/>
  <c r="AQ757" i="3"/>
  <c r="BG757" i="3"/>
  <c r="AB757" i="3"/>
  <c r="AR757" i="3"/>
  <c r="BH757" i="3"/>
  <c r="AL757" i="3"/>
  <c r="Y757" i="3"/>
  <c r="BE757" i="3"/>
  <c r="AP757" i="3"/>
  <c r="AS757" i="3"/>
  <c r="AC757" i="3"/>
  <c r="O757" i="3"/>
  <c r="AE757" i="3"/>
  <c r="AU757" i="3"/>
  <c r="P757" i="3"/>
  <c r="AF757" i="3"/>
  <c r="AV757" i="3"/>
  <c r="M757" i="3"/>
  <c r="AT757" i="3"/>
  <c r="AG757" i="3"/>
  <c r="R757" i="3"/>
  <c r="AX757" i="3"/>
  <c r="U757" i="3"/>
  <c r="BJ759" i="3"/>
  <c r="BN759" i="3"/>
  <c r="BM759" i="3"/>
  <c r="AL766" i="3"/>
  <c r="AA766" i="3"/>
  <c r="AQ766" i="3"/>
  <c r="BG766" i="3"/>
  <c r="AB766" i="3"/>
  <c r="AR766" i="3"/>
  <c r="BH766" i="3"/>
  <c r="Y766" i="3"/>
  <c r="AO766" i="3"/>
  <c r="BE766" i="3"/>
  <c r="BF766" i="3"/>
  <c r="R766" i="3"/>
  <c r="V766" i="3"/>
  <c r="O766" i="3"/>
  <c r="AE766" i="3"/>
  <c r="AU766" i="3"/>
  <c r="P766" i="3"/>
  <c r="AF766" i="3"/>
  <c r="AV766" i="3"/>
  <c r="M766" i="3"/>
  <c r="AC766" i="3"/>
  <c r="AS766" i="3"/>
  <c r="BI766" i="3"/>
  <c r="N766" i="3"/>
  <c r="AH766" i="3"/>
  <c r="S766" i="3"/>
  <c r="AI766" i="3"/>
  <c r="AY766" i="3"/>
  <c r="T766" i="3"/>
  <c r="AJ766" i="3"/>
  <c r="AZ766" i="3"/>
  <c r="Q766" i="3"/>
  <c r="AG766" i="3"/>
  <c r="AW766" i="3"/>
  <c r="Z766" i="3"/>
  <c r="AD766" i="3"/>
  <c r="AX766" i="3"/>
  <c r="W766" i="3"/>
  <c r="AM766" i="3"/>
  <c r="BC766" i="3"/>
  <c r="X766" i="3"/>
  <c r="AN766" i="3"/>
  <c r="BD766" i="3"/>
  <c r="U766" i="3"/>
  <c r="AK766" i="3"/>
  <c r="BA766" i="3"/>
  <c r="AP766" i="3"/>
  <c r="AT766" i="3"/>
  <c r="BB766" i="3"/>
  <c r="BL772" i="3"/>
  <c r="BL776" i="3"/>
  <c r="W782" i="3"/>
  <c r="AB782" i="3"/>
  <c r="AR782" i="3"/>
  <c r="BH782" i="3"/>
  <c r="Y782" i="3"/>
  <c r="AO782" i="3"/>
  <c r="BE782" i="3"/>
  <c r="V782" i="3"/>
  <c r="AL782" i="3"/>
  <c r="BB782" i="3"/>
  <c r="BG782" i="3"/>
  <c r="S782" i="3"/>
  <c r="P782" i="3"/>
  <c r="AF782" i="3"/>
  <c r="AV782" i="3"/>
  <c r="M782" i="3"/>
  <c r="AC782" i="3"/>
  <c r="AS782" i="3"/>
  <c r="BI782" i="3"/>
  <c r="Z782" i="3"/>
  <c r="AP782" i="3"/>
  <c r="BF782" i="3"/>
  <c r="O782" i="3"/>
  <c r="AI782" i="3"/>
  <c r="T782" i="3"/>
  <c r="AJ782" i="3"/>
  <c r="AZ782" i="3"/>
  <c r="Q782" i="3"/>
  <c r="AG782" i="3"/>
  <c r="AW782" i="3"/>
  <c r="N782" i="3"/>
  <c r="AD782" i="3"/>
  <c r="AT782" i="3"/>
  <c r="AA782" i="3"/>
  <c r="AE782" i="3"/>
  <c r="AY782" i="3"/>
  <c r="X782" i="3"/>
  <c r="AN782" i="3"/>
  <c r="BD782" i="3"/>
  <c r="U782" i="3"/>
  <c r="AK782" i="3"/>
  <c r="BA782" i="3"/>
  <c r="R782" i="3"/>
  <c r="AH782" i="3"/>
  <c r="AX782" i="3"/>
  <c r="AQ782" i="3"/>
  <c r="AU782" i="3"/>
  <c r="BJ784" i="3"/>
  <c r="BN788" i="3"/>
  <c r="BL792" i="3"/>
  <c r="N800" i="3"/>
  <c r="Z800" i="3"/>
  <c r="AL800" i="3"/>
  <c r="AX800" i="3"/>
  <c r="R800" i="3"/>
  <c r="AD800" i="3"/>
  <c r="AT800" i="3"/>
  <c r="BF800" i="3"/>
  <c r="V800" i="3"/>
  <c r="AH800" i="3"/>
  <c r="AP800" i="3"/>
  <c r="BB800" i="3"/>
  <c r="O800" i="3"/>
  <c r="BE800" i="3"/>
  <c r="AO800" i="3"/>
  <c r="Y800" i="3"/>
  <c r="AW800" i="3"/>
  <c r="AG800" i="3"/>
  <c r="Q800" i="3"/>
  <c r="X800" i="3"/>
  <c r="AN800" i="3"/>
  <c r="BD800" i="3"/>
  <c r="BJ754" i="3"/>
  <c r="BN754" i="3"/>
  <c r="BJ758" i="3"/>
  <c r="BN758" i="3"/>
  <c r="BM767" i="3"/>
  <c r="BM775" i="3"/>
  <c r="BN779" i="3"/>
  <c r="BN787" i="3"/>
  <c r="AS786" i="3"/>
  <c r="AG790" i="3"/>
  <c r="AH794" i="3"/>
  <c r="AC800" i="3"/>
  <c r="BI800" i="3"/>
  <c r="BM798" i="3"/>
  <c r="BK798" i="3"/>
  <c r="BL802" i="3"/>
  <c r="BJ787" i="3"/>
  <c r="BJ795" i="3"/>
  <c r="BL797" i="3"/>
  <c r="BM802" i="3"/>
  <c r="BL801" i="3"/>
  <c r="BK802" i="3"/>
  <c r="K728" i="3"/>
  <c r="L748" i="3"/>
  <c r="K748" i="3"/>
  <c r="L747" i="3"/>
  <c r="K747" i="3"/>
  <c r="L746" i="3"/>
  <c r="K746" i="3"/>
  <c r="L745" i="3"/>
  <c r="K745" i="3"/>
  <c r="L744" i="3"/>
  <c r="K744" i="3"/>
  <c r="L743" i="3"/>
  <c r="K743" i="3"/>
  <c r="L742" i="3"/>
  <c r="K742" i="3"/>
  <c r="L741" i="3"/>
  <c r="K741" i="3"/>
  <c r="L740" i="3"/>
  <c r="K740" i="3"/>
  <c r="L739" i="3"/>
  <c r="K739" i="3"/>
  <c r="L738" i="3"/>
  <c r="K738" i="3"/>
  <c r="L737" i="3"/>
  <c r="K737" i="3"/>
  <c r="L736" i="3"/>
  <c r="K736" i="3"/>
  <c r="L735" i="3"/>
  <c r="K735" i="3"/>
  <c r="L734" i="3"/>
  <c r="K734" i="3"/>
  <c r="L733" i="3"/>
  <c r="K733" i="3"/>
  <c r="L732" i="3"/>
  <c r="K732" i="3"/>
  <c r="L731" i="3"/>
  <c r="K731" i="3"/>
  <c r="L730" i="3"/>
  <c r="K730" i="3"/>
  <c r="L729" i="3"/>
  <c r="K729" i="3"/>
  <c r="L728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E642" i="3"/>
  <c r="F642" i="3"/>
  <c r="G642" i="3"/>
  <c r="H642" i="3"/>
  <c r="I642" i="3"/>
  <c r="J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G665" i="3"/>
  <c r="H665" i="3"/>
  <c r="I665" i="3"/>
  <c r="J665" i="3"/>
  <c r="E666" i="3"/>
  <c r="F666" i="3"/>
  <c r="G666" i="3"/>
  <c r="H666" i="3"/>
  <c r="I666" i="3"/>
  <c r="J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E671" i="3"/>
  <c r="F671" i="3"/>
  <c r="G671" i="3"/>
  <c r="H671" i="3"/>
  <c r="I671" i="3"/>
  <c r="J671" i="3"/>
  <c r="E672" i="3"/>
  <c r="F672" i="3"/>
  <c r="G672" i="3"/>
  <c r="H672" i="3"/>
  <c r="I672" i="3"/>
  <c r="J672" i="3"/>
  <c r="E673" i="3"/>
  <c r="F673" i="3"/>
  <c r="G673" i="3"/>
  <c r="H673" i="3"/>
  <c r="I673" i="3"/>
  <c r="J673" i="3"/>
  <c r="E674" i="3"/>
  <c r="F674" i="3"/>
  <c r="G674" i="3"/>
  <c r="H674" i="3"/>
  <c r="I674" i="3"/>
  <c r="J674" i="3"/>
  <c r="E675" i="3"/>
  <c r="F675" i="3"/>
  <c r="G675" i="3"/>
  <c r="H675" i="3"/>
  <c r="I675" i="3"/>
  <c r="J675" i="3"/>
  <c r="E676" i="3"/>
  <c r="F676" i="3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I718" i="3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H721" i="3"/>
  <c r="I721" i="3"/>
  <c r="J721" i="3"/>
  <c r="E722" i="3"/>
  <c r="F722" i="3"/>
  <c r="G722" i="3"/>
  <c r="H722" i="3"/>
  <c r="I722" i="3"/>
  <c r="J722" i="3"/>
  <c r="E723" i="3"/>
  <c r="F723" i="3"/>
  <c r="G723" i="3"/>
  <c r="H723" i="3"/>
  <c r="I723" i="3"/>
  <c r="J723" i="3"/>
  <c r="E724" i="3"/>
  <c r="F724" i="3"/>
  <c r="G724" i="3"/>
  <c r="H724" i="3"/>
  <c r="I724" i="3"/>
  <c r="J724" i="3"/>
  <c r="E725" i="3"/>
  <c r="F725" i="3"/>
  <c r="G725" i="3"/>
  <c r="H725" i="3"/>
  <c r="I725" i="3"/>
  <c r="J725" i="3"/>
  <c r="E726" i="3"/>
  <c r="F726" i="3"/>
  <c r="G726" i="3"/>
  <c r="H726" i="3"/>
  <c r="I726" i="3"/>
  <c r="J726" i="3"/>
  <c r="E727" i="3"/>
  <c r="F727" i="3"/>
  <c r="G727" i="3"/>
  <c r="H727" i="3"/>
  <c r="I727" i="3"/>
  <c r="J727" i="3"/>
  <c r="BJ783" i="3" l="1"/>
  <c r="BM796" i="3"/>
  <c r="BN780" i="3"/>
  <c r="BK771" i="3"/>
  <c r="BK775" i="3"/>
  <c r="BJ775" i="3"/>
  <c r="BN791" i="3"/>
  <c r="BK750" i="3"/>
  <c r="BC728" i="3"/>
  <c r="BL768" i="3"/>
  <c r="BL796" i="3"/>
  <c r="BM797" i="3"/>
  <c r="BN796" i="3"/>
  <c r="BL784" i="3"/>
  <c r="BL780" i="3"/>
  <c r="BK780" i="3"/>
  <c r="BM763" i="3"/>
  <c r="BN784" i="3"/>
  <c r="BJ796" i="3"/>
  <c r="BM791" i="3"/>
  <c r="BL763" i="3"/>
  <c r="BJ750" i="3"/>
  <c r="BM750" i="3"/>
  <c r="BL791" i="3"/>
  <c r="BJ763" i="3"/>
  <c r="BN768" i="3"/>
  <c r="BL750" i="3"/>
  <c r="BL759" i="3"/>
  <c r="BK754" i="3"/>
  <c r="BJ802" i="3"/>
  <c r="BN802" i="3"/>
  <c r="BJ791" i="3"/>
  <c r="BL754" i="3"/>
  <c r="BK759" i="3"/>
  <c r="P728" i="3"/>
  <c r="BK796" i="3"/>
  <c r="BN750" i="3"/>
  <c r="BN790" i="3"/>
  <c r="BN763" i="3"/>
  <c r="BJ780" i="3"/>
  <c r="L570" i="3"/>
  <c r="BK791" i="3"/>
  <c r="BM768" i="3"/>
  <c r="AM728" i="3"/>
  <c r="BN794" i="3"/>
  <c r="BM784" i="3"/>
  <c r="BK768" i="3"/>
  <c r="L598" i="3"/>
  <c r="L594" i="3"/>
  <c r="L590" i="3"/>
  <c r="L586" i="3"/>
  <c r="L582" i="3"/>
  <c r="L578" i="3"/>
  <c r="L574" i="3"/>
  <c r="AF728" i="3"/>
  <c r="N728" i="3"/>
  <c r="BN728" i="3" s="1"/>
  <c r="W728" i="3"/>
  <c r="BN752" i="3"/>
  <c r="BM800" i="3"/>
  <c r="BK786" i="3"/>
  <c r="BM780" i="3"/>
  <c r="AT728" i="3"/>
  <c r="AU728" i="3"/>
  <c r="O728" i="3"/>
  <c r="BK757" i="3"/>
  <c r="BJ799" i="3"/>
  <c r="BM778" i="3"/>
  <c r="AV728" i="3"/>
  <c r="AD728" i="3"/>
  <c r="BK794" i="3"/>
  <c r="BN753" i="3"/>
  <c r="BK784" i="3"/>
  <c r="BD728" i="3"/>
  <c r="X728" i="3"/>
  <c r="AL728" i="3"/>
  <c r="BG728" i="3"/>
  <c r="AQ728" i="3"/>
  <c r="AA728" i="3"/>
  <c r="M728" i="3"/>
  <c r="BJ800" i="3"/>
  <c r="BM766" i="3"/>
  <c r="BK766" i="3"/>
  <c r="BL757" i="3"/>
  <c r="BM793" i="3"/>
  <c r="BL793" i="3"/>
  <c r="BM773" i="3"/>
  <c r="BL773" i="3"/>
  <c r="BJ773" i="3"/>
  <c r="BJ761" i="3"/>
  <c r="BK752" i="3"/>
  <c r="BJ752" i="3"/>
  <c r="BN762" i="3"/>
  <c r="BJ777" i="3"/>
  <c r="BN777" i="3"/>
  <c r="BK777" i="3"/>
  <c r="BL777" i="3"/>
  <c r="BL778" i="3"/>
  <c r="BJ778" i="3"/>
  <c r="BL770" i="3"/>
  <c r="BJ770" i="3"/>
  <c r="BK753" i="3"/>
  <c r="BJ753" i="3"/>
  <c r="BL789" i="3"/>
  <c r="BM781" i="3"/>
  <c r="BK765" i="3"/>
  <c r="BN756" i="3"/>
  <c r="BJ756" i="3"/>
  <c r="BM790" i="3"/>
  <c r="BJ790" i="3"/>
  <c r="BN782" i="3"/>
  <c r="BK782" i="3"/>
  <c r="BM782" i="3"/>
  <c r="BJ766" i="3"/>
  <c r="BN766" i="3"/>
  <c r="BJ757" i="3"/>
  <c r="BM803" i="3"/>
  <c r="BL803" i="3"/>
  <c r="BL785" i="3"/>
  <c r="BJ785" i="3"/>
  <c r="BM761" i="3"/>
  <c r="BL761" i="3"/>
  <c r="BL752" i="3"/>
  <c r="BL794" i="3"/>
  <c r="BL786" i="3"/>
  <c r="BM774" i="3"/>
  <c r="BM762" i="3"/>
  <c r="BL762" i="3"/>
  <c r="BN800" i="3"/>
  <c r="BK800" i="3"/>
  <c r="BL799" i="3"/>
  <c r="BM777" i="3"/>
  <c r="BL769" i="3"/>
  <c r="BJ769" i="3"/>
  <c r="BN769" i="3"/>
  <c r="BK769" i="3"/>
  <c r="BN778" i="3"/>
  <c r="BK778" i="3"/>
  <c r="BM770" i="3"/>
  <c r="BM789" i="3"/>
  <c r="BJ765" i="3"/>
  <c r="BN765" i="3"/>
  <c r="BM756" i="3"/>
  <c r="BL756" i="3"/>
  <c r="AN728" i="3"/>
  <c r="BB728" i="3"/>
  <c r="V728" i="3"/>
  <c r="AY728" i="3"/>
  <c r="AI728" i="3"/>
  <c r="S728" i="3"/>
  <c r="BL800" i="3"/>
  <c r="BL782" i="3"/>
  <c r="BJ782" i="3"/>
  <c r="BN757" i="3"/>
  <c r="BM757" i="3"/>
  <c r="BN803" i="3"/>
  <c r="BK803" i="3"/>
  <c r="BJ793" i="3"/>
  <c r="BM785" i="3"/>
  <c r="BK761" i="3"/>
  <c r="BM752" i="3"/>
  <c r="BJ794" i="3"/>
  <c r="BM786" i="3"/>
  <c r="BJ786" i="3"/>
  <c r="BK762" i="3"/>
  <c r="BM769" i="3"/>
  <c r="BM753" i="3"/>
  <c r="BL753" i="3"/>
  <c r="BK756" i="3"/>
  <c r="BK790" i="3"/>
  <c r="L621" i="3"/>
  <c r="L617" i="3"/>
  <c r="AE728" i="3"/>
  <c r="BL766" i="3"/>
  <c r="BJ803" i="3"/>
  <c r="BN793" i="3"/>
  <c r="BK793" i="3"/>
  <c r="BN785" i="3"/>
  <c r="BK785" i="3"/>
  <c r="BN773" i="3"/>
  <c r="BK773" i="3"/>
  <c r="BN761" i="3"/>
  <c r="BM794" i="3"/>
  <c r="BN774" i="3"/>
  <c r="BK774" i="3"/>
  <c r="BL774" i="3"/>
  <c r="BJ774" i="3"/>
  <c r="BJ762" i="3"/>
  <c r="BN799" i="3"/>
  <c r="BK799" i="3"/>
  <c r="BM799" i="3"/>
  <c r="BN770" i="3"/>
  <c r="BK770" i="3"/>
  <c r="BJ789" i="3"/>
  <c r="BN789" i="3"/>
  <c r="BK789" i="3"/>
  <c r="BJ781" i="3"/>
  <c r="BL781" i="3"/>
  <c r="BN781" i="3"/>
  <c r="BK781" i="3"/>
  <c r="BM765" i="3"/>
  <c r="BL765" i="3"/>
  <c r="BL790" i="3"/>
  <c r="BN786" i="3"/>
  <c r="K569" i="3"/>
  <c r="K567" i="3"/>
  <c r="K628" i="3"/>
  <c r="K626" i="3"/>
  <c r="K624" i="3"/>
  <c r="K612" i="3"/>
  <c r="K608" i="3"/>
  <c r="K604" i="3"/>
  <c r="BH728" i="3"/>
  <c r="AZ728" i="3"/>
  <c r="AR728" i="3"/>
  <c r="AJ728" i="3"/>
  <c r="AB728" i="3"/>
  <c r="T728" i="3"/>
  <c r="BF728" i="3"/>
  <c r="AX728" i="3"/>
  <c r="AP728" i="3"/>
  <c r="AH728" i="3"/>
  <c r="Z728" i="3"/>
  <c r="R728" i="3"/>
  <c r="BI728" i="3"/>
  <c r="BE728" i="3"/>
  <c r="BA728" i="3"/>
  <c r="AW728" i="3"/>
  <c r="AS728" i="3"/>
  <c r="AO728" i="3"/>
  <c r="AK728" i="3"/>
  <c r="AG728" i="3"/>
  <c r="AC728" i="3"/>
  <c r="Y728" i="3"/>
  <c r="U728" i="3"/>
  <c r="Q728" i="3"/>
  <c r="L724" i="3"/>
  <c r="L722" i="3"/>
  <c r="L720" i="3"/>
  <c r="L718" i="3"/>
  <c r="L703" i="3"/>
  <c r="L701" i="3"/>
  <c r="L699" i="3"/>
  <c r="L697" i="3"/>
  <c r="L695" i="3"/>
  <c r="L693" i="3"/>
  <c r="L691" i="3"/>
  <c r="L689" i="3"/>
  <c r="L687" i="3"/>
  <c r="L685" i="3"/>
  <c r="L683" i="3"/>
  <c r="L681" i="3"/>
  <c r="L679" i="3"/>
  <c r="L677" i="3"/>
  <c r="L675" i="3"/>
  <c r="L673" i="3"/>
  <c r="L671" i="3"/>
  <c r="L589" i="3"/>
  <c r="L587" i="3"/>
  <c r="L573" i="3"/>
  <c r="L571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N729" i="3"/>
  <c r="R729" i="3"/>
  <c r="V729" i="3"/>
  <c r="Z729" i="3"/>
  <c r="AD729" i="3"/>
  <c r="AH729" i="3"/>
  <c r="AL729" i="3"/>
  <c r="AP729" i="3"/>
  <c r="AT729" i="3"/>
  <c r="AX729" i="3"/>
  <c r="BB729" i="3"/>
  <c r="BF729" i="3"/>
  <c r="P729" i="3"/>
  <c r="T729" i="3"/>
  <c r="X729" i="3"/>
  <c r="AB729" i="3"/>
  <c r="AF729" i="3"/>
  <c r="AJ729" i="3"/>
  <c r="AN729" i="3"/>
  <c r="AR729" i="3"/>
  <c r="AV729" i="3"/>
  <c r="AZ729" i="3"/>
  <c r="BD729" i="3"/>
  <c r="BH729" i="3"/>
  <c r="N730" i="3"/>
  <c r="P730" i="3"/>
  <c r="R730" i="3"/>
  <c r="T730" i="3"/>
  <c r="V730" i="3"/>
  <c r="X730" i="3"/>
  <c r="Z730" i="3"/>
  <c r="AB730" i="3"/>
  <c r="AD730" i="3"/>
  <c r="AF730" i="3"/>
  <c r="AH730" i="3"/>
  <c r="AJ730" i="3"/>
  <c r="AL730" i="3"/>
  <c r="AN730" i="3"/>
  <c r="AP730" i="3"/>
  <c r="AR730" i="3"/>
  <c r="AT730" i="3"/>
  <c r="AV730" i="3"/>
  <c r="AX730" i="3"/>
  <c r="AZ730" i="3"/>
  <c r="BB730" i="3"/>
  <c r="BD730" i="3"/>
  <c r="BF730" i="3"/>
  <c r="BH730" i="3"/>
  <c r="M730" i="3"/>
  <c r="Q730" i="3"/>
  <c r="U730" i="3"/>
  <c r="Y730" i="3"/>
  <c r="AC730" i="3"/>
  <c r="AG730" i="3"/>
  <c r="AK730" i="3"/>
  <c r="AO730" i="3"/>
  <c r="AS730" i="3"/>
  <c r="AW730" i="3"/>
  <c r="BA730" i="3"/>
  <c r="BE730" i="3"/>
  <c r="BI730" i="3"/>
  <c r="O730" i="3"/>
  <c r="S730" i="3"/>
  <c r="W730" i="3"/>
  <c r="AA730" i="3"/>
  <c r="AE730" i="3"/>
  <c r="AI730" i="3"/>
  <c r="AM730" i="3"/>
  <c r="AQ730" i="3"/>
  <c r="AU730" i="3"/>
  <c r="AY730" i="3"/>
  <c r="BC730" i="3"/>
  <c r="BG730" i="3"/>
  <c r="N731" i="3"/>
  <c r="P731" i="3"/>
  <c r="R731" i="3"/>
  <c r="T731" i="3"/>
  <c r="V731" i="3"/>
  <c r="X731" i="3"/>
  <c r="Z731" i="3"/>
  <c r="AB731" i="3"/>
  <c r="AD731" i="3"/>
  <c r="O731" i="3"/>
  <c r="S731" i="3"/>
  <c r="W731" i="3"/>
  <c r="AA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M731" i="3"/>
  <c r="Q731" i="3"/>
  <c r="U731" i="3"/>
  <c r="Y731" i="3"/>
  <c r="AC731" i="3"/>
  <c r="AF731" i="3"/>
  <c r="AH731" i="3"/>
  <c r="AJ731" i="3"/>
  <c r="AL731" i="3"/>
  <c r="AN731" i="3"/>
  <c r="AP731" i="3"/>
  <c r="AR731" i="3"/>
  <c r="AT731" i="3"/>
  <c r="AV731" i="3"/>
  <c r="AX731" i="3"/>
  <c r="AZ731" i="3"/>
  <c r="BB731" i="3"/>
  <c r="BD731" i="3"/>
  <c r="BF731" i="3"/>
  <c r="BH731" i="3"/>
  <c r="N732" i="3"/>
  <c r="P732" i="3"/>
  <c r="R732" i="3"/>
  <c r="T732" i="3"/>
  <c r="V732" i="3"/>
  <c r="X732" i="3"/>
  <c r="Z732" i="3"/>
  <c r="AB732" i="3"/>
  <c r="AD732" i="3"/>
  <c r="AF732" i="3"/>
  <c r="AH732" i="3"/>
  <c r="AJ732" i="3"/>
  <c r="AL732" i="3"/>
  <c r="AN732" i="3"/>
  <c r="AP732" i="3"/>
  <c r="AR732" i="3"/>
  <c r="AT732" i="3"/>
  <c r="AV732" i="3"/>
  <c r="AX732" i="3"/>
  <c r="AZ732" i="3"/>
  <c r="BB732" i="3"/>
  <c r="BD732" i="3"/>
  <c r="BF732" i="3"/>
  <c r="BH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N733" i="3"/>
  <c r="P733" i="3"/>
  <c r="R733" i="3"/>
  <c r="T733" i="3"/>
  <c r="V733" i="3"/>
  <c r="X733" i="3"/>
  <c r="Z733" i="3"/>
  <c r="M733" i="3"/>
  <c r="O733" i="3"/>
  <c r="Q733" i="3"/>
  <c r="S733" i="3"/>
  <c r="W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U733" i="3"/>
  <c r="Y733" i="3"/>
  <c r="AB733" i="3"/>
  <c r="AD733" i="3"/>
  <c r="AF733" i="3"/>
  <c r="AH733" i="3"/>
  <c r="AJ733" i="3"/>
  <c r="AL733" i="3"/>
  <c r="AN733" i="3"/>
  <c r="AP733" i="3"/>
  <c r="AR733" i="3"/>
  <c r="AT733" i="3"/>
  <c r="AV733" i="3"/>
  <c r="AX733" i="3"/>
  <c r="AZ733" i="3"/>
  <c r="BB733" i="3"/>
  <c r="BD733" i="3"/>
  <c r="BF733" i="3"/>
  <c r="BH733" i="3"/>
  <c r="N734" i="3"/>
  <c r="P734" i="3"/>
  <c r="R734" i="3"/>
  <c r="T734" i="3"/>
  <c r="V734" i="3"/>
  <c r="X734" i="3"/>
  <c r="Z734" i="3"/>
  <c r="AB734" i="3"/>
  <c r="AD734" i="3"/>
  <c r="AF734" i="3"/>
  <c r="AH734" i="3"/>
  <c r="AJ734" i="3"/>
  <c r="AL734" i="3"/>
  <c r="AN734" i="3"/>
  <c r="AP734" i="3"/>
  <c r="AR734" i="3"/>
  <c r="AT734" i="3"/>
  <c r="AV734" i="3"/>
  <c r="AX734" i="3"/>
  <c r="AZ734" i="3"/>
  <c r="BB734" i="3"/>
  <c r="BD734" i="3"/>
  <c r="BF734" i="3"/>
  <c r="BH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N735" i="3"/>
  <c r="P735" i="3"/>
  <c r="R735" i="3"/>
  <c r="T735" i="3"/>
  <c r="V735" i="3"/>
  <c r="X735" i="3"/>
  <c r="Z735" i="3"/>
  <c r="AB735" i="3"/>
  <c r="AD735" i="3"/>
  <c r="AF735" i="3"/>
  <c r="AH735" i="3"/>
  <c r="AJ735" i="3"/>
  <c r="AL735" i="3"/>
  <c r="AN735" i="3"/>
  <c r="AP735" i="3"/>
  <c r="AR735" i="3"/>
  <c r="AT735" i="3"/>
  <c r="AV735" i="3"/>
  <c r="AX735" i="3"/>
  <c r="AZ735" i="3"/>
  <c r="BB735" i="3"/>
  <c r="BD735" i="3"/>
  <c r="BF735" i="3"/>
  <c r="BH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N736" i="3"/>
  <c r="P736" i="3"/>
  <c r="R736" i="3"/>
  <c r="T736" i="3"/>
  <c r="V736" i="3"/>
  <c r="X736" i="3"/>
  <c r="Z736" i="3"/>
  <c r="AB736" i="3"/>
  <c r="AD736" i="3"/>
  <c r="AF736" i="3"/>
  <c r="AH736" i="3"/>
  <c r="AJ736" i="3"/>
  <c r="AL736" i="3"/>
  <c r="AN736" i="3"/>
  <c r="AP736" i="3"/>
  <c r="AR736" i="3"/>
  <c r="AT736" i="3"/>
  <c r="AV736" i="3"/>
  <c r="AX736" i="3"/>
  <c r="AZ736" i="3"/>
  <c r="BB736" i="3"/>
  <c r="BD736" i="3"/>
  <c r="BF736" i="3"/>
  <c r="BH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N737" i="3"/>
  <c r="P737" i="3"/>
  <c r="R737" i="3"/>
  <c r="T737" i="3"/>
  <c r="V737" i="3"/>
  <c r="X737" i="3"/>
  <c r="Z737" i="3"/>
  <c r="AB737" i="3"/>
  <c r="AD737" i="3"/>
  <c r="AF737" i="3"/>
  <c r="AH737" i="3"/>
  <c r="AJ737" i="3"/>
  <c r="AL737" i="3"/>
  <c r="AN737" i="3"/>
  <c r="AP737" i="3"/>
  <c r="AR737" i="3"/>
  <c r="AT737" i="3"/>
  <c r="AV737" i="3"/>
  <c r="AX737" i="3"/>
  <c r="AZ737" i="3"/>
  <c r="BB737" i="3"/>
  <c r="BD737" i="3"/>
  <c r="BF737" i="3"/>
  <c r="BH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N738" i="3"/>
  <c r="P738" i="3"/>
  <c r="R738" i="3"/>
  <c r="T738" i="3"/>
  <c r="V738" i="3"/>
  <c r="X738" i="3"/>
  <c r="Z738" i="3"/>
  <c r="AB738" i="3"/>
  <c r="AD738" i="3"/>
  <c r="AF738" i="3"/>
  <c r="AH738" i="3"/>
  <c r="AJ738" i="3"/>
  <c r="AL738" i="3"/>
  <c r="AN738" i="3"/>
  <c r="AP738" i="3"/>
  <c r="AR738" i="3"/>
  <c r="AT738" i="3"/>
  <c r="AV738" i="3"/>
  <c r="AX738" i="3"/>
  <c r="AZ738" i="3"/>
  <c r="BB738" i="3"/>
  <c r="BD738" i="3"/>
  <c r="BF738" i="3"/>
  <c r="BH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N739" i="3"/>
  <c r="P739" i="3"/>
  <c r="R739" i="3"/>
  <c r="T739" i="3"/>
  <c r="V739" i="3"/>
  <c r="X739" i="3"/>
  <c r="Z739" i="3"/>
  <c r="AB739" i="3"/>
  <c r="AD739" i="3"/>
  <c r="AF739" i="3"/>
  <c r="AH739" i="3"/>
  <c r="AJ739" i="3"/>
  <c r="AL739" i="3"/>
  <c r="AN739" i="3"/>
  <c r="AP739" i="3"/>
  <c r="AR739" i="3"/>
  <c r="AT739" i="3"/>
  <c r="AV739" i="3"/>
  <c r="AX739" i="3"/>
  <c r="AZ739" i="3"/>
  <c r="BB739" i="3"/>
  <c r="BD739" i="3"/>
  <c r="BF739" i="3"/>
  <c r="BH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M740" i="3"/>
  <c r="N740" i="3"/>
  <c r="P740" i="3"/>
  <c r="R740" i="3"/>
  <c r="T740" i="3"/>
  <c r="V740" i="3"/>
  <c r="X740" i="3"/>
  <c r="Z740" i="3"/>
  <c r="AB740" i="3"/>
  <c r="AD740" i="3"/>
  <c r="AF740" i="3"/>
  <c r="AH740" i="3"/>
  <c r="AJ740" i="3"/>
  <c r="AL740" i="3"/>
  <c r="AN740" i="3"/>
  <c r="AP740" i="3"/>
  <c r="AR740" i="3"/>
  <c r="AT740" i="3"/>
  <c r="AV740" i="3"/>
  <c r="AX740" i="3"/>
  <c r="AZ740" i="3"/>
  <c r="BB740" i="3"/>
  <c r="BD740" i="3"/>
  <c r="BF740" i="3"/>
  <c r="BH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N741" i="3"/>
  <c r="P741" i="3"/>
  <c r="R741" i="3"/>
  <c r="T741" i="3"/>
  <c r="V741" i="3"/>
  <c r="X741" i="3"/>
  <c r="Z741" i="3"/>
  <c r="AB741" i="3"/>
  <c r="AD741" i="3"/>
  <c r="AF741" i="3"/>
  <c r="AH741" i="3"/>
  <c r="AJ741" i="3"/>
  <c r="AL741" i="3"/>
  <c r="AN741" i="3"/>
  <c r="AP741" i="3"/>
  <c r="AR741" i="3"/>
  <c r="AT741" i="3"/>
  <c r="AV741" i="3"/>
  <c r="AX741" i="3"/>
  <c r="AZ741" i="3"/>
  <c r="BB741" i="3"/>
  <c r="BD741" i="3"/>
  <c r="BF741" i="3"/>
  <c r="BH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N742" i="3"/>
  <c r="P742" i="3"/>
  <c r="R742" i="3"/>
  <c r="T742" i="3"/>
  <c r="V742" i="3"/>
  <c r="X742" i="3"/>
  <c r="Z742" i="3"/>
  <c r="AB742" i="3"/>
  <c r="AD742" i="3"/>
  <c r="AF742" i="3"/>
  <c r="AH742" i="3"/>
  <c r="AJ742" i="3"/>
  <c r="AL742" i="3"/>
  <c r="AN742" i="3"/>
  <c r="AP742" i="3"/>
  <c r="AR742" i="3"/>
  <c r="AT742" i="3"/>
  <c r="AV742" i="3"/>
  <c r="AX742" i="3"/>
  <c r="AZ742" i="3"/>
  <c r="BB742" i="3"/>
  <c r="BD742" i="3"/>
  <c r="BF742" i="3"/>
  <c r="BH742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N743" i="3"/>
  <c r="P743" i="3"/>
  <c r="R743" i="3"/>
  <c r="T743" i="3"/>
  <c r="V743" i="3"/>
  <c r="X743" i="3"/>
  <c r="Z743" i="3"/>
  <c r="AB743" i="3"/>
  <c r="AD743" i="3"/>
  <c r="AF743" i="3"/>
  <c r="AH743" i="3"/>
  <c r="AJ743" i="3"/>
  <c r="AL743" i="3"/>
  <c r="AN743" i="3"/>
  <c r="AP743" i="3"/>
  <c r="AR743" i="3"/>
  <c r="AT743" i="3"/>
  <c r="AV743" i="3"/>
  <c r="AX743" i="3"/>
  <c r="AZ743" i="3"/>
  <c r="BB743" i="3"/>
  <c r="BD743" i="3"/>
  <c r="BF743" i="3"/>
  <c r="BH743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N744" i="3"/>
  <c r="P744" i="3"/>
  <c r="R744" i="3"/>
  <c r="T744" i="3"/>
  <c r="V744" i="3"/>
  <c r="X744" i="3"/>
  <c r="Z744" i="3"/>
  <c r="AB744" i="3"/>
  <c r="AD744" i="3"/>
  <c r="AF744" i="3"/>
  <c r="AH744" i="3"/>
  <c r="AJ744" i="3"/>
  <c r="AL744" i="3"/>
  <c r="AN744" i="3"/>
  <c r="AP744" i="3"/>
  <c r="AR744" i="3"/>
  <c r="AT744" i="3"/>
  <c r="AV744" i="3"/>
  <c r="AX744" i="3"/>
  <c r="AZ744" i="3"/>
  <c r="BB744" i="3"/>
  <c r="BD744" i="3"/>
  <c r="BF744" i="3"/>
  <c r="BH744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N745" i="3"/>
  <c r="P745" i="3"/>
  <c r="R745" i="3"/>
  <c r="T745" i="3"/>
  <c r="V745" i="3"/>
  <c r="X745" i="3"/>
  <c r="Z745" i="3"/>
  <c r="AB745" i="3"/>
  <c r="AD745" i="3"/>
  <c r="AF745" i="3"/>
  <c r="AH745" i="3"/>
  <c r="AJ745" i="3"/>
  <c r="AL745" i="3"/>
  <c r="AN745" i="3"/>
  <c r="AP745" i="3"/>
  <c r="AR745" i="3"/>
  <c r="AT745" i="3"/>
  <c r="AV745" i="3"/>
  <c r="AX745" i="3"/>
  <c r="AZ745" i="3"/>
  <c r="BB745" i="3"/>
  <c r="BD745" i="3"/>
  <c r="BF745" i="3"/>
  <c r="BH745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P746" i="3"/>
  <c r="T746" i="3"/>
  <c r="X746" i="3"/>
  <c r="AB746" i="3"/>
  <c r="AF746" i="3"/>
  <c r="AJ746" i="3"/>
  <c r="AN746" i="3"/>
  <c r="AR746" i="3"/>
  <c r="AV746" i="3"/>
  <c r="AZ746" i="3"/>
  <c r="BC746" i="3"/>
  <c r="BE746" i="3"/>
  <c r="BG746" i="3"/>
  <c r="BI746" i="3"/>
  <c r="N746" i="3"/>
  <c r="R746" i="3"/>
  <c r="V746" i="3"/>
  <c r="Z746" i="3"/>
  <c r="AD746" i="3"/>
  <c r="AH746" i="3"/>
  <c r="AL746" i="3"/>
  <c r="AP746" i="3"/>
  <c r="AT746" i="3"/>
  <c r="AX746" i="3"/>
  <c r="BB746" i="3"/>
  <c r="BD746" i="3"/>
  <c r="BF746" i="3"/>
  <c r="BH746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N747" i="3"/>
  <c r="P747" i="3"/>
  <c r="R747" i="3"/>
  <c r="T747" i="3"/>
  <c r="V747" i="3"/>
  <c r="X747" i="3"/>
  <c r="Z747" i="3"/>
  <c r="AB747" i="3"/>
  <c r="AD747" i="3"/>
  <c r="AF747" i="3"/>
  <c r="AH747" i="3"/>
  <c r="AJ747" i="3"/>
  <c r="AL747" i="3"/>
  <c r="AN747" i="3"/>
  <c r="AP747" i="3"/>
  <c r="AR747" i="3"/>
  <c r="AT747" i="3"/>
  <c r="AV747" i="3"/>
  <c r="AX747" i="3"/>
  <c r="AZ747" i="3"/>
  <c r="BB747" i="3"/>
  <c r="BD747" i="3"/>
  <c r="BF747" i="3"/>
  <c r="BH747" i="3"/>
  <c r="N748" i="3"/>
  <c r="P748" i="3"/>
  <c r="R748" i="3"/>
  <c r="T748" i="3"/>
  <c r="V748" i="3"/>
  <c r="X748" i="3"/>
  <c r="Z748" i="3"/>
  <c r="AB748" i="3"/>
  <c r="AD748" i="3"/>
  <c r="AF748" i="3"/>
  <c r="AH748" i="3"/>
  <c r="AJ748" i="3"/>
  <c r="AL748" i="3"/>
  <c r="AN748" i="3"/>
  <c r="AP748" i="3"/>
  <c r="AR748" i="3"/>
  <c r="AT748" i="3"/>
  <c r="AV748" i="3"/>
  <c r="AX748" i="3"/>
  <c r="AZ748" i="3"/>
  <c r="BB748" i="3"/>
  <c r="BD748" i="3"/>
  <c r="BF748" i="3"/>
  <c r="BH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L614" i="3"/>
  <c r="L603" i="3"/>
  <c r="K595" i="3"/>
  <c r="K589" i="3"/>
  <c r="Q589" i="3" s="1"/>
  <c r="K587" i="3"/>
  <c r="U587" i="3" s="1"/>
  <c r="K585" i="3"/>
  <c r="K583" i="3"/>
  <c r="K575" i="3"/>
  <c r="K571" i="3"/>
  <c r="AT571" i="3" s="1"/>
  <c r="L564" i="3"/>
  <c r="L560" i="3"/>
  <c r="L554" i="3"/>
  <c r="L548" i="3"/>
  <c r="L544" i="3"/>
  <c r="L726" i="3"/>
  <c r="K705" i="3"/>
  <c r="K671" i="3"/>
  <c r="AM671" i="3" s="1"/>
  <c r="K619" i="3"/>
  <c r="K615" i="3"/>
  <c r="L612" i="3"/>
  <c r="K596" i="3"/>
  <c r="Y596" i="3" s="1"/>
  <c r="K594" i="3"/>
  <c r="K592" i="3"/>
  <c r="Y592" i="3" s="1"/>
  <c r="K584" i="3"/>
  <c r="K580" i="3"/>
  <c r="AQ580" i="3" s="1"/>
  <c r="K578" i="3"/>
  <c r="K576" i="3"/>
  <c r="S576" i="3" s="1"/>
  <c r="L566" i="3"/>
  <c r="L562" i="3"/>
  <c r="P562" i="3" s="1"/>
  <c r="L558" i="3"/>
  <c r="L557" i="3"/>
  <c r="L555" i="3"/>
  <c r="K553" i="3"/>
  <c r="M553" i="3" s="1"/>
  <c r="K551" i="3"/>
  <c r="K547" i="3"/>
  <c r="K703" i="3"/>
  <c r="K701" i="3"/>
  <c r="P701" i="3" s="1"/>
  <c r="K699" i="3"/>
  <c r="K697" i="3"/>
  <c r="AP697" i="3" s="1"/>
  <c r="K695" i="3"/>
  <c r="K693" i="3"/>
  <c r="AB693" i="3" s="1"/>
  <c r="K691" i="3"/>
  <c r="Y691" i="3" s="1"/>
  <c r="K689" i="3"/>
  <c r="AC689" i="3" s="1"/>
  <c r="K687" i="3"/>
  <c r="K683" i="3"/>
  <c r="V683" i="3" s="1"/>
  <c r="K679" i="3"/>
  <c r="K677" i="3"/>
  <c r="BA677" i="3" s="1"/>
  <c r="K675" i="3"/>
  <c r="K673" i="3"/>
  <c r="AE673" i="3" s="1"/>
  <c r="K686" i="3"/>
  <c r="K682" i="3"/>
  <c r="L622" i="3"/>
  <c r="L619" i="3"/>
  <c r="AO619" i="3" s="1"/>
  <c r="L618" i="3"/>
  <c r="K603" i="3"/>
  <c r="W603" i="3" s="1"/>
  <c r="L601" i="3"/>
  <c r="K599" i="3"/>
  <c r="L596" i="3"/>
  <c r="L592" i="3"/>
  <c r="L580" i="3"/>
  <c r="L576" i="3"/>
  <c r="K568" i="3"/>
  <c r="K564" i="3"/>
  <c r="AC564" i="3" s="1"/>
  <c r="K562" i="3"/>
  <c r="K560" i="3"/>
  <c r="Q560" i="3" s="1"/>
  <c r="L553" i="3"/>
  <c r="L550" i="3"/>
  <c r="L546" i="3"/>
  <c r="L542" i="3"/>
  <c r="L538" i="3"/>
  <c r="L626" i="3"/>
  <c r="AL626" i="3" s="1"/>
  <c r="L624" i="3"/>
  <c r="L610" i="3"/>
  <c r="L606" i="3"/>
  <c r="L602" i="3"/>
  <c r="K552" i="3"/>
  <c r="K548" i="3"/>
  <c r="O548" i="3" s="1"/>
  <c r="K546" i="3"/>
  <c r="K544" i="3"/>
  <c r="AE544" i="3" s="1"/>
  <c r="K540" i="3"/>
  <c r="K538" i="3"/>
  <c r="AQ538" i="3" s="1"/>
  <c r="K727" i="3"/>
  <c r="L725" i="3"/>
  <c r="K725" i="3"/>
  <c r="V671" i="3"/>
  <c r="BD671" i="3"/>
  <c r="L669" i="3"/>
  <c r="K669" i="3"/>
  <c r="L667" i="3"/>
  <c r="K667" i="3"/>
  <c r="L665" i="3"/>
  <c r="K665" i="3"/>
  <c r="L663" i="3"/>
  <c r="K663" i="3"/>
  <c r="L661" i="3"/>
  <c r="K661" i="3"/>
  <c r="L659" i="3"/>
  <c r="K659" i="3"/>
  <c r="L657" i="3"/>
  <c r="K657" i="3"/>
  <c r="L655" i="3"/>
  <c r="K655" i="3"/>
  <c r="L653" i="3"/>
  <c r="K653" i="3"/>
  <c r="L651" i="3"/>
  <c r="K651" i="3"/>
  <c r="L649" i="3"/>
  <c r="K649" i="3"/>
  <c r="L647" i="3"/>
  <c r="K647" i="3"/>
  <c r="L645" i="3"/>
  <c r="K645" i="3"/>
  <c r="L643" i="3"/>
  <c r="K643" i="3"/>
  <c r="L641" i="3"/>
  <c r="K641" i="3"/>
  <c r="L639" i="3"/>
  <c r="K639" i="3"/>
  <c r="L637" i="3"/>
  <c r="K637" i="3"/>
  <c r="L635" i="3"/>
  <c r="K635" i="3"/>
  <c r="L633" i="3"/>
  <c r="K633" i="3"/>
  <c r="L631" i="3"/>
  <c r="K631" i="3"/>
  <c r="L629" i="3"/>
  <c r="K629" i="3"/>
  <c r="L627" i="3"/>
  <c r="K627" i="3"/>
  <c r="L625" i="3"/>
  <c r="K625" i="3"/>
  <c r="K623" i="3"/>
  <c r="K616" i="3"/>
  <c r="L611" i="3"/>
  <c r="K607" i="3"/>
  <c r="K600" i="3"/>
  <c r="L595" i="3"/>
  <c r="K593" i="3"/>
  <c r="K591" i="3"/>
  <c r="L588" i="3"/>
  <c r="K586" i="3"/>
  <c r="L581" i="3"/>
  <c r="L579" i="3"/>
  <c r="K577" i="3"/>
  <c r="L572" i="3"/>
  <c r="K570" i="3"/>
  <c r="L565" i="3"/>
  <c r="L563" i="3"/>
  <c r="K561" i="3"/>
  <c r="K559" i="3"/>
  <c r="L556" i="3"/>
  <c r="K554" i="3"/>
  <c r="L549" i="3"/>
  <c r="L547" i="3"/>
  <c r="K545" i="3"/>
  <c r="K543" i="3"/>
  <c r="L540" i="3"/>
  <c r="K723" i="3"/>
  <c r="K719" i="3"/>
  <c r="L717" i="3"/>
  <c r="K715" i="3"/>
  <c r="L713" i="3"/>
  <c r="K711" i="3"/>
  <c r="L709" i="3"/>
  <c r="K707" i="3"/>
  <c r="AJ701" i="3"/>
  <c r="AC701" i="3"/>
  <c r="R701" i="3"/>
  <c r="O701" i="3"/>
  <c r="BG701" i="3"/>
  <c r="O695" i="3"/>
  <c r="AE695" i="3"/>
  <c r="AU695" i="3"/>
  <c r="P695" i="3"/>
  <c r="AF695" i="3"/>
  <c r="AV695" i="3"/>
  <c r="M695" i="3"/>
  <c r="AC695" i="3"/>
  <c r="AS695" i="3"/>
  <c r="BI695" i="3"/>
  <c r="Z695" i="3"/>
  <c r="AP695" i="3"/>
  <c r="BF695" i="3"/>
  <c r="U691" i="3"/>
  <c r="AK691" i="3"/>
  <c r="BA691" i="3"/>
  <c r="R691" i="3"/>
  <c r="AH691" i="3"/>
  <c r="AX691" i="3"/>
  <c r="S691" i="3"/>
  <c r="AI691" i="3"/>
  <c r="AY691" i="3"/>
  <c r="T691" i="3"/>
  <c r="AJ691" i="3"/>
  <c r="AZ691" i="3"/>
  <c r="U677" i="3"/>
  <c r="AH677" i="3"/>
  <c r="AY677" i="3"/>
  <c r="T675" i="3"/>
  <c r="X675" i="3"/>
  <c r="AJ675" i="3"/>
  <c r="AN675" i="3"/>
  <c r="AZ675" i="3"/>
  <c r="BD675" i="3"/>
  <c r="Q675" i="3"/>
  <c r="U675" i="3"/>
  <c r="AG675" i="3"/>
  <c r="AK675" i="3"/>
  <c r="AW675" i="3"/>
  <c r="BA675" i="3"/>
  <c r="N675" i="3"/>
  <c r="R675" i="3"/>
  <c r="AD675" i="3"/>
  <c r="AH675" i="3"/>
  <c r="AT675" i="3"/>
  <c r="AX675" i="3"/>
  <c r="O675" i="3"/>
  <c r="S675" i="3"/>
  <c r="AE675" i="3"/>
  <c r="AI675" i="3"/>
  <c r="AU675" i="3"/>
  <c r="AY675" i="3"/>
  <c r="O673" i="3"/>
  <c r="AU673" i="3"/>
  <c r="AF673" i="3"/>
  <c r="M673" i="3"/>
  <c r="AS673" i="3"/>
  <c r="Z673" i="3"/>
  <c r="BF673" i="3"/>
  <c r="L727" i="3"/>
  <c r="L723" i="3"/>
  <c r="L623" i="3"/>
  <c r="AB619" i="3"/>
  <c r="BB619" i="3"/>
  <c r="O612" i="3"/>
  <c r="S612" i="3"/>
  <c r="AE612" i="3"/>
  <c r="AI612" i="3"/>
  <c r="AU612" i="3"/>
  <c r="AY612" i="3"/>
  <c r="M612" i="3"/>
  <c r="Q612" i="3"/>
  <c r="AC612" i="3"/>
  <c r="AG612" i="3"/>
  <c r="AS612" i="3"/>
  <c r="AW612" i="3"/>
  <c r="BI612" i="3"/>
  <c r="T612" i="3"/>
  <c r="AR612" i="3"/>
  <c r="AZ612" i="3"/>
  <c r="V612" i="3"/>
  <c r="AD612" i="3"/>
  <c r="BB612" i="3"/>
  <c r="P612" i="3"/>
  <c r="AN612" i="3"/>
  <c r="AV612" i="3"/>
  <c r="Z612" i="3"/>
  <c r="AH612" i="3"/>
  <c r="BF612" i="3"/>
  <c r="L607" i="3"/>
  <c r="BC603" i="3"/>
  <c r="U603" i="3"/>
  <c r="AH603" i="3"/>
  <c r="AA596" i="3"/>
  <c r="L593" i="3"/>
  <c r="L591" i="3"/>
  <c r="M589" i="3"/>
  <c r="Y589" i="3"/>
  <c r="AC589" i="3"/>
  <c r="AO589" i="3"/>
  <c r="AS589" i="3"/>
  <c r="BE589" i="3"/>
  <c r="BI589" i="3"/>
  <c r="V589" i="3"/>
  <c r="Z589" i="3"/>
  <c r="AL589" i="3"/>
  <c r="AP589" i="3"/>
  <c r="BB589" i="3"/>
  <c r="BF589" i="3"/>
  <c r="W589" i="3"/>
  <c r="AA589" i="3"/>
  <c r="AM589" i="3"/>
  <c r="AQ589" i="3"/>
  <c r="BC589" i="3"/>
  <c r="BG589" i="3"/>
  <c r="X589" i="3"/>
  <c r="AB589" i="3"/>
  <c r="AN589" i="3"/>
  <c r="AR589" i="3"/>
  <c r="BD589" i="3"/>
  <c r="BH589" i="3"/>
  <c r="AH587" i="3"/>
  <c r="L584" i="3"/>
  <c r="K582" i="3"/>
  <c r="AA580" i="3"/>
  <c r="BG580" i="3"/>
  <c r="AL580" i="3"/>
  <c r="AH580" i="3"/>
  <c r="AD580" i="3"/>
  <c r="AF580" i="3"/>
  <c r="L577" i="3"/>
  <c r="L575" i="3"/>
  <c r="K573" i="3"/>
  <c r="P571" i="3"/>
  <c r="L568" i="3"/>
  <c r="P568" i="3" s="1"/>
  <c r="K566" i="3"/>
  <c r="M564" i="3"/>
  <c r="AS564" i="3"/>
  <c r="AH564" i="3"/>
  <c r="W564" i="3"/>
  <c r="BC564" i="3"/>
  <c r="AN564" i="3"/>
  <c r="BI564" i="3"/>
  <c r="L561" i="3"/>
  <c r="L559" i="3"/>
  <c r="K557" i="3"/>
  <c r="K555" i="3"/>
  <c r="L552" i="3"/>
  <c r="S552" i="3" s="1"/>
  <c r="K550" i="3"/>
  <c r="AF548" i="3"/>
  <c r="L545" i="3"/>
  <c r="L543" i="3"/>
  <c r="K541" i="3"/>
  <c r="K539" i="3"/>
  <c r="K721" i="3"/>
  <c r="K717" i="3"/>
  <c r="L715" i="3"/>
  <c r="K713" i="3"/>
  <c r="L711" i="3"/>
  <c r="K709" i="3"/>
  <c r="L707" i="3"/>
  <c r="L705" i="3"/>
  <c r="O703" i="3"/>
  <c r="AE703" i="3"/>
  <c r="AU703" i="3"/>
  <c r="P703" i="3"/>
  <c r="AF703" i="3"/>
  <c r="AV703" i="3"/>
  <c r="M703" i="3"/>
  <c r="AC703" i="3"/>
  <c r="AS703" i="3"/>
  <c r="BI703" i="3"/>
  <c r="Z703" i="3"/>
  <c r="AP703" i="3"/>
  <c r="BF703" i="3"/>
  <c r="M699" i="3"/>
  <c r="Q699" i="3"/>
  <c r="U699" i="3"/>
  <c r="Y699" i="3"/>
  <c r="AC699" i="3"/>
  <c r="AG699" i="3"/>
  <c r="AK699" i="3"/>
  <c r="AO699" i="3"/>
  <c r="AS699" i="3"/>
  <c r="AW699" i="3"/>
  <c r="BA699" i="3"/>
  <c r="BE699" i="3"/>
  <c r="BI699" i="3"/>
  <c r="N699" i="3"/>
  <c r="R699" i="3"/>
  <c r="V699" i="3"/>
  <c r="Z699" i="3"/>
  <c r="AD699" i="3"/>
  <c r="AH699" i="3"/>
  <c r="AL699" i="3"/>
  <c r="AP699" i="3"/>
  <c r="AT699" i="3"/>
  <c r="AX699" i="3"/>
  <c r="BB699" i="3"/>
  <c r="BF699" i="3"/>
  <c r="O699" i="3"/>
  <c r="S699" i="3"/>
  <c r="W699" i="3"/>
  <c r="AA699" i="3"/>
  <c r="AE699" i="3"/>
  <c r="AI699" i="3"/>
  <c r="AM699" i="3"/>
  <c r="AQ699" i="3"/>
  <c r="AU699" i="3"/>
  <c r="AY699" i="3"/>
  <c r="BC699" i="3"/>
  <c r="BG699" i="3"/>
  <c r="P699" i="3"/>
  <c r="T699" i="3"/>
  <c r="X699" i="3"/>
  <c r="AB699" i="3"/>
  <c r="AF699" i="3"/>
  <c r="AJ699" i="3"/>
  <c r="AN699" i="3"/>
  <c r="AR699" i="3"/>
  <c r="AV699" i="3"/>
  <c r="AZ699" i="3"/>
  <c r="BD699" i="3"/>
  <c r="BH699" i="3"/>
  <c r="Z697" i="3"/>
  <c r="BF697" i="3"/>
  <c r="AQ697" i="3"/>
  <c r="AB697" i="3"/>
  <c r="BH697" i="3"/>
  <c r="AO697" i="3"/>
  <c r="T693" i="3"/>
  <c r="AJ693" i="3"/>
  <c r="AZ693" i="3"/>
  <c r="Q693" i="3"/>
  <c r="AG693" i="3"/>
  <c r="AW693" i="3"/>
  <c r="N693" i="3"/>
  <c r="AD693" i="3"/>
  <c r="AT693" i="3"/>
  <c r="O693" i="3"/>
  <c r="AE693" i="3"/>
  <c r="AU693" i="3"/>
  <c r="M689" i="3"/>
  <c r="S689" i="3"/>
  <c r="AL689" i="3"/>
  <c r="AF689" i="3"/>
  <c r="Z689" i="3"/>
  <c r="T689" i="3"/>
  <c r="BI689" i="3"/>
  <c r="M687" i="3"/>
  <c r="AC687" i="3"/>
  <c r="AS687" i="3"/>
  <c r="BI687" i="3"/>
  <c r="Z687" i="3"/>
  <c r="AP687" i="3"/>
  <c r="BF687" i="3"/>
  <c r="AA687" i="3"/>
  <c r="AQ687" i="3"/>
  <c r="BG687" i="3"/>
  <c r="AB687" i="3"/>
  <c r="AR687" i="3"/>
  <c r="BH687" i="3"/>
  <c r="N683" i="3"/>
  <c r="AD683" i="3"/>
  <c r="AT683" i="3"/>
  <c r="O683" i="3"/>
  <c r="AE683" i="3"/>
  <c r="AU683" i="3"/>
  <c r="P683" i="3"/>
  <c r="AF683" i="3"/>
  <c r="AV683" i="3"/>
  <c r="M683" i="3"/>
  <c r="AC683" i="3"/>
  <c r="AS683" i="3"/>
  <c r="BI683" i="3"/>
  <c r="T679" i="3"/>
  <c r="AJ679" i="3"/>
  <c r="AZ679" i="3"/>
  <c r="Q679" i="3"/>
  <c r="AG679" i="3"/>
  <c r="AW679" i="3"/>
  <c r="N679" i="3"/>
  <c r="AD679" i="3"/>
  <c r="AT679" i="3"/>
  <c r="O679" i="3"/>
  <c r="AE679" i="3"/>
  <c r="AU679" i="3"/>
  <c r="L721" i="3"/>
  <c r="L719" i="3"/>
  <c r="K726" i="3"/>
  <c r="K724" i="3"/>
  <c r="K722" i="3"/>
  <c r="K720" i="3"/>
  <c r="K718" i="3"/>
  <c r="L716" i="3"/>
  <c r="K716" i="3"/>
  <c r="L714" i="3"/>
  <c r="K714" i="3"/>
  <c r="L712" i="3"/>
  <c r="K712" i="3"/>
  <c r="L710" i="3"/>
  <c r="K710" i="3"/>
  <c r="L708" i="3"/>
  <c r="K708" i="3"/>
  <c r="L706" i="3"/>
  <c r="K706" i="3"/>
  <c r="L704" i="3"/>
  <c r="K704" i="3"/>
  <c r="L702" i="3"/>
  <c r="K702" i="3"/>
  <c r="L700" i="3"/>
  <c r="K700" i="3"/>
  <c r="L698" i="3"/>
  <c r="K698" i="3"/>
  <c r="L696" i="3"/>
  <c r="K696" i="3"/>
  <c r="L694" i="3"/>
  <c r="K694" i="3"/>
  <c r="L692" i="3"/>
  <c r="K692" i="3"/>
  <c r="L690" i="3"/>
  <c r="K690" i="3"/>
  <c r="L688" i="3"/>
  <c r="K688" i="3"/>
  <c r="K685" i="3"/>
  <c r="K684" i="3"/>
  <c r="K681" i="3"/>
  <c r="L680" i="3"/>
  <c r="K680" i="3"/>
  <c r="L678" i="3"/>
  <c r="K678" i="3"/>
  <c r="L676" i="3"/>
  <c r="K676" i="3"/>
  <c r="L674" i="3"/>
  <c r="K674" i="3"/>
  <c r="L672" i="3"/>
  <c r="K672" i="3"/>
  <c r="L670" i="3"/>
  <c r="K670" i="3"/>
  <c r="L668" i="3"/>
  <c r="K668" i="3"/>
  <c r="L666" i="3"/>
  <c r="K666" i="3"/>
  <c r="L664" i="3"/>
  <c r="K664" i="3"/>
  <c r="L662" i="3"/>
  <c r="K662" i="3"/>
  <c r="L660" i="3"/>
  <c r="K660" i="3"/>
  <c r="L658" i="3"/>
  <c r="K658" i="3"/>
  <c r="L656" i="3"/>
  <c r="K656" i="3"/>
  <c r="L654" i="3"/>
  <c r="K654" i="3"/>
  <c r="L652" i="3"/>
  <c r="K652" i="3"/>
  <c r="L650" i="3"/>
  <c r="K650" i="3"/>
  <c r="L648" i="3"/>
  <c r="K648" i="3"/>
  <c r="L646" i="3"/>
  <c r="K646" i="3"/>
  <c r="L644" i="3"/>
  <c r="K644" i="3"/>
  <c r="L642" i="3"/>
  <c r="K642" i="3"/>
  <c r="L640" i="3"/>
  <c r="K640" i="3"/>
  <c r="L638" i="3"/>
  <c r="K638" i="3"/>
  <c r="L636" i="3"/>
  <c r="K636" i="3"/>
  <c r="L634" i="3"/>
  <c r="K634" i="3"/>
  <c r="L632" i="3"/>
  <c r="K632" i="3"/>
  <c r="L630" i="3"/>
  <c r="K630" i="3"/>
  <c r="L628" i="3"/>
  <c r="AQ628" i="3" s="1"/>
  <c r="V626" i="3"/>
  <c r="BB626" i="3"/>
  <c r="AM626" i="3"/>
  <c r="X626" i="3"/>
  <c r="BD626" i="3"/>
  <c r="AK626" i="3"/>
  <c r="S624" i="3"/>
  <c r="AI624" i="3"/>
  <c r="AM624" i="3"/>
  <c r="AY624" i="3"/>
  <c r="T624" i="3"/>
  <c r="X624" i="3"/>
  <c r="AJ624" i="3"/>
  <c r="AZ624" i="3"/>
  <c r="BD624" i="3"/>
  <c r="Q624" i="3"/>
  <c r="AG624" i="3"/>
  <c r="AK624" i="3"/>
  <c r="AW624" i="3"/>
  <c r="N624" i="3"/>
  <c r="R624" i="3"/>
  <c r="AD624" i="3"/>
  <c r="AT624" i="3"/>
  <c r="AX624" i="3"/>
  <c r="P594" i="3"/>
  <c r="T594" i="3"/>
  <c r="X594" i="3"/>
  <c r="AB594" i="3"/>
  <c r="AF594" i="3"/>
  <c r="AJ594" i="3"/>
  <c r="AN594" i="3"/>
  <c r="AR594" i="3"/>
  <c r="AV594" i="3"/>
  <c r="AZ594" i="3"/>
  <c r="BD594" i="3"/>
  <c r="BH594" i="3"/>
  <c r="M594" i="3"/>
  <c r="Q594" i="3"/>
  <c r="U594" i="3"/>
  <c r="Y594" i="3"/>
  <c r="AC594" i="3"/>
  <c r="AG594" i="3"/>
  <c r="AK594" i="3"/>
  <c r="AO594" i="3"/>
  <c r="AS594" i="3"/>
  <c r="AW594" i="3"/>
  <c r="BA594" i="3"/>
  <c r="BE594" i="3"/>
  <c r="BI594" i="3"/>
  <c r="S594" i="3"/>
  <c r="AA594" i="3"/>
  <c r="AI594" i="3"/>
  <c r="AQ594" i="3"/>
  <c r="AY594" i="3"/>
  <c r="BG594" i="3"/>
  <c r="N594" i="3"/>
  <c r="V594" i="3"/>
  <c r="AD594" i="3"/>
  <c r="AL594" i="3"/>
  <c r="AT594" i="3"/>
  <c r="BB594" i="3"/>
  <c r="O594" i="3"/>
  <c r="W594" i="3"/>
  <c r="AE594" i="3"/>
  <c r="AM594" i="3"/>
  <c r="AU594" i="3"/>
  <c r="BC594" i="3"/>
  <c r="R594" i="3"/>
  <c r="Z594" i="3"/>
  <c r="AH594" i="3"/>
  <c r="AP594" i="3"/>
  <c r="AX594" i="3"/>
  <c r="BF594" i="3"/>
  <c r="AO592" i="3"/>
  <c r="V592" i="3"/>
  <c r="BB592" i="3"/>
  <c r="S592" i="3"/>
  <c r="AY592" i="3"/>
  <c r="AJ592" i="3"/>
  <c r="O592" i="3"/>
  <c r="AU592" i="3"/>
  <c r="N578" i="3"/>
  <c r="R578" i="3"/>
  <c r="V578" i="3"/>
  <c r="Z578" i="3"/>
  <c r="AD578" i="3"/>
  <c r="AH578" i="3"/>
  <c r="AL578" i="3"/>
  <c r="AP578" i="3"/>
  <c r="AT578" i="3"/>
  <c r="AX578" i="3"/>
  <c r="BB578" i="3"/>
  <c r="BF578" i="3"/>
  <c r="O578" i="3"/>
  <c r="S578" i="3"/>
  <c r="W578" i="3"/>
  <c r="AA578" i="3"/>
  <c r="AE578" i="3"/>
  <c r="AI578" i="3"/>
  <c r="AM578" i="3"/>
  <c r="AQ578" i="3"/>
  <c r="AU578" i="3"/>
  <c r="AY578" i="3"/>
  <c r="BC578" i="3"/>
  <c r="BG578" i="3"/>
  <c r="M578" i="3"/>
  <c r="U578" i="3"/>
  <c r="AC578" i="3"/>
  <c r="AK578" i="3"/>
  <c r="AS578" i="3"/>
  <c r="BA578" i="3"/>
  <c r="BI578" i="3"/>
  <c r="P578" i="3"/>
  <c r="X578" i="3"/>
  <c r="AF578" i="3"/>
  <c r="AN578" i="3"/>
  <c r="AV578" i="3"/>
  <c r="BD578" i="3"/>
  <c r="Q578" i="3"/>
  <c r="Y578" i="3"/>
  <c r="AG578" i="3"/>
  <c r="AO578" i="3"/>
  <c r="AW578" i="3"/>
  <c r="BE578" i="3"/>
  <c r="T578" i="3"/>
  <c r="AB578" i="3"/>
  <c r="AJ578" i="3"/>
  <c r="AR578" i="3"/>
  <c r="AZ578" i="3"/>
  <c r="BH578" i="3"/>
  <c r="W576" i="3"/>
  <c r="AM576" i="3"/>
  <c r="BC576" i="3"/>
  <c r="X576" i="3"/>
  <c r="AN576" i="3"/>
  <c r="BD576" i="3"/>
  <c r="AH576" i="3"/>
  <c r="M576" i="3"/>
  <c r="AS576" i="3"/>
  <c r="V576" i="3"/>
  <c r="BB576" i="3"/>
  <c r="AO576" i="3"/>
  <c r="T562" i="3"/>
  <c r="AJ562" i="3"/>
  <c r="AZ562" i="3"/>
  <c r="Q562" i="3"/>
  <c r="AG562" i="3"/>
  <c r="AW562" i="3"/>
  <c r="N562" i="3"/>
  <c r="AD562" i="3"/>
  <c r="AT562" i="3"/>
  <c r="O562" i="3"/>
  <c r="AE562" i="3"/>
  <c r="AU562" i="3"/>
  <c r="M560" i="3"/>
  <c r="U560" i="3"/>
  <c r="AC560" i="3"/>
  <c r="AK560" i="3"/>
  <c r="AS560" i="3"/>
  <c r="BA560" i="3"/>
  <c r="BI560" i="3"/>
  <c r="R560" i="3"/>
  <c r="Z560" i="3"/>
  <c r="AH560" i="3"/>
  <c r="AP560" i="3"/>
  <c r="AX560" i="3"/>
  <c r="BF560" i="3"/>
  <c r="S560" i="3"/>
  <c r="AA560" i="3"/>
  <c r="AI560" i="3"/>
  <c r="AQ560" i="3"/>
  <c r="AY560" i="3"/>
  <c r="BG560" i="3"/>
  <c r="T560" i="3"/>
  <c r="AB560" i="3"/>
  <c r="AJ560" i="3"/>
  <c r="AR560" i="3"/>
  <c r="AZ560" i="3"/>
  <c r="BH560" i="3"/>
  <c r="Q553" i="3"/>
  <c r="Y553" i="3"/>
  <c r="AG553" i="3"/>
  <c r="AO553" i="3"/>
  <c r="N553" i="3"/>
  <c r="V553" i="3"/>
  <c r="AD553" i="3"/>
  <c r="AL553" i="3"/>
  <c r="O553" i="3"/>
  <c r="W553" i="3"/>
  <c r="AE553" i="3"/>
  <c r="AM553" i="3"/>
  <c r="AU553" i="3"/>
  <c r="BC553" i="3"/>
  <c r="P553" i="3"/>
  <c r="X553" i="3"/>
  <c r="AF553" i="3"/>
  <c r="AN553" i="3"/>
  <c r="AV553" i="3"/>
  <c r="BD553" i="3"/>
  <c r="AT553" i="3"/>
  <c r="AW553" i="3"/>
  <c r="AX553" i="3"/>
  <c r="BA553" i="3"/>
  <c r="T546" i="3"/>
  <c r="X546" i="3"/>
  <c r="AJ546" i="3"/>
  <c r="AN546" i="3"/>
  <c r="AZ546" i="3"/>
  <c r="BD546" i="3"/>
  <c r="Q546" i="3"/>
  <c r="U546" i="3"/>
  <c r="AG546" i="3"/>
  <c r="AK546" i="3"/>
  <c r="AW546" i="3"/>
  <c r="BA546" i="3"/>
  <c r="O546" i="3"/>
  <c r="W546" i="3"/>
  <c r="AU546" i="3"/>
  <c r="BC546" i="3"/>
  <c r="AH546" i="3"/>
  <c r="AP546" i="3"/>
  <c r="S546" i="3"/>
  <c r="AA546" i="3"/>
  <c r="AY546" i="3"/>
  <c r="BG546" i="3"/>
  <c r="AD546" i="3"/>
  <c r="AL546" i="3"/>
  <c r="O544" i="3"/>
  <c r="AU544" i="3"/>
  <c r="X544" i="3"/>
  <c r="AS544" i="3"/>
  <c r="N544" i="3"/>
  <c r="AJ544" i="3"/>
  <c r="BD544" i="3"/>
  <c r="Z544" i="3"/>
  <c r="AV544" i="3"/>
  <c r="Q544" i="3"/>
  <c r="AL544" i="3"/>
  <c r="BF544" i="3"/>
  <c r="L541" i="3"/>
  <c r="L539" i="3"/>
  <c r="K620" i="3"/>
  <c r="L615" i="3"/>
  <c r="AK615" i="3" s="1"/>
  <c r="K611" i="3"/>
  <c r="L599" i="3"/>
  <c r="N595" i="3"/>
  <c r="R595" i="3"/>
  <c r="V595" i="3"/>
  <c r="Z595" i="3"/>
  <c r="AD595" i="3"/>
  <c r="AH595" i="3"/>
  <c r="AL595" i="3"/>
  <c r="AP595" i="3"/>
  <c r="AT595" i="3"/>
  <c r="AX595" i="3"/>
  <c r="BB595" i="3"/>
  <c r="BF595" i="3"/>
  <c r="O595" i="3"/>
  <c r="S595" i="3"/>
  <c r="W595" i="3"/>
  <c r="AA595" i="3"/>
  <c r="AE595" i="3"/>
  <c r="AI595" i="3"/>
  <c r="AM595" i="3"/>
  <c r="AQ595" i="3"/>
  <c r="AU595" i="3"/>
  <c r="AY595" i="3"/>
  <c r="BC595" i="3"/>
  <c r="BG595" i="3"/>
  <c r="Q595" i="3"/>
  <c r="Y595" i="3"/>
  <c r="AG595" i="3"/>
  <c r="AO595" i="3"/>
  <c r="AW595" i="3"/>
  <c r="BE595" i="3"/>
  <c r="T595" i="3"/>
  <c r="AB595" i="3"/>
  <c r="AJ595" i="3"/>
  <c r="AR595" i="3"/>
  <c r="AZ595" i="3"/>
  <c r="BH595" i="3"/>
  <c r="M595" i="3"/>
  <c r="U595" i="3"/>
  <c r="AC595" i="3"/>
  <c r="AK595" i="3"/>
  <c r="AS595" i="3"/>
  <c r="BA595" i="3"/>
  <c r="BI595" i="3"/>
  <c r="P595" i="3"/>
  <c r="X595" i="3"/>
  <c r="AF595" i="3"/>
  <c r="AN595" i="3"/>
  <c r="AV595" i="3"/>
  <c r="BD595" i="3"/>
  <c r="K590" i="3"/>
  <c r="K588" i="3"/>
  <c r="L585" i="3"/>
  <c r="AZ585" i="3" s="1"/>
  <c r="L583" i="3"/>
  <c r="AV583" i="3" s="1"/>
  <c r="K581" i="3"/>
  <c r="K579" i="3"/>
  <c r="K574" i="3"/>
  <c r="K572" i="3"/>
  <c r="L569" i="3"/>
  <c r="AH569" i="3" s="1"/>
  <c r="L567" i="3"/>
  <c r="Z567" i="3" s="1"/>
  <c r="K565" i="3"/>
  <c r="K563" i="3"/>
  <c r="K558" i="3"/>
  <c r="K556" i="3"/>
  <c r="L551" i="3"/>
  <c r="Q551" i="3" s="1"/>
  <c r="K549" i="3"/>
  <c r="O547" i="3"/>
  <c r="S547" i="3"/>
  <c r="W547" i="3"/>
  <c r="AE547" i="3"/>
  <c r="AI547" i="3"/>
  <c r="AM547" i="3"/>
  <c r="AU547" i="3"/>
  <c r="AY547" i="3"/>
  <c r="BC547" i="3"/>
  <c r="P547" i="3"/>
  <c r="T547" i="3"/>
  <c r="X547" i="3"/>
  <c r="AF547" i="3"/>
  <c r="AJ547" i="3"/>
  <c r="AN547" i="3"/>
  <c r="AV547" i="3"/>
  <c r="AZ547" i="3"/>
  <c r="BD547" i="3"/>
  <c r="N547" i="3"/>
  <c r="V547" i="3"/>
  <c r="AD547" i="3"/>
  <c r="AT547" i="3"/>
  <c r="BB547" i="3"/>
  <c r="Q547" i="3"/>
  <c r="AG547" i="3"/>
  <c r="AO547" i="3"/>
  <c r="AW547" i="3"/>
  <c r="R547" i="3"/>
  <c r="Z547" i="3"/>
  <c r="AH547" i="3"/>
  <c r="AX547" i="3"/>
  <c r="BF547" i="3"/>
  <c r="M547" i="3"/>
  <c r="AC547" i="3"/>
  <c r="AK547" i="3"/>
  <c r="AS547" i="3"/>
  <c r="BI547" i="3"/>
  <c r="K542" i="3"/>
  <c r="N540" i="3"/>
  <c r="V540" i="3"/>
  <c r="Z540" i="3"/>
  <c r="AD540" i="3"/>
  <c r="AH540" i="3"/>
  <c r="AL540" i="3"/>
  <c r="AP540" i="3"/>
  <c r="AT540" i="3"/>
  <c r="AX540" i="3"/>
  <c r="BB540" i="3"/>
  <c r="BF540" i="3"/>
  <c r="O540" i="3"/>
  <c r="S540" i="3"/>
  <c r="W540" i="3"/>
  <c r="AA540" i="3"/>
  <c r="AE540" i="3"/>
  <c r="AI540" i="3"/>
  <c r="AM540" i="3"/>
  <c r="AQ540" i="3"/>
  <c r="AU540" i="3"/>
  <c r="AY540" i="3"/>
  <c r="BC540" i="3"/>
  <c r="BG540" i="3"/>
  <c r="M540" i="3"/>
  <c r="U540" i="3"/>
  <c r="AC540" i="3"/>
  <c r="AK540" i="3"/>
  <c r="AS540" i="3"/>
  <c r="BA540" i="3"/>
  <c r="BI540" i="3"/>
  <c r="P540" i="3"/>
  <c r="X540" i="3"/>
  <c r="AF540" i="3"/>
  <c r="AN540" i="3"/>
  <c r="AV540" i="3"/>
  <c r="BD540" i="3"/>
  <c r="Q540" i="3"/>
  <c r="Y540" i="3"/>
  <c r="AG540" i="3"/>
  <c r="AO540" i="3"/>
  <c r="AW540" i="3"/>
  <c r="BE540" i="3"/>
  <c r="T540" i="3"/>
  <c r="AB540" i="3"/>
  <c r="AJ540" i="3"/>
  <c r="AR540" i="3"/>
  <c r="AZ540" i="3"/>
  <c r="BH540" i="3"/>
  <c r="L684" i="3"/>
  <c r="L613" i="3"/>
  <c r="L608" i="3"/>
  <c r="O608" i="3" s="1"/>
  <c r="L597" i="3"/>
  <c r="L620" i="3"/>
  <c r="L609" i="3"/>
  <c r="L604" i="3"/>
  <c r="Z604" i="3" s="1"/>
  <c r="L686" i="3"/>
  <c r="W686" i="3" s="1"/>
  <c r="L682" i="3"/>
  <c r="T682" i="3" s="1"/>
  <c r="L616" i="3"/>
  <c r="L605" i="3"/>
  <c r="L600" i="3"/>
  <c r="K621" i="3"/>
  <c r="K617" i="3"/>
  <c r="K613" i="3"/>
  <c r="K609" i="3"/>
  <c r="K605" i="3"/>
  <c r="K601" i="3"/>
  <c r="K597" i="3"/>
  <c r="K622" i="3"/>
  <c r="K618" i="3"/>
  <c r="K614" i="3"/>
  <c r="K610" i="3"/>
  <c r="K606" i="3"/>
  <c r="K602" i="3"/>
  <c r="K598" i="3"/>
  <c r="BI553" i="3" l="1"/>
  <c r="BF553" i="3"/>
  <c r="BE553" i="3"/>
  <c r="BB553" i="3"/>
  <c r="BH553" i="3"/>
  <c r="AZ553" i="3"/>
  <c r="AR553" i="3"/>
  <c r="AJ553" i="3"/>
  <c r="AB553" i="3"/>
  <c r="T553" i="3"/>
  <c r="BG553" i="3"/>
  <c r="AY553" i="3"/>
  <c r="AQ553" i="3"/>
  <c r="AI553" i="3"/>
  <c r="AA553" i="3"/>
  <c r="S553" i="3"/>
  <c r="AP553" i="3"/>
  <c r="AH553" i="3"/>
  <c r="Z553" i="3"/>
  <c r="R553" i="3"/>
  <c r="AS553" i="3"/>
  <c r="AK553" i="3"/>
  <c r="AC553" i="3"/>
  <c r="U553" i="3"/>
  <c r="BD560" i="3"/>
  <c r="AV560" i="3"/>
  <c r="AN560" i="3"/>
  <c r="AF560" i="3"/>
  <c r="X560" i="3"/>
  <c r="P560" i="3"/>
  <c r="BC560" i="3"/>
  <c r="AU560" i="3"/>
  <c r="AM560" i="3"/>
  <c r="AE560" i="3"/>
  <c r="W560" i="3"/>
  <c r="O560" i="3"/>
  <c r="BB560" i="3"/>
  <c r="AT560" i="3"/>
  <c r="AL560" i="3"/>
  <c r="AD560" i="3"/>
  <c r="V560" i="3"/>
  <c r="N560" i="3"/>
  <c r="BE560" i="3"/>
  <c r="AW560" i="3"/>
  <c r="AO560" i="3"/>
  <c r="AG560" i="3"/>
  <c r="Y560" i="3"/>
  <c r="BG562" i="3"/>
  <c r="AQ562" i="3"/>
  <c r="AA562" i="3"/>
  <c r="BF562" i="3"/>
  <c r="AP562" i="3"/>
  <c r="Z562" i="3"/>
  <c r="BI562" i="3"/>
  <c r="AS562" i="3"/>
  <c r="AC562" i="3"/>
  <c r="M562" i="3"/>
  <c r="AV562" i="3"/>
  <c r="AF562" i="3"/>
  <c r="AG576" i="3"/>
  <c r="AT576" i="3"/>
  <c r="N576" i="3"/>
  <c r="AK576" i="3"/>
  <c r="BF576" i="3"/>
  <c r="Z576" i="3"/>
  <c r="AZ576" i="3"/>
  <c r="AJ576" i="3"/>
  <c r="T576" i="3"/>
  <c r="AY576" i="3"/>
  <c r="AI576" i="3"/>
  <c r="BC592" i="3"/>
  <c r="W592" i="3"/>
  <c r="AR592" i="3"/>
  <c r="BG592" i="3"/>
  <c r="AA592" i="3"/>
  <c r="AF592" i="3"/>
  <c r="AL592" i="3"/>
  <c r="BE592" i="3"/>
  <c r="BA626" i="3"/>
  <c r="U626" i="3"/>
  <c r="AN626" i="3"/>
  <c r="BC626" i="3"/>
  <c r="W626" i="3"/>
  <c r="BA683" i="3"/>
  <c r="AK683" i="3"/>
  <c r="U683" i="3"/>
  <c r="BD683" i="3"/>
  <c r="AN683" i="3"/>
  <c r="X683" i="3"/>
  <c r="BC683" i="3"/>
  <c r="AM683" i="3"/>
  <c r="W683" i="3"/>
  <c r="BB683" i="3"/>
  <c r="AL683" i="3"/>
  <c r="AS689" i="3"/>
  <c r="AV689" i="3"/>
  <c r="AY689" i="3"/>
  <c r="BB689" i="3"/>
  <c r="AI689" i="3"/>
  <c r="BC693" i="3"/>
  <c r="AM693" i="3"/>
  <c r="W693" i="3"/>
  <c r="BB693" i="3"/>
  <c r="AL693" i="3"/>
  <c r="V693" i="3"/>
  <c r="BE693" i="3"/>
  <c r="AO693" i="3"/>
  <c r="Y693" i="3"/>
  <c r="BH693" i="3"/>
  <c r="AR693" i="3"/>
  <c r="BE697" i="3"/>
  <c r="Y697" i="3"/>
  <c r="AR697" i="3"/>
  <c r="BG697" i="3"/>
  <c r="AA697" i="3"/>
  <c r="AW548" i="3"/>
  <c r="BD564" i="3"/>
  <c r="X564" i="3"/>
  <c r="AM564" i="3"/>
  <c r="AX564" i="3"/>
  <c r="R564" i="3"/>
  <c r="AC571" i="3"/>
  <c r="BA580" i="3"/>
  <c r="AZ580" i="3"/>
  <c r="BD580" i="3"/>
  <c r="BH580" i="3"/>
  <c r="AB580" i="3"/>
  <c r="AY587" i="3"/>
  <c r="AZ596" i="3"/>
  <c r="BA603" i="3"/>
  <c r="AN603" i="3"/>
  <c r="AP673" i="3"/>
  <c r="BI673" i="3"/>
  <c r="AC673" i="3"/>
  <c r="AV673" i="3"/>
  <c r="P673" i="3"/>
  <c r="AJ677" i="3"/>
  <c r="S677" i="3"/>
  <c r="AI701" i="3"/>
  <c r="AP701" i="3"/>
  <c r="AW701" i="3"/>
  <c r="BD701" i="3"/>
  <c r="AD548" i="3"/>
  <c r="AU548" i="3"/>
  <c r="Q548" i="3"/>
  <c r="N626" i="3"/>
  <c r="Z626" i="3"/>
  <c r="AP626" i="3"/>
  <c r="BF626" i="3"/>
  <c r="AA626" i="3"/>
  <c r="AQ626" i="3"/>
  <c r="BG626" i="3"/>
  <c r="AB626" i="3"/>
  <c r="AR626" i="3"/>
  <c r="BH626" i="3"/>
  <c r="Y626" i="3"/>
  <c r="AO626" i="3"/>
  <c r="BE626" i="3"/>
  <c r="Q564" i="3"/>
  <c r="AG564" i="3"/>
  <c r="AW564" i="3"/>
  <c r="V564" i="3"/>
  <c r="AL564" i="3"/>
  <c r="BB564" i="3"/>
  <c r="AA564" i="3"/>
  <c r="AQ564" i="3"/>
  <c r="BG564" i="3"/>
  <c r="AB564" i="3"/>
  <c r="AR564" i="3"/>
  <c r="BH564" i="3"/>
  <c r="AA603" i="3"/>
  <c r="AQ603" i="3"/>
  <c r="BG603" i="3"/>
  <c r="AB603" i="3"/>
  <c r="AR603" i="3"/>
  <c r="BH603" i="3"/>
  <c r="Y603" i="3"/>
  <c r="AO603" i="3"/>
  <c r="BE603" i="3"/>
  <c r="V603" i="3"/>
  <c r="AL603" i="3"/>
  <c r="BB603" i="3"/>
  <c r="AM603" i="3"/>
  <c r="X603" i="3"/>
  <c r="BD603" i="3"/>
  <c r="AK603" i="3"/>
  <c r="R603" i="3"/>
  <c r="AX603" i="3"/>
  <c r="AR619" i="3"/>
  <c r="Y619" i="3"/>
  <c r="BE619" i="3"/>
  <c r="AL619" i="3"/>
  <c r="W619" i="3"/>
  <c r="BC619" i="3"/>
  <c r="BH619" i="3"/>
  <c r="V619" i="3"/>
  <c r="AM619" i="3"/>
  <c r="S673" i="3"/>
  <c r="AA673" i="3"/>
  <c r="AI673" i="3"/>
  <c r="AQ673" i="3"/>
  <c r="AY673" i="3"/>
  <c r="BG673" i="3"/>
  <c r="T673" i="3"/>
  <c r="AB673" i="3"/>
  <c r="AJ673" i="3"/>
  <c r="AR673" i="3"/>
  <c r="AZ673" i="3"/>
  <c r="BH673" i="3"/>
  <c r="Q673" i="3"/>
  <c r="Y673" i="3"/>
  <c r="AG673" i="3"/>
  <c r="AO673" i="3"/>
  <c r="AW673" i="3"/>
  <c r="BE673" i="3"/>
  <c r="N673" i="3"/>
  <c r="V673" i="3"/>
  <c r="AD673" i="3"/>
  <c r="AL673" i="3"/>
  <c r="AT673" i="3"/>
  <c r="BB673" i="3"/>
  <c r="W673" i="3"/>
  <c r="AM673" i="3"/>
  <c r="BC673" i="3"/>
  <c r="X673" i="3"/>
  <c r="AN673" i="3"/>
  <c r="BD673" i="3"/>
  <c r="U673" i="3"/>
  <c r="AK673" i="3"/>
  <c r="BA673" i="3"/>
  <c r="R673" i="3"/>
  <c r="AH673" i="3"/>
  <c r="AX673" i="3"/>
  <c r="M677" i="3"/>
  <c r="Y677" i="3"/>
  <c r="AO677" i="3"/>
  <c r="BE677" i="3"/>
  <c r="V677" i="3"/>
  <c r="AL677" i="3"/>
  <c r="BB677" i="3"/>
  <c r="W677" i="3"/>
  <c r="AM677" i="3"/>
  <c r="BC677" i="3"/>
  <c r="X677" i="3"/>
  <c r="AN677" i="3"/>
  <c r="BD677" i="3"/>
  <c r="AK677" i="3"/>
  <c r="R677" i="3"/>
  <c r="AX677" i="3"/>
  <c r="AI677" i="3"/>
  <c r="T677" i="3"/>
  <c r="AZ677" i="3"/>
  <c r="R683" i="3"/>
  <c r="Z683" i="3"/>
  <c r="AH683" i="3"/>
  <c r="AP683" i="3"/>
  <c r="AX683" i="3"/>
  <c r="BF683" i="3"/>
  <c r="S683" i="3"/>
  <c r="AA683" i="3"/>
  <c r="AI683" i="3"/>
  <c r="AQ683" i="3"/>
  <c r="AY683" i="3"/>
  <c r="BG683" i="3"/>
  <c r="T683" i="3"/>
  <c r="AB683" i="3"/>
  <c r="AJ683" i="3"/>
  <c r="AR683" i="3"/>
  <c r="AZ683" i="3"/>
  <c r="BH683" i="3"/>
  <c r="Q683" i="3"/>
  <c r="Y683" i="3"/>
  <c r="AG683" i="3"/>
  <c r="AO683" i="3"/>
  <c r="AW683" i="3"/>
  <c r="BE683" i="3"/>
  <c r="U689" i="3"/>
  <c r="Q689" i="3"/>
  <c r="AG689" i="3"/>
  <c r="W689" i="3"/>
  <c r="N689" i="3"/>
  <c r="AP689" i="3"/>
  <c r="BF689" i="3"/>
  <c r="AM689" i="3"/>
  <c r="BC689" i="3"/>
  <c r="AH689" i="3"/>
  <c r="AZ689" i="3"/>
  <c r="AB689" i="3"/>
  <c r="AW689" i="3"/>
  <c r="P693" i="3"/>
  <c r="X693" i="3"/>
  <c r="AF693" i="3"/>
  <c r="AN693" i="3"/>
  <c r="AV693" i="3"/>
  <c r="BD693" i="3"/>
  <c r="M693" i="3"/>
  <c r="U693" i="3"/>
  <c r="AC693" i="3"/>
  <c r="AK693" i="3"/>
  <c r="AS693" i="3"/>
  <c r="BA693" i="3"/>
  <c r="BI693" i="3"/>
  <c r="R693" i="3"/>
  <c r="Z693" i="3"/>
  <c r="AH693" i="3"/>
  <c r="AP693" i="3"/>
  <c r="AX693" i="3"/>
  <c r="BF693" i="3"/>
  <c r="S693" i="3"/>
  <c r="AA693" i="3"/>
  <c r="AI693" i="3"/>
  <c r="AQ693" i="3"/>
  <c r="AY693" i="3"/>
  <c r="BG693" i="3"/>
  <c r="N697" i="3"/>
  <c r="V697" i="3"/>
  <c r="AL697" i="3"/>
  <c r="BB697" i="3"/>
  <c r="W697" i="3"/>
  <c r="AM697" i="3"/>
  <c r="BC697" i="3"/>
  <c r="X697" i="3"/>
  <c r="AN697" i="3"/>
  <c r="BD697" i="3"/>
  <c r="U697" i="3"/>
  <c r="AK697" i="3"/>
  <c r="BA697" i="3"/>
  <c r="AB701" i="3"/>
  <c r="T701" i="3"/>
  <c r="AF701" i="3"/>
  <c r="AN701" i="3"/>
  <c r="AZ701" i="3"/>
  <c r="M701" i="3"/>
  <c r="U701" i="3"/>
  <c r="AG701" i="3"/>
  <c r="AS701" i="3"/>
  <c r="BA701" i="3"/>
  <c r="N701" i="3"/>
  <c r="Z701" i="3"/>
  <c r="AH701" i="3"/>
  <c r="AT701" i="3"/>
  <c r="BF701" i="3"/>
  <c r="S701" i="3"/>
  <c r="AE701" i="3"/>
  <c r="AQ701" i="3"/>
  <c r="AY701" i="3"/>
  <c r="X701" i="3"/>
  <c r="AV701" i="3"/>
  <c r="Q701" i="3"/>
  <c r="AK701" i="3"/>
  <c r="BI701" i="3"/>
  <c r="AD701" i="3"/>
  <c r="AX701" i="3"/>
  <c r="AA701" i="3"/>
  <c r="AU701" i="3"/>
  <c r="O580" i="3"/>
  <c r="AE580" i="3"/>
  <c r="AU580" i="3"/>
  <c r="P580" i="3"/>
  <c r="R580" i="3"/>
  <c r="AR580" i="3"/>
  <c r="M580" i="3"/>
  <c r="AN580" i="3"/>
  <c r="BI580" i="3"/>
  <c r="AJ580" i="3"/>
  <c r="BE580" i="3"/>
  <c r="AK580" i="3"/>
  <c r="BF580" i="3"/>
  <c r="M592" i="3"/>
  <c r="AC592" i="3"/>
  <c r="AS592" i="3"/>
  <c r="BI592" i="3"/>
  <c r="Z592" i="3"/>
  <c r="AP592" i="3"/>
  <c r="BF592" i="3"/>
  <c r="AN592" i="3"/>
  <c r="Z596" i="3"/>
  <c r="AX596" i="3"/>
  <c r="AQ596" i="3"/>
  <c r="AJ596" i="3"/>
  <c r="W596" i="3"/>
  <c r="BE596" i="3"/>
  <c r="AH596" i="3"/>
  <c r="BG596" i="3"/>
  <c r="AO596" i="3"/>
  <c r="N671" i="3"/>
  <c r="AL671" i="3"/>
  <c r="W671" i="3"/>
  <c r="BC671" i="3"/>
  <c r="AN671" i="3"/>
  <c r="U671" i="3"/>
  <c r="BA671" i="3"/>
  <c r="BB671" i="3"/>
  <c r="X671" i="3"/>
  <c r="AK671" i="3"/>
  <c r="Z571" i="3"/>
  <c r="N571" i="3"/>
  <c r="AE571" i="3"/>
  <c r="AV571" i="3"/>
  <c r="BI571" i="3"/>
  <c r="AR587" i="3"/>
  <c r="AN587" i="3"/>
  <c r="BA587" i="3"/>
  <c r="S587" i="3"/>
  <c r="T538" i="3"/>
  <c r="BN673" i="3"/>
  <c r="M538" i="3"/>
  <c r="V628" i="3"/>
  <c r="U564" i="3"/>
  <c r="O603" i="3"/>
  <c r="AA576" i="3"/>
  <c r="BK728" i="3"/>
  <c r="AO628" i="3"/>
  <c r="BF538" i="3"/>
  <c r="BN547" i="3"/>
  <c r="BH628" i="3"/>
  <c r="AH548" i="3"/>
  <c r="BB628" i="3"/>
  <c r="AB628" i="3"/>
  <c r="R540" i="3"/>
  <c r="BM673" i="3"/>
  <c r="Q592" i="3"/>
  <c r="Y687" i="3"/>
  <c r="AQ695" i="3"/>
  <c r="S703" i="3"/>
  <c r="BG628" i="3"/>
  <c r="AV548" i="3"/>
  <c r="AE548" i="3"/>
  <c r="N548" i="3"/>
  <c r="M571" i="3"/>
  <c r="AU571" i="3"/>
  <c r="O571" i="3"/>
  <c r="AD571" i="3"/>
  <c r="W544" i="3"/>
  <c r="AM544" i="3"/>
  <c r="M544" i="3"/>
  <c r="AH544" i="3"/>
  <c r="BC544" i="3"/>
  <c r="Y544" i="3"/>
  <c r="AT544" i="3"/>
  <c r="P544" i="3"/>
  <c r="AK544" i="3"/>
  <c r="BE544" i="3"/>
  <c r="AB544" i="3"/>
  <c r="AW544" i="3"/>
  <c r="AA544" i="3"/>
  <c r="AQ544" i="3"/>
  <c r="R544" i="3"/>
  <c r="AN544" i="3"/>
  <c r="BG544" i="3"/>
  <c r="AD544" i="3"/>
  <c r="AZ544" i="3"/>
  <c r="U544" i="3"/>
  <c r="AP544" i="3"/>
  <c r="BI544" i="3"/>
  <c r="AG544" i="3"/>
  <c r="BB544" i="3"/>
  <c r="Z671" i="3"/>
  <c r="AP671" i="3"/>
  <c r="BF671" i="3"/>
  <c r="AA671" i="3"/>
  <c r="AQ671" i="3"/>
  <c r="BG671" i="3"/>
  <c r="AB671" i="3"/>
  <c r="AR671" i="3"/>
  <c r="BH671" i="3"/>
  <c r="Y671" i="3"/>
  <c r="AO671" i="3"/>
  <c r="BE671" i="3"/>
  <c r="AB679" i="3"/>
  <c r="AR679" i="3"/>
  <c r="BH679" i="3"/>
  <c r="Y679" i="3"/>
  <c r="AO679" i="3"/>
  <c r="BE679" i="3"/>
  <c r="V679" i="3"/>
  <c r="AL679" i="3"/>
  <c r="BB679" i="3"/>
  <c r="W679" i="3"/>
  <c r="AM679" i="3"/>
  <c r="BC679" i="3"/>
  <c r="P679" i="3"/>
  <c r="AF679" i="3"/>
  <c r="AV679" i="3"/>
  <c r="M679" i="3"/>
  <c r="AC679" i="3"/>
  <c r="AS679" i="3"/>
  <c r="BI679" i="3"/>
  <c r="Z679" i="3"/>
  <c r="AP679" i="3"/>
  <c r="BF679" i="3"/>
  <c r="AA679" i="3"/>
  <c r="AQ679" i="3"/>
  <c r="BG679" i="3"/>
  <c r="BM728" i="3"/>
  <c r="BL728" i="3"/>
  <c r="AA624" i="3"/>
  <c r="AQ624" i="3"/>
  <c r="BG624" i="3"/>
  <c r="AB624" i="3"/>
  <c r="AR624" i="3"/>
  <c r="BH624" i="3"/>
  <c r="Y624" i="3"/>
  <c r="AO624" i="3"/>
  <c r="BE624" i="3"/>
  <c r="V624" i="3"/>
  <c r="AL624" i="3"/>
  <c r="BB624" i="3"/>
  <c r="O624" i="3"/>
  <c r="AE624" i="3"/>
  <c r="AU624" i="3"/>
  <c r="P624" i="3"/>
  <c r="AF624" i="3"/>
  <c r="AV624" i="3"/>
  <c r="M624" i="3"/>
  <c r="AC624" i="3"/>
  <c r="AS624" i="3"/>
  <c r="BI624" i="3"/>
  <c r="Z624" i="3"/>
  <c r="AP624" i="3"/>
  <c r="BF624" i="3"/>
  <c r="AL628" i="3"/>
  <c r="BE628" i="3"/>
  <c r="Y628" i="3"/>
  <c r="AR628" i="3"/>
  <c r="AA628" i="3"/>
  <c r="AG548" i="3"/>
  <c r="P548" i="3"/>
  <c r="AT548" i="3"/>
  <c r="AS571" i="3"/>
  <c r="AF571" i="3"/>
  <c r="AI587" i="3"/>
  <c r="AX587" i="3"/>
  <c r="R587" i="3"/>
  <c r="AK587" i="3"/>
  <c r="BD587" i="3"/>
  <c r="X587" i="3"/>
  <c r="V544" i="3"/>
  <c r="AF544" i="3"/>
  <c r="AO544" i="3"/>
  <c r="AX544" i="3"/>
  <c r="AY544" i="3"/>
  <c r="S544" i="3"/>
  <c r="BF628" i="3"/>
  <c r="Z628" i="3"/>
  <c r="AS628" i="3"/>
  <c r="M628" i="3"/>
  <c r="AF628" i="3"/>
  <c r="AU628" i="3"/>
  <c r="O628" i="3"/>
  <c r="AI679" i="3"/>
  <c r="AX679" i="3"/>
  <c r="R679" i="3"/>
  <c r="AK679" i="3"/>
  <c r="BD679" i="3"/>
  <c r="X679" i="3"/>
  <c r="BD687" i="3"/>
  <c r="X687" i="3"/>
  <c r="AM687" i="3"/>
  <c r="BB687" i="3"/>
  <c r="V687" i="3"/>
  <c r="AO687" i="3"/>
  <c r="AT703" i="3"/>
  <c r="N703" i="3"/>
  <c r="AG703" i="3"/>
  <c r="AZ703" i="3"/>
  <c r="T703" i="3"/>
  <c r="AI703" i="3"/>
  <c r="BA548" i="3"/>
  <c r="U548" i="3"/>
  <c r="AJ548" i="3"/>
  <c r="AY548" i="3"/>
  <c r="S548" i="3"/>
  <c r="AO571" i="3"/>
  <c r="BH571" i="3"/>
  <c r="AB571" i="3"/>
  <c r="AQ571" i="3"/>
  <c r="BF571" i="3"/>
  <c r="BC587" i="3"/>
  <c r="W587" i="3"/>
  <c r="AL587" i="3"/>
  <c r="BE587" i="3"/>
  <c r="Y587" i="3"/>
  <c r="AL695" i="3"/>
  <c r="BE695" i="3"/>
  <c r="Y695" i="3"/>
  <c r="AR695" i="3"/>
  <c r="BG695" i="3"/>
  <c r="AA695" i="3"/>
  <c r="AW671" i="3"/>
  <c r="Q671" i="3"/>
  <c r="AJ671" i="3"/>
  <c r="AY671" i="3"/>
  <c r="S671" i="3"/>
  <c r="AH671" i="3"/>
  <c r="R571" i="3"/>
  <c r="AH571" i="3"/>
  <c r="AX571" i="3"/>
  <c r="S571" i="3"/>
  <c r="AI571" i="3"/>
  <c r="AY571" i="3"/>
  <c r="T571" i="3"/>
  <c r="AJ571" i="3"/>
  <c r="AZ571" i="3"/>
  <c r="Q571" i="3"/>
  <c r="AG571" i="3"/>
  <c r="AW571" i="3"/>
  <c r="V571" i="3"/>
  <c r="AL571" i="3"/>
  <c r="BB571" i="3"/>
  <c r="W571" i="3"/>
  <c r="AM571" i="3"/>
  <c r="BC571" i="3"/>
  <c r="X571" i="3"/>
  <c r="AN571" i="3"/>
  <c r="BD571" i="3"/>
  <c r="U571" i="3"/>
  <c r="AK571" i="3"/>
  <c r="BA571" i="3"/>
  <c r="S628" i="3"/>
  <c r="AI628" i="3"/>
  <c r="AY628" i="3"/>
  <c r="T628" i="3"/>
  <c r="AJ628" i="3"/>
  <c r="AZ628" i="3"/>
  <c r="Q628" i="3"/>
  <c r="AG628" i="3"/>
  <c r="AW628" i="3"/>
  <c r="N628" i="3"/>
  <c r="AD628" i="3"/>
  <c r="AT628" i="3"/>
  <c r="W628" i="3"/>
  <c r="AM628" i="3"/>
  <c r="BC628" i="3"/>
  <c r="X628" i="3"/>
  <c r="AN628" i="3"/>
  <c r="BD628" i="3"/>
  <c r="U628" i="3"/>
  <c r="AK628" i="3"/>
  <c r="BA628" i="3"/>
  <c r="R628" i="3"/>
  <c r="AH628" i="3"/>
  <c r="AX628" i="3"/>
  <c r="V548" i="3"/>
  <c r="AL548" i="3"/>
  <c r="BB548" i="3"/>
  <c r="W548" i="3"/>
  <c r="AM548" i="3"/>
  <c r="BC548" i="3"/>
  <c r="X548" i="3"/>
  <c r="AN548" i="3"/>
  <c r="BD548" i="3"/>
  <c r="Y548" i="3"/>
  <c r="AO548" i="3"/>
  <c r="BE548" i="3"/>
  <c r="M548" i="3"/>
  <c r="Z548" i="3"/>
  <c r="AP548" i="3"/>
  <c r="BF548" i="3"/>
  <c r="AA548" i="3"/>
  <c r="AQ548" i="3"/>
  <c r="BG548" i="3"/>
  <c r="AB548" i="3"/>
  <c r="AR548" i="3"/>
  <c r="BH548" i="3"/>
  <c r="AC548" i="3"/>
  <c r="AS548" i="3"/>
  <c r="BI548" i="3"/>
  <c r="P587" i="3"/>
  <c r="AF587" i="3"/>
  <c r="AV587" i="3"/>
  <c r="M587" i="3"/>
  <c r="AC587" i="3"/>
  <c r="AS587" i="3"/>
  <c r="BI587" i="3"/>
  <c r="Z587" i="3"/>
  <c r="AP587" i="3"/>
  <c r="BF587" i="3"/>
  <c r="AA587" i="3"/>
  <c r="AQ587" i="3"/>
  <c r="BG587" i="3"/>
  <c r="T587" i="3"/>
  <c r="AJ587" i="3"/>
  <c r="AZ587" i="3"/>
  <c r="Q587" i="3"/>
  <c r="AG587" i="3"/>
  <c r="AW587" i="3"/>
  <c r="N587" i="3"/>
  <c r="AD587" i="3"/>
  <c r="AT587" i="3"/>
  <c r="O587" i="3"/>
  <c r="AE587" i="3"/>
  <c r="AU587" i="3"/>
  <c r="AR544" i="3"/>
  <c r="BA544" i="3"/>
  <c r="BH544" i="3"/>
  <c r="T544" i="3"/>
  <c r="AC544" i="3"/>
  <c r="AI544" i="3"/>
  <c r="AH624" i="3"/>
  <c r="BA624" i="3"/>
  <c r="U624" i="3"/>
  <c r="AN624" i="3"/>
  <c r="BC624" i="3"/>
  <c r="W624" i="3"/>
  <c r="AP628" i="3"/>
  <c r="BI628" i="3"/>
  <c r="AC628" i="3"/>
  <c r="AV628" i="3"/>
  <c r="P628" i="3"/>
  <c r="AE628" i="3"/>
  <c r="AY679" i="3"/>
  <c r="S679" i="3"/>
  <c r="AH679" i="3"/>
  <c r="BA679" i="3"/>
  <c r="U679" i="3"/>
  <c r="AN679" i="3"/>
  <c r="AN687" i="3"/>
  <c r="BC687" i="3"/>
  <c r="W687" i="3"/>
  <c r="AL687" i="3"/>
  <c r="BE687" i="3"/>
  <c r="AD703" i="3"/>
  <c r="AW703" i="3"/>
  <c r="Q703" i="3"/>
  <c r="AJ703" i="3"/>
  <c r="AY703" i="3"/>
  <c r="AK548" i="3"/>
  <c r="AZ548" i="3"/>
  <c r="T548" i="3"/>
  <c r="AI548" i="3"/>
  <c r="AX548" i="3"/>
  <c r="R548" i="3"/>
  <c r="BE571" i="3"/>
  <c r="Y571" i="3"/>
  <c r="AR571" i="3"/>
  <c r="BG571" i="3"/>
  <c r="AA571" i="3"/>
  <c r="AP571" i="3"/>
  <c r="AM587" i="3"/>
  <c r="BB587" i="3"/>
  <c r="V587" i="3"/>
  <c r="AO587" i="3"/>
  <c r="BH587" i="3"/>
  <c r="AB587" i="3"/>
  <c r="BB695" i="3"/>
  <c r="V695" i="3"/>
  <c r="AO695" i="3"/>
  <c r="BH695" i="3"/>
  <c r="AB695" i="3"/>
  <c r="AA547" i="3"/>
  <c r="AQ547" i="3"/>
  <c r="BG547" i="3"/>
  <c r="AB547" i="3"/>
  <c r="AR547" i="3"/>
  <c r="BH547" i="3"/>
  <c r="AL547" i="3"/>
  <c r="Y547" i="3"/>
  <c r="BE547" i="3"/>
  <c r="AP547" i="3"/>
  <c r="U547" i="3"/>
  <c r="BA547" i="3"/>
  <c r="AG671" i="3"/>
  <c r="AZ671" i="3"/>
  <c r="T671" i="3"/>
  <c r="AI671" i="3"/>
  <c r="AX671" i="3"/>
  <c r="R671" i="3"/>
  <c r="AB546" i="3"/>
  <c r="AR546" i="3"/>
  <c r="BH546" i="3"/>
  <c r="Y546" i="3"/>
  <c r="AO546" i="3"/>
  <c r="BE546" i="3"/>
  <c r="AE546" i="3"/>
  <c r="R546" i="3"/>
  <c r="AX546" i="3"/>
  <c r="AI546" i="3"/>
  <c r="N546" i="3"/>
  <c r="AT546" i="3"/>
  <c r="P546" i="3"/>
  <c r="AF546" i="3"/>
  <c r="AV546" i="3"/>
  <c r="M546" i="3"/>
  <c r="AC546" i="3"/>
  <c r="AS546" i="3"/>
  <c r="BI546" i="3"/>
  <c r="AM546" i="3"/>
  <c r="Z546" i="3"/>
  <c r="BF546" i="3"/>
  <c r="AQ546" i="3"/>
  <c r="V546" i="3"/>
  <c r="BB546" i="3"/>
  <c r="X562" i="3"/>
  <c r="AN562" i="3"/>
  <c r="BD562" i="3"/>
  <c r="U562" i="3"/>
  <c r="AK562" i="3"/>
  <c r="BA562" i="3"/>
  <c r="R562" i="3"/>
  <c r="BN562" i="3" s="1"/>
  <c r="AH562" i="3"/>
  <c r="AX562" i="3"/>
  <c r="S562" i="3"/>
  <c r="AI562" i="3"/>
  <c r="AY562" i="3"/>
  <c r="AB562" i="3"/>
  <c r="AR562" i="3"/>
  <c r="BH562" i="3"/>
  <c r="Y562" i="3"/>
  <c r="AO562" i="3"/>
  <c r="BE562" i="3"/>
  <c r="V562" i="3"/>
  <c r="AL562" i="3"/>
  <c r="BB562" i="3"/>
  <c r="W562" i="3"/>
  <c r="AM562" i="3"/>
  <c r="BC562" i="3"/>
  <c r="S580" i="3"/>
  <c r="AI580" i="3"/>
  <c r="AY580" i="3"/>
  <c r="T580" i="3"/>
  <c r="Z580" i="3"/>
  <c r="AW580" i="3"/>
  <c r="U580" i="3"/>
  <c r="AS580" i="3"/>
  <c r="N580" i="3"/>
  <c r="AO580" i="3"/>
  <c r="Q580" i="3"/>
  <c r="AP580" i="3"/>
  <c r="W580" i="3"/>
  <c r="AM580" i="3"/>
  <c r="BC580" i="3"/>
  <c r="X580" i="3"/>
  <c r="AG580" i="3"/>
  <c r="BB580" i="3"/>
  <c r="AC580" i="3"/>
  <c r="AX580" i="3"/>
  <c r="V580" i="3"/>
  <c r="AT580" i="3"/>
  <c r="Y580" i="3"/>
  <c r="AV580" i="3"/>
  <c r="AB675" i="3"/>
  <c r="AR675" i="3"/>
  <c r="BH675" i="3"/>
  <c r="Y675" i="3"/>
  <c r="AO675" i="3"/>
  <c r="BE675" i="3"/>
  <c r="V675" i="3"/>
  <c r="AL675" i="3"/>
  <c r="BB675" i="3"/>
  <c r="W675" i="3"/>
  <c r="AM675" i="3"/>
  <c r="BC675" i="3"/>
  <c r="P675" i="3"/>
  <c r="AF675" i="3"/>
  <c r="AV675" i="3"/>
  <c r="M675" i="3"/>
  <c r="AC675" i="3"/>
  <c r="AS675" i="3"/>
  <c r="BI675" i="3"/>
  <c r="Z675" i="3"/>
  <c r="AP675" i="3"/>
  <c r="BF675" i="3"/>
  <c r="AA675" i="3"/>
  <c r="AQ675" i="3"/>
  <c r="BG675" i="3"/>
  <c r="Q687" i="3"/>
  <c r="AG687" i="3"/>
  <c r="AW687" i="3"/>
  <c r="N687" i="3"/>
  <c r="AD687" i="3"/>
  <c r="AT687" i="3"/>
  <c r="O687" i="3"/>
  <c r="AE687" i="3"/>
  <c r="AU687" i="3"/>
  <c r="P687" i="3"/>
  <c r="AF687" i="3"/>
  <c r="AV687" i="3"/>
  <c r="U687" i="3"/>
  <c r="AK687" i="3"/>
  <c r="BA687" i="3"/>
  <c r="R687" i="3"/>
  <c r="AH687" i="3"/>
  <c r="AX687" i="3"/>
  <c r="S687" i="3"/>
  <c r="AI687" i="3"/>
  <c r="AY687" i="3"/>
  <c r="T687" i="3"/>
  <c r="AJ687" i="3"/>
  <c r="AZ687" i="3"/>
  <c r="S695" i="3"/>
  <c r="AI695" i="3"/>
  <c r="AY695" i="3"/>
  <c r="T695" i="3"/>
  <c r="AJ695" i="3"/>
  <c r="AZ695" i="3"/>
  <c r="Q695" i="3"/>
  <c r="AG695" i="3"/>
  <c r="AW695" i="3"/>
  <c r="N695" i="3"/>
  <c r="AD695" i="3"/>
  <c r="AT695" i="3"/>
  <c r="W695" i="3"/>
  <c r="AM695" i="3"/>
  <c r="BC695" i="3"/>
  <c r="X695" i="3"/>
  <c r="AN695" i="3"/>
  <c r="BD695" i="3"/>
  <c r="U695" i="3"/>
  <c r="AK695" i="3"/>
  <c r="BA695" i="3"/>
  <c r="R695" i="3"/>
  <c r="AH695" i="3"/>
  <c r="AX695" i="3"/>
  <c r="W703" i="3"/>
  <c r="AM703" i="3"/>
  <c r="BC703" i="3"/>
  <c r="X703" i="3"/>
  <c r="AN703" i="3"/>
  <c r="BD703" i="3"/>
  <c r="U703" i="3"/>
  <c r="AK703" i="3"/>
  <c r="BA703" i="3"/>
  <c r="R703" i="3"/>
  <c r="AH703" i="3"/>
  <c r="AX703" i="3"/>
  <c r="AA703" i="3"/>
  <c r="AQ703" i="3"/>
  <c r="BG703" i="3"/>
  <c r="AB703" i="3"/>
  <c r="AR703" i="3"/>
  <c r="BH703" i="3"/>
  <c r="Y703" i="3"/>
  <c r="AO703" i="3"/>
  <c r="BE703" i="3"/>
  <c r="V703" i="3"/>
  <c r="AL703" i="3"/>
  <c r="BB703" i="3"/>
  <c r="W612" i="3"/>
  <c r="AM612" i="3"/>
  <c r="BC612" i="3"/>
  <c r="U612" i="3"/>
  <c r="AK612" i="3"/>
  <c r="BA612" i="3"/>
  <c r="AB612" i="3"/>
  <c r="BH612" i="3"/>
  <c r="AL612" i="3"/>
  <c r="BK612" i="3" s="1"/>
  <c r="X612" i="3"/>
  <c r="BD612" i="3"/>
  <c r="AP612" i="3"/>
  <c r="AA612" i="3"/>
  <c r="AQ612" i="3"/>
  <c r="BG612" i="3"/>
  <c r="Y612" i="3"/>
  <c r="AO612" i="3"/>
  <c r="BE612" i="3"/>
  <c r="AJ612" i="3"/>
  <c r="N612" i="3"/>
  <c r="AT612" i="3"/>
  <c r="AF612" i="3"/>
  <c r="R612" i="3"/>
  <c r="AX612" i="3"/>
  <c r="BJ728" i="3"/>
  <c r="BK553" i="3"/>
  <c r="BE576" i="3"/>
  <c r="Y576" i="3"/>
  <c r="AL576" i="3"/>
  <c r="BI576" i="3"/>
  <c r="AC576" i="3"/>
  <c r="AX576" i="3"/>
  <c r="R576" i="3"/>
  <c r="AV576" i="3"/>
  <c r="AF576" i="3"/>
  <c r="P576" i="3"/>
  <c r="AU576" i="3"/>
  <c r="AE576" i="3"/>
  <c r="O576" i="3"/>
  <c r="AM592" i="3"/>
  <c r="BH592" i="3"/>
  <c r="AB592" i="3"/>
  <c r="AQ592" i="3"/>
  <c r="BD592" i="3"/>
  <c r="X592" i="3"/>
  <c r="AX592" i="3"/>
  <c r="AH592" i="3"/>
  <c r="R592" i="3"/>
  <c r="BA592" i="3"/>
  <c r="AK592" i="3"/>
  <c r="U592" i="3"/>
  <c r="AW626" i="3"/>
  <c r="AG626" i="3"/>
  <c r="Q626" i="3"/>
  <c r="AZ626" i="3"/>
  <c r="AJ626" i="3"/>
  <c r="T626" i="3"/>
  <c r="AY626" i="3"/>
  <c r="AI626" i="3"/>
  <c r="S626" i="3"/>
  <c r="AX626" i="3"/>
  <c r="AH626" i="3"/>
  <c r="R626" i="3"/>
  <c r="BE689" i="3"/>
  <c r="AO689" i="3"/>
  <c r="BH689" i="3"/>
  <c r="AR689" i="3"/>
  <c r="R689" i="3"/>
  <c r="AU689" i="3"/>
  <c r="X689" i="3"/>
  <c r="AX689" i="3"/>
  <c r="AD689" i="3"/>
  <c r="AE689" i="3"/>
  <c r="O689" i="3"/>
  <c r="Y689" i="3"/>
  <c r="AW697" i="3"/>
  <c r="AG697" i="3"/>
  <c r="Q697" i="3"/>
  <c r="AZ697" i="3"/>
  <c r="AJ697" i="3"/>
  <c r="T697" i="3"/>
  <c r="AY697" i="3"/>
  <c r="AI697" i="3"/>
  <c r="S697" i="3"/>
  <c r="AX697" i="3"/>
  <c r="AH697" i="3"/>
  <c r="R697" i="3"/>
  <c r="Z705" i="3"/>
  <c r="BF564" i="3"/>
  <c r="AZ564" i="3"/>
  <c r="AJ564" i="3"/>
  <c r="T564" i="3"/>
  <c r="AY564" i="3"/>
  <c r="AI564" i="3"/>
  <c r="S564" i="3"/>
  <c r="AT564" i="3"/>
  <c r="AD564" i="3"/>
  <c r="N564" i="3"/>
  <c r="AO564" i="3"/>
  <c r="Y564" i="3"/>
  <c r="U575" i="3"/>
  <c r="Z584" i="3"/>
  <c r="AZ589" i="3"/>
  <c r="AJ589" i="3"/>
  <c r="T589" i="3"/>
  <c r="AY589" i="3"/>
  <c r="AI589" i="3"/>
  <c r="S589" i="3"/>
  <c r="AX589" i="3"/>
  <c r="AH589" i="3"/>
  <c r="R589" i="3"/>
  <c r="BA589" i="3"/>
  <c r="AK589" i="3"/>
  <c r="U589" i="3"/>
  <c r="AT603" i="3"/>
  <c r="AD603" i="3"/>
  <c r="N603" i="3"/>
  <c r="AW603" i="3"/>
  <c r="AG603" i="3"/>
  <c r="Q603" i="3"/>
  <c r="AZ603" i="3"/>
  <c r="AJ603" i="3"/>
  <c r="T603" i="3"/>
  <c r="AY603" i="3"/>
  <c r="AI603" i="3"/>
  <c r="S603" i="3"/>
  <c r="AV677" i="3"/>
  <c r="AF677" i="3"/>
  <c r="P677" i="3"/>
  <c r="AU677" i="3"/>
  <c r="AE677" i="3"/>
  <c r="O677" i="3"/>
  <c r="AT677" i="3"/>
  <c r="AD677" i="3"/>
  <c r="N677" i="3"/>
  <c r="AW677" i="3"/>
  <c r="AG677" i="3"/>
  <c r="Q677" i="3"/>
  <c r="BC701" i="3"/>
  <c r="AM701" i="3"/>
  <c r="W701" i="3"/>
  <c r="BB701" i="3"/>
  <c r="AL701" i="3"/>
  <c r="V701" i="3"/>
  <c r="BE701" i="3"/>
  <c r="AO701" i="3"/>
  <c r="Y701" i="3"/>
  <c r="BH701" i="3"/>
  <c r="AR701" i="3"/>
  <c r="BI671" i="3"/>
  <c r="AS671" i="3"/>
  <c r="AC671" i="3"/>
  <c r="M671" i="3"/>
  <c r="AV671" i="3"/>
  <c r="AF671" i="3"/>
  <c r="P671" i="3"/>
  <c r="AU671" i="3"/>
  <c r="AE671" i="3"/>
  <c r="O671" i="3"/>
  <c r="AT671" i="3"/>
  <c r="AD671" i="3"/>
  <c r="BH538" i="3"/>
  <c r="AS538" i="3"/>
  <c r="M596" i="3"/>
  <c r="AW576" i="3"/>
  <c r="Q576" i="3"/>
  <c r="AD576" i="3"/>
  <c r="BA576" i="3"/>
  <c r="U576" i="3"/>
  <c r="AP576" i="3"/>
  <c r="BH576" i="3"/>
  <c r="AR576" i="3"/>
  <c r="AB576" i="3"/>
  <c r="BG576" i="3"/>
  <c r="AQ576" i="3"/>
  <c r="AE592" i="3"/>
  <c r="AZ592" i="3"/>
  <c r="T592" i="3"/>
  <c r="AI592" i="3"/>
  <c r="AV592" i="3"/>
  <c r="P592" i="3"/>
  <c r="BK592" i="3" s="1"/>
  <c r="AT592" i="3"/>
  <c r="AD592" i="3"/>
  <c r="N592" i="3"/>
  <c r="AW592" i="3"/>
  <c r="AG592" i="3"/>
  <c r="BI626" i="3"/>
  <c r="AS626" i="3"/>
  <c r="AC626" i="3"/>
  <c r="M626" i="3"/>
  <c r="AV626" i="3"/>
  <c r="AF626" i="3"/>
  <c r="P626" i="3"/>
  <c r="AU626" i="3"/>
  <c r="AE626" i="3"/>
  <c r="O626" i="3"/>
  <c r="AT626" i="3"/>
  <c r="AD626" i="3"/>
  <c r="BA689" i="3"/>
  <c r="AJ689" i="3"/>
  <c r="BD689" i="3"/>
  <c r="AN689" i="3"/>
  <c r="BG689" i="3"/>
  <c r="AQ689" i="3"/>
  <c r="P689" i="3"/>
  <c r="AT689" i="3"/>
  <c r="V689" i="3"/>
  <c r="AA689" i="3"/>
  <c r="AK689" i="3"/>
  <c r="BI697" i="3"/>
  <c r="AS697" i="3"/>
  <c r="AC697" i="3"/>
  <c r="M697" i="3"/>
  <c r="AV697" i="3"/>
  <c r="AF697" i="3"/>
  <c r="P697" i="3"/>
  <c r="AU697" i="3"/>
  <c r="AE697" i="3"/>
  <c r="O697" i="3"/>
  <c r="AT697" i="3"/>
  <c r="AD697" i="3"/>
  <c r="BE564" i="3"/>
  <c r="AV564" i="3"/>
  <c r="AF564" i="3"/>
  <c r="P564" i="3"/>
  <c r="AU564" i="3"/>
  <c r="AE564" i="3"/>
  <c r="O564" i="3"/>
  <c r="AP564" i="3"/>
  <c r="Z564" i="3"/>
  <c r="BA564" i="3"/>
  <c r="AK564" i="3"/>
  <c r="AV589" i="3"/>
  <c r="AF589" i="3"/>
  <c r="P589" i="3"/>
  <c r="AU589" i="3"/>
  <c r="AE589" i="3"/>
  <c r="O589" i="3"/>
  <c r="AT589" i="3"/>
  <c r="AD589" i="3"/>
  <c r="N589" i="3"/>
  <c r="AW589" i="3"/>
  <c r="AG589" i="3"/>
  <c r="BF603" i="3"/>
  <c r="AP603" i="3"/>
  <c r="Z603" i="3"/>
  <c r="BI603" i="3"/>
  <c r="AS603" i="3"/>
  <c r="AC603" i="3"/>
  <c r="M603" i="3"/>
  <c r="AV603" i="3"/>
  <c r="AF603" i="3"/>
  <c r="P603" i="3"/>
  <c r="AU603" i="3"/>
  <c r="AE603" i="3"/>
  <c r="BH677" i="3"/>
  <c r="AR677" i="3"/>
  <c r="AB677" i="3"/>
  <c r="BG677" i="3"/>
  <c r="AQ677" i="3"/>
  <c r="AA677" i="3"/>
  <c r="BF677" i="3"/>
  <c r="AP677" i="3"/>
  <c r="Z677" i="3"/>
  <c r="BI677" i="3"/>
  <c r="AS677" i="3"/>
  <c r="AC677" i="3"/>
  <c r="Z538" i="3"/>
  <c r="AG538" i="3"/>
  <c r="P619" i="3"/>
  <c r="BM741" i="3"/>
  <c r="BK540" i="3"/>
  <c r="BM595" i="3"/>
  <c r="BJ546" i="3"/>
  <c r="S569" i="3"/>
  <c r="AX615" i="3"/>
  <c r="AA575" i="3"/>
  <c r="BE575" i="3"/>
  <c r="AS584" i="3"/>
  <c r="O584" i="3"/>
  <c r="AN538" i="3"/>
  <c r="BG538" i="3"/>
  <c r="AA538" i="3"/>
  <c r="AP538" i="3"/>
  <c r="BI538" i="3"/>
  <c r="AC538" i="3"/>
  <c r="Q538" i="3"/>
  <c r="BK748" i="3"/>
  <c r="BN748" i="3"/>
  <c r="BK746" i="3"/>
  <c r="BM745" i="3"/>
  <c r="BK744" i="3"/>
  <c r="BM743" i="3"/>
  <c r="BK742" i="3"/>
  <c r="BK740" i="3"/>
  <c r="BM739" i="3"/>
  <c r="BK738" i="3"/>
  <c r="BM737" i="3"/>
  <c r="BK736" i="3"/>
  <c r="BM735" i="3"/>
  <c r="BK734" i="3"/>
  <c r="BM733" i="3"/>
  <c r="BJ733" i="3"/>
  <c r="BK733" i="3"/>
  <c r="BN733" i="3"/>
  <c r="BK732" i="3"/>
  <c r="BL731" i="3"/>
  <c r="BK731" i="3"/>
  <c r="BN731" i="3"/>
  <c r="BM730" i="3"/>
  <c r="BK730" i="3"/>
  <c r="BK729" i="3"/>
  <c r="BJ560" i="3"/>
  <c r="BN560" i="3"/>
  <c r="BJ562" i="3"/>
  <c r="BL562" i="3"/>
  <c r="AK569" i="3"/>
  <c r="BN578" i="3"/>
  <c r="BL578" i="3"/>
  <c r="AA583" i="3"/>
  <c r="BM624" i="3"/>
  <c r="AJ575" i="3"/>
  <c r="AF584" i="3"/>
  <c r="BJ748" i="3"/>
  <c r="BM748" i="3"/>
  <c r="BL748" i="3"/>
  <c r="BM747" i="3"/>
  <c r="BL747" i="3"/>
  <c r="BJ747" i="3"/>
  <c r="BK747" i="3"/>
  <c r="BN747" i="3"/>
  <c r="BJ746" i="3"/>
  <c r="BM746" i="3"/>
  <c r="BN746" i="3"/>
  <c r="BL746" i="3"/>
  <c r="BL745" i="3"/>
  <c r="BJ745" i="3"/>
  <c r="BK745" i="3"/>
  <c r="BN745" i="3"/>
  <c r="BJ744" i="3"/>
  <c r="BM744" i="3"/>
  <c r="BN744" i="3"/>
  <c r="BL744" i="3"/>
  <c r="BL743" i="3"/>
  <c r="BJ743" i="3"/>
  <c r="BK743" i="3"/>
  <c r="BN743" i="3"/>
  <c r="BJ742" i="3"/>
  <c r="BM742" i="3"/>
  <c r="BN742" i="3"/>
  <c r="BL742" i="3"/>
  <c r="BL741" i="3"/>
  <c r="BJ741" i="3"/>
  <c r="BK741" i="3"/>
  <c r="BN741" i="3"/>
  <c r="BJ740" i="3"/>
  <c r="BM740" i="3"/>
  <c r="BN740" i="3"/>
  <c r="BL740" i="3"/>
  <c r="BL739" i="3"/>
  <c r="BJ739" i="3"/>
  <c r="BK739" i="3"/>
  <c r="BN739" i="3"/>
  <c r="BJ738" i="3"/>
  <c r="BM738" i="3"/>
  <c r="BN738" i="3"/>
  <c r="BL738" i="3"/>
  <c r="BL737" i="3"/>
  <c r="BJ737" i="3"/>
  <c r="BK737" i="3"/>
  <c r="BN737" i="3"/>
  <c r="BJ736" i="3"/>
  <c r="BM736" i="3"/>
  <c r="BN736" i="3"/>
  <c r="BL736" i="3"/>
  <c r="BL735" i="3"/>
  <c r="BJ735" i="3"/>
  <c r="BK735" i="3"/>
  <c r="BN735" i="3"/>
  <c r="BJ734" i="3"/>
  <c r="BM734" i="3"/>
  <c r="BN734" i="3"/>
  <c r="BL734" i="3"/>
  <c r="BL733" i="3"/>
  <c r="BJ732" i="3"/>
  <c r="BM732" i="3"/>
  <c r="BN732" i="3"/>
  <c r="BL732" i="3"/>
  <c r="BJ731" i="3"/>
  <c r="BM731" i="3"/>
  <c r="BJ730" i="3"/>
  <c r="BN730" i="3"/>
  <c r="BL730" i="3"/>
  <c r="BM729" i="3"/>
  <c r="BL729" i="3"/>
  <c r="BJ729" i="3"/>
  <c r="BN729" i="3"/>
  <c r="AB599" i="3"/>
  <c r="AV599" i="3"/>
  <c r="BI599" i="3"/>
  <c r="AA599" i="3"/>
  <c r="M599" i="3"/>
  <c r="Z599" i="3"/>
  <c r="AQ599" i="3"/>
  <c r="P599" i="3"/>
  <c r="AC599" i="3"/>
  <c r="AP599" i="3"/>
  <c r="BG599" i="3"/>
  <c r="BN544" i="3"/>
  <c r="AQ551" i="3"/>
  <c r="BM562" i="3"/>
  <c r="BM578" i="3"/>
  <c r="N585" i="3"/>
  <c r="BF599" i="3"/>
  <c r="BM544" i="3"/>
  <c r="BH551" i="3"/>
  <c r="AS551" i="3"/>
  <c r="BM553" i="3"/>
  <c r="BN546" i="3"/>
  <c r="BK578" i="3"/>
  <c r="BM540" i="3"/>
  <c r="BN540" i="3"/>
  <c r="BL547" i="3"/>
  <c r="BM547" i="3"/>
  <c r="BJ595" i="3"/>
  <c r="BK595" i="3"/>
  <c r="BD551" i="3"/>
  <c r="X551" i="3"/>
  <c r="AM551" i="3"/>
  <c r="BB551" i="3"/>
  <c r="V551" i="3"/>
  <c r="AO551" i="3"/>
  <c r="AB569" i="3"/>
  <c r="BI583" i="3"/>
  <c r="AS599" i="3"/>
  <c r="BF551" i="3"/>
  <c r="BL553" i="3"/>
  <c r="BM560" i="3"/>
  <c r="BJ544" i="3"/>
  <c r="BK547" i="3"/>
  <c r="N569" i="3"/>
  <c r="R569" i="3"/>
  <c r="AI569" i="3"/>
  <c r="AO569" i="3"/>
  <c r="AX569" i="3"/>
  <c r="X569" i="3"/>
  <c r="BH569" i="3"/>
  <c r="BN595" i="3"/>
  <c r="Q615" i="3"/>
  <c r="BA615" i="3"/>
  <c r="S615" i="3"/>
  <c r="AJ615" i="3"/>
  <c r="R615" i="3"/>
  <c r="AI615" i="3"/>
  <c r="AZ615" i="3"/>
  <c r="U615" i="3"/>
  <c r="AH615" i="3"/>
  <c r="AY615" i="3"/>
  <c r="AR551" i="3"/>
  <c r="BG551" i="3"/>
  <c r="AA551" i="3"/>
  <c r="AP551" i="3"/>
  <c r="BI551" i="3"/>
  <c r="AC551" i="3"/>
  <c r="BD569" i="3"/>
  <c r="AF599" i="3"/>
  <c r="P585" i="3"/>
  <c r="Q585" i="3"/>
  <c r="AD585" i="3"/>
  <c r="AU585" i="3"/>
  <c r="T585" i="3"/>
  <c r="AG585" i="3"/>
  <c r="AT585" i="3"/>
  <c r="AJ585" i="3"/>
  <c r="AW585" i="3"/>
  <c r="O585" i="3"/>
  <c r="BL546" i="3"/>
  <c r="BM546" i="3"/>
  <c r="AB551" i="3"/>
  <c r="Z551" i="3"/>
  <c r="M551" i="3"/>
  <c r="BK560" i="3"/>
  <c r="BK562" i="3"/>
  <c r="AB583" i="3"/>
  <c r="M583" i="3"/>
  <c r="Z583" i="3"/>
  <c r="AQ583" i="3"/>
  <c r="P583" i="3"/>
  <c r="AC583" i="3"/>
  <c r="AP583" i="3"/>
  <c r="BG583" i="3"/>
  <c r="AF583" i="3"/>
  <c r="AS583" i="3"/>
  <c r="BF583" i="3"/>
  <c r="AN551" i="3"/>
  <c r="BC551" i="3"/>
  <c r="W551" i="3"/>
  <c r="AL551" i="3"/>
  <c r="BE551" i="3"/>
  <c r="Y551" i="3"/>
  <c r="AY569" i="3"/>
  <c r="AE585" i="3"/>
  <c r="T615" i="3"/>
  <c r="M705" i="3"/>
  <c r="AU705" i="3"/>
  <c r="AD705" i="3"/>
  <c r="AH552" i="3"/>
  <c r="U552" i="3"/>
  <c r="BC552" i="3"/>
  <c r="BN592" i="3"/>
  <c r="BM592" i="3"/>
  <c r="BL594" i="3"/>
  <c r="BJ594" i="3"/>
  <c r="BM594" i="3"/>
  <c r="BA596" i="3"/>
  <c r="AK596" i="3"/>
  <c r="O596" i="3"/>
  <c r="AV596" i="3"/>
  <c r="AF596" i="3"/>
  <c r="BC596" i="3"/>
  <c r="AM596" i="3"/>
  <c r="S596" i="3"/>
  <c r="AT596" i="3"/>
  <c r="AD596" i="3"/>
  <c r="V596" i="3"/>
  <c r="U596" i="3"/>
  <c r="AY619" i="3"/>
  <c r="AI619" i="3"/>
  <c r="S619" i="3"/>
  <c r="AX619" i="3"/>
  <c r="AH619" i="3"/>
  <c r="R619" i="3"/>
  <c r="BA619" i="3"/>
  <c r="AK619" i="3"/>
  <c r="U619" i="3"/>
  <c r="BD619" i="3"/>
  <c r="AN619" i="3"/>
  <c r="X619" i="3"/>
  <c r="AV691" i="3"/>
  <c r="AF691" i="3"/>
  <c r="P691" i="3"/>
  <c r="AU691" i="3"/>
  <c r="AE691" i="3"/>
  <c r="O691" i="3"/>
  <c r="AT691" i="3"/>
  <c r="AD691" i="3"/>
  <c r="N691" i="3"/>
  <c r="AW691" i="3"/>
  <c r="AG691" i="3"/>
  <c r="Q691" i="3"/>
  <c r="BI705" i="3"/>
  <c r="AV705" i="3"/>
  <c r="AE705" i="3"/>
  <c r="N705" i="3"/>
  <c r="R552" i="3"/>
  <c r="BD552" i="3"/>
  <c r="AM552" i="3"/>
  <c r="AN575" i="3"/>
  <c r="BB575" i="3"/>
  <c r="AO575" i="3"/>
  <c r="AC584" i="3"/>
  <c r="P584" i="3"/>
  <c r="AT584" i="3"/>
  <c r="AR538" i="3"/>
  <c r="X538" i="3"/>
  <c r="AV538" i="3"/>
  <c r="BC538" i="3"/>
  <c r="AM538" i="3"/>
  <c r="W538" i="3"/>
  <c r="BB538" i="3"/>
  <c r="AL538" i="3"/>
  <c r="V538" i="3"/>
  <c r="BE538" i="3"/>
  <c r="AO538" i="3"/>
  <c r="Y538" i="3"/>
  <c r="AW596" i="3"/>
  <c r="AG596" i="3"/>
  <c r="BH596" i="3"/>
  <c r="AR596" i="3"/>
  <c r="AB596" i="3"/>
  <c r="AY596" i="3"/>
  <c r="AI596" i="3"/>
  <c r="BF596" i="3"/>
  <c r="AP596" i="3"/>
  <c r="X596" i="3"/>
  <c r="R596" i="3"/>
  <c r="Q596" i="3"/>
  <c r="AU619" i="3"/>
  <c r="AE619" i="3"/>
  <c r="O619" i="3"/>
  <c r="AT619" i="3"/>
  <c r="AD619" i="3"/>
  <c r="N619" i="3"/>
  <c r="AW619" i="3"/>
  <c r="AG619" i="3"/>
  <c r="Q619" i="3"/>
  <c r="AZ619" i="3"/>
  <c r="AJ619" i="3"/>
  <c r="T619" i="3"/>
  <c r="BH691" i="3"/>
  <c r="AR691" i="3"/>
  <c r="AB691" i="3"/>
  <c r="BG691" i="3"/>
  <c r="AQ691" i="3"/>
  <c r="AA691" i="3"/>
  <c r="BF691" i="3"/>
  <c r="AP691" i="3"/>
  <c r="Z691" i="3"/>
  <c r="BI691" i="3"/>
  <c r="AS691" i="3"/>
  <c r="AC691" i="3"/>
  <c r="M691" i="3"/>
  <c r="AS705" i="3"/>
  <c r="AF705" i="3"/>
  <c r="O705" i="3"/>
  <c r="BA552" i="3"/>
  <c r="AN552" i="3"/>
  <c r="W552" i="3"/>
  <c r="BC575" i="3"/>
  <c r="AL575" i="3"/>
  <c r="Y575" i="3"/>
  <c r="M584" i="3"/>
  <c r="AU584" i="3"/>
  <c r="AD584" i="3"/>
  <c r="AB538" i="3"/>
  <c r="AZ538" i="3"/>
  <c r="AF538" i="3"/>
  <c r="AY538" i="3"/>
  <c r="AI538" i="3"/>
  <c r="S538" i="3"/>
  <c r="AX538" i="3"/>
  <c r="AH538" i="3"/>
  <c r="R538" i="3"/>
  <c r="BA538" i="3"/>
  <c r="AK538" i="3"/>
  <c r="U538" i="3"/>
  <c r="BK624" i="3"/>
  <c r="BL624" i="3"/>
  <c r="BM626" i="3"/>
  <c r="BK626" i="3"/>
  <c r="BJ628" i="3"/>
  <c r="BM571" i="3"/>
  <c r="BI596" i="3"/>
  <c r="AS596" i="3"/>
  <c r="AC596" i="3"/>
  <c r="BD596" i="3"/>
  <c r="AN596" i="3"/>
  <c r="T596" i="3"/>
  <c r="AU596" i="3"/>
  <c r="AE596" i="3"/>
  <c r="BB596" i="3"/>
  <c r="AL596" i="3"/>
  <c r="P596" i="3"/>
  <c r="N596" i="3"/>
  <c r="BG619" i="3"/>
  <c r="AQ619" i="3"/>
  <c r="AA619" i="3"/>
  <c r="BF619" i="3"/>
  <c r="AP619" i="3"/>
  <c r="Z619" i="3"/>
  <c r="BI619" i="3"/>
  <c r="AS619" i="3"/>
  <c r="AC619" i="3"/>
  <c r="M619" i="3"/>
  <c r="AV619" i="3"/>
  <c r="AF619" i="3"/>
  <c r="BD691" i="3"/>
  <c r="AN691" i="3"/>
  <c r="X691" i="3"/>
  <c r="BC691" i="3"/>
  <c r="AM691" i="3"/>
  <c r="W691" i="3"/>
  <c r="BB691" i="3"/>
  <c r="AL691" i="3"/>
  <c r="V691" i="3"/>
  <c r="BE691" i="3"/>
  <c r="AO691" i="3"/>
  <c r="AC705" i="3"/>
  <c r="P705" i="3"/>
  <c r="AT705" i="3"/>
  <c r="AX552" i="3"/>
  <c r="AK552" i="3"/>
  <c r="X552" i="3"/>
  <c r="BG575" i="3"/>
  <c r="W575" i="3"/>
  <c r="V575" i="3"/>
  <c r="P575" i="3"/>
  <c r="BI584" i="3"/>
  <c r="AV584" i="3"/>
  <c r="AE584" i="3"/>
  <c r="N584" i="3"/>
  <c r="BD538" i="3"/>
  <c r="AJ538" i="3"/>
  <c r="P538" i="3"/>
  <c r="AU538" i="3"/>
  <c r="AE538" i="3"/>
  <c r="O538" i="3"/>
  <c r="AT538" i="3"/>
  <c r="AD538" i="3"/>
  <c r="N538" i="3"/>
  <c r="AW538" i="3"/>
  <c r="P613" i="3"/>
  <c r="T613" i="3"/>
  <c r="X613" i="3"/>
  <c r="AB613" i="3"/>
  <c r="AF613" i="3"/>
  <c r="AJ613" i="3"/>
  <c r="AN613" i="3"/>
  <c r="AR613" i="3"/>
  <c r="AV613" i="3"/>
  <c r="AZ613" i="3"/>
  <c r="BD613" i="3"/>
  <c r="BH613" i="3"/>
  <c r="N613" i="3"/>
  <c r="R613" i="3"/>
  <c r="V613" i="3"/>
  <c r="Z613" i="3"/>
  <c r="AD613" i="3"/>
  <c r="AH613" i="3"/>
  <c r="AL613" i="3"/>
  <c r="AP613" i="3"/>
  <c r="AT613" i="3"/>
  <c r="AX613" i="3"/>
  <c r="BB613" i="3"/>
  <c r="BF613" i="3"/>
  <c r="Q613" i="3"/>
  <c r="Y613" i="3"/>
  <c r="AG613" i="3"/>
  <c r="AO613" i="3"/>
  <c r="AW613" i="3"/>
  <c r="BE613" i="3"/>
  <c r="S613" i="3"/>
  <c r="AA613" i="3"/>
  <c r="AI613" i="3"/>
  <c r="AQ613" i="3"/>
  <c r="AY613" i="3"/>
  <c r="BG613" i="3"/>
  <c r="M613" i="3"/>
  <c r="U613" i="3"/>
  <c r="AC613" i="3"/>
  <c r="AK613" i="3"/>
  <c r="AS613" i="3"/>
  <c r="BA613" i="3"/>
  <c r="BI613" i="3"/>
  <c r="O613" i="3"/>
  <c r="W613" i="3"/>
  <c r="AE613" i="3"/>
  <c r="AM613" i="3"/>
  <c r="AU613" i="3"/>
  <c r="BC613" i="3"/>
  <c r="M579" i="3"/>
  <c r="Q579" i="3"/>
  <c r="U579" i="3"/>
  <c r="Y579" i="3"/>
  <c r="AC579" i="3"/>
  <c r="AG579" i="3"/>
  <c r="AK579" i="3"/>
  <c r="AO579" i="3"/>
  <c r="AS579" i="3"/>
  <c r="AW579" i="3"/>
  <c r="BA579" i="3"/>
  <c r="BE579" i="3"/>
  <c r="BI579" i="3"/>
  <c r="N579" i="3"/>
  <c r="R579" i="3"/>
  <c r="V579" i="3"/>
  <c r="Z579" i="3"/>
  <c r="AD579" i="3"/>
  <c r="AH579" i="3"/>
  <c r="AL579" i="3"/>
  <c r="AP579" i="3"/>
  <c r="AT579" i="3"/>
  <c r="AX579" i="3"/>
  <c r="BB579" i="3"/>
  <c r="BF579" i="3"/>
  <c r="T579" i="3"/>
  <c r="AB579" i="3"/>
  <c r="AJ579" i="3"/>
  <c r="AR579" i="3"/>
  <c r="AZ579" i="3"/>
  <c r="BH579" i="3"/>
  <c r="O579" i="3"/>
  <c r="W579" i="3"/>
  <c r="AE579" i="3"/>
  <c r="AM579" i="3"/>
  <c r="AU579" i="3"/>
  <c r="BC579" i="3"/>
  <c r="P579" i="3"/>
  <c r="X579" i="3"/>
  <c r="AF579" i="3"/>
  <c r="AN579" i="3"/>
  <c r="AV579" i="3"/>
  <c r="BD579" i="3"/>
  <c r="S579" i="3"/>
  <c r="AA579" i="3"/>
  <c r="AI579" i="3"/>
  <c r="AQ579" i="3"/>
  <c r="AY579" i="3"/>
  <c r="BG579" i="3"/>
  <c r="N588" i="3"/>
  <c r="R588" i="3"/>
  <c r="V588" i="3"/>
  <c r="Z588" i="3"/>
  <c r="AD588" i="3"/>
  <c r="AH588" i="3"/>
  <c r="AL588" i="3"/>
  <c r="AP588" i="3"/>
  <c r="AT588" i="3"/>
  <c r="AX588" i="3"/>
  <c r="BB588" i="3"/>
  <c r="BF588" i="3"/>
  <c r="O588" i="3"/>
  <c r="S588" i="3"/>
  <c r="W588" i="3"/>
  <c r="AA588" i="3"/>
  <c r="AE588" i="3"/>
  <c r="AI588" i="3"/>
  <c r="AM588" i="3"/>
  <c r="AQ588" i="3"/>
  <c r="AU588" i="3"/>
  <c r="AY588" i="3"/>
  <c r="BC588" i="3"/>
  <c r="BG588" i="3"/>
  <c r="P588" i="3"/>
  <c r="T588" i="3"/>
  <c r="X588" i="3"/>
  <c r="AB588" i="3"/>
  <c r="AF588" i="3"/>
  <c r="AJ588" i="3"/>
  <c r="AN588" i="3"/>
  <c r="AR588" i="3"/>
  <c r="AV588" i="3"/>
  <c r="AZ588" i="3"/>
  <c r="BD588" i="3"/>
  <c r="BH588" i="3"/>
  <c r="M588" i="3"/>
  <c r="Q588" i="3"/>
  <c r="U588" i="3"/>
  <c r="Y588" i="3"/>
  <c r="AC588" i="3"/>
  <c r="AG588" i="3"/>
  <c r="AK588" i="3"/>
  <c r="AO588" i="3"/>
  <c r="AS588" i="3"/>
  <c r="AW588" i="3"/>
  <c r="BA588" i="3"/>
  <c r="BE588" i="3"/>
  <c r="BI588" i="3"/>
  <c r="BI604" i="3"/>
  <c r="AV604" i="3"/>
  <c r="AE604" i="3"/>
  <c r="AN567" i="3"/>
  <c r="T567" i="3"/>
  <c r="O567" i="3"/>
  <c r="P608" i="3"/>
  <c r="T608" i="3"/>
  <c r="AG608" i="3"/>
  <c r="AY608" i="3"/>
  <c r="AI608" i="3"/>
  <c r="S608" i="3"/>
  <c r="BM628" i="3"/>
  <c r="O690" i="3"/>
  <c r="S690" i="3"/>
  <c r="W690" i="3"/>
  <c r="AA690" i="3"/>
  <c r="AE690" i="3"/>
  <c r="AI690" i="3"/>
  <c r="AM690" i="3"/>
  <c r="AQ690" i="3"/>
  <c r="AU690" i="3"/>
  <c r="AY690" i="3"/>
  <c r="BC690" i="3"/>
  <c r="BG690" i="3"/>
  <c r="P690" i="3"/>
  <c r="T690" i="3"/>
  <c r="X690" i="3"/>
  <c r="AB690" i="3"/>
  <c r="AF690" i="3"/>
  <c r="AJ690" i="3"/>
  <c r="AN690" i="3"/>
  <c r="AR690" i="3"/>
  <c r="AV690" i="3"/>
  <c r="AZ690" i="3"/>
  <c r="BD690" i="3"/>
  <c r="BH690" i="3"/>
  <c r="M690" i="3"/>
  <c r="Q690" i="3"/>
  <c r="U690" i="3"/>
  <c r="Y690" i="3"/>
  <c r="AC690" i="3"/>
  <c r="AG690" i="3"/>
  <c r="AK690" i="3"/>
  <c r="AO690" i="3"/>
  <c r="AS690" i="3"/>
  <c r="AW690" i="3"/>
  <c r="BA690" i="3"/>
  <c r="BE690" i="3"/>
  <c r="BI690" i="3"/>
  <c r="N690" i="3"/>
  <c r="R690" i="3"/>
  <c r="V690" i="3"/>
  <c r="Z690" i="3"/>
  <c r="AD690" i="3"/>
  <c r="AH690" i="3"/>
  <c r="AL690" i="3"/>
  <c r="AP690" i="3"/>
  <c r="AT690" i="3"/>
  <c r="AX690" i="3"/>
  <c r="BB690" i="3"/>
  <c r="BF690" i="3"/>
  <c r="O706" i="3"/>
  <c r="S706" i="3"/>
  <c r="W706" i="3"/>
  <c r="AA706" i="3"/>
  <c r="AE706" i="3"/>
  <c r="AI706" i="3"/>
  <c r="AM706" i="3"/>
  <c r="AQ706" i="3"/>
  <c r="AU706" i="3"/>
  <c r="AY706" i="3"/>
  <c r="BC706" i="3"/>
  <c r="BG706" i="3"/>
  <c r="P706" i="3"/>
  <c r="T706" i="3"/>
  <c r="X706" i="3"/>
  <c r="AB706" i="3"/>
  <c r="AF706" i="3"/>
  <c r="AJ706" i="3"/>
  <c r="AN706" i="3"/>
  <c r="AR706" i="3"/>
  <c r="AV706" i="3"/>
  <c r="AZ706" i="3"/>
  <c r="BD706" i="3"/>
  <c r="BH706" i="3"/>
  <c r="M706" i="3"/>
  <c r="Q706" i="3"/>
  <c r="U706" i="3"/>
  <c r="Y706" i="3"/>
  <c r="AC706" i="3"/>
  <c r="AG706" i="3"/>
  <c r="AK706" i="3"/>
  <c r="AO706" i="3"/>
  <c r="AS706" i="3"/>
  <c r="AW706" i="3"/>
  <c r="BA706" i="3"/>
  <c r="BE706" i="3"/>
  <c r="BI706" i="3"/>
  <c r="N706" i="3"/>
  <c r="R706" i="3"/>
  <c r="V706" i="3"/>
  <c r="Z706" i="3"/>
  <c r="AD706" i="3"/>
  <c r="AH706" i="3"/>
  <c r="AL706" i="3"/>
  <c r="AP706" i="3"/>
  <c r="AT706" i="3"/>
  <c r="AX706" i="3"/>
  <c r="BB706" i="3"/>
  <c r="BF706" i="3"/>
  <c r="N598" i="3"/>
  <c r="R598" i="3"/>
  <c r="V598" i="3"/>
  <c r="Z598" i="3"/>
  <c r="AD598" i="3"/>
  <c r="AH598" i="3"/>
  <c r="AL598" i="3"/>
  <c r="AP598" i="3"/>
  <c r="AT598" i="3"/>
  <c r="AX598" i="3"/>
  <c r="BB598" i="3"/>
  <c r="BF598" i="3"/>
  <c r="O598" i="3"/>
  <c r="S598" i="3"/>
  <c r="W598" i="3"/>
  <c r="AA598" i="3"/>
  <c r="AE598" i="3"/>
  <c r="AI598" i="3"/>
  <c r="AM598" i="3"/>
  <c r="AQ598" i="3"/>
  <c r="AU598" i="3"/>
  <c r="AY598" i="3"/>
  <c r="BC598" i="3"/>
  <c r="BG598" i="3"/>
  <c r="P598" i="3"/>
  <c r="T598" i="3"/>
  <c r="X598" i="3"/>
  <c r="AB598" i="3"/>
  <c r="AF598" i="3"/>
  <c r="AJ598" i="3"/>
  <c r="AN598" i="3"/>
  <c r="AR598" i="3"/>
  <c r="AV598" i="3"/>
  <c r="AZ598" i="3"/>
  <c r="BD598" i="3"/>
  <c r="BH598" i="3"/>
  <c r="M598" i="3"/>
  <c r="Q598" i="3"/>
  <c r="U598" i="3"/>
  <c r="Y598" i="3"/>
  <c r="AC598" i="3"/>
  <c r="AG598" i="3"/>
  <c r="AK598" i="3"/>
  <c r="AO598" i="3"/>
  <c r="AS598" i="3"/>
  <c r="AW598" i="3"/>
  <c r="BA598" i="3"/>
  <c r="BE598" i="3"/>
  <c r="BI598" i="3"/>
  <c r="P601" i="3"/>
  <c r="T601" i="3"/>
  <c r="X601" i="3"/>
  <c r="AB601" i="3"/>
  <c r="AF601" i="3"/>
  <c r="AJ601" i="3"/>
  <c r="AN601" i="3"/>
  <c r="AR601" i="3"/>
  <c r="AV601" i="3"/>
  <c r="AZ601" i="3"/>
  <c r="BD601" i="3"/>
  <c r="BH601" i="3"/>
  <c r="M601" i="3"/>
  <c r="Q601" i="3"/>
  <c r="U601" i="3"/>
  <c r="Y601" i="3"/>
  <c r="AC601" i="3"/>
  <c r="AG601" i="3"/>
  <c r="AK601" i="3"/>
  <c r="AO601" i="3"/>
  <c r="AS601" i="3"/>
  <c r="AW601" i="3"/>
  <c r="BA601" i="3"/>
  <c r="BE601" i="3"/>
  <c r="BI601" i="3"/>
  <c r="N601" i="3"/>
  <c r="R601" i="3"/>
  <c r="V601" i="3"/>
  <c r="Z601" i="3"/>
  <c r="AD601" i="3"/>
  <c r="AH601" i="3"/>
  <c r="AL601" i="3"/>
  <c r="AP601" i="3"/>
  <c r="AT601" i="3"/>
  <c r="AX601" i="3"/>
  <c r="BB601" i="3"/>
  <c r="BF601" i="3"/>
  <c r="O601" i="3"/>
  <c r="S601" i="3"/>
  <c r="W601" i="3"/>
  <c r="AA601" i="3"/>
  <c r="AE601" i="3"/>
  <c r="AI601" i="3"/>
  <c r="AM601" i="3"/>
  <c r="AQ601" i="3"/>
  <c r="AU601" i="3"/>
  <c r="AY601" i="3"/>
  <c r="BC601" i="3"/>
  <c r="BG601" i="3"/>
  <c r="N602" i="3"/>
  <c r="R602" i="3"/>
  <c r="V602" i="3"/>
  <c r="Z602" i="3"/>
  <c r="AD602" i="3"/>
  <c r="AH602" i="3"/>
  <c r="AL602" i="3"/>
  <c r="AP602" i="3"/>
  <c r="AT602" i="3"/>
  <c r="AX602" i="3"/>
  <c r="BB602" i="3"/>
  <c r="BF602" i="3"/>
  <c r="O602" i="3"/>
  <c r="S602" i="3"/>
  <c r="W602" i="3"/>
  <c r="AA602" i="3"/>
  <c r="AE602" i="3"/>
  <c r="AI602" i="3"/>
  <c r="AM602" i="3"/>
  <c r="AQ602" i="3"/>
  <c r="AU602" i="3"/>
  <c r="AY602" i="3"/>
  <c r="BC602" i="3"/>
  <c r="BG602" i="3"/>
  <c r="P602" i="3"/>
  <c r="T602" i="3"/>
  <c r="X602" i="3"/>
  <c r="AB602" i="3"/>
  <c r="AF602" i="3"/>
  <c r="AJ602" i="3"/>
  <c r="AN602" i="3"/>
  <c r="AR602" i="3"/>
  <c r="AV602" i="3"/>
  <c r="AZ602" i="3"/>
  <c r="BD602" i="3"/>
  <c r="BH602" i="3"/>
  <c r="M602" i="3"/>
  <c r="Q602" i="3"/>
  <c r="U602" i="3"/>
  <c r="Y602" i="3"/>
  <c r="AC602" i="3"/>
  <c r="AG602" i="3"/>
  <c r="AK602" i="3"/>
  <c r="AO602" i="3"/>
  <c r="AS602" i="3"/>
  <c r="AW602" i="3"/>
  <c r="BA602" i="3"/>
  <c r="BE602" i="3"/>
  <c r="BI602" i="3"/>
  <c r="N618" i="3"/>
  <c r="R618" i="3"/>
  <c r="V618" i="3"/>
  <c r="Z618" i="3"/>
  <c r="AD618" i="3"/>
  <c r="AH618" i="3"/>
  <c r="AL618" i="3"/>
  <c r="AP618" i="3"/>
  <c r="AT618" i="3"/>
  <c r="AX618" i="3"/>
  <c r="BB618" i="3"/>
  <c r="BF618" i="3"/>
  <c r="O618" i="3"/>
  <c r="S618" i="3"/>
  <c r="W618" i="3"/>
  <c r="AA618" i="3"/>
  <c r="AE618" i="3"/>
  <c r="AI618" i="3"/>
  <c r="AM618" i="3"/>
  <c r="AQ618" i="3"/>
  <c r="AU618" i="3"/>
  <c r="AY618" i="3"/>
  <c r="BC618" i="3"/>
  <c r="BG618" i="3"/>
  <c r="P618" i="3"/>
  <c r="T618" i="3"/>
  <c r="X618" i="3"/>
  <c r="AB618" i="3"/>
  <c r="AF618" i="3"/>
  <c r="AJ618" i="3"/>
  <c r="AN618" i="3"/>
  <c r="AR618" i="3"/>
  <c r="AV618" i="3"/>
  <c r="AZ618" i="3"/>
  <c r="BD618" i="3"/>
  <c r="BH618" i="3"/>
  <c r="M618" i="3"/>
  <c r="Q618" i="3"/>
  <c r="U618" i="3"/>
  <c r="Y618" i="3"/>
  <c r="AC618" i="3"/>
  <c r="AG618" i="3"/>
  <c r="AK618" i="3"/>
  <c r="AO618" i="3"/>
  <c r="AS618" i="3"/>
  <c r="AW618" i="3"/>
  <c r="BA618" i="3"/>
  <c r="BE618" i="3"/>
  <c r="BI618" i="3"/>
  <c r="O605" i="3"/>
  <c r="S605" i="3"/>
  <c r="W605" i="3"/>
  <c r="AA605" i="3"/>
  <c r="AE605" i="3"/>
  <c r="AI605" i="3"/>
  <c r="AM605" i="3"/>
  <c r="AQ605" i="3"/>
  <c r="AU605" i="3"/>
  <c r="AY605" i="3"/>
  <c r="BC605" i="3"/>
  <c r="BG605" i="3"/>
  <c r="P605" i="3"/>
  <c r="T605" i="3"/>
  <c r="X605" i="3"/>
  <c r="AB605" i="3"/>
  <c r="AF605" i="3"/>
  <c r="AJ605" i="3"/>
  <c r="AN605" i="3"/>
  <c r="AR605" i="3"/>
  <c r="AV605" i="3"/>
  <c r="AZ605" i="3"/>
  <c r="BD605" i="3"/>
  <c r="BH605" i="3"/>
  <c r="M605" i="3"/>
  <c r="Q605" i="3"/>
  <c r="U605" i="3"/>
  <c r="Y605" i="3"/>
  <c r="AC605" i="3"/>
  <c r="AG605" i="3"/>
  <c r="AK605" i="3"/>
  <c r="AO605" i="3"/>
  <c r="AS605" i="3"/>
  <c r="AW605" i="3"/>
  <c r="BA605" i="3"/>
  <c r="BE605" i="3"/>
  <c r="BI605" i="3"/>
  <c r="N605" i="3"/>
  <c r="R605" i="3"/>
  <c r="V605" i="3"/>
  <c r="Z605" i="3"/>
  <c r="AD605" i="3"/>
  <c r="AH605" i="3"/>
  <c r="AL605" i="3"/>
  <c r="AP605" i="3"/>
  <c r="AT605" i="3"/>
  <c r="AX605" i="3"/>
  <c r="BB605" i="3"/>
  <c r="BF605" i="3"/>
  <c r="P621" i="3"/>
  <c r="T621" i="3"/>
  <c r="X621" i="3"/>
  <c r="AB621" i="3"/>
  <c r="AF621" i="3"/>
  <c r="AJ621" i="3"/>
  <c r="AN621" i="3"/>
  <c r="AR621" i="3"/>
  <c r="AV621" i="3"/>
  <c r="AZ621" i="3"/>
  <c r="BD621" i="3"/>
  <c r="BH621" i="3"/>
  <c r="M621" i="3"/>
  <c r="Q621" i="3"/>
  <c r="U621" i="3"/>
  <c r="Y621" i="3"/>
  <c r="AC621" i="3"/>
  <c r="AG621" i="3"/>
  <c r="AK621" i="3"/>
  <c r="AO621" i="3"/>
  <c r="AS621" i="3"/>
  <c r="AW621" i="3"/>
  <c r="BA621" i="3"/>
  <c r="BE621" i="3"/>
  <c r="BI621" i="3"/>
  <c r="N621" i="3"/>
  <c r="R621" i="3"/>
  <c r="V621" i="3"/>
  <c r="Z621" i="3"/>
  <c r="AD621" i="3"/>
  <c r="AH621" i="3"/>
  <c r="AL621" i="3"/>
  <c r="AP621" i="3"/>
  <c r="AT621" i="3"/>
  <c r="AX621" i="3"/>
  <c r="BB621" i="3"/>
  <c r="BF621" i="3"/>
  <c r="O621" i="3"/>
  <c r="S621" i="3"/>
  <c r="W621" i="3"/>
  <c r="AA621" i="3"/>
  <c r="AE621" i="3"/>
  <c r="AI621" i="3"/>
  <c r="AM621" i="3"/>
  <c r="AQ621" i="3"/>
  <c r="AU621" i="3"/>
  <c r="AY621" i="3"/>
  <c r="BC621" i="3"/>
  <c r="BG621" i="3"/>
  <c r="BJ540" i="3"/>
  <c r="BK544" i="3"/>
  <c r="BK576" i="3"/>
  <c r="BJ578" i="3"/>
  <c r="M549" i="3"/>
  <c r="Q549" i="3"/>
  <c r="U549" i="3"/>
  <c r="Y549" i="3"/>
  <c r="AC549" i="3"/>
  <c r="AG549" i="3"/>
  <c r="AK549" i="3"/>
  <c r="AO549" i="3"/>
  <c r="AS549" i="3"/>
  <c r="AW549" i="3"/>
  <c r="BA549" i="3"/>
  <c r="BE549" i="3"/>
  <c r="BI549" i="3"/>
  <c r="N549" i="3"/>
  <c r="R549" i="3"/>
  <c r="V549" i="3"/>
  <c r="Z549" i="3"/>
  <c r="AD549" i="3"/>
  <c r="AH549" i="3"/>
  <c r="AL549" i="3"/>
  <c r="AP549" i="3"/>
  <c r="AT549" i="3"/>
  <c r="AX549" i="3"/>
  <c r="BB549" i="3"/>
  <c r="BF549" i="3"/>
  <c r="O549" i="3"/>
  <c r="S549" i="3"/>
  <c r="W549" i="3"/>
  <c r="AA549" i="3"/>
  <c r="AE549" i="3"/>
  <c r="AI549" i="3"/>
  <c r="AM549" i="3"/>
  <c r="AQ549" i="3"/>
  <c r="AU549" i="3"/>
  <c r="AY549" i="3"/>
  <c r="BC549" i="3"/>
  <c r="BG549" i="3"/>
  <c r="P549" i="3"/>
  <c r="T549" i="3"/>
  <c r="X549" i="3"/>
  <c r="AB549" i="3"/>
  <c r="AF549" i="3"/>
  <c r="AJ549" i="3"/>
  <c r="AN549" i="3"/>
  <c r="AR549" i="3"/>
  <c r="AV549" i="3"/>
  <c r="AZ549" i="3"/>
  <c r="BD549" i="3"/>
  <c r="BH549" i="3"/>
  <c r="O563" i="3"/>
  <c r="S563" i="3"/>
  <c r="W563" i="3"/>
  <c r="AA563" i="3"/>
  <c r="AE563" i="3"/>
  <c r="AI563" i="3"/>
  <c r="AM563" i="3"/>
  <c r="AQ563" i="3"/>
  <c r="AU563" i="3"/>
  <c r="AY563" i="3"/>
  <c r="BC563" i="3"/>
  <c r="BG563" i="3"/>
  <c r="P563" i="3"/>
  <c r="T563" i="3"/>
  <c r="X563" i="3"/>
  <c r="AB563" i="3"/>
  <c r="AF563" i="3"/>
  <c r="AJ563" i="3"/>
  <c r="AN563" i="3"/>
  <c r="AR563" i="3"/>
  <c r="AV563" i="3"/>
  <c r="AZ563" i="3"/>
  <c r="BD563" i="3"/>
  <c r="BH563" i="3"/>
  <c r="M563" i="3"/>
  <c r="Q563" i="3"/>
  <c r="U563" i="3"/>
  <c r="Y563" i="3"/>
  <c r="AC563" i="3"/>
  <c r="AG563" i="3"/>
  <c r="AK563" i="3"/>
  <c r="AO563" i="3"/>
  <c r="AS563" i="3"/>
  <c r="AW563" i="3"/>
  <c r="BA563" i="3"/>
  <c r="BE563" i="3"/>
  <c r="BI563" i="3"/>
  <c r="N563" i="3"/>
  <c r="R563" i="3"/>
  <c r="V563" i="3"/>
  <c r="Z563" i="3"/>
  <c r="AD563" i="3"/>
  <c r="AH563" i="3"/>
  <c r="AL563" i="3"/>
  <c r="AP563" i="3"/>
  <c r="AT563" i="3"/>
  <c r="AX563" i="3"/>
  <c r="BB563" i="3"/>
  <c r="BF563" i="3"/>
  <c r="P572" i="3"/>
  <c r="T572" i="3"/>
  <c r="X572" i="3"/>
  <c r="AB572" i="3"/>
  <c r="AF572" i="3"/>
  <c r="AJ572" i="3"/>
  <c r="AN572" i="3"/>
  <c r="AR572" i="3"/>
  <c r="AV572" i="3"/>
  <c r="AZ572" i="3"/>
  <c r="BD572" i="3"/>
  <c r="BH572" i="3"/>
  <c r="M572" i="3"/>
  <c r="Q572" i="3"/>
  <c r="U572" i="3"/>
  <c r="Y572" i="3"/>
  <c r="AC572" i="3"/>
  <c r="AG572" i="3"/>
  <c r="AK572" i="3"/>
  <c r="AO572" i="3"/>
  <c r="AS572" i="3"/>
  <c r="AW572" i="3"/>
  <c r="BA572" i="3"/>
  <c r="BE572" i="3"/>
  <c r="BI572" i="3"/>
  <c r="N572" i="3"/>
  <c r="R572" i="3"/>
  <c r="V572" i="3"/>
  <c r="Z572" i="3"/>
  <c r="AD572" i="3"/>
  <c r="AH572" i="3"/>
  <c r="AL572" i="3"/>
  <c r="AP572" i="3"/>
  <c r="AT572" i="3"/>
  <c r="AX572" i="3"/>
  <c r="BB572" i="3"/>
  <c r="BF572" i="3"/>
  <c r="O572" i="3"/>
  <c r="S572" i="3"/>
  <c r="W572" i="3"/>
  <c r="AA572" i="3"/>
  <c r="AE572" i="3"/>
  <c r="AI572" i="3"/>
  <c r="AM572" i="3"/>
  <c r="AQ572" i="3"/>
  <c r="AU572" i="3"/>
  <c r="AY572" i="3"/>
  <c r="BC572" i="3"/>
  <c r="BG572" i="3"/>
  <c r="BA604" i="3"/>
  <c r="AK604" i="3"/>
  <c r="U604" i="3"/>
  <c r="BD604" i="3"/>
  <c r="AN604" i="3"/>
  <c r="X604" i="3"/>
  <c r="BC604" i="3"/>
  <c r="AM604" i="3"/>
  <c r="W604" i="3"/>
  <c r="BB604" i="3"/>
  <c r="AL604" i="3"/>
  <c r="V604" i="3"/>
  <c r="BL544" i="3"/>
  <c r="AZ551" i="3"/>
  <c r="AJ551" i="3"/>
  <c r="T551" i="3"/>
  <c r="AY551" i="3"/>
  <c r="AI551" i="3"/>
  <c r="S551" i="3"/>
  <c r="AX551" i="3"/>
  <c r="AH551" i="3"/>
  <c r="R551" i="3"/>
  <c r="BA551" i="3"/>
  <c r="AK551" i="3"/>
  <c r="U551" i="3"/>
  <c r="AO567" i="3"/>
  <c r="BD567" i="3"/>
  <c r="X567" i="3"/>
  <c r="AS567" i="3"/>
  <c r="M567" i="3"/>
  <c r="AJ567" i="3"/>
  <c r="BC567" i="3"/>
  <c r="AM567" i="3"/>
  <c r="W567" i="3"/>
  <c r="BB567" i="3"/>
  <c r="AL567" i="3"/>
  <c r="V567" i="3"/>
  <c r="BA569" i="3"/>
  <c r="U569" i="3"/>
  <c r="AR569" i="3"/>
  <c r="BE569" i="3"/>
  <c r="Y569" i="3"/>
  <c r="AN569" i="3"/>
  <c r="BG569" i="3"/>
  <c r="AQ569" i="3"/>
  <c r="AA569" i="3"/>
  <c r="BF569" i="3"/>
  <c r="AP569" i="3"/>
  <c r="Z569" i="3"/>
  <c r="BL576" i="3"/>
  <c r="AY583" i="3"/>
  <c r="AI583" i="3"/>
  <c r="S583" i="3"/>
  <c r="AX583" i="3"/>
  <c r="AH583" i="3"/>
  <c r="R583" i="3"/>
  <c r="BA583" i="3"/>
  <c r="AK583" i="3"/>
  <c r="U583" i="3"/>
  <c r="BD583" i="3"/>
  <c r="AN583" i="3"/>
  <c r="X583" i="3"/>
  <c r="BC585" i="3"/>
  <c r="AM585" i="3"/>
  <c r="W585" i="3"/>
  <c r="BB585" i="3"/>
  <c r="AL585" i="3"/>
  <c r="V585" i="3"/>
  <c r="BE585" i="3"/>
  <c r="AO585" i="3"/>
  <c r="Y585" i="3"/>
  <c r="BH585" i="3"/>
  <c r="AR585" i="3"/>
  <c r="AB585" i="3"/>
  <c r="AY599" i="3"/>
  <c r="AI599" i="3"/>
  <c r="S599" i="3"/>
  <c r="AX599" i="3"/>
  <c r="AH599" i="3"/>
  <c r="R599" i="3"/>
  <c r="BA599" i="3"/>
  <c r="AK599" i="3"/>
  <c r="U599" i="3"/>
  <c r="BD599" i="3"/>
  <c r="AN599" i="3"/>
  <c r="X599" i="3"/>
  <c r="AX608" i="3"/>
  <c r="R608" i="3"/>
  <c r="AF608" i="3"/>
  <c r="AT608" i="3"/>
  <c r="N608" i="3"/>
  <c r="AJ608" i="3"/>
  <c r="BE608" i="3"/>
  <c r="AO608" i="3"/>
  <c r="Y608" i="3"/>
  <c r="BG608" i="3"/>
  <c r="AQ608" i="3"/>
  <c r="AA608" i="3"/>
  <c r="BH615" i="3"/>
  <c r="AR615" i="3"/>
  <c r="AB615" i="3"/>
  <c r="BG615" i="3"/>
  <c r="AQ615" i="3"/>
  <c r="AA615" i="3"/>
  <c r="BF615" i="3"/>
  <c r="AP615" i="3"/>
  <c r="Z615" i="3"/>
  <c r="BI615" i="3"/>
  <c r="AS615" i="3"/>
  <c r="AC615" i="3"/>
  <c r="M615" i="3"/>
  <c r="BJ624" i="3"/>
  <c r="N688" i="3"/>
  <c r="R688" i="3"/>
  <c r="V688" i="3"/>
  <c r="O688" i="3"/>
  <c r="S688" i="3"/>
  <c r="W688" i="3"/>
  <c r="AA688" i="3"/>
  <c r="AE688" i="3"/>
  <c r="AI688" i="3"/>
  <c r="AM688" i="3"/>
  <c r="AQ688" i="3"/>
  <c r="AU688" i="3"/>
  <c r="AY688" i="3"/>
  <c r="BC688" i="3"/>
  <c r="BG688" i="3"/>
  <c r="P688" i="3"/>
  <c r="T688" i="3"/>
  <c r="M688" i="3"/>
  <c r="Q688" i="3"/>
  <c r="U688" i="3"/>
  <c r="Y688" i="3"/>
  <c r="AC688" i="3"/>
  <c r="AG688" i="3"/>
  <c r="AK688" i="3"/>
  <c r="AO688" i="3"/>
  <c r="AS688" i="3"/>
  <c r="AW688" i="3"/>
  <c r="BA688" i="3"/>
  <c r="BE688" i="3"/>
  <c r="BI688" i="3"/>
  <c r="X688" i="3"/>
  <c r="AF688" i="3"/>
  <c r="AN688" i="3"/>
  <c r="AV688" i="3"/>
  <c r="BD688" i="3"/>
  <c r="Z688" i="3"/>
  <c r="AH688" i="3"/>
  <c r="AP688" i="3"/>
  <c r="AX688" i="3"/>
  <c r="BF688" i="3"/>
  <c r="AB688" i="3"/>
  <c r="AJ688" i="3"/>
  <c r="AR688" i="3"/>
  <c r="AZ688" i="3"/>
  <c r="BH688" i="3"/>
  <c r="AD688" i="3"/>
  <c r="AL688" i="3"/>
  <c r="AT688" i="3"/>
  <c r="BB688" i="3"/>
  <c r="N692" i="3"/>
  <c r="R692" i="3"/>
  <c r="V692" i="3"/>
  <c r="Z692" i="3"/>
  <c r="AD692" i="3"/>
  <c r="AH692" i="3"/>
  <c r="AL692" i="3"/>
  <c r="AP692" i="3"/>
  <c r="AT692" i="3"/>
  <c r="AX692" i="3"/>
  <c r="BB692" i="3"/>
  <c r="BF692" i="3"/>
  <c r="O692" i="3"/>
  <c r="S692" i="3"/>
  <c r="W692" i="3"/>
  <c r="AA692" i="3"/>
  <c r="AE692" i="3"/>
  <c r="AI692" i="3"/>
  <c r="AM692" i="3"/>
  <c r="AQ692" i="3"/>
  <c r="AU692" i="3"/>
  <c r="AY692" i="3"/>
  <c r="BC692" i="3"/>
  <c r="BG692" i="3"/>
  <c r="P692" i="3"/>
  <c r="T692" i="3"/>
  <c r="X692" i="3"/>
  <c r="AB692" i="3"/>
  <c r="AF692" i="3"/>
  <c r="AJ692" i="3"/>
  <c r="AN692" i="3"/>
  <c r="AR692" i="3"/>
  <c r="AV692" i="3"/>
  <c r="AZ692" i="3"/>
  <c r="BD692" i="3"/>
  <c r="BH692" i="3"/>
  <c r="M692" i="3"/>
  <c r="Q692" i="3"/>
  <c r="U692" i="3"/>
  <c r="Y692" i="3"/>
  <c r="AC692" i="3"/>
  <c r="AG692" i="3"/>
  <c r="AK692" i="3"/>
  <c r="AO692" i="3"/>
  <c r="AS692" i="3"/>
  <c r="AW692" i="3"/>
  <c r="BA692" i="3"/>
  <c r="BE692" i="3"/>
  <c r="BI692" i="3"/>
  <c r="P696" i="3"/>
  <c r="T696" i="3"/>
  <c r="X696" i="3"/>
  <c r="AB696" i="3"/>
  <c r="AF696" i="3"/>
  <c r="AJ696" i="3"/>
  <c r="AN696" i="3"/>
  <c r="AR696" i="3"/>
  <c r="AV696" i="3"/>
  <c r="AZ696" i="3"/>
  <c r="BD696" i="3"/>
  <c r="BH696" i="3"/>
  <c r="M696" i="3"/>
  <c r="Q696" i="3"/>
  <c r="U696" i="3"/>
  <c r="Y696" i="3"/>
  <c r="AC696" i="3"/>
  <c r="AG696" i="3"/>
  <c r="AK696" i="3"/>
  <c r="AO696" i="3"/>
  <c r="AS696" i="3"/>
  <c r="AW696" i="3"/>
  <c r="BA696" i="3"/>
  <c r="BE696" i="3"/>
  <c r="BI696" i="3"/>
  <c r="N696" i="3"/>
  <c r="R696" i="3"/>
  <c r="V696" i="3"/>
  <c r="Z696" i="3"/>
  <c r="AD696" i="3"/>
  <c r="AH696" i="3"/>
  <c r="AL696" i="3"/>
  <c r="AP696" i="3"/>
  <c r="AT696" i="3"/>
  <c r="AX696" i="3"/>
  <c r="BB696" i="3"/>
  <c r="BF696" i="3"/>
  <c r="O696" i="3"/>
  <c r="S696" i="3"/>
  <c r="W696" i="3"/>
  <c r="AA696" i="3"/>
  <c r="AE696" i="3"/>
  <c r="AI696" i="3"/>
  <c r="AM696" i="3"/>
  <c r="AQ696" i="3"/>
  <c r="AU696" i="3"/>
  <c r="AY696" i="3"/>
  <c r="BC696" i="3"/>
  <c r="BG696" i="3"/>
  <c r="N700" i="3"/>
  <c r="R700" i="3"/>
  <c r="V700" i="3"/>
  <c r="Z700" i="3"/>
  <c r="AD700" i="3"/>
  <c r="AH700" i="3"/>
  <c r="AL700" i="3"/>
  <c r="AP700" i="3"/>
  <c r="AT700" i="3"/>
  <c r="AX700" i="3"/>
  <c r="BB700" i="3"/>
  <c r="BF700" i="3"/>
  <c r="O700" i="3"/>
  <c r="S700" i="3"/>
  <c r="W700" i="3"/>
  <c r="AA700" i="3"/>
  <c r="AE700" i="3"/>
  <c r="AI700" i="3"/>
  <c r="AM700" i="3"/>
  <c r="AQ700" i="3"/>
  <c r="AU700" i="3"/>
  <c r="AY700" i="3"/>
  <c r="BC700" i="3"/>
  <c r="BG700" i="3"/>
  <c r="P700" i="3"/>
  <c r="T700" i="3"/>
  <c r="X700" i="3"/>
  <c r="AB700" i="3"/>
  <c r="AF700" i="3"/>
  <c r="AJ700" i="3"/>
  <c r="AN700" i="3"/>
  <c r="AR700" i="3"/>
  <c r="AV700" i="3"/>
  <c r="AZ700" i="3"/>
  <c r="BD700" i="3"/>
  <c r="BH700" i="3"/>
  <c r="M700" i="3"/>
  <c r="Q700" i="3"/>
  <c r="U700" i="3"/>
  <c r="Y700" i="3"/>
  <c r="AC700" i="3"/>
  <c r="AG700" i="3"/>
  <c r="AK700" i="3"/>
  <c r="AO700" i="3"/>
  <c r="AS700" i="3"/>
  <c r="AW700" i="3"/>
  <c r="BA700" i="3"/>
  <c r="BE700" i="3"/>
  <c r="BI700" i="3"/>
  <c r="P704" i="3"/>
  <c r="T704" i="3"/>
  <c r="X704" i="3"/>
  <c r="AB704" i="3"/>
  <c r="AF704" i="3"/>
  <c r="AJ704" i="3"/>
  <c r="AN704" i="3"/>
  <c r="AR704" i="3"/>
  <c r="AV704" i="3"/>
  <c r="AZ704" i="3"/>
  <c r="BD704" i="3"/>
  <c r="BH704" i="3"/>
  <c r="M704" i="3"/>
  <c r="Q704" i="3"/>
  <c r="U704" i="3"/>
  <c r="Y704" i="3"/>
  <c r="AC704" i="3"/>
  <c r="AG704" i="3"/>
  <c r="AK704" i="3"/>
  <c r="AO704" i="3"/>
  <c r="AS704" i="3"/>
  <c r="AW704" i="3"/>
  <c r="BA704" i="3"/>
  <c r="BE704" i="3"/>
  <c r="BI704" i="3"/>
  <c r="N704" i="3"/>
  <c r="R704" i="3"/>
  <c r="V704" i="3"/>
  <c r="Z704" i="3"/>
  <c r="AD704" i="3"/>
  <c r="AH704" i="3"/>
  <c r="AL704" i="3"/>
  <c r="AP704" i="3"/>
  <c r="AT704" i="3"/>
  <c r="AX704" i="3"/>
  <c r="BB704" i="3"/>
  <c r="BF704" i="3"/>
  <c r="O704" i="3"/>
  <c r="S704" i="3"/>
  <c r="W704" i="3"/>
  <c r="AA704" i="3"/>
  <c r="AE704" i="3"/>
  <c r="AI704" i="3"/>
  <c r="AM704" i="3"/>
  <c r="AQ704" i="3"/>
  <c r="AU704" i="3"/>
  <c r="AY704" i="3"/>
  <c r="BC704" i="3"/>
  <c r="BG704" i="3"/>
  <c r="N708" i="3"/>
  <c r="R708" i="3"/>
  <c r="V708" i="3"/>
  <c r="Z708" i="3"/>
  <c r="AD708" i="3"/>
  <c r="AH708" i="3"/>
  <c r="AL708" i="3"/>
  <c r="AP708" i="3"/>
  <c r="AT708" i="3"/>
  <c r="AX708" i="3"/>
  <c r="BB708" i="3"/>
  <c r="BF708" i="3"/>
  <c r="O708" i="3"/>
  <c r="S708" i="3"/>
  <c r="W708" i="3"/>
  <c r="AA708" i="3"/>
  <c r="AE708" i="3"/>
  <c r="AI708" i="3"/>
  <c r="AM708" i="3"/>
  <c r="AQ708" i="3"/>
  <c r="AU708" i="3"/>
  <c r="AY708" i="3"/>
  <c r="BC708" i="3"/>
  <c r="BG708" i="3"/>
  <c r="P708" i="3"/>
  <c r="T708" i="3"/>
  <c r="X708" i="3"/>
  <c r="AB708" i="3"/>
  <c r="AF708" i="3"/>
  <c r="AJ708" i="3"/>
  <c r="AN708" i="3"/>
  <c r="AR708" i="3"/>
  <c r="AV708" i="3"/>
  <c r="AZ708" i="3"/>
  <c r="BD708" i="3"/>
  <c r="BH708" i="3"/>
  <c r="M708" i="3"/>
  <c r="Q708" i="3"/>
  <c r="U708" i="3"/>
  <c r="Y708" i="3"/>
  <c r="AC708" i="3"/>
  <c r="AG708" i="3"/>
  <c r="AK708" i="3"/>
  <c r="AO708" i="3"/>
  <c r="AS708" i="3"/>
  <c r="AW708" i="3"/>
  <c r="BA708" i="3"/>
  <c r="BE708" i="3"/>
  <c r="BI708" i="3"/>
  <c r="P712" i="3"/>
  <c r="T712" i="3"/>
  <c r="X712" i="3"/>
  <c r="AB712" i="3"/>
  <c r="AF712" i="3"/>
  <c r="AJ712" i="3"/>
  <c r="AN712" i="3"/>
  <c r="AR712" i="3"/>
  <c r="AV712" i="3"/>
  <c r="AZ712" i="3"/>
  <c r="BD712" i="3"/>
  <c r="BH712" i="3"/>
  <c r="M712" i="3"/>
  <c r="Q712" i="3"/>
  <c r="U712" i="3"/>
  <c r="Y712" i="3"/>
  <c r="AC712" i="3"/>
  <c r="AG712" i="3"/>
  <c r="AK712" i="3"/>
  <c r="AO712" i="3"/>
  <c r="AS712" i="3"/>
  <c r="AW712" i="3"/>
  <c r="BA712" i="3"/>
  <c r="BE712" i="3"/>
  <c r="BI712" i="3"/>
  <c r="N712" i="3"/>
  <c r="R712" i="3"/>
  <c r="V712" i="3"/>
  <c r="Z712" i="3"/>
  <c r="AD712" i="3"/>
  <c r="AH712" i="3"/>
  <c r="AL712" i="3"/>
  <c r="AP712" i="3"/>
  <c r="AT712" i="3"/>
  <c r="AX712" i="3"/>
  <c r="BB712" i="3"/>
  <c r="BF712" i="3"/>
  <c r="O712" i="3"/>
  <c r="S712" i="3"/>
  <c r="W712" i="3"/>
  <c r="AA712" i="3"/>
  <c r="AE712" i="3"/>
  <c r="AI712" i="3"/>
  <c r="AM712" i="3"/>
  <c r="AQ712" i="3"/>
  <c r="AU712" i="3"/>
  <c r="AY712" i="3"/>
  <c r="BC712" i="3"/>
  <c r="BG712" i="3"/>
  <c r="O716" i="3"/>
  <c r="S716" i="3"/>
  <c r="W716" i="3"/>
  <c r="AA716" i="3"/>
  <c r="AE716" i="3"/>
  <c r="AI716" i="3"/>
  <c r="AM716" i="3"/>
  <c r="AQ716" i="3"/>
  <c r="AU716" i="3"/>
  <c r="AY716" i="3"/>
  <c r="BC716" i="3"/>
  <c r="BG716" i="3"/>
  <c r="M716" i="3"/>
  <c r="Q716" i="3"/>
  <c r="U716" i="3"/>
  <c r="Y716" i="3"/>
  <c r="AC716" i="3"/>
  <c r="AG716" i="3"/>
  <c r="AK716" i="3"/>
  <c r="AO716" i="3"/>
  <c r="AS716" i="3"/>
  <c r="AW716" i="3"/>
  <c r="BA716" i="3"/>
  <c r="BE716" i="3"/>
  <c r="BI716" i="3"/>
  <c r="P716" i="3"/>
  <c r="X716" i="3"/>
  <c r="AF716" i="3"/>
  <c r="AN716" i="3"/>
  <c r="AV716" i="3"/>
  <c r="BD716" i="3"/>
  <c r="R716" i="3"/>
  <c r="Z716" i="3"/>
  <c r="AH716" i="3"/>
  <c r="AP716" i="3"/>
  <c r="AX716" i="3"/>
  <c r="BF716" i="3"/>
  <c r="T716" i="3"/>
  <c r="AB716" i="3"/>
  <c r="AJ716" i="3"/>
  <c r="AR716" i="3"/>
  <c r="AZ716" i="3"/>
  <c r="BH716" i="3"/>
  <c r="N716" i="3"/>
  <c r="V716" i="3"/>
  <c r="AD716" i="3"/>
  <c r="AL716" i="3"/>
  <c r="AT716" i="3"/>
  <c r="BB716" i="3"/>
  <c r="N722" i="3"/>
  <c r="R722" i="3"/>
  <c r="V722" i="3"/>
  <c r="Z722" i="3"/>
  <c r="AD722" i="3"/>
  <c r="AH722" i="3"/>
  <c r="AL722" i="3"/>
  <c r="AP722" i="3"/>
  <c r="AT722" i="3"/>
  <c r="AX722" i="3"/>
  <c r="BB722" i="3"/>
  <c r="BF722" i="3"/>
  <c r="O722" i="3"/>
  <c r="S722" i="3"/>
  <c r="W722" i="3"/>
  <c r="AA722" i="3"/>
  <c r="AE722" i="3"/>
  <c r="AI722" i="3"/>
  <c r="AM722" i="3"/>
  <c r="AQ722" i="3"/>
  <c r="AU722" i="3"/>
  <c r="AY722" i="3"/>
  <c r="BC722" i="3"/>
  <c r="BG722" i="3"/>
  <c r="P722" i="3"/>
  <c r="T722" i="3"/>
  <c r="X722" i="3"/>
  <c r="AB722" i="3"/>
  <c r="AF722" i="3"/>
  <c r="AJ722" i="3"/>
  <c r="AN722" i="3"/>
  <c r="AR722" i="3"/>
  <c r="AV722" i="3"/>
  <c r="AZ722" i="3"/>
  <c r="BD722" i="3"/>
  <c r="BH722" i="3"/>
  <c r="M722" i="3"/>
  <c r="Q722" i="3"/>
  <c r="U722" i="3"/>
  <c r="Y722" i="3"/>
  <c r="AC722" i="3"/>
  <c r="AG722" i="3"/>
  <c r="AK722" i="3"/>
  <c r="AO722" i="3"/>
  <c r="AS722" i="3"/>
  <c r="AW722" i="3"/>
  <c r="BA722" i="3"/>
  <c r="BE722" i="3"/>
  <c r="BI722" i="3"/>
  <c r="BJ679" i="3"/>
  <c r="BM683" i="3"/>
  <c r="BM687" i="3"/>
  <c r="BK689" i="3"/>
  <c r="BN689" i="3"/>
  <c r="BJ693" i="3"/>
  <c r="BM697" i="3"/>
  <c r="BM699" i="3"/>
  <c r="BK703" i="3"/>
  <c r="BN703" i="3"/>
  <c r="M721" i="3"/>
  <c r="Q721" i="3"/>
  <c r="U721" i="3"/>
  <c r="Y721" i="3"/>
  <c r="AC721" i="3"/>
  <c r="AG721" i="3"/>
  <c r="AK721" i="3"/>
  <c r="AO721" i="3"/>
  <c r="AS721" i="3"/>
  <c r="AW721" i="3"/>
  <c r="BA721" i="3"/>
  <c r="BE721" i="3"/>
  <c r="BI721" i="3"/>
  <c r="N721" i="3"/>
  <c r="R721" i="3"/>
  <c r="V721" i="3"/>
  <c r="Z721" i="3"/>
  <c r="AD721" i="3"/>
  <c r="AH721" i="3"/>
  <c r="AL721" i="3"/>
  <c r="AP721" i="3"/>
  <c r="AT721" i="3"/>
  <c r="AX721" i="3"/>
  <c r="BB721" i="3"/>
  <c r="BF721" i="3"/>
  <c r="O721" i="3"/>
  <c r="S721" i="3"/>
  <c r="W721" i="3"/>
  <c r="AA721" i="3"/>
  <c r="AE721" i="3"/>
  <c r="AI721" i="3"/>
  <c r="AM721" i="3"/>
  <c r="AQ721" i="3"/>
  <c r="AU721" i="3"/>
  <c r="AY721" i="3"/>
  <c r="BC721" i="3"/>
  <c r="BG721" i="3"/>
  <c r="P721" i="3"/>
  <c r="T721" i="3"/>
  <c r="X721" i="3"/>
  <c r="AB721" i="3"/>
  <c r="AF721" i="3"/>
  <c r="AJ721" i="3"/>
  <c r="AN721" i="3"/>
  <c r="AR721" i="3"/>
  <c r="AV721" i="3"/>
  <c r="AZ721" i="3"/>
  <c r="BD721" i="3"/>
  <c r="BH721" i="3"/>
  <c r="O555" i="3"/>
  <c r="S555" i="3"/>
  <c r="W555" i="3"/>
  <c r="AA555" i="3"/>
  <c r="AE555" i="3"/>
  <c r="AI555" i="3"/>
  <c r="AM555" i="3"/>
  <c r="AQ555" i="3"/>
  <c r="AU555" i="3"/>
  <c r="AY555" i="3"/>
  <c r="BC555" i="3"/>
  <c r="BG555" i="3"/>
  <c r="P555" i="3"/>
  <c r="T555" i="3"/>
  <c r="X555" i="3"/>
  <c r="AB555" i="3"/>
  <c r="AF555" i="3"/>
  <c r="AJ555" i="3"/>
  <c r="AN555" i="3"/>
  <c r="AR555" i="3"/>
  <c r="AV555" i="3"/>
  <c r="AZ555" i="3"/>
  <c r="BD555" i="3"/>
  <c r="BH555" i="3"/>
  <c r="R555" i="3"/>
  <c r="Z555" i="3"/>
  <c r="AH555" i="3"/>
  <c r="AP555" i="3"/>
  <c r="AX555" i="3"/>
  <c r="BF555" i="3"/>
  <c r="M555" i="3"/>
  <c r="U555" i="3"/>
  <c r="AC555" i="3"/>
  <c r="AK555" i="3"/>
  <c r="AS555" i="3"/>
  <c r="BA555" i="3"/>
  <c r="BI555" i="3"/>
  <c r="N555" i="3"/>
  <c r="V555" i="3"/>
  <c r="AD555" i="3"/>
  <c r="AL555" i="3"/>
  <c r="AT555" i="3"/>
  <c r="BB555" i="3"/>
  <c r="Q555" i="3"/>
  <c r="Y555" i="3"/>
  <c r="AG555" i="3"/>
  <c r="AO555" i="3"/>
  <c r="AW555" i="3"/>
  <c r="BE555" i="3"/>
  <c r="O573" i="3"/>
  <c r="S573" i="3"/>
  <c r="W573" i="3"/>
  <c r="AA573" i="3"/>
  <c r="AE573" i="3"/>
  <c r="AI573" i="3"/>
  <c r="AM573" i="3"/>
  <c r="AQ573" i="3"/>
  <c r="AU573" i="3"/>
  <c r="AY573" i="3"/>
  <c r="BC573" i="3"/>
  <c r="BG573" i="3"/>
  <c r="P573" i="3"/>
  <c r="T573" i="3"/>
  <c r="X573" i="3"/>
  <c r="AB573" i="3"/>
  <c r="AF573" i="3"/>
  <c r="AJ573" i="3"/>
  <c r="AN573" i="3"/>
  <c r="AR573" i="3"/>
  <c r="AV573" i="3"/>
  <c r="AZ573" i="3"/>
  <c r="BD573" i="3"/>
  <c r="BH573" i="3"/>
  <c r="M573" i="3"/>
  <c r="Q573" i="3"/>
  <c r="U573" i="3"/>
  <c r="Y573" i="3"/>
  <c r="AC573" i="3"/>
  <c r="AG573" i="3"/>
  <c r="AK573" i="3"/>
  <c r="AO573" i="3"/>
  <c r="AS573" i="3"/>
  <c r="AW573" i="3"/>
  <c r="BA573" i="3"/>
  <c r="BE573" i="3"/>
  <c r="BI573" i="3"/>
  <c r="N573" i="3"/>
  <c r="R573" i="3"/>
  <c r="V573" i="3"/>
  <c r="Z573" i="3"/>
  <c r="AD573" i="3"/>
  <c r="AH573" i="3"/>
  <c r="AL573" i="3"/>
  <c r="AP573" i="3"/>
  <c r="AT573" i="3"/>
  <c r="AX573" i="3"/>
  <c r="BB573" i="3"/>
  <c r="BF573" i="3"/>
  <c r="BL580" i="3"/>
  <c r="N582" i="3"/>
  <c r="R582" i="3"/>
  <c r="V582" i="3"/>
  <c r="Z582" i="3"/>
  <c r="AD582" i="3"/>
  <c r="AH582" i="3"/>
  <c r="AL582" i="3"/>
  <c r="AP582" i="3"/>
  <c r="AT582" i="3"/>
  <c r="AX582" i="3"/>
  <c r="BB582" i="3"/>
  <c r="BF582" i="3"/>
  <c r="O582" i="3"/>
  <c r="S582" i="3"/>
  <c r="W582" i="3"/>
  <c r="AA582" i="3"/>
  <c r="AE582" i="3"/>
  <c r="AI582" i="3"/>
  <c r="AM582" i="3"/>
  <c r="AQ582" i="3"/>
  <c r="AU582" i="3"/>
  <c r="AY582" i="3"/>
  <c r="BC582" i="3"/>
  <c r="BG582" i="3"/>
  <c r="P582" i="3"/>
  <c r="T582" i="3"/>
  <c r="X582" i="3"/>
  <c r="AB582" i="3"/>
  <c r="AF582" i="3"/>
  <c r="AJ582" i="3"/>
  <c r="AN582" i="3"/>
  <c r="AR582" i="3"/>
  <c r="AV582" i="3"/>
  <c r="AZ582" i="3"/>
  <c r="BD582" i="3"/>
  <c r="BH582" i="3"/>
  <c r="M582" i="3"/>
  <c r="Q582" i="3"/>
  <c r="U582" i="3"/>
  <c r="Y582" i="3"/>
  <c r="AC582" i="3"/>
  <c r="AG582" i="3"/>
  <c r="AK582" i="3"/>
  <c r="AO582" i="3"/>
  <c r="AS582" i="3"/>
  <c r="AW582" i="3"/>
  <c r="BA582" i="3"/>
  <c r="BE582" i="3"/>
  <c r="BI582" i="3"/>
  <c r="BL603" i="3"/>
  <c r="BM612" i="3"/>
  <c r="BG682" i="3"/>
  <c r="AQ682" i="3"/>
  <c r="AA682" i="3"/>
  <c r="BF682" i="3"/>
  <c r="AP682" i="3"/>
  <c r="Z682" i="3"/>
  <c r="BI682" i="3"/>
  <c r="AS682" i="3"/>
  <c r="AC682" i="3"/>
  <c r="M682" i="3"/>
  <c r="AV682" i="3"/>
  <c r="AF682" i="3"/>
  <c r="P682" i="3"/>
  <c r="AT686" i="3"/>
  <c r="AD686" i="3"/>
  <c r="N686" i="3"/>
  <c r="AW686" i="3"/>
  <c r="AG686" i="3"/>
  <c r="Q686" i="3"/>
  <c r="AZ686" i="3"/>
  <c r="AJ686" i="3"/>
  <c r="T686" i="3"/>
  <c r="AY686" i="3"/>
  <c r="AI686" i="3"/>
  <c r="S686" i="3"/>
  <c r="BK677" i="3"/>
  <c r="BM677" i="3"/>
  <c r="BM691" i="3"/>
  <c r="BK695" i="3"/>
  <c r="BN695" i="3"/>
  <c r="BJ701" i="3"/>
  <c r="BA705" i="3"/>
  <c r="AK705" i="3"/>
  <c r="U705" i="3"/>
  <c r="BD705" i="3"/>
  <c r="AN705" i="3"/>
  <c r="X705" i="3"/>
  <c r="BC705" i="3"/>
  <c r="AM705" i="3"/>
  <c r="W705" i="3"/>
  <c r="BB705" i="3"/>
  <c r="AL705" i="3"/>
  <c r="V705" i="3"/>
  <c r="M543" i="3"/>
  <c r="Q543" i="3"/>
  <c r="U543" i="3"/>
  <c r="Y543" i="3"/>
  <c r="AC543" i="3"/>
  <c r="AG543" i="3"/>
  <c r="AK543" i="3"/>
  <c r="AO543" i="3"/>
  <c r="AS543" i="3"/>
  <c r="AW543" i="3"/>
  <c r="BA543" i="3"/>
  <c r="BE543" i="3"/>
  <c r="BI543" i="3"/>
  <c r="O543" i="3"/>
  <c r="T543" i="3"/>
  <c r="Z543" i="3"/>
  <c r="AE543" i="3"/>
  <c r="AJ543" i="3"/>
  <c r="AP543" i="3"/>
  <c r="AU543" i="3"/>
  <c r="AZ543" i="3"/>
  <c r="BF543" i="3"/>
  <c r="P543" i="3"/>
  <c r="V543" i="3"/>
  <c r="AA543" i="3"/>
  <c r="AF543" i="3"/>
  <c r="AL543" i="3"/>
  <c r="AQ543" i="3"/>
  <c r="AV543" i="3"/>
  <c r="BB543" i="3"/>
  <c r="BG543" i="3"/>
  <c r="R543" i="3"/>
  <c r="W543" i="3"/>
  <c r="AB543" i="3"/>
  <c r="AH543" i="3"/>
  <c r="AM543" i="3"/>
  <c r="AR543" i="3"/>
  <c r="AX543" i="3"/>
  <c r="BC543" i="3"/>
  <c r="BH543" i="3"/>
  <c r="N543" i="3"/>
  <c r="S543" i="3"/>
  <c r="X543" i="3"/>
  <c r="AD543" i="3"/>
  <c r="AI543" i="3"/>
  <c r="AN543" i="3"/>
  <c r="AT543" i="3"/>
  <c r="AY543" i="3"/>
  <c r="BD543" i="3"/>
  <c r="BF552" i="3"/>
  <c r="AP552" i="3"/>
  <c r="Z552" i="3"/>
  <c r="BI552" i="3"/>
  <c r="AS552" i="3"/>
  <c r="AC552" i="3"/>
  <c r="M552" i="3"/>
  <c r="AV552" i="3"/>
  <c r="AF552" i="3"/>
  <c r="P552" i="3"/>
  <c r="AU552" i="3"/>
  <c r="AE552" i="3"/>
  <c r="O552" i="3"/>
  <c r="O561" i="3"/>
  <c r="S561" i="3"/>
  <c r="W561" i="3"/>
  <c r="AA561" i="3"/>
  <c r="AE561" i="3"/>
  <c r="AI561" i="3"/>
  <c r="AM561" i="3"/>
  <c r="AQ561" i="3"/>
  <c r="AU561" i="3"/>
  <c r="AY561" i="3"/>
  <c r="BC561" i="3"/>
  <c r="BG561" i="3"/>
  <c r="P561" i="3"/>
  <c r="T561" i="3"/>
  <c r="X561" i="3"/>
  <c r="AB561" i="3"/>
  <c r="AF561" i="3"/>
  <c r="AJ561" i="3"/>
  <c r="AN561" i="3"/>
  <c r="AR561" i="3"/>
  <c r="AV561" i="3"/>
  <c r="AZ561" i="3"/>
  <c r="BD561" i="3"/>
  <c r="BH561" i="3"/>
  <c r="M561" i="3"/>
  <c r="Q561" i="3"/>
  <c r="U561" i="3"/>
  <c r="Y561" i="3"/>
  <c r="AC561" i="3"/>
  <c r="AG561" i="3"/>
  <c r="AK561" i="3"/>
  <c r="AO561" i="3"/>
  <c r="AS561" i="3"/>
  <c r="AW561" i="3"/>
  <c r="BA561" i="3"/>
  <c r="BE561" i="3"/>
  <c r="BI561" i="3"/>
  <c r="N561" i="3"/>
  <c r="R561" i="3"/>
  <c r="V561" i="3"/>
  <c r="Z561" i="3"/>
  <c r="AD561" i="3"/>
  <c r="AH561" i="3"/>
  <c r="AL561" i="3"/>
  <c r="AP561" i="3"/>
  <c r="AT561" i="3"/>
  <c r="AX561" i="3"/>
  <c r="BB561" i="3"/>
  <c r="BF561" i="3"/>
  <c r="AU568" i="3"/>
  <c r="O568" i="3"/>
  <c r="AD568" i="3"/>
  <c r="AY568" i="3"/>
  <c r="S568" i="3"/>
  <c r="AH568" i="3"/>
  <c r="BE568" i="3"/>
  <c r="AO568" i="3"/>
  <c r="Y568" i="3"/>
  <c r="BH568" i="3"/>
  <c r="AR568" i="3"/>
  <c r="AB568" i="3"/>
  <c r="O570" i="3"/>
  <c r="S570" i="3"/>
  <c r="W570" i="3"/>
  <c r="AA570" i="3"/>
  <c r="AE570" i="3"/>
  <c r="AI570" i="3"/>
  <c r="AM570" i="3"/>
  <c r="AQ570" i="3"/>
  <c r="AU570" i="3"/>
  <c r="AY570" i="3"/>
  <c r="BC570" i="3"/>
  <c r="BG570" i="3"/>
  <c r="P570" i="3"/>
  <c r="T570" i="3"/>
  <c r="X570" i="3"/>
  <c r="AB570" i="3"/>
  <c r="AF570" i="3"/>
  <c r="AJ570" i="3"/>
  <c r="AN570" i="3"/>
  <c r="AR570" i="3"/>
  <c r="AV570" i="3"/>
  <c r="AZ570" i="3"/>
  <c r="BD570" i="3"/>
  <c r="BH570" i="3"/>
  <c r="M570" i="3"/>
  <c r="Q570" i="3"/>
  <c r="U570" i="3"/>
  <c r="Y570" i="3"/>
  <c r="AC570" i="3"/>
  <c r="AG570" i="3"/>
  <c r="AK570" i="3"/>
  <c r="AO570" i="3"/>
  <c r="AS570" i="3"/>
  <c r="AW570" i="3"/>
  <c r="BA570" i="3"/>
  <c r="BE570" i="3"/>
  <c r="BI570" i="3"/>
  <c r="N570" i="3"/>
  <c r="R570" i="3"/>
  <c r="V570" i="3"/>
  <c r="Z570" i="3"/>
  <c r="AD570" i="3"/>
  <c r="AH570" i="3"/>
  <c r="AL570" i="3"/>
  <c r="AP570" i="3"/>
  <c r="AT570" i="3"/>
  <c r="AX570" i="3"/>
  <c r="BB570" i="3"/>
  <c r="BF570" i="3"/>
  <c r="AQ575" i="3"/>
  <c r="BD575" i="3"/>
  <c r="X575" i="3"/>
  <c r="AM575" i="3"/>
  <c r="AZ575" i="3"/>
  <c r="T575" i="3"/>
  <c r="AT575" i="3"/>
  <c r="AD575" i="3"/>
  <c r="N575" i="3"/>
  <c r="AW575" i="3"/>
  <c r="AG575" i="3"/>
  <c r="Q575" i="3"/>
  <c r="BA584" i="3"/>
  <c r="AK584" i="3"/>
  <c r="U584" i="3"/>
  <c r="BD584" i="3"/>
  <c r="AN584" i="3"/>
  <c r="X584" i="3"/>
  <c r="BC584" i="3"/>
  <c r="AM584" i="3"/>
  <c r="W584" i="3"/>
  <c r="BB584" i="3"/>
  <c r="AL584" i="3"/>
  <c r="V584" i="3"/>
  <c r="N600" i="3"/>
  <c r="R600" i="3"/>
  <c r="V600" i="3"/>
  <c r="Z600" i="3"/>
  <c r="AD600" i="3"/>
  <c r="AH600" i="3"/>
  <c r="AL600" i="3"/>
  <c r="AP600" i="3"/>
  <c r="AT600" i="3"/>
  <c r="AX600" i="3"/>
  <c r="BB600" i="3"/>
  <c r="BF600" i="3"/>
  <c r="O600" i="3"/>
  <c r="S600" i="3"/>
  <c r="W600" i="3"/>
  <c r="AA600" i="3"/>
  <c r="AE600" i="3"/>
  <c r="AI600" i="3"/>
  <c r="AM600" i="3"/>
  <c r="AQ600" i="3"/>
  <c r="AU600" i="3"/>
  <c r="AY600" i="3"/>
  <c r="BC600" i="3"/>
  <c r="BG600" i="3"/>
  <c r="P600" i="3"/>
  <c r="T600" i="3"/>
  <c r="X600" i="3"/>
  <c r="AB600" i="3"/>
  <c r="AF600" i="3"/>
  <c r="AJ600" i="3"/>
  <c r="AN600" i="3"/>
  <c r="AR600" i="3"/>
  <c r="AV600" i="3"/>
  <c r="AZ600" i="3"/>
  <c r="BD600" i="3"/>
  <c r="BH600" i="3"/>
  <c r="M600" i="3"/>
  <c r="Q600" i="3"/>
  <c r="U600" i="3"/>
  <c r="Y600" i="3"/>
  <c r="AC600" i="3"/>
  <c r="AG600" i="3"/>
  <c r="AK600" i="3"/>
  <c r="AO600" i="3"/>
  <c r="AS600" i="3"/>
  <c r="AW600" i="3"/>
  <c r="BA600" i="3"/>
  <c r="BE600" i="3"/>
  <c r="BI600" i="3"/>
  <c r="M623" i="3"/>
  <c r="Q623" i="3"/>
  <c r="U623" i="3"/>
  <c r="Y623" i="3"/>
  <c r="AC623" i="3"/>
  <c r="AG623" i="3"/>
  <c r="AK623" i="3"/>
  <c r="AO623" i="3"/>
  <c r="AS623" i="3"/>
  <c r="AW623" i="3"/>
  <c r="BA623" i="3"/>
  <c r="BE623" i="3"/>
  <c r="BI623" i="3"/>
  <c r="N623" i="3"/>
  <c r="R623" i="3"/>
  <c r="V623" i="3"/>
  <c r="Z623" i="3"/>
  <c r="AD623" i="3"/>
  <c r="AH623" i="3"/>
  <c r="AL623" i="3"/>
  <c r="AP623" i="3"/>
  <c r="AT623" i="3"/>
  <c r="AX623" i="3"/>
  <c r="BB623" i="3"/>
  <c r="BF623" i="3"/>
  <c r="O623" i="3"/>
  <c r="S623" i="3"/>
  <c r="W623" i="3"/>
  <c r="AA623" i="3"/>
  <c r="AE623" i="3"/>
  <c r="AI623" i="3"/>
  <c r="AM623" i="3"/>
  <c r="AQ623" i="3"/>
  <c r="AU623" i="3"/>
  <c r="AY623" i="3"/>
  <c r="BC623" i="3"/>
  <c r="BG623" i="3"/>
  <c r="P623" i="3"/>
  <c r="T623" i="3"/>
  <c r="X623" i="3"/>
  <c r="AB623" i="3"/>
  <c r="AF623" i="3"/>
  <c r="AJ623" i="3"/>
  <c r="AN623" i="3"/>
  <c r="AR623" i="3"/>
  <c r="AV623" i="3"/>
  <c r="AZ623" i="3"/>
  <c r="BD623" i="3"/>
  <c r="BH623" i="3"/>
  <c r="O725" i="3"/>
  <c r="S725" i="3"/>
  <c r="W725" i="3"/>
  <c r="AA725" i="3"/>
  <c r="AE725" i="3"/>
  <c r="AI725" i="3"/>
  <c r="AM725" i="3"/>
  <c r="AQ725" i="3"/>
  <c r="AU725" i="3"/>
  <c r="AY725" i="3"/>
  <c r="BC725" i="3"/>
  <c r="BG725" i="3"/>
  <c r="P725" i="3"/>
  <c r="T725" i="3"/>
  <c r="X725" i="3"/>
  <c r="AB725" i="3"/>
  <c r="AF725" i="3"/>
  <c r="AJ725" i="3"/>
  <c r="AN725" i="3"/>
  <c r="AR725" i="3"/>
  <c r="AV725" i="3"/>
  <c r="AZ725" i="3"/>
  <c r="BD725" i="3"/>
  <c r="BH725" i="3"/>
  <c r="M725" i="3"/>
  <c r="Q725" i="3"/>
  <c r="U725" i="3"/>
  <c r="Y725" i="3"/>
  <c r="AC725" i="3"/>
  <c r="AG725" i="3"/>
  <c r="AK725" i="3"/>
  <c r="AO725" i="3"/>
  <c r="AS725" i="3"/>
  <c r="AW725" i="3"/>
  <c r="BA725" i="3"/>
  <c r="BE725" i="3"/>
  <c r="BI725" i="3"/>
  <c r="N725" i="3"/>
  <c r="R725" i="3"/>
  <c r="V725" i="3"/>
  <c r="Z725" i="3"/>
  <c r="AD725" i="3"/>
  <c r="AH725" i="3"/>
  <c r="AL725" i="3"/>
  <c r="AP725" i="3"/>
  <c r="AT725" i="3"/>
  <c r="AX725" i="3"/>
  <c r="BB725" i="3"/>
  <c r="BF725" i="3"/>
  <c r="O542" i="3"/>
  <c r="S542" i="3"/>
  <c r="W542" i="3"/>
  <c r="AA542" i="3"/>
  <c r="AE542" i="3"/>
  <c r="AI542" i="3"/>
  <c r="AM542" i="3"/>
  <c r="AQ542" i="3"/>
  <c r="AU542" i="3"/>
  <c r="AY542" i="3"/>
  <c r="BC542" i="3"/>
  <c r="BG542" i="3"/>
  <c r="Q542" i="3"/>
  <c r="V542" i="3"/>
  <c r="AB542" i="3"/>
  <c r="AG542" i="3"/>
  <c r="AL542" i="3"/>
  <c r="AR542" i="3"/>
  <c r="AW542" i="3"/>
  <c r="BB542" i="3"/>
  <c r="BH542" i="3"/>
  <c r="M542" i="3"/>
  <c r="R542" i="3"/>
  <c r="X542" i="3"/>
  <c r="AC542" i="3"/>
  <c r="AH542" i="3"/>
  <c r="AN542" i="3"/>
  <c r="AS542" i="3"/>
  <c r="AX542" i="3"/>
  <c r="BD542" i="3"/>
  <c r="BI542" i="3"/>
  <c r="N542" i="3"/>
  <c r="T542" i="3"/>
  <c r="Y542" i="3"/>
  <c r="AD542" i="3"/>
  <c r="AJ542" i="3"/>
  <c r="AO542" i="3"/>
  <c r="AT542" i="3"/>
  <c r="AZ542" i="3"/>
  <c r="BE542" i="3"/>
  <c r="P542" i="3"/>
  <c r="U542" i="3"/>
  <c r="Z542" i="3"/>
  <c r="AF542" i="3"/>
  <c r="AK542" i="3"/>
  <c r="AP542" i="3"/>
  <c r="AV542" i="3"/>
  <c r="BA542" i="3"/>
  <c r="BF542" i="3"/>
  <c r="AC604" i="3"/>
  <c r="AF604" i="3"/>
  <c r="O604" i="3"/>
  <c r="N604" i="3"/>
  <c r="BJ553" i="3"/>
  <c r="Y567" i="3"/>
  <c r="AC567" i="3"/>
  <c r="AU567" i="3"/>
  <c r="AT567" i="3"/>
  <c r="N567" i="3"/>
  <c r="AV608" i="3"/>
  <c r="BN626" i="3"/>
  <c r="BJ626" i="3"/>
  <c r="P684" i="3"/>
  <c r="T684" i="3"/>
  <c r="X684" i="3"/>
  <c r="AB684" i="3"/>
  <c r="AF684" i="3"/>
  <c r="AJ684" i="3"/>
  <c r="AN684" i="3"/>
  <c r="AR684" i="3"/>
  <c r="AV684" i="3"/>
  <c r="AZ684" i="3"/>
  <c r="BD684" i="3"/>
  <c r="BH684" i="3"/>
  <c r="M684" i="3"/>
  <c r="Q684" i="3"/>
  <c r="U684" i="3"/>
  <c r="Y684" i="3"/>
  <c r="AC684" i="3"/>
  <c r="AG684" i="3"/>
  <c r="AK684" i="3"/>
  <c r="AO684" i="3"/>
  <c r="AS684" i="3"/>
  <c r="AW684" i="3"/>
  <c r="BA684" i="3"/>
  <c r="BE684" i="3"/>
  <c r="BI684" i="3"/>
  <c r="N684" i="3"/>
  <c r="R684" i="3"/>
  <c r="V684" i="3"/>
  <c r="Z684" i="3"/>
  <c r="AD684" i="3"/>
  <c r="AH684" i="3"/>
  <c r="AL684" i="3"/>
  <c r="AP684" i="3"/>
  <c r="AT684" i="3"/>
  <c r="AX684" i="3"/>
  <c r="BB684" i="3"/>
  <c r="BF684" i="3"/>
  <c r="O684" i="3"/>
  <c r="S684" i="3"/>
  <c r="W684" i="3"/>
  <c r="AA684" i="3"/>
  <c r="AE684" i="3"/>
  <c r="AI684" i="3"/>
  <c r="AM684" i="3"/>
  <c r="AQ684" i="3"/>
  <c r="AU684" i="3"/>
  <c r="AY684" i="3"/>
  <c r="BC684" i="3"/>
  <c r="BG684" i="3"/>
  <c r="M702" i="3"/>
  <c r="Q702" i="3"/>
  <c r="U702" i="3"/>
  <c r="Y702" i="3"/>
  <c r="AC702" i="3"/>
  <c r="AG702" i="3"/>
  <c r="AK702" i="3"/>
  <c r="AO702" i="3"/>
  <c r="AS702" i="3"/>
  <c r="AW702" i="3"/>
  <c r="BA702" i="3"/>
  <c r="BE702" i="3"/>
  <c r="BI702" i="3"/>
  <c r="N702" i="3"/>
  <c r="R702" i="3"/>
  <c r="V702" i="3"/>
  <c r="Z702" i="3"/>
  <c r="AD702" i="3"/>
  <c r="AH702" i="3"/>
  <c r="AL702" i="3"/>
  <c r="AP702" i="3"/>
  <c r="AT702" i="3"/>
  <c r="AX702" i="3"/>
  <c r="BB702" i="3"/>
  <c r="BF702" i="3"/>
  <c r="O702" i="3"/>
  <c r="S702" i="3"/>
  <c r="W702" i="3"/>
  <c r="AA702" i="3"/>
  <c r="AE702" i="3"/>
  <c r="AI702" i="3"/>
  <c r="AM702" i="3"/>
  <c r="AQ702" i="3"/>
  <c r="AU702" i="3"/>
  <c r="AY702" i="3"/>
  <c r="BC702" i="3"/>
  <c r="BG702" i="3"/>
  <c r="P702" i="3"/>
  <c r="T702" i="3"/>
  <c r="X702" i="3"/>
  <c r="AB702" i="3"/>
  <c r="AF702" i="3"/>
  <c r="AJ702" i="3"/>
  <c r="AN702" i="3"/>
  <c r="AR702" i="3"/>
  <c r="AV702" i="3"/>
  <c r="AZ702" i="3"/>
  <c r="BD702" i="3"/>
  <c r="BH702" i="3"/>
  <c r="P718" i="3"/>
  <c r="T718" i="3"/>
  <c r="X718" i="3"/>
  <c r="AB718" i="3"/>
  <c r="AF718" i="3"/>
  <c r="AJ718" i="3"/>
  <c r="AN718" i="3"/>
  <c r="AR718" i="3"/>
  <c r="AV718" i="3"/>
  <c r="AZ718" i="3"/>
  <c r="BD718" i="3"/>
  <c r="BH718" i="3"/>
  <c r="M718" i="3"/>
  <c r="Q718" i="3"/>
  <c r="U718" i="3"/>
  <c r="Y718" i="3"/>
  <c r="AC718" i="3"/>
  <c r="AG718" i="3"/>
  <c r="AK718" i="3"/>
  <c r="AO718" i="3"/>
  <c r="AS718" i="3"/>
  <c r="AW718" i="3"/>
  <c r="BA718" i="3"/>
  <c r="BE718" i="3"/>
  <c r="BI718" i="3"/>
  <c r="N718" i="3"/>
  <c r="R718" i="3"/>
  <c r="V718" i="3"/>
  <c r="Z718" i="3"/>
  <c r="AD718" i="3"/>
  <c r="AH718" i="3"/>
  <c r="AL718" i="3"/>
  <c r="AP718" i="3"/>
  <c r="AT718" i="3"/>
  <c r="AX718" i="3"/>
  <c r="BB718" i="3"/>
  <c r="BF718" i="3"/>
  <c r="O718" i="3"/>
  <c r="S718" i="3"/>
  <c r="W718" i="3"/>
  <c r="AA718" i="3"/>
  <c r="AE718" i="3"/>
  <c r="AI718" i="3"/>
  <c r="AM718" i="3"/>
  <c r="AQ718" i="3"/>
  <c r="AU718" i="3"/>
  <c r="AY718" i="3"/>
  <c r="BC718" i="3"/>
  <c r="BG718" i="3"/>
  <c r="N606" i="3"/>
  <c r="R606" i="3"/>
  <c r="V606" i="3"/>
  <c r="Z606" i="3"/>
  <c r="AD606" i="3"/>
  <c r="AH606" i="3"/>
  <c r="AL606" i="3"/>
  <c r="AP606" i="3"/>
  <c r="AT606" i="3"/>
  <c r="AX606" i="3"/>
  <c r="BB606" i="3"/>
  <c r="BF606" i="3"/>
  <c r="O606" i="3"/>
  <c r="S606" i="3"/>
  <c r="W606" i="3"/>
  <c r="AA606" i="3"/>
  <c r="AE606" i="3"/>
  <c r="AI606" i="3"/>
  <c r="AM606" i="3"/>
  <c r="AQ606" i="3"/>
  <c r="AU606" i="3"/>
  <c r="AY606" i="3"/>
  <c r="BC606" i="3"/>
  <c r="BG606" i="3"/>
  <c r="P606" i="3"/>
  <c r="T606" i="3"/>
  <c r="X606" i="3"/>
  <c r="AB606" i="3"/>
  <c r="AF606" i="3"/>
  <c r="AJ606" i="3"/>
  <c r="AN606" i="3"/>
  <c r="AR606" i="3"/>
  <c r="AV606" i="3"/>
  <c r="AZ606" i="3"/>
  <c r="BD606" i="3"/>
  <c r="BH606" i="3"/>
  <c r="M606" i="3"/>
  <c r="Q606" i="3"/>
  <c r="U606" i="3"/>
  <c r="Y606" i="3"/>
  <c r="AC606" i="3"/>
  <c r="AG606" i="3"/>
  <c r="AK606" i="3"/>
  <c r="AO606" i="3"/>
  <c r="AS606" i="3"/>
  <c r="AW606" i="3"/>
  <c r="BA606" i="3"/>
  <c r="BE606" i="3"/>
  <c r="BI606" i="3"/>
  <c r="O622" i="3"/>
  <c r="S622" i="3"/>
  <c r="W622" i="3"/>
  <c r="AA622" i="3"/>
  <c r="AE622" i="3"/>
  <c r="AI622" i="3"/>
  <c r="AM622" i="3"/>
  <c r="AQ622" i="3"/>
  <c r="AU622" i="3"/>
  <c r="AY622" i="3"/>
  <c r="BC622" i="3"/>
  <c r="BG622" i="3"/>
  <c r="P622" i="3"/>
  <c r="T622" i="3"/>
  <c r="X622" i="3"/>
  <c r="AB622" i="3"/>
  <c r="AF622" i="3"/>
  <c r="AJ622" i="3"/>
  <c r="AN622" i="3"/>
  <c r="AR622" i="3"/>
  <c r="AV622" i="3"/>
  <c r="AZ622" i="3"/>
  <c r="BD622" i="3"/>
  <c r="BH622" i="3"/>
  <c r="M622" i="3"/>
  <c r="Q622" i="3"/>
  <c r="U622" i="3"/>
  <c r="Y622" i="3"/>
  <c r="AC622" i="3"/>
  <c r="AG622" i="3"/>
  <c r="AK622" i="3"/>
  <c r="AO622" i="3"/>
  <c r="AS622" i="3"/>
  <c r="AW622" i="3"/>
  <c r="BA622" i="3"/>
  <c r="BE622" i="3"/>
  <c r="BI622" i="3"/>
  <c r="N622" i="3"/>
  <c r="R622" i="3"/>
  <c r="V622" i="3"/>
  <c r="Z622" i="3"/>
  <c r="AD622" i="3"/>
  <c r="AH622" i="3"/>
  <c r="AL622" i="3"/>
  <c r="AP622" i="3"/>
  <c r="AT622" i="3"/>
  <c r="AX622" i="3"/>
  <c r="BB622" i="3"/>
  <c r="BF622" i="3"/>
  <c r="P609" i="3"/>
  <c r="T609" i="3"/>
  <c r="X609" i="3"/>
  <c r="AB609" i="3"/>
  <c r="AF609" i="3"/>
  <c r="AJ609" i="3"/>
  <c r="AN609" i="3"/>
  <c r="AR609" i="3"/>
  <c r="AV609" i="3"/>
  <c r="AZ609" i="3"/>
  <c r="BD609" i="3"/>
  <c r="BH609" i="3"/>
  <c r="N609" i="3"/>
  <c r="R609" i="3"/>
  <c r="V609" i="3"/>
  <c r="Z609" i="3"/>
  <c r="AD609" i="3"/>
  <c r="AH609" i="3"/>
  <c r="AL609" i="3"/>
  <c r="AP609" i="3"/>
  <c r="AT609" i="3"/>
  <c r="AX609" i="3"/>
  <c r="BB609" i="3"/>
  <c r="BF609" i="3"/>
  <c r="Q609" i="3"/>
  <c r="Y609" i="3"/>
  <c r="AG609" i="3"/>
  <c r="AO609" i="3"/>
  <c r="AW609" i="3"/>
  <c r="BE609" i="3"/>
  <c r="S609" i="3"/>
  <c r="AA609" i="3"/>
  <c r="AI609" i="3"/>
  <c r="AQ609" i="3"/>
  <c r="AY609" i="3"/>
  <c r="BG609" i="3"/>
  <c r="M609" i="3"/>
  <c r="U609" i="3"/>
  <c r="AC609" i="3"/>
  <c r="AK609" i="3"/>
  <c r="AS609" i="3"/>
  <c r="BA609" i="3"/>
  <c r="BI609" i="3"/>
  <c r="O609" i="3"/>
  <c r="W609" i="3"/>
  <c r="AE609" i="3"/>
  <c r="AM609" i="3"/>
  <c r="AU609" i="3"/>
  <c r="BC609" i="3"/>
  <c r="BK628" i="3"/>
  <c r="BL540" i="3"/>
  <c r="N565" i="3"/>
  <c r="R565" i="3"/>
  <c r="V565" i="3"/>
  <c r="Z565" i="3"/>
  <c r="AD565" i="3"/>
  <c r="AH565" i="3"/>
  <c r="AL565" i="3"/>
  <c r="AP565" i="3"/>
  <c r="AT565" i="3"/>
  <c r="AX565" i="3"/>
  <c r="BB565" i="3"/>
  <c r="BF565" i="3"/>
  <c r="O565" i="3"/>
  <c r="S565" i="3"/>
  <c r="W565" i="3"/>
  <c r="AA565" i="3"/>
  <c r="AE565" i="3"/>
  <c r="AI565" i="3"/>
  <c r="AM565" i="3"/>
  <c r="AQ565" i="3"/>
  <c r="AU565" i="3"/>
  <c r="AY565" i="3"/>
  <c r="BC565" i="3"/>
  <c r="BG565" i="3"/>
  <c r="P565" i="3"/>
  <c r="X565" i="3"/>
  <c r="AF565" i="3"/>
  <c r="AN565" i="3"/>
  <c r="AV565" i="3"/>
  <c r="BD565" i="3"/>
  <c r="Q565" i="3"/>
  <c r="Y565" i="3"/>
  <c r="AG565" i="3"/>
  <c r="AO565" i="3"/>
  <c r="AW565" i="3"/>
  <c r="BE565" i="3"/>
  <c r="T565" i="3"/>
  <c r="AB565" i="3"/>
  <c r="AJ565" i="3"/>
  <c r="AR565" i="3"/>
  <c r="AZ565" i="3"/>
  <c r="BH565" i="3"/>
  <c r="M565" i="3"/>
  <c r="U565" i="3"/>
  <c r="AC565" i="3"/>
  <c r="AK565" i="3"/>
  <c r="AS565" i="3"/>
  <c r="BA565" i="3"/>
  <c r="BI565" i="3"/>
  <c r="M574" i="3"/>
  <c r="Q574" i="3"/>
  <c r="U574" i="3"/>
  <c r="Y574" i="3"/>
  <c r="AC574" i="3"/>
  <c r="AG574" i="3"/>
  <c r="AK574" i="3"/>
  <c r="AO574" i="3"/>
  <c r="AS574" i="3"/>
  <c r="AW574" i="3"/>
  <c r="BA574" i="3"/>
  <c r="N574" i="3"/>
  <c r="R574" i="3"/>
  <c r="V574" i="3"/>
  <c r="Z574" i="3"/>
  <c r="AD574" i="3"/>
  <c r="AH574" i="3"/>
  <c r="AL574" i="3"/>
  <c r="AP574" i="3"/>
  <c r="AT574" i="3"/>
  <c r="AX574" i="3"/>
  <c r="BB574" i="3"/>
  <c r="BF574" i="3"/>
  <c r="O574" i="3"/>
  <c r="S574" i="3"/>
  <c r="W574" i="3"/>
  <c r="AA574" i="3"/>
  <c r="AE574" i="3"/>
  <c r="AI574" i="3"/>
  <c r="AM574" i="3"/>
  <c r="AQ574" i="3"/>
  <c r="AU574" i="3"/>
  <c r="AY574" i="3"/>
  <c r="BC574" i="3"/>
  <c r="BG574" i="3"/>
  <c r="P574" i="3"/>
  <c r="T574" i="3"/>
  <c r="X574" i="3"/>
  <c r="AB574" i="3"/>
  <c r="AF574" i="3"/>
  <c r="AJ574" i="3"/>
  <c r="AN574" i="3"/>
  <c r="AR574" i="3"/>
  <c r="AV574" i="3"/>
  <c r="AZ574" i="3"/>
  <c r="BD574" i="3"/>
  <c r="BH574" i="3"/>
  <c r="BE574" i="3"/>
  <c r="BI574" i="3"/>
  <c r="BL595" i="3"/>
  <c r="AW604" i="3"/>
  <c r="AG604" i="3"/>
  <c r="Q604" i="3"/>
  <c r="AZ604" i="3"/>
  <c r="AJ604" i="3"/>
  <c r="T604" i="3"/>
  <c r="AY604" i="3"/>
  <c r="AI604" i="3"/>
  <c r="S604" i="3"/>
  <c r="AX604" i="3"/>
  <c r="AH604" i="3"/>
  <c r="R604" i="3"/>
  <c r="O620" i="3"/>
  <c r="S620" i="3"/>
  <c r="W620" i="3"/>
  <c r="AA620" i="3"/>
  <c r="AE620" i="3"/>
  <c r="AI620" i="3"/>
  <c r="AM620" i="3"/>
  <c r="AQ620" i="3"/>
  <c r="AU620" i="3"/>
  <c r="AY620" i="3"/>
  <c r="BC620" i="3"/>
  <c r="BG620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N620" i="3"/>
  <c r="R620" i="3"/>
  <c r="V620" i="3"/>
  <c r="Z620" i="3"/>
  <c r="AD620" i="3"/>
  <c r="AH620" i="3"/>
  <c r="AL620" i="3"/>
  <c r="AP620" i="3"/>
  <c r="AT620" i="3"/>
  <c r="AX620" i="3"/>
  <c r="BB620" i="3"/>
  <c r="BF620" i="3"/>
  <c r="AV551" i="3"/>
  <c r="AF551" i="3"/>
  <c r="P551" i="3"/>
  <c r="BK551" i="3" s="1"/>
  <c r="AU551" i="3"/>
  <c r="AE551" i="3"/>
  <c r="O551" i="3"/>
  <c r="AT551" i="3"/>
  <c r="AD551" i="3"/>
  <c r="N551" i="3"/>
  <c r="AW551" i="3"/>
  <c r="AG551" i="3"/>
  <c r="AG567" i="3"/>
  <c r="AV567" i="3"/>
  <c r="P567" i="3"/>
  <c r="AK567" i="3"/>
  <c r="BH567" i="3"/>
  <c r="AB567" i="3"/>
  <c r="AY567" i="3"/>
  <c r="AI567" i="3"/>
  <c r="S567" i="3"/>
  <c r="AX567" i="3"/>
  <c r="AH567" i="3"/>
  <c r="R567" i="3"/>
  <c r="AS569" i="3"/>
  <c r="M569" i="3"/>
  <c r="AJ569" i="3"/>
  <c r="AW569" i="3"/>
  <c r="Q569" i="3"/>
  <c r="AF569" i="3"/>
  <c r="BC569" i="3"/>
  <c r="AM569" i="3"/>
  <c r="W569" i="3"/>
  <c r="BB569" i="3"/>
  <c r="AL569" i="3"/>
  <c r="V569" i="3"/>
  <c r="AU583" i="3"/>
  <c r="AE583" i="3"/>
  <c r="O583" i="3"/>
  <c r="AT583" i="3"/>
  <c r="AD583" i="3"/>
  <c r="N583" i="3"/>
  <c r="AW583" i="3"/>
  <c r="AG583" i="3"/>
  <c r="Q583" i="3"/>
  <c r="AZ583" i="3"/>
  <c r="AJ583" i="3"/>
  <c r="T583" i="3"/>
  <c r="AY585" i="3"/>
  <c r="AI585" i="3"/>
  <c r="S585" i="3"/>
  <c r="AX585" i="3"/>
  <c r="AH585" i="3"/>
  <c r="R585" i="3"/>
  <c r="BA585" i="3"/>
  <c r="AK585" i="3"/>
  <c r="U585" i="3"/>
  <c r="BD585" i="3"/>
  <c r="AN585" i="3"/>
  <c r="X585" i="3"/>
  <c r="BL592" i="3"/>
  <c r="BN594" i="3"/>
  <c r="BK594" i="3"/>
  <c r="AU599" i="3"/>
  <c r="AE599" i="3"/>
  <c r="O599" i="3"/>
  <c r="AT599" i="3"/>
  <c r="AD599" i="3"/>
  <c r="N599" i="3"/>
  <c r="AW599" i="3"/>
  <c r="AG599" i="3"/>
  <c r="Q599" i="3"/>
  <c r="AZ599" i="3"/>
  <c r="AJ599" i="3"/>
  <c r="T599" i="3"/>
  <c r="AP608" i="3"/>
  <c r="BD608" i="3"/>
  <c r="X608" i="3"/>
  <c r="AL608" i="3"/>
  <c r="BH608" i="3"/>
  <c r="AB608" i="3"/>
  <c r="BA608" i="3"/>
  <c r="AK608" i="3"/>
  <c r="U608" i="3"/>
  <c r="BC608" i="3"/>
  <c r="AM608" i="3"/>
  <c r="W608" i="3"/>
  <c r="BD615" i="3"/>
  <c r="AN615" i="3"/>
  <c r="X615" i="3"/>
  <c r="BC615" i="3"/>
  <c r="AM615" i="3"/>
  <c r="W615" i="3"/>
  <c r="BB615" i="3"/>
  <c r="AL615" i="3"/>
  <c r="V615" i="3"/>
  <c r="BE615" i="3"/>
  <c r="AO615" i="3"/>
  <c r="Y615" i="3"/>
  <c r="BN624" i="3"/>
  <c r="O630" i="3"/>
  <c r="S630" i="3"/>
  <c r="W630" i="3"/>
  <c r="AA630" i="3"/>
  <c r="AE630" i="3"/>
  <c r="AI630" i="3"/>
  <c r="AM630" i="3"/>
  <c r="AQ630" i="3"/>
  <c r="AU630" i="3"/>
  <c r="AY630" i="3"/>
  <c r="BC630" i="3"/>
  <c r="BG630" i="3"/>
  <c r="P630" i="3"/>
  <c r="T630" i="3"/>
  <c r="X630" i="3"/>
  <c r="AB630" i="3"/>
  <c r="AF630" i="3"/>
  <c r="AJ630" i="3"/>
  <c r="AN630" i="3"/>
  <c r="AR630" i="3"/>
  <c r="AV630" i="3"/>
  <c r="AZ630" i="3"/>
  <c r="BD630" i="3"/>
  <c r="BH630" i="3"/>
  <c r="M630" i="3"/>
  <c r="Q630" i="3"/>
  <c r="U630" i="3"/>
  <c r="Y630" i="3"/>
  <c r="AC630" i="3"/>
  <c r="AG630" i="3"/>
  <c r="AK630" i="3"/>
  <c r="AO630" i="3"/>
  <c r="AS630" i="3"/>
  <c r="AW630" i="3"/>
  <c r="BA630" i="3"/>
  <c r="BE630" i="3"/>
  <c r="BI630" i="3"/>
  <c r="N630" i="3"/>
  <c r="R630" i="3"/>
  <c r="V630" i="3"/>
  <c r="Z630" i="3"/>
  <c r="AD630" i="3"/>
  <c r="AH630" i="3"/>
  <c r="AL630" i="3"/>
  <c r="AP630" i="3"/>
  <c r="AT630" i="3"/>
  <c r="AX630" i="3"/>
  <c r="BB630" i="3"/>
  <c r="BF630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4" i="3"/>
  <c r="T634" i="3"/>
  <c r="X634" i="3"/>
  <c r="AB634" i="3"/>
  <c r="AF634" i="3"/>
  <c r="AJ634" i="3"/>
  <c r="AN634" i="3"/>
  <c r="AR634" i="3"/>
  <c r="M634" i="3"/>
  <c r="Q634" i="3"/>
  <c r="U634" i="3"/>
  <c r="Y634" i="3"/>
  <c r="AC634" i="3"/>
  <c r="AG634" i="3"/>
  <c r="AK634" i="3"/>
  <c r="AO634" i="3"/>
  <c r="AS634" i="3"/>
  <c r="AW634" i="3"/>
  <c r="BA634" i="3"/>
  <c r="BE634" i="3"/>
  <c r="BI634" i="3"/>
  <c r="AV634" i="3"/>
  <c r="AZ634" i="3"/>
  <c r="BD634" i="3"/>
  <c r="BH634" i="3"/>
  <c r="P638" i="3"/>
  <c r="T638" i="3"/>
  <c r="X638" i="3"/>
  <c r="AB638" i="3"/>
  <c r="AF638" i="3"/>
  <c r="N638" i="3"/>
  <c r="R638" i="3"/>
  <c r="V638" i="3"/>
  <c r="O638" i="3"/>
  <c r="W638" i="3"/>
  <c r="AC638" i="3"/>
  <c r="AH638" i="3"/>
  <c r="AL638" i="3"/>
  <c r="AP638" i="3"/>
  <c r="AT638" i="3"/>
  <c r="AX638" i="3"/>
  <c r="BB638" i="3"/>
  <c r="BF638" i="3"/>
  <c r="Q638" i="3"/>
  <c r="Y638" i="3"/>
  <c r="AD638" i="3"/>
  <c r="AI638" i="3"/>
  <c r="AM638" i="3"/>
  <c r="AQ638" i="3"/>
  <c r="AU638" i="3"/>
  <c r="AY638" i="3"/>
  <c r="BC638" i="3"/>
  <c r="BG638" i="3"/>
  <c r="S638" i="3"/>
  <c r="Z638" i="3"/>
  <c r="AE638" i="3"/>
  <c r="AJ638" i="3"/>
  <c r="AN638" i="3"/>
  <c r="AR638" i="3"/>
  <c r="AV638" i="3"/>
  <c r="AZ638" i="3"/>
  <c r="BD638" i="3"/>
  <c r="BH638" i="3"/>
  <c r="M638" i="3"/>
  <c r="U638" i="3"/>
  <c r="AA638" i="3"/>
  <c r="AG638" i="3"/>
  <c r="AK638" i="3"/>
  <c r="AO638" i="3"/>
  <c r="AS638" i="3"/>
  <c r="AW638" i="3"/>
  <c r="BA638" i="3"/>
  <c r="BE638" i="3"/>
  <c r="BI638" i="3"/>
  <c r="M642" i="3"/>
  <c r="Q642" i="3"/>
  <c r="U642" i="3"/>
  <c r="Y642" i="3"/>
  <c r="AC642" i="3"/>
  <c r="AG642" i="3"/>
  <c r="AK642" i="3"/>
  <c r="AO642" i="3"/>
  <c r="AS642" i="3"/>
  <c r="AW642" i="3"/>
  <c r="BA642" i="3"/>
  <c r="BE642" i="3"/>
  <c r="BI642" i="3"/>
  <c r="N642" i="3"/>
  <c r="R642" i="3"/>
  <c r="V642" i="3"/>
  <c r="Z642" i="3"/>
  <c r="AD642" i="3"/>
  <c r="AH642" i="3"/>
  <c r="AL642" i="3"/>
  <c r="AP642" i="3"/>
  <c r="AT642" i="3"/>
  <c r="AX642" i="3"/>
  <c r="BB642" i="3"/>
  <c r="BF642" i="3"/>
  <c r="O642" i="3"/>
  <c r="S642" i="3"/>
  <c r="W642" i="3"/>
  <c r="AA642" i="3"/>
  <c r="AE642" i="3"/>
  <c r="AI642" i="3"/>
  <c r="AM642" i="3"/>
  <c r="AQ642" i="3"/>
  <c r="AU642" i="3"/>
  <c r="AY642" i="3"/>
  <c r="BC642" i="3"/>
  <c r="BG642" i="3"/>
  <c r="P642" i="3"/>
  <c r="T642" i="3"/>
  <c r="X642" i="3"/>
  <c r="AB642" i="3"/>
  <c r="AF642" i="3"/>
  <c r="AJ642" i="3"/>
  <c r="AN642" i="3"/>
  <c r="AR642" i="3"/>
  <c r="AV642" i="3"/>
  <c r="AZ642" i="3"/>
  <c r="BD642" i="3"/>
  <c r="BH642" i="3"/>
  <c r="N646" i="3"/>
  <c r="R646" i="3"/>
  <c r="V646" i="3"/>
  <c r="Z646" i="3"/>
  <c r="AD646" i="3"/>
  <c r="AH646" i="3"/>
  <c r="AL646" i="3"/>
  <c r="AP646" i="3"/>
  <c r="AT646" i="3"/>
  <c r="AX646" i="3"/>
  <c r="BB646" i="3"/>
  <c r="BF646" i="3"/>
  <c r="O646" i="3"/>
  <c r="S646" i="3"/>
  <c r="W646" i="3"/>
  <c r="AA646" i="3"/>
  <c r="AE646" i="3"/>
  <c r="AI646" i="3"/>
  <c r="AM646" i="3"/>
  <c r="AQ646" i="3"/>
  <c r="AU646" i="3"/>
  <c r="AY646" i="3"/>
  <c r="BC646" i="3"/>
  <c r="BG646" i="3"/>
  <c r="P646" i="3"/>
  <c r="T646" i="3"/>
  <c r="X646" i="3"/>
  <c r="AB646" i="3"/>
  <c r="AF646" i="3"/>
  <c r="AJ646" i="3"/>
  <c r="AN646" i="3"/>
  <c r="AR646" i="3"/>
  <c r="AV646" i="3"/>
  <c r="AZ646" i="3"/>
  <c r="BD646" i="3"/>
  <c r="BH646" i="3"/>
  <c r="M646" i="3"/>
  <c r="Q646" i="3"/>
  <c r="U646" i="3"/>
  <c r="Y646" i="3"/>
  <c r="AC646" i="3"/>
  <c r="AG646" i="3"/>
  <c r="AK646" i="3"/>
  <c r="AO646" i="3"/>
  <c r="AS646" i="3"/>
  <c r="AW646" i="3"/>
  <c r="BA646" i="3"/>
  <c r="BE646" i="3"/>
  <c r="BI646" i="3"/>
  <c r="M650" i="3"/>
  <c r="Q650" i="3"/>
  <c r="U650" i="3"/>
  <c r="Y650" i="3"/>
  <c r="AC650" i="3"/>
  <c r="AG650" i="3"/>
  <c r="AK650" i="3"/>
  <c r="AO650" i="3"/>
  <c r="AS650" i="3"/>
  <c r="AW650" i="3"/>
  <c r="BA650" i="3"/>
  <c r="BE650" i="3"/>
  <c r="BI650" i="3"/>
  <c r="N650" i="3"/>
  <c r="R650" i="3"/>
  <c r="V650" i="3"/>
  <c r="Z650" i="3"/>
  <c r="AD650" i="3"/>
  <c r="AH650" i="3"/>
  <c r="AL650" i="3"/>
  <c r="AP650" i="3"/>
  <c r="AT650" i="3"/>
  <c r="AX650" i="3"/>
  <c r="BB650" i="3"/>
  <c r="BF650" i="3"/>
  <c r="O650" i="3"/>
  <c r="S650" i="3"/>
  <c r="W650" i="3"/>
  <c r="AA650" i="3"/>
  <c r="AE650" i="3"/>
  <c r="AI650" i="3"/>
  <c r="AM650" i="3"/>
  <c r="AQ650" i="3"/>
  <c r="AU650" i="3"/>
  <c r="AY650" i="3"/>
  <c r="BC650" i="3"/>
  <c r="BG650" i="3"/>
  <c r="P650" i="3"/>
  <c r="T650" i="3"/>
  <c r="X650" i="3"/>
  <c r="AB650" i="3"/>
  <c r="AF650" i="3"/>
  <c r="AJ650" i="3"/>
  <c r="AN650" i="3"/>
  <c r="AR650" i="3"/>
  <c r="AV650" i="3"/>
  <c r="AZ650" i="3"/>
  <c r="BD650" i="3"/>
  <c r="BH650" i="3"/>
  <c r="N654" i="3"/>
  <c r="R654" i="3"/>
  <c r="V654" i="3"/>
  <c r="Z654" i="3"/>
  <c r="AD654" i="3"/>
  <c r="AH654" i="3"/>
  <c r="AL654" i="3"/>
  <c r="AP654" i="3"/>
  <c r="AT654" i="3"/>
  <c r="AX654" i="3"/>
  <c r="BB654" i="3"/>
  <c r="BF654" i="3"/>
  <c r="O654" i="3"/>
  <c r="S654" i="3"/>
  <c r="W654" i="3"/>
  <c r="AA654" i="3"/>
  <c r="AE654" i="3"/>
  <c r="AI654" i="3"/>
  <c r="AM654" i="3"/>
  <c r="AQ654" i="3"/>
  <c r="AU654" i="3"/>
  <c r="AY654" i="3"/>
  <c r="BC654" i="3"/>
  <c r="BG654" i="3"/>
  <c r="P654" i="3"/>
  <c r="T654" i="3"/>
  <c r="X654" i="3"/>
  <c r="AB654" i="3"/>
  <c r="AF654" i="3"/>
  <c r="AJ654" i="3"/>
  <c r="AN654" i="3"/>
  <c r="AR654" i="3"/>
  <c r="AV654" i="3"/>
  <c r="AZ654" i="3"/>
  <c r="BD654" i="3"/>
  <c r="BH654" i="3"/>
  <c r="M654" i="3"/>
  <c r="Q654" i="3"/>
  <c r="U654" i="3"/>
  <c r="Y654" i="3"/>
  <c r="AC654" i="3"/>
  <c r="AG654" i="3"/>
  <c r="AK654" i="3"/>
  <c r="AO654" i="3"/>
  <c r="AS654" i="3"/>
  <c r="AW654" i="3"/>
  <c r="BA654" i="3"/>
  <c r="BE654" i="3"/>
  <c r="BI654" i="3"/>
  <c r="M658" i="3"/>
  <c r="Q658" i="3"/>
  <c r="U658" i="3"/>
  <c r="Y658" i="3"/>
  <c r="AC658" i="3"/>
  <c r="AG658" i="3"/>
  <c r="AK658" i="3"/>
  <c r="AO658" i="3"/>
  <c r="AS658" i="3"/>
  <c r="AW658" i="3"/>
  <c r="BA658" i="3"/>
  <c r="BE658" i="3"/>
  <c r="BI658" i="3"/>
  <c r="N658" i="3"/>
  <c r="R658" i="3"/>
  <c r="V658" i="3"/>
  <c r="Z658" i="3"/>
  <c r="AD658" i="3"/>
  <c r="AH658" i="3"/>
  <c r="O658" i="3"/>
  <c r="S658" i="3"/>
  <c r="W658" i="3"/>
  <c r="AA658" i="3"/>
  <c r="AE658" i="3"/>
  <c r="AI658" i="3"/>
  <c r="AM658" i="3"/>
  <c r="AQ658" i="3"/>
  <c r="AU658" i="3"/>
  <c r="AY658" i="3"/>
  <c r="BC658" i="3"/>
  <c r="BG658" i="3"/>
  <c r="T658" i="3"/>
  <c r="AJ658" i="3"/>
  <c r="AR658" i="3"/>
  <c r="AZ658" i="3"/>
  <c r="BH658" i="3"/>
  <c r="X658" i="3"/>
  <c r="AL658" i="3"/>
  <c r="AT658" i="3"/>
  <c r="BB658" i="3"/>
  <c r="AB658" i="3"/>
  <c r="AN658" i="3"/>
  <c r="AV658" i="3"/>
  <c r="BD658" i="3"/>
  <c r="P658" i="3"/>
  <c r="AF658" i="3"/>
  <c r="AP658" i="3"/>
  <c r="AX658" i="3"/>
  <c r="BF658" i="3"/>
  <c r="O662" i="3"/>
  <c r="S662" i="3"/>
  <c r="W662" i="3"/>
  <c r="AA662" i="3"/>
  <c r="AE662" i="3"/>
  <c r="AI662" i="3"/>
  <c r="AM662" i="3"/>
  <c r="AQ662" i="3"/>
  <c r="AU662" i="3"/>
  <c r="AY662" i="3"/>
  <c r="BC662" i="3"/>
  <c r="BG662" i="3"/>
  <c r="M662" i="3"/>
  <c r="Q662" i="3"/>
  <c r="U662" i="3"/>
  <c r="Y662" i="3"/>
  <c r="AC662" i="3"/>
  <c r="AG662" i="3"/>
  <c r="AK662" i="3"/>
  <c r="AO662" i="3"/>
  <c r="AS662" i="3"/>
  <c r="AW662" i="3"/>
  <c r="BA662" i="3"/>
  <c r="BE662" i="3"/>
  <c r="BI662" i="3"/>
  <c r="N662" i="3"/>
  <c r="V662" i="3"/>
  <c r="AD662" i="3"/>
  <c r="AL662" i="3"/>
  <c r="AT662" i="3"/>
  <c r="BB662" i="3"/>
  <c r="P662" i="3"/>
  <c r="X662" i="3"/>
  <c r="AF662" i="3"/>
  <c r="AN662" i="3"/>
  <c r="AV662" i="3"/>
  <c r="BD662" i="3"/>
  <c r="R662" i="3"/>
  <c r="Z662" i="3"/>
  <c r="AH662" i="3"/>
  <c r="AP662" i="3"/>
  <c r="AX662" i="3"/>
  <c r="BF662" i="3"/>
  <c r="T662" i="3"/>
  <c r="AB662" i="3"/>
  <c r="AJ662" i="3"/>
  <c r="AR662" i="3"/>
  <c r="AZ662" i="3"/>
  <c r="BH662" i="3"/>
  <c r="N666" i="3"/>
  <c r="R666" i="3"/>
  <c r="V666" i="3"/>
  <c r="Z666" i="3"/>
  <c r="AD666" i="3"/>
  <c r="AH666" i="3"/>
  <c r="AL666" i="3"/>
  <c r="AP666" i="3"/>
  <c r="AT666" i="3"/>
  <c r="AX666" i="3"/>
  <c r="BB666" i="3"/>
  <c r="BF666" i="3"/>
  <c r="O666" i="3"/>
  <c r="S666" i="3"/>
  <c r="W666" i="3"/>
  <c r="AA666" i="3"/>
  <c r="AE666" i="3"/>
  <c r="AI666" i="3"/>
  <c r="AM666" i="3"/>
  <c r="AQ666" i="3"/>
  <c r="AU666" i="3"/>
  <c r="AY666" i="3"/>
  <c r="BC666" i="3"/>
  <c r="BG666" i="3"/>
  <c r="P666" i="3"/>
  <c r="T666" i="3"/>
  <c r="X666" i="3"/>
  <c r="AB666" i="3"/>
  <c r="AF666" i="3"/>
  <c r="AJ666" i="3"/>
  <c r="AN666" i="3"/>
  <c r="AR666" i="3"/>
  <c r="AV666" i="3"/>
  <c r="AZ666" i="3"/>
  <c r="BD666" i="3"/>
  <c r="BH666" i="3"/>
  <c r="M666" i="3"/>
  <c r="Q666" i="3"/>
  <c r="U666" i="3"/>
  <c r="Y666" i="3"/>
  <c r="AC666" i="3"/>
  <c r="AG666" i="3"/>
  <c r="AK666" i="3"/>
  <c r="AO666" i="3"/>
  <c r="AS666" i="3"/>
  <c r="AW666" i="3"/>
  <c r="BA666" i="3"/>
  <c r="BE666" i="3"/>
  <c r="BI666" i="3"/>
  <c r="P670" i="3"/>
  <c r="T670" i="3"/>
  <c r="X670" i="3"/>
  <c r="AB670" i="3"/>
  <c r="AF670" i="3"/>
  <c r="AJ670" i="3"/>
  <c r="AN670" i="3"/>
  <c r="AR670" i="3"/>
  <c r="AV670" i="3"/>
  <c r="AZ670" i="3"/>
  <c r="BD670" i="3"/>
  <c r="BH670" i="3"/>
  <c r="M670" i="3"/>
  <c r="Q670" i="3"/>
  <c r="U670" i="3"/>
  <c r="Y670" i="3"/>
  <c r="AC670" i="3"/>
  <c r="AG670" i="3"/>
  <c r="AK670" i="3"/>
  <c r="AO670" i="3"/>
  <c r="AS670" i="3"/>
  <c r="AW670" i="3"/>
  <c r="BA670" i="3"/>
  <c r="BE670" i="3"/>
  <c r="BI670" i="3"/>
  <c r="N670" i="3"/>
  <c r="R670" i="3"/>
  <c r="V670" i="3"/>
  <c r="Z670" i="3"/>
  <c r="AD670" i="3"/>
  <c r="AH670" i="3"/>
  <c r="AL670" i="3"/>
  <c r="AP670" i="3"/>
  <c r="AT670" i="3"/>
  <c r="AX670" i="3"/>
  <c r="BB670" i="3"/>
  <c r="BF670" i="3"/>
  <c r="O670" i="3"/>
  <c r="S670" i="3"/>
  <c r="W670" i="3"/>
  <c r="AA670" i="3"/>
  <c r="AE670" i="3"/>
  <c r="AI670" i="3"/>
  <c r="AM670" i="3"/>
  <c r="AQ670" i="3"/>
  <c r="AU670" i="3"/>
  <c r="AY670" i="3"/>
  <c r="BC670" i="3"/>
  <c r="BG670" i="3"/>
  <c r="N674" i="3"/>
  <c r="R674" i="3"/>
  <c r="V674" i="3"/>
  <c r="Z674" i="3"/>
  <c r="AD674" i="3"/>
  <c r="AH674" i="3"/>
  <c r="AL674" i="3"/>
  <c r="AP674" i="3"/>
  <c r="AT674" i="3"/>
  <c r="AX674" i="3"/>
  <c r="BB674" i="3"/>
  <c r="BF674" i="3"/>
  <c r="O674" i="3"/>
  <c r="S674" i="3"/>
  <c r="W674" i="3"/>
  <c r="AA674" i="3"/>
  <c r="AE674" i="3"/>
  <c r="AI674" i="3"/>
  <c r="AM674" i="3"/>
  <c r="AQ674" i="3"/>
  <c r="AU674" i="3"/>
  <c r="AY674" i="3"/>
  <c r="BC674" i="3"/>
  <c r="BG674" i="3"/>
  <c r="P674" i="3"/>
  <c r="T674" i="3"/>
  <c r="X674" i="3"/>
  <c r="AB674" i="3"/>
  <c r="AF674" i="3"/>
  <c r="AJ674" i="3"/>
  <c r="AN674" i="3"/>
  <c r="AR674" i="3"/>
  <c r="AV674" i="3"/>
  <c r="AZ674" i="3"/>
  <c r="BD674" i="3"/>
  <c r="BH674" i="3"/>
  <c r="M674" i="3"/>
  <c r="Q674" i="3"/>
  <c r="U674" i="3"/>
  <c r="Y674" i="3"/>
  <c r="AC674" i="3"/>
  <c r="AG674" i="3"/>
  <c r="AK674" i="3"/>
  <c r="AO674" i="3"/>
  <c r="AS674" i="3"/>
  <c r="AW674" i="3"/>
  <c r="BA674" i="3"/>
  <c r="BE674" i="3"/>
  <c r="BI674" i="3"/>
  <c r="O678" i="3"/>
  <c r="S678" i="3"/>
  <c r="W678" i="3"/>
  <c r="AA678" i="3"/>
  <c r="AE678" i="3"/>
  <c r="AI678" i="3"/>
  <c r="AM678" i="3"/>
  <c r="AQ678" i="3"/>
  <c r="AU678" i="3"/>
  <c r="AY678" i="3"/>
  <c r="BC678" i="3"/>
  <c r="BG678" i="3"/>
  <c r="P678" i="3"/>
  <c r="T678" i="3"/>
  <c r="X678" i="3"/>
  <c r="AB678" i="3"/>
  <c r="AF678" i="3"/>
  <c r="AJ678" i="3"/>
  <c r="AN678" i="3"/>
  <c r="AR678" i="3"/>
  <c r="AV678" i="3"/>
  <c r="AZ678" i="3"/>
  <c r="BD678" i="3"/>
  <c r="BH678" i="3"/>
  <c r="M678" i="3"/>
  <c r="Q678" i="3"/>
  <c r="U678" i="3"/>
  <c r="Y678" i="3"/>
  <c r="AC678" i="3"/>
  <c r="AG678" i="3"/>
  <c r="AK678" i="3"/>
  <c r="AO678" i="3"/>
  <c r="AS678" i="3"/>
  <c r="AW678" i="3"/>
  <c r="BA678" i="3"/>
  <c r="BE678" i="3"/>
  <c r="BI678" i="3"/>
  <c r="N678" i="3"/>
  <c r="R678" i="3"/>
  <c r="V678" i="3"/>
  <c r="Z678" i="3"/>
  <c r="AD678" i="3"/>
  <c r="AH678" i="3"/>
  <c r="AL678" i="3"/>
  <c r="AP678" i="3"/>
  <c r="AT678" i="3"/>
  <c r="AX678" i="3"/>
  <c r="BB678" i="3"/>
  <c r="BF678" i="3"/>
  <c r="O681" i="3"/>
  <c r="S681" i="3"/>
  <c r="W681" i="3"/>
  <c r="AA681" i="3"/>
  <c r="AE681" i="3"/>
  <c r="AI681" i="3"/>
  <c r="AM681" i="3"/>
  <c r="AQ681" i="3"/>
  <c r="AU681" i="3"/>
  <c r="AY681" i="3"/>
  <c r="BC681" i="3"/>
  <c r="BG681" i="3"/>
  <c r="P681" i="3"/>
  <c r="T681" i="3"/>
  <c r="X681" i="3"/>
  <c r="AB681" i="3"/>
  <c r="AF681" i="3"/>
  <c r="AJ681" i="3"/>
  <c r="AN681" i="3"/>
  <c r="AR681" i="3"/>
  <c r="AV681" i="3"/>
  <c r="AZ681" i="3"/>
  <c r="BD681" i="3"/>
  <c r="BH681" i="3"/>
  <c r="M681" i="3"/>
  <c r="Q681" i="3"/>
  <c r="U681" i="3"/>
  <c r="Y681" i="3"/>
  <c r="AC681" i="3"/>
  <c r="AG681" i="3"/>
  <c r="AK681" i="3"/>
  <c r="AO681" i="3"/>
  <c r="AS681" i="3"/>
  <c r="AW681" i="3"/>
  <c r="BA681" i="3"/>
  <c r="BE681" i="3"/>
  <c r="BI681" i="3"/>
  <c r="N681" i="3"/>
  <c r="R681" i="3"/>
  <c r="V681" i="3"/>
  <c r="Z681" i="3"/>
  <c r="AD681" i="3"/>
  <c r="AH681" i="3"/>
  <c r="AL681" i="3"/>
  <c r="AP681" i="3"/>
  <c r="AT681" i="3"/>
  <c r="AX681" i="3"/>
  <c r="BB681" i="3"/>
  <c r="BF681" i="3"/>
  <c r="M724" i="3"/>
  <c r="Q724" i="3"/>
  <c r="U724" i="3"/>
  <c r="Y724" i="3"/>
  <c r="AC724" i="3"/>
  <c r="AG724" i="3"/>
  <c r="AK724" i="3"/>
  <c r="AO724" i="3"/>
  <c r="AS724" i="3"/>
  <c r="AW724" i="3"/>
  <c r="BA724" i="3"/>
  <c r="BE724" i="3"/>
  <c r="BI724" i="3"/>
  <c r="N724" i="3"/>
  <c r="R724" i="3"/>
  <c r="V724" i="3"/>
  <c r="Z724" i="3"/>
  <c r="AD724" i="3"/>
  <c r="AH724" i="3"/>
  <c r="AL724" i="3"/>
  <c r="AP724" i="3"/>
  <c r="AT724" i="3"/>
  <c r="AX724" i="3"/>
  <c r="BB724" i="3"/>
  <c r="BF724" i="3"/>
  <c r="O724" i="3"/>
  <c r="S724" i="3"/>
  <c r="W724" i="3"/>
  <c r="AA724" i="3"/>
  <c r="AE724" i="3"/>
  <c r="AI724" i="3"/>
  <c r="AM724" i="3"/>
  <c r="AQ724" i="3"/>
  <c r="AU724" i="3"/>
  <c r="AY724" i="3"/>
  <c r="BC724" i="3"/>
  <c r="BG724" i="3"/>
  <c r="P724" i="3"/>
  <c r="T724" i="3"/>
  <c r="X724" i="3"/>
  <c r="AB724" i="3"/>
  <c r="AF724" i="3"/>
  <c r="AJ724" i="3"/>
  <c r="AN724" i="3"/>
  <c r="AR724" i="3"/>
  <c r="AV724" i="3"/>
  <c r="AZ724" i="3"/>
  <c r="BD724" i="3"/>
  <c r="BH724" i="3"/>
  <c r="BK679" i="3"/>
  <c r="BN679" i="3"/>
  <c r="BL683" i="3"/>
  <c r="BL687" i="3"/>
  <c r="BL689" i="3"/>
  <c r="BK693" i="3"/>
  <c r="BN693" i="3"/>
  <c r="BL697" i="3"/>
  <c r="BL699" i="3"/>
  <c r="BM703" i="3"/>
  <c r="N713" i="3"/>
  <c r="R713" i="3"/>
  <c r="V713" i="3"/>
  <c r="Z713" i="3"/>
  <c r="AD713" i="3"/>
  <c r="AH713" i="3"/>
  <c r="AL713" i="3"/>
  <c r="AP713" i="3"/>
  <c r="AT713" i="3"/>
  <c r="AX713" i="3"/>
  <c r="BB713" i="3"/>
  <c r="BF713" i="3"/>
  <c r="O713" i="3"/>
  <c r="S713" i="3"/>
  <c r="W713" i="3"/>
  <c r="AA713" i="3"/>
  <c r="AE713" i="3"/>
  <c r="AI713" i="3"/>
  <c r="AM713" i="3"/>
  <c r="AQ713" i="3"/>
  <c r="AU713" i="3"/>
  <c r="AY713" i="3"/>
  <c r="BC713" i="3"/>
  <c r="BG713" i="3"/>
  <c r="P713" i="3"/>
  <c r="T713" i="3"/>
  <c r="X713" i="3"/>
  <c r="AB713" i="3"/>
  <c r="AF713" i="3"/>
  <c r="AJ713" i="3"/>
  <c r="AN713" i="3"/>
  <c r="AR713" i="3"/>
  <c r="AV713" i="3"/>
  <c r="AZ713" i="3"/>
  <c r="BD713" i="3"/>
  <c r="BH713" i="3"/>
  <c r="M713" i="3"/>
  <c r="Q713" i="3"/>
  <c r="U713" i="3"/>
  <c r="Y713" i="3"/>
  <c r="AC713" i="3"/>
  <c r="AG713" i="3"/>
  <c r="AK713" i="3"/>
  <c r="AO713" i="3"/>
  <c r="AS713" i="3"/>
  <c r="AW713" i="3"/>
  <c r="BA713" i="3"/>
  <c r="BE713" i="3"/>
  <c r="BI713" i="3"/>
  <c r="P539" i="3"/>
  <c r="T539" i="3"/>
  <c r="X539" i="3"/>
  <c r="AB539" i="3"/>
  <c r="AF539" i="3"/>
  <c r="AJ539" i="3"/>
  <c r="AN539" i="3"/>
  <c r="AR539" i="3"/>
  <c r="AV539" i="3"/>
  <c r="AZ539" i="3"/>
  <c r="BD539" i="3"/>
  <c r="BH539" i="3"/>
  <c r="M539" i="3"/>
  <c r="Q539" i="3"/>
  <c r="U539" i="3"/>
  <c r="Y539" i="3"/>
  <c r="AC539" i="3"/>
  <c r="AG539" i="3"/>
  <c r="AK539" i="3"/>
  <c r="AO539" i="3"/>
  <c r="AS539" i="3"/>
  <c r="AW539" i="3"/>
  <c r="BA539" i="3"/>
  <c r="BE539" i="3"/>
  <c r="BI539" i="3"/>
  <c r="N539" i="3"/>
  <c r="R539" i="3"/>
  <c r="V539" i="3"/>
  <c r="Z539" i="3"/>
  <c r="AD539" i="3"/>
  <c r="AH539" i="3"/>
  <c r="AL539" i="3"/>
  <c r="AP539" i="3"/>
  <c r="AT539" i="3"/>
  <c r="AX539" i="3"/>
  <c r="BB539" i="3"/>
  <c r="BF539" i="3"/>
  <c r="O539" i="3"/>
  <c r="AE539" i="3"/>
  <c r="AU539" i="3"/>
  <c r="S539" i="3"/>
  <c r="AI539" i="3"/>
  <c r="AY539" i="3"/>
  <c r="W539" i="3"/>
  <c r="AM539" i="3"/>
  <c r="BC539" i="3"/>
  <c r="AA539" i="3"/>
  <c r="AQ539" i="3"/>
  <c r="BG539" i="3"/>
  <c r="BL548" i="3"/>
  <c r="P557" i="3"/>
  <c r="T557" i="3"/>
  <c r="X557" i="3"/>
  <c r="AB557" i="3"/>
  <c r="AF557" i="3"/>
  <c r="AJ557" i="3"/>
  <c r="AN557" i="3"/>
  <c r="AR557" i="3"/>
  <c r="AV557" i="3"/>
  <c r="AZ557" i="3"/>
  <c r="BD557" i="3"/>
  <c r="BH557" i="3"/>
  <c r="M557" i="3"/>
  <c r="Q557" i="3"/>
  <c r="U557" i="3"/>
  <c r="Y557" i="3"/>
  <c r="AC557" i="3"/>
  <c r="AG557" i="3"/>
  <c r="AK557" i="3"/>
  <c r="AO557" i="3"/>
  <c r="AS557" i="3"/>
  <c r="AW557" i="3"/>
  <c r="BA557" i="3"/>
  <c r="BE557" i="3"/>
  <c r="BI557" i="3"/>
  <c r="O557" i="3"/>
  <c r="W557" i="3"/>
  <c r="AE557" i="3"/>
  <c r="AM557" i="3"/>
  <c r="AU557" i="3"/>
  <c r="BC557" i="3"/>
  <c r="R557" i="3"/>
  <c r="Z557" i="3"/>
  <c r="AH557" i="3"/>
  <c r="AP557" i="3"/>
  <c r="AX557" i="3"/>
  <c r="BF557" i="3"/>
  <c r="S557" i="3"/>
  <c r="AA557" i="3"/>
  <c r="AI557" i="3"/>
  <c r="AQ557" i="3"/>
  <c r="AY557" i="3"/>
  <c r="BG557" i="3"/>
  <c r="N557" i="3"/>
  <c r="V557" i="3"/>
  <c r="AD557" i="3"/>
  <c r="AL557" i="3"/>
  <c r="AT557" i="3"/>
  <c r="BB557" i="3"/>
  <c r="P566" i="3"/>
  <c r="T566" i="3"/>
  <c r="X566" i="3"/>
  <c r="AB566" i="3"/>
  <c r="AF566" i="3"/>
  <c r="AJ566" i="3"/>
  <c r="AN566" i="3"/>
  <c r="AR566" i="3"/>
  <c r="AV566" i="3"/>
  <c r="AZ566" i="3"/>
  <c r="BD566" i="3"/>
  <c r="BH566" i="3"/>
  <c r="M566" i="3"/>
  <c r="Q566" i="3"/>
  <c r="U566" i="3"/>
  <c r="Y566" i="3"/>
  <c r="AC566" i="3"/>
  <c r="AG566" i="3"/>
  <c r="AK566" i="3"/>
  <c r="AO566" i="3"/>
  <c r="AS566" i="3"/>
  <c r="AW566" i="3"/>
  <c r="BA566" i="3"/>
  <c r="BE566" i="3"/>
  <c r="BI566" i="3"/>
  <c r="N566" i="3"/>
  <c r="V566" i="3"/>
  <c r="AD566" i="3"/>
  <c r="AL566" i="3"/>
  <c r="AT566" i="3"/>
  <c r="BB566" i="3"/>
  <c r="O566" i="3"/>
  <c r="W566" i="3"/>
  <c r="AE566" i="3"/>
  <c r="AM566" i="3"/>
  <c r="AU566" i="3"/>
  <c r="BC566" i="3"/>
  <c r="R566" i="3"/>
  <c r="Z566" i="3"/>
  <c r="AH566" i="3"/>
  <c r="AP566" i="3"/>
  <c r="AX566" i="3"/>
  <c r="BF566" i="3"/>
  <c r="S566" i="3"/>
  <c r="AA566" i="3"/>
  <c r="AI566" i="3"/>
  <c r="AQ566" i="3"/>
  <c r="AY566" i="3"/>
  <c r="BG566" i="3"/>
  <c r="BJ587" i="3"/>
  <c r="BN612" i="3"/>
  <c r="BJ619" i="3"/>
  <c r="BC682" i="3"/>
  <c r="AM682" i="3"/>
  <c r="W682" i="3"/>
  <c r="BB682" i="3"/>
  <c r="AL682" i="3"/>
  <c r="V682" i="3"/>
  <c r="BE682" i="3"/>
  <c r="AO682" i="3"/>
  <c r="Y682" i="3"/>
  <c r="BH682" i="3"/>
  <c r="AR682" i="3"/>
  <c r="AB682" i="3"/>
  <c r="BF686" i="3"/>
  <c r="AP686" i="3"/>
  <c r="Z686" i="3"/>
  <c r="BI686" i="3"/>
  <c r="AS686" i="3"/>
  <c r="AC686" i="3"/>
  <c r="M686" i="3"/>
  <c r="AV686" i="3"/>
  <c r="AF686" i="3"/>
  <c r="P686" i="3"/>
  <c r="AU686" i="3"/>
  <c r="AE686" i="3"/>
  <c r="O686" i="3"/>
  <c r="BL691" i="3"/>
  <c r="BM695" i="3"/>
  <c r="BK701" i="3"/>
  <c r="BN701" i="3"/>
  <c r="AW705" i="3"/>
  <c r="AG705" i="3"/>
  <c r="Q705" i="3"/>
  <c r="AZ705" i="3"/>
  <c r="AJ705" i="3"/>
  <c r="T705" i="3"/>
  <c r="AY705" i="3"/>
  <c r="AI705" i="3"/>
  <c r="S705" i="3"/>
  <c r="AX705" i="3"/>
  <c r="AH705" i="3"/>
  <c r="R705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P711" i="3"/>
  <c r="T711" i="3"/>
  <c r="X711" i="3"/>
  <c r="AB711" i="3"/>
  <c r="AF711" i="3"/>
  <c r="AJ711" i="3"/>
  <c r="AN711" i="3"/>
  <c r="AR711" i="3"/>
  <c r="AV711" i="3"/>
  <c r="AZ711" i="3"/>
  <c r="BD711" i="3"/>
  <c r="BH711" i="3"/>
  <c r="M711" i="3"/>
  <c r="Q711" i="3"/>
  <c r="U711" i="3"/>
  <c r="Y711" i="3"/>
  <c r="AC711" i="3"/>
  <c r="AG711" i="3"/>
  <c r="AK711" i="3"/>
  <c r="AO711" i="3"/>
  <c r="AS711" i="3"/>
  <c r="AW711" i="3"/>
  <c r="BA711" i="3"/>
  <c r="BE711" i="3"/>
  <c r="BI711" i="3"/>
  <c r="N711" i="3"/>
  <c r="R711" i="3"/>
  <c r="V711" i="3"/>
  <c r="Z711" i="3"/>
  <c r="AD711" i="3"/>
  <c r="AH711" i="3"/>
  <c r="AL711" i="3"/>
  <c r="AP711" i="3"/>
  <c r="AT711" i="3"/>
  <c r="AX711" i="3"/>
  <c r="BB711" i="3"/>
  <c r="BF711" i="3"/>
  <c r="N719" i="3"/>
  <c r="R719" i="3"/>
  <c r="V719" i="3"/>
  <c r="Z719" i="3"/>
  <c r="AD719" i="3"/>
  <c r="AH719" i="3"/>
  <c r="AL719" i="3"/>
  <c r="AP719" i="3"/>
  <c r="AT719" i="3"/>
  <c r="AX719" i="3"/>
  <c r="BB719" i="3"/>
  <c r="BF719" i="3"/>
  <c r="O719" i="3"/>
  <c r="S719" i="3"/>
  <c r="W719" i="3"/>
  <c r="AA719" i="3"/>
  <c r="AE719" i="3"/>
  <c r="AI719" i="3"/>
  <c r="AM719" i="3"/>
  <c r="AQ719" i="3"/>
  <c r="AU719" i="3"/>
  <c r="AY719" i="3"/>
  <c r="BC719" i="3"/>
  <c r="BG719" i="3"/>
  <c r="P719" i="3"/>
  <c r="T719" i="3"/>
  <c r="X719" i="3"/>
  <c r="AB719" i="3"/>
  <c r="AF719" i="3"/>
  <c r="AJ719" i="3"/>
  <c r="AN719" i="3"/>
  <c r="AR719" i="3"/>
  <c r="AV719" i="3"/>
  <c r="AZ719" i="3"/>
  <c r="BD719" i="3"/>
  <c r="BH719" i="3"/>
  <c r="M719" i="3"/>
  <c r="Q719" i="3"/>
  <c r="U719" i="3"/>
  <c r="Y719" i="3"/>
  <c r="AC719" i="3"/>
  <c r="AG719" i="3"/>
  <c r="AK719" i="3"/>
  <c r="AO719" i="3"/>
  <c r="AS719" i="3"/>
  <c r="AW719" i="3"/>
  <c r="BA719" i="3"/>
  <c r="BE719" i="3"/>
  <c r="BI719" i="3"/>
  <c r="M545" i="3"/>
  <c r="Q545" i="3"/>
  <c r="U545" i="3"/>
  <c r="Y545" i="3"/>
  <c r="AC545" i="3"/>
  <c r="AG545" i="3"/>
  <c r="AK545" i="3"/>
  <c r="AO545" i="3"/>
  <c r="N545" i="3"/>
  <c r="R545" i="3"/>
  <c r="V545" i="3"/>
  <c r="Z545" i="3"/>
  <c r="AD545" i="3"/>
  <c r="AH545" i="3"/>
  <c r="AL545" i="3"/>
  <c r="O545" i="3"/>
  <c r="S545" i="3"/>
  <c r="W545" i="3"/>
  <c r="AA545" i="3"/>
  <c r="AE545" i="3"/>
  <c r="AI545" i="3"/>
  <c r="AM545" i="3"/>
  <c r="AQ545" i="3"/>
  <c r="AU545" i="3"/>
  <c r="AY545" i="3"/>
  <c r="BC545" i="3"/>
  <c r="BG545" i="3"/>
  <c r="P545" i="3"/>
  <c r="T545" i="3"/>
  <c r="X545" i="3"/>
  <c r="AB545" i="3"/>
  <c r="AF545" i="3"/>
  <c r="AJ545" i="3"/>
  <c r="AN545" i="3"/>
  <c r="AR545" i="3"/>
  <c r="AV545" i="3"/>
  <c r="AZ545" i="3"/>
  <c r="BD545" i="3"/>
  <c r="BH545" i="3"/>
  <c r="AP545" i="3"/>
  <c r="AX545" i="3"/>
  <c r="BF545" i="3"/>
  <c r="AS545" i="3"/>
  <c r="BA545" i="3"/>
  <c r="BI545" i="3"/>
  <c r="AT545" i="3"/>
  <c r="BB545" i="3"/>
  <c r="AW545" i="3"/>
  <c r="BE545" i="3"/>
  <c r="BB552" i="3"/>
  <c r="AL552" i="3"/>
  <c r="V552" i="3"/>
  <c r="BE552" i="3"/>
  <c r="AO552" i="3"/>
  <c r="Y552" i="3"/>
  <c r="BH552" i="3"/>
  <c r="AR552" i="3"/>
  <c r="AB552" i="3"/>
  <c r="BG552" i="3"/>
  <c r="AQ552" i="3"/>
  <c r="AA552" i="3"/>
  <c r="P554" i="3"/>
  <c r="T554" i="3"/>
  <c r="X554" i="3"/>
  <c r="AB554" i="3"/>
  <c r="AF554" i="3"/>
  <c r="AJ554" i="3"/>
  <c r="AN554" i="3"/>
  <c r="AR554" i="3"/>
  <c r="AV554" i="3"/>
  <c r="AZ554" i="3"/>
  <c r="BD554" i="3"/>
  <c r="BH554" i="3"/>
  <c r="M554" i="3"/>
  <c r="Q554" i="3"/>
  <c r="U554" i="3"/>
  <c r="Y554" i="3"/>
  <c r="AC554" i="3"/>
  <c r="AG554" i="3"/>
  <c r="AK554" i="3"/>
  <c r="AO554" i="3"/>
  <c r="AS554" i="3"/>
  <c r="AW554" i="3"/>
  <c r="BA554" i="3"/>
  <c r="BE554" i="3"/>
  <c r="BI554" i="3"/>
  <c r="S554" i="3"/>
  <c r="AA554" i="3"/>
  <c r="AI554" i="3"/>
  <c r="AQ554" i="3"/>
  <c r="AY554" i="3"/>
  <c r="BG554" i="3"/>
  <c r="N554" i="3"/>
  <c r="V554" i="3"/>
  <c r="AD554" i="3"/>
  <c r="AL554" i="3"/>
  <c r="AT554" i="3"/>
  <c r="BB554" i="3"/>
  <c r="O554" i="3"/>
  <c r="W554" i="3"/>
  <c r="AE554" i="3"/>
  <c r="AM554" i="3"/>
  <c r="AU554" i="3"/>
  <c r="BC554" i="3"/>
  <c r="R554" i="3"/>
  <c r="Z554" i="3"/>
  <c r="AH554" i="3"/>
  <c r="AP554" i="3"/>
  <c r="AX554" i="3"/>
  <c r="BF554" i="3"/>
  <c r="AM568" i="3"/>
  <c r="BB568" i="3"/>
  <c r="V568" i="3"/>
  <c r="AQ568" i="3"/>
  <c r="BF568" i="3"/>
  <c r="Z568" i="3"/>
  <c r="BA568" i="3"/>
  <c r="AK568" i="3"/>
  <c r="U568" i="3"/>
  <c r="BD568" i="3"/>
  <c r="AN568" i="3"/>
  <c r="X568" i="3"/>
  <c r="AI575" i="3"/>
  <c r="AV575" i="3"/>
  <c r="O575" i="3"/>
  <c r="AE575" i="3"/>
  <c r="AR575" i="3"/>
  <c r="BF575" i="3"/>
  <c r="AP575" i="3"/>
  <c r="Z575" i="3"/>
  <c r="BI575" i="3"/>
  <c r="AS575" i="3"/>
  <c r="AC575" i="3"/>
  <c r="M575" i="3"/>
  <c r="AW584" i="3"/>
  <c r="AG584" i="3"/>
  <c r="Q584" i="3"/>
  <c r="AZ584" i="3"/>
  <c r="AJ584" i="3"/>
  <c r="T584" i="3"/>
  <c r="AY584" i="3"/>
  <c r="AI584" i="3"/>
  <c r="S584" i="3"/>
  <c r="AX584" i="3"/>
  <c r="AH584" i="3"/>
  <c r="R584" i="3"/>
  <c r="N591" i="3"/>
  <c r="R591" i="3"/>
  <c r="V591" i="3"/>
  <c r="Z591" i="3"/>
  <c r="AD591" i="3"/>
  <c r="AH591" i="3"/>
  <c r="O591" i="3"/>
  <c r="S591" i="3"/>
  <c r="W591" i="3"/>
  <c r="AA591" i="3"/>
  <c r="AE591" i="3"/>
  <c r="AI591" i="3"/>
  <c r="AM591" i="3"/>
  <c r="AQ591" i="3"/>
  <c r="AU591" i="3"/>
  <c r="AY591" i="3"/>
  <c r="BC591" i="3"/>
  <c r="BG591" i="3"/>
  <c r="P591" i="3"/>
  <c r="T591" i="3"/>
  <c r="X591" i="3"/>
  <c r="AB591" i="3"/>
  <c r="AF591" i="3"/>
  <c r="AJ591" i="3"/>
  <c r="AN591" i="3"/>
  <c r="AR591" i="3"/>
  <c r="AV591" i="3"/>
  <c r="AZ591" i="3"/>
  <c r="BD591" i="3"/>
  <c r="BH591" i="3"/>
  <c r="Q591" i="3"/>
  <c r="AG591" i="3"/>
  <c r="AP591" i="3"/>
  <c r="AX591" i="3"/>
  <c r="BF591" i="3"/>
  <c r="U591" i="3"/>
  <c r="AK591" i="3"/>
  <c r="AS591" i="3"/>
  <c r="BA591" i="3"/>
  <c r="BI591" i="3"/>
  <c r="Y591" i="3"/>
  <c r="AL591" i="3"/>
  <c r="AT591" i="3"/>
  <c r="BB591" i="3"/>
  <c r="M591" i="3"/>
  <c r="AC591" i="3"/>
  <c r="AO591" i="3"/>
  <c r="AW591" i="3"/>
  <c r="BE591" i="3"/>
  <c r="P607" i="3"/>
  <c r="T607" i="3"/>
  <c r="X607" i="3"/>
  <c r="M607" i="3"/>
  <c r="Q607" i="3"/>
  <c r="U607" i="3"/>
  <c r="Y607" i="3"/>
  <c r="AC607" i="3"/>
  <c r="AG607" i="3"/>
  <c r="AK607" i="3"/>
  <c r="AO607" i="3"/>
  <c r="AS607" i="3"/>
  <c r="AW607" i="3"/>
  <c r="BA607" i="3"/>
  <c r="BE607" i="3"/>
  <c r="BI607" i="3"/>
  <c r="N607" i="3"/>
  <c r="R607" i="3"/>
  <c r="V607" i="3"/>
  <c r="Z607" i="3"/>
  <c r="AD607" i="3"/>
  <c r="AH607" i="3"/>
  <c r="AL607" i="3"/>
  <c r="AP607" i="3"/>
  <c r="AT607" i="3"/>
  <c r="AX607" i="3"/>
  <c r="BB607" i="3"/>
  <c r="BF607" i="3"/>
  <c r="O607" i="3"/>
  <c r="S607" i="3"/>
  <c r="W607" i="3"/>
  <c r="AA607" i="3"/>
  <c r="AE607" i="3"/>
  <c r="AI607" i="3"/>
  <c r="AM607" i="3"/>
  <c r="AQ607" i="3"/>
  <c r="AU607" i="3"/>
  <c r="AY607" i="3"/>
  <c r="BC607" i="3"/>
  <c r="BG607" i="3"/>
  <c r="AB607" i="3"/>
  <c r="AR607" i="3"/>
  <c r="BH607" i="3"/>
  <c r="AF607" i="3"/>
  <c r="AV607" i="3"/>
  <c r="AJ607" i="3"/>
  <c r="AZ607" i="3"/>
  <c r="AN607" i="3"/>
  <c r="BD607" i="3"/>
  <c r="P625" i="3"/>
  <c r="T625" i="3"/>
  <c r="X625" i="3"/>
  <c r="AB625" i="3"/>
  <c r="AF625" i="3"/>
  <c r="AJ625" i="3"/>
  <c r="AN625" i="3"/>
  <c r="AR625" i="3"/>
  <c r="AV625" i="3"/>
  <c r="AZ625" i="3"/>
  <c r="BD625" i="3"/>
  <c r="BH625" i="3"/>
  <c r="M625" i="3"/>
  <c r="Q625" i="3"/>
  <c r="U625" i="3"/>
  <c r="Y625" i="3"/>
  <c r="AC625" i="3"/>
  <c r="AG625" i="3"/>
  <c r="AK625" i="3"/>
  <c r="AO625" i="3"/>
  <c r="AS625" i="3"/>
  <c r="AW625" i="3"/>
  <c r="BA625" i="3"/>
  <c r="BE625" i="3"/>
  <c r="BI625" i="3"/>
  <c r="N625" i="3"/>
  <c r="R625" i="3"/>
  <c r="V625" i="3"/>
  <c r="Z625" i="3"/>
  <c r="AD625" i="3"/>
  <c r="AH625" i="3"/>
  <c r="AL625" i="3"/>
  <c r="AP625" i="3"/>
  <c r="AT625" i="3"/>
  <c r="AX625" i="3"/>
  <c r="BB625" i="3"/>
  <c r="BF625" i="3"/>
  <c r="O625" i="3"/>
  <c r="S625" i="3"/>
  <c r="W625" i="3"/>
  <c r="AA625" i="3"/>
  <c r="AE625" i="3"/>
  <c r="AI625" i="3"/>
  <c r="AM625" i="3"/>
  <c r="AQ625" i="3"/>
  <c r="AU625" i="3"/>
  <c r="AY625" i="3"/>
  <c r="BC625" i="3"/>
  <c r="BG625" i="3"/>
  <c r="P629" i="3"/>
  <c r="T629" i="3"/>
  <c r="X629" i="3"/>
  <c r="AB629" i="3"/>
  <c r="AF629" i="3"/>
  <c r="AJ629" i="3"/>
  <c r="AN629" i="3"/>
  <c r="AR629" i="3"/>
  <c r="AV629" i="3"/>
  <c r="AZ629" i="3"/>
  <c r="BD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N629" i="3"/>
  <c r="R629" i="3"/>
  <c r="V629" i="3"/>
  <c r="Z629" i="3"/>
  <c r="AD629" i="3"/>
  <c r="AH629" i="3"/>
  <c r="AL629" i="3"/>
  <c r="AP629" i="3"/>
  <c r="AT629" i="3"/>
  <c r="AX629" i="3"/>
  <c r="BB629" i="3"/>
  <c r="BF629" i="3"/>
  <c r="O629" i="3"/>
  <c r="S629" i="3"/>
  <c r="W629" i="3"/>
  <c r="AA629" i="3"/>
  <c r="AE629" i="3"/>
  <c r="AI629" i="3"/>
  <c r="AM629" i="3"/>
  <c r="AQ629" i="3"/>
  <c r="AU629" i="3"/>
  <c r="AY629" i="3"/>
  <c r="BC629" i="3"/>
  <c r="BG629" i="3"/>
  <c r="P633" i="3"/>
  <c r="T633" i="3"/>
  <c r="X633" i="3"/>
  <c r="AB633" i="3"/>
  <c r="AF633" i="3"/>
  <c r="AJ633" i="3"/>
  <c r="AN633" i="3"/>
  <c r="AR633" i="3"/>
  <c r="AV633" i="3"/>
  <c r="AZ633" i="3"/>
  <c r="BD633" i="3"/>
  <c r="BH633" i="3"/>
  <c r="M633" i="3"/>
  <c r="Q633" i="3"/>
  <c r="U633" i="3"/>
  <c r="Y633" i="3"/>
  <c r="AC633" i="3"/>
  <c r="AG633" i="3"/>
  <c r="AK633" i="3"/>
  <c r="AO633" i="3"/>
  <c r="AS633" i="3"/>
  <c r="AW633" i="3"/>
  <c r="BA633" i="3"/>
  <c r="BE633" i="3"/>
  <c r="BI633" i="3"/>
  <c r="N633" i="3"/>
  <c r="R633" i="3"/>
  <c r="V633" i="3"/>
  <c r="Z633" i="3"/>
  <c r="AD633" i="3"/>
  <c r="AH633" i="3"/>
  <c r="AL633" i="3"/>
  <c r="AP633" i="3"/>
  <c r="AT633" i="3"/>
  <c r="AX633" i="3"/>
  <c r="BB633" i="3"/>
  <c r="BF633" i="3"/>
  <c r="O633" i="3"/>
  <c r="S633" i="3"/>
  <c r="W633" i="3"/>
  <c r="AA633" i="3"/>
  <c r="AE633" i="3"/>
  <c r="AI633" i="3"/>
  <c r="AM633" i="3"/>
  <c r="AQ633" i="3"/>
  <c r="AU633" i="3"/>
  <c r="AY633" i="3"/>
  <c r="BC633" i="3"/>
  <c r="BG633" i="3"/>
  <c r="M637" i="3"/>
  <c r="Q637" i="3"/>
  <c r="U637" i="3"/>
  <c r="Y637" i="3"/>
  <c r="AC637" i="3"/>
  <c r="AG637" i="3"/>
  <c r="AK637" i="3"/>
  <c r="AO637" i="3"/>
  <c r="AS637" i="3"/>
  <c r="AW637" i="3"/>
  <c r="BA637" i="3"/>
  <c r="BE637" i="3"/>
  <c r="BI637" i="3"/>
  <c r="O637" i="3"/>
  <c r="S637" i="3"/>
  <c r="W637" i="3"/>
  <c r="AA637" i="3"/>
  <c r="AE637" i="3"/>
  <c r="AI637" i="3"/>
  <c r="AM637" i="3"/>
  <c r="AQ637" i="3"/>
  <c r="AU637" i="3"/>
  <c r="AY637" i="3"/>
  <c r="BC637" i="3"/>
  <c r="BG637" i="3"/>
  <c r="P637" i="3"/>
  <c r="X637" i="3"/>
  <c r="AF637" i="3"/>
  <c r="AN637" i="3"/>
  <c r="AV637" i="3"/>
  <c r="BD637" i="3"/>
  <c r="R637" i="3"/>
  <c r="Z637" i="3"/>
  <c r="AH637" i="3"/>
  <c r="AP637" i="3"/>
  <c r="AX637" i="3"/>
  <c r="BF637" i="3"/>
  <c r="T637" i="3"/>
  <c r="AB637" i="3"/>
  <c r="AJ637" i="3"/>
  <c r="AR637" i="3"/>
  <c r="AZ637" i="3"/>
  <c r="BH637" i="3"/>
  <c r="N637" i="3"/>
  <c r="V637" i="3"/>
  <c r="AD637" i="3"/>
  <c r="AL637" i="3"/>
  <c r="AT637" i="3"/>
  <c r="BB637" i="3"/>
  <c r="O641" i="3"/>
  <c r="S641" i="3"/>
  <c r="W641" i="3"/>
  <c r="AA641" i="3"/>
  <c r="AE641" i="3"/>
  <c r="AI641" i="3"/>
  <c r="AM641" i="3"/>
  <c r="AQ641" i="3"/>
  <c r="AU641" i="3"/>
  <c r="AY641" i="3"/>
  <c r="BC641" i="3"/>
  <c r="BG641" i="3"/>
  <c r="P641" i="3"/>
  <c r="T641" i="3"/>
  <c r="X641" i="3"/>
  <c r="AB641" i="3"/>
  <c r="AF641" i="3"/>
  <c r="AJ641" i="3"/>
  <c r="AN641" i="3"/>
  <c r="AR641" i="3"/>
  <c r="AV641" i="3"/>
  <c r="AZ641" i="3"/>
  <c r="BD641" i="3"/>
  <c r="BH641" i="3"/>
  <c r="M641" i="3"/>
  <c r="Q641" i="3"/>
  <c r="U641" i="3"/>
  <c r="Y641" i="3"/>
  <c r="AC641" i="3"/>
  <c r="AG641" i="3"/>
  <c r="AK641" i="3"/>
  <c r="AO641" i="3"/>
  <c r="AS641" i="3"/>
  <c r="AW641" i="3"/>
  <c r="BA641" i="3"/>
  <c r="BE641" i="3"/>
  <c r="BI641" i="3"/>
  <c r="N641" i="3"/>
  <c r="R641" i="3"/>
  <c r="V641" i="3"/>
  <c r="Z641" i="3"/>
  <c r="AD641" i="3"/>
  <c r="AH641" i="3"/>
  <c r="AL641" i="3"/>
  <c r="AP641" i="3"/>
  <c r="AT641" i="3"/>
  <c r="AX641" i="3"/>
  <c r="BB641" i="3"/>
  <c r="BF641" i="3"/>
  <c r="O645" i="3"/>
  <c r="S645" i="3"/>
  <c r="W645" i="3"/>
  <c r="AA645" i="3"/>
  <c r="AE645" i="3"/>
  <c r="AI645" i="3"/>
  <c r="AM645" i="3"/>
  <c r="AQ645" i="3"/>
  <c r="AU645" i="3"/>
  <c r="AY645" i="3"/>
  <c r="BC645" i="3"/>
  <c r="BG645" i="3"/>
  <c r="P645" i="3"/>
  <c r="T645" i="3"/>
  <c r="X645" i="3"/>
  <c r="AB645" i="3"/>
  <c r="AF645" i="3"/>
  <c r="AJ645" i="3"/>
  <c r="AN645" i="3"/>
  <c r="AR645" i="3"/>
  <c r="AV645" i="3"/>
  <c r="AZ645" i="3"/>
  <c r="BD645" i="3"/>
  <c r="BH645" i="3"/>
  <c r="M645" i="3"/>
  <c r="Q645" i="3"/>
  <c r="U645" i="3"/>
  <c r="Y645" i="3"/>
  <c r="AC645" i="3"/>
  <c r="AG645" i="3"/>
  <c r="AK645" i="3"/>
  <c r="AO645" i="3"/>
  <c r="AS645" i="3"/>
  <c r="AW645" i="3"/>
  <c r="BA645" i="3"/>
  <c r="BE645" i="3"/>
  <c r="BI645" i="3"/>
  <c r="N645" i="3"/>
  <c r="R645" i="3"/>
  <c r="V645" i="3"/>
  <c r="Z645" i="3"/>
  <c r="AD645" i="3"/>
  <c r="AH645" i="3"/>
  <c r="AL645" i="3"/>
  <c r="AP645" i="3"/>
  <c r="AT645" i="3"/>
  <c r="AX645" i="3"/>
  <c r="BB645" i="3"/>
  <c r="BF645" i="3"/>
  <c r="O649" i="3"/>
  <c r="S649" i="3"/>
  <c r="W649" i="3"/>
  <c r="AA649" i="3"/>
  <c r="AE649" i="3"/>
  <c r="AI649" i="3"/>
  <c r="AM649" i="3"/>
  <c r="AQ649" i="3"/>
  <c r="AU649" i="3"/>
  <c r="AY649" i="3"/>
  <c r="BC649" i="3"/>
  <c r="BG649" i="3"/>
  <c r="P649" i="3"/>
  <c r="T649" i="3"/>
  <c r="X649" i="3"/>
  <c r="AB649" i="3"/>
  <c r="AF649" i="3"/>
  <c r="AJ649" i="3"/>
  <c r="AN649" i="3"/>
  <c r="AR649" i="3"/>
  <c r="AV649" i="3"/>
  <c r="AZ649" i="3"/>
  <c r="BD649" i="3"/>
  <c r="BH649" i="3"/>
  <c r="M649" i="3"/>
  <c r="Q649" i="3"/>
  <c r="U649" i="3"/>
  <c r="Y649" i="3"/>
  <c r="AC649" i="3"/>
  <c r="AG649" i="3"/>
  <c r="AK649" i="3"/>
  <c r="AO649" i="3"/>
  <c r="AS649" i="3"/>
  <c r="AW649" i="3"/>
  <c r="BA649" i="3"/>
  <c r="BE649" i="3"/>
  <c r="BI649" i="3"/>
  <c r="N649" i="3"/>
  <c r="R649" i="3"/>
  <c r="V649" i="3"/>
  <c r="Z649" i="3"/>
  <c r="AD649" i="3"/>
  <c r="AH649" i="3"/>
  <c r="AL649" i="3"/>
  <c r="AP649" i="3"/>
  <c r="AT649" i="3"/>
  <c r="AX649" i="3"/>
  <c r="BB649" i="3"/>
  <c r="BF649" i="3"/>
  <c r="O653" i="3"/>
  <c r="S653" i="3"/>
  <c r="W653" i="3"/>
  <c r="AA653" i="3"/>
  <c r="AE653" i="3"/>
  <c r="AI653" i="3"/>
  <c r="AM653" i="3"/>
  <c r="AQ653" i="3"/>
  <c r="AU653" i="3"/>
  <c r="AY653" i="3"/>
  <c r="BC653" i="3"/>
  <c r="BG653" i="3"/>
  <c r="P653" i="3"/>
  <c r="T653" i="3"/>
  <c r="X653" i="3"/>
  <c r="AB653" i="3"/>
  <c r="AF653" i="3"/>
  <c r="AJ653" i="3"/>
  <c r="AN653" i="3"/>
  <c r="AR653" i="3"/>
  <c r="AV653" i="3"/>
  <c r="AZ653" i="3"/>
  <c r="BD653" i="3"/>
  <c r="BH653" i="3"/>
  <c r="M653" i="3"/>
  <c r="Q653" i="3"/>
  <c r="U653" i="3"/>
  <c r="Y653" i="3"/>
  <c r="AC653" i="3"/>
  <c r="AG653" i="3"/>
  <c r="AK653" i="3"/>
  <c r="AO653" i="3"/>
  <c r="AS653" i="3"/>
  <c r="AW653" i="3"/>
  <c r="BA653" i="3"/>
  <c r="BE653" i="3"/>
  <c r="BI653" i="3"/>
  <c r="N653" i="3"/>
  <c r="R653" i="3"/>
  <c r="V653" i="3"/>
  <c r="Z653" i="3"/>
  <c r="AD653" i="3"/>
  <c r="AH653" i="3"/>
  <c r="AL653" i="3"/>
  <c r="AP653" i="3"/>
  <c r="AT653" i="3"/>
  <c r="AX653" i="3"/>
  <c r="BB653" i="3"/>
  <c r="BF653" i="3"/>
  <c r="M657" i="3"/>
  <c r="Q657" i="3"/>
  <c r="U657" i="3"/>
  <c r="Y657" i="3"/>
  <c r="AC657" i="3"/>
  <c r="AG657" i="3"/>
  <c r="AK657" i="3"/>
  <c r="AO657" i="3"/>
  <c r="AS657" i="3"/>
  <c r="AW657" i="3"/>
  <c r="N657" i="3"/>
  <c r="R657" i="3"/>
  <c r="V657" i="3"/>
  <c r="Z657" i="3"/>
  <c r="AD657" i="3"/>
  <c r="AH657" i="3"/>
  <c r="AL657" i="3"/>
  <c r="AP657" i="3"/>
  <c r="AT657" i="3"/>
  <c r="AX657" i="3"/>
  <c r="BB657" i="3"/>
  <c r="BF657" i="3"/>
  <c r="O657" i="3"/>
  <c r="S657" i="3"/>
  <c r="W657" i="3"/>
  <c r="AA657" i="3"/>
  <c r="AE657" i="3"/>
  <c r="AI657" i="3"/>
  <c r="AM657" i="3"/>
  <c r="AQ657" i="3"/>
  <c r="AU657" i="3"/>
  <c r="AY657" i="3"/>
  <c r="BC657" i="3"/>
  <c r="BG657" i="3"/>
  <c r="P657" i="3"/>
  <c r="T657" i="3"/>
  <c r="X657" i="3"/>
  <c r="AB657" i="3"/>
  <c r="AF657" i="3"/>
  <c r="AJ657" i="3"/>
  <c r="AN657" i="3"/>
  <c r="AR657" i="3"/>
  <c r="AV657" i="3"/>
  <c r="AZ657" i="3"/>
  <c r="BD657" i="3"/>
  <c r="BH657" i="3"/>
  <c r="BA657" i="3"/>
  <c r="BE657" i="3"/>
  <c r="BI657" i="3"/>
  <c r="P661" i="3"/>
  <c r="T661" i="3"/>
  <c r="X661" i="3"/>
  <c r="AB661" i="3"/>
  <c r="AF661" i="3"/>
  <c r="AJ661" i="3"/>
  <c r="AN661" i="3"/>
  <c r="AR661" i="3"/>
  <c r="AV661" i="3"/>
  <c r="AZ661" i="3"/>
  <c r="BD661" i="3"/>
  <c r="BH661" i="3"/>
  <c r="N661" i="3"/>
  <c r="R661" i="3"/>
  <c r="V661" i="3"/>
  <c r="Z661" i="3"/>
  <c r="AD661" i="3"/>
  <c r="AH661" i="3"/>
  <c r="AL661" i="3"/>
  <c r="AP661" i="3"/>
  <c r="AT661" i="3"/>
  <c r="AX661" i="3"/>
  <c r="BB661" i="3"/>
  <c r="BF661" i="3"/>
  <c r="O661" i="3"/>
  <c r="W661" i="3"/>
  <c r="AE661" i="3"/>
  <c r="AM661" i="3"/>
  <c r="AU661" i="3"/>
  <c r="BC661" i="3"/>
  <c r="Q661" i="3"/>
  <c r="Y661" i="3"/>
  <c r="AG661" i="3"/>
  <c r="AO661" i="3"/>
  <c r="AW661" i="3"/>
  <c r="BE661" i="3"/>
  <c r="S661" i="3"/>
  <c r="AA661" i="3"/>
  <c r="AI661" i="3"/>
  <c r="AQ661" i="3"/>
  <c r="AY661" i="3"/>
  <c r="BG661" i="3"/>
  <c r="M661" i="3"/>
  <c r="U661" i="3"/>
  <c r="AC661" i="3"/>
  <c r="AK661" i="3"/>
  <c r="AS661" i="3"/>
  <c r="BA661" i="3"/>
  <c r="BI661" i="3"/>
  <c r="O665" i="3"/>
  <c r="S665" i="3"/>
  <c r="W665" i="3"/>
  <c r="AA665" i="3"/>
  <c r="AE665" i="3"/>
  <c r="AI665" i="3"/>
  <c r="AM665" i="3"/>
  <c r="AQ665" i="3"/>
  <c r="AU665" i="3"/>
  <c r="AY665" i="3"/>
  <c r="BC665" i="3"/>
  <c r="BG665" i="3"/>
  <c r="P665" i="3"/>
  <c r="T665" i="3"/>
  <c r="X665" i="3"/>
  <c r="AB665" i="3"/>
  <c r="AF665" i="3"/>
  <c r="AJ665" i="3"/>
  <c r="AN665" i="3"/>
  <c r="AR665" i="3"/>
  <c r="AV665" i="3"/>
  <c r="AZ665" i="3"/>
  <c r="BD665" i="3"/>
  <c r="BH665" i="3"/>
  <c r="M665" i="3"/>
  <c r="Q665" i="3"/>
  <c r="U665" i="3"/>
  <c r="Y665" i="3"/>
  <c r="AC665" i="3"/>
  <c r="AG665" i="3"/>
  <c r="AK665" i="3"/>
  <c r="AO665" i="3"/>
  <c r="AS665" i="3"/>
  <c r="AW665" i="3"/>
  <c r="BA665" i="3"/>
  <c r="BE665" i="3"/>
  <c r="BI665" i="3"/>
  <c r="N665" i="3"/>
  <c r="R665" i="3"/>
  <c r="V665" i="3"/>
  <c r="Z665" i="3"/>
  <c r="AD665" i="3"/>
  <c r="AH665" i="3"/>
  <c r="AL665" i="3"/>
  <c r="AP665" i="3"/>
  <c r="AT665" i="3"/>
  <c r="AX665" i="3"/>
  <c r="BB665" i="3"/>
  <c r="BF665" i="3"/>
  <c r="M669" i="3"/>
  <c r="Q669" i="3"/>
  <c r="U669" i="3"/>
  <c r="Y669" i="3"/>
  <c r="AC669" i="3"/>
  <c r="AG669" i="3"/>
  <c r="AK669" i="3"/>
  <c r="AO669" i="3"/>
  <c r="AS669" i="3"/>
  <c r="AW669" i="3"/>
  <c r="BA669" i="3"/>
  <c r="BE669" i="3"/>
  <c r="BI669" i="3"/>
  <c r="N669" i="3"/>
  <c r="R669" i="3"/>
  <c r="V669" i="3"/>
  <c r="Z669" i="3"/>
  <c r="AD669" i="3"/>
  <c r="AH669" i="3"/>
  <c r="AL669" i="3"/>
  <c r="AP669" i="3"/>
  <c r="AT669" i="3"/>
  <c r="AX669" i="3"/>
  <c r="BB669" i="3"/>
  <c r="BF669" i="3"/>
  <c r="O669" i="3"/>
  <c r="S669" i="3"/>
  <c r="W669" i="3"/>
  <c r="AA669" i="3"/>
  <c r="AE669" i="3"/>
  <c r="AI669" i="3"/>
  <c r="AM669" i="3"/>
  <c r="AQ669" i="3"/>
  <c r="AU669" i="3"/>
  <c r="AY669" i="3"/>
  <c r="BC669" i="3"/>
  <c r="BG669" i="3"/>
  <c r="P669" i="3"/>
  <c r="T669" i="3"/>
  <c r="X669" i="3"/>
  <c r="AB669" i="3"/>
  <c r="AF669" i="3"/>
  <c r="AJ669" i="3"/>
  <c r="AN669" i="3"/>
  <c r="AR669" i="3"/>
  <c r="AV669" i="3"/>
  <c r="AZ669" i="3"/>
  <c r="BD669" i="3"/>
  <c r="BH669" i="3"/>
  <c r="O597" i="3"/>
  <c r="S597" i="3"/>
  <c r="W597" i="3"/>
  <c r="AA597" i="3"/>
  <c r="AE597" i="3"/>
  <c r="AI597" i="3"/>
  <c r="AM597" i="3"/>
  <c r="AQ597" i="3"/>
  <c r="AU597" i="3"/>
  <c r="AY597" i="3"/>
  <c r="BC597" i="3"/>
  <c r="BG597" i="3"/>
  <c r="P597" i="3"/>
  <c r="T597" i="3"/>
  <c r="X597" i="3"/>
  <c r="AB597" i="3"/>
  <c r="AF597" i="3"/>
  <c r="AJ597" i="3"/>
  <c r="AN597" i="3"/>
  <c r="AR597" i="3"/>
  <c r="AV597" i="3"/>
  <c r="AZ597" i="3"/>
  <c r="BD597" i="3"/>
  <c r="BH597" i="3"/>
  <c r="M597" i="3"/>
  <c r="Q597" i="3"/>
  <c r="U597" i="3"/>
  <c r="Y597" i="3"/>
  <c r="AC597" i="3"/>
  <c r="AG597" i="3"/>
  <c r="AK597" i="3"/>
  <c r="AO597" i="3"/>
  <c r="AS597" i="3"/>
  <c r="AW597" i="3"/>
  <c r="BA597" i="3"/>
  <c r="BE597" i="3"/>
  <c r="BI597" i="3"/>
  <c r="N597" i="3"/>
  <c r="R597" i="3"/>
  <c r="V597" i="3"/>
  <c r="Z597" i="3"/>
  <c r="AD597" i="3"/>
  <c r="AH597" i="3"/>
  <c r="AL597" i="3"/>
  <c r="AP597" i="3"/>
  <c r="AT597" i="3"/>
  <c r="AX597" i="3"/>
  <c r="BB597" i="3"/>
  <c r="BF597" i="3"/>
  <c r="M556" i="3"/>
  <c r="Q556" i="3"/>
  <c r="U556" i="3"/>
  <c r="Y556" i="3"/>
  <c r="AC556" i="3"/>
  <c r="AG556" i="3"/>
  <c r="AK556" i="3"/>
  <c r="AO556" i="3"/>
  <c r="AS556" i="3"/>
  <c r="AW556" i="3"/>
  <c r="BA556" i="3"/>
  <c r="BE556" i="3"/>
  <c r="BI556" i="3"/>
  <c r="N556" i="3"/>
  <c r="R556" i="3"/>
  <c r="V556" i="3"/>
  <c r="Z556" i="3"/>
  <c r="AD556" i="3"/>
  <c r="AH556" i="3"/>
  <c r="AL556" i="3"/>
  <c r="AP556" i="3"/>
  <c r="AT556" i="3"/>
  <c r="AX556" i="3"/>
  <c r="BB556" i="3"/>
  <c r="BF556" i="3"/>
  <c r="P556" i="3"/>
  <c r="X556" i="3"/>
  <c r="AF556" i="3"/>
  <c r="AN556" i="3"/>
  <c r="AV556" i="3"/>
  <c r="BD556" i="3"/>
  <c r="S556" i="3"/>
  <c r="AA556" i="3"/>
  <c r="AI556" i="3"/>
  <c r="AQ556" i="3"/>
  <c r="AY556" i="3"/>
  <c r="BG556" i="3"/>
  <c r="T556" i="3"/>
  <c r="AB556" i="3"/>
  <c r="AJ556" i="3"/>
  <c r="AR556" i="3"/>
  <c r="AZ556" i="3"/>
  <c r="BH556" i="3"/>
  <c r="O556" i="3"/>
  <c r="W556" i="3"/>
  <c r="AE556" i="3"/>
  <c r="AM556" i="3"/>
  <c r="AU556" i="3"/>
  <c r="BC556" i="3"/>
  <c r="M604" i="3"/>
  <c r="AU604" i="3"/>
  <c r="AD604" i="3"/>
  <c r="AD608" i="3"/>
  <c r="O698" i="3"/>
  <c r="S698" i="3"/>
  <c r="W698" i="3"/>
  <c r="AA698" i="3"/>
  <c r="AE698" i="3"/>
  <c r="AI698" i="3"/>
  <c r="AM698" i="3"/>
  <c r="AQ698" i="3"/>
  <c r="AU698" i="3"/>
  <c r="AY698" i="3"/>
  <c r="BC698" i="3"/>
  <c r="BG698" i="3"/>
  <c r="P698" i="3"/>
  <c r="T698" i="3"/>
  <c r="X698" i="3"/>
  <c r="AB698" i="3"/>
  <c r="AF698" i="3"/>
  <c r="AJ698" i="3"/>
  <c r="AN698" i="3"/>
  <c r="AR698" i="3"/>
  <c r="AV698" i="3"/>
  <c r="AZ698" i="3"/>
  <c r="BD698" i="3"/>
  <c r="BH698" i="3"/>
  <c r="M698" i="3"/>
  <c r="Q698" i="3"/>
  <c r="U698" i="3"/>
  <c r="Y698" i="3"/>
  <c r="AC698" i="3"/>
  <c r="AG698" i="3"/>
  <c r="AK698" i="3"/>
  <c r="AO698" i="3"/>
  <c r="AS698" i="3"/>
  <c r="AW698" i="3"/>
  <c r="BA698" i="3"/>
  <c r="BE698" i="3"/>
  <c r="BI698" i="3"/>
  <c r="N698" i="3"/>
  <c r="R698" i="3"/>
  <c r="V698" i="3"/>
  <c r="Z698" i="3"/>
  <c r="AD698" i="3"/>
  <c r="AH698" i="3"/>
  <c r="AL698" i="3"/>
  <c r="AP698" i="3"/>
  <c r="AT698" i="3"/>
  <c r="AX698" i="3"/>
  <c r="BB698" i="3"/>
  <c r="BF698" i="3"/>
  <c r="O714" i="3"/>
  <c r="S714" i="3"/>
  <c r="W714" i="3"/>
  <c r="AA714" i="3"/>
  <c r="AE714" i="3"/>
  <c r="AI714" i="3"/>
  <c r="AM714" i="3"/>
  <c r="AQ714" i="3"/>
  <c r="P714" i="3"/>
  <c r="T714" i="3"/>
  <c r="X714" i="3"/>
  <c r="AB714" i="3"/>
  <c r="AF714" i="3"/>
  <c r="AJ714" i="3"/>
  <c r="AN714" i="3"/>
  <c r="AR714" i="3"/>
  <c r="AV714" i="3"/>
  <c r="AZ714" i="3"/>
  <c r="BD714" i="3"/>
  <c r="BH714" i="3"/>
  <c r="M714" i="3"/>
  <c r="Q714" i="3"/>
  <c r="U714" i="3"/>
  <c r="Y714" i="3"/>
  <c r="AC714" i="3"/>
  <c r="AG714" i="3"/>
  <c r="AK714" i="3"/>
  <c r="AO714" i="3"/>
  <c r="AS714" i="3"/>
  <c r="AW714" i="3"/>
  <c r="BA714" i="3"/>
  <c r="BE714" i="3"/>
  <c r="BI714" i="3"/>
  <c r="N714" i="3"/>
  <c r="R714" i="3"/>
  <c r="V714" i="3"/>
  <c r="Z714" i="3"/>
  <c r="AD714" i="3"/>
  <c r="AH714" i="3"/>
  <c r="AL714" i="3"/>
  <c r="AP714" i="3"/>
  <c r="AT714" i="3"/>
  <c r="AX714" i="3"/>
  <c r="BB714" i="3"/>
  <c r="BF714" i="3"/>
  <c r="AU714" i="3"/>
  <c r="AY714" i="3"/>
  <c r="BC714" i="3"/>
  <c r="BG714" i="3"/>
  <c r="P726" i="3"/>
  <c r="T726" i="3"/>
  <c r="X726" i="3"/>
  <c r="AB726" i="3"/>
  <c r="AF726" i="3"/>
  <c r="AJ726" i="3"/>
  <c r="AN726" i="3"/>
  <c r="AR726" i="3"/>
  <c r="AV726" i="3"/>
  <c r="AZ726" i="3"/>
  <c r="BD726" i="3"/>
  <c r="BH726" i="3"/>
  <c r="M726" i="3"/>
  <c r="Q726" i="3"/>
  <c r="U726" i="3"/>
  <c r="Y726" i="3"/>
  <c r="AC726" i="3"/>
  <c r="AG726" i="3"/>
  <c r="AK726" i="3"/>
  <c r="AO726" i="3"/>
  <c r="AS726" i="3"/>
  <c r="AW726" i="3"/>
  <c r="BA726" i="3"/>
  <c r="BE726" i="3"/>
  <c r="BI726" i="3"/>
  <c r="N726" i="3"/>
  <c r="R726" i="3"/>
  <c r="V726" i="3"/>
  <c r="Z726" i="3"/>
  <c r="AD726" i="3"/>
  <c r="AH726" i="3"/>
  <c r="AL726" i="3"/>
  <c r="AP726" i="3"/>
  <c r="AT726" i="3"/>
  <c r="AX726" i="3"/>
  <c r="BB726" i="3"/>
  <c r="BF726" i="3"/>
  <c r="O726" i="3"/>
  <c r="S726" i="3"/>
  <c r="W726" i="3"/>
  <c r="AA726" i="3"/>
  <c r="AE726" i="3"/>
  <c r="AI726" i="3"/>
  <c r="AM726" i="3"/>
  <c r="AQ726" i="3"/>
  <c r="AU726" i="3"/>
  <c r="AY726" i="3"/>
  <c r="BC726" i="3"/>
  <c r="BG726" i="3"/>
  <c r="BM679" i="3"/>
  <c r="BJ687" i="3"/>
  <c r="BM689" i="3"/>
  <c r="BM693" i="3"/>
  <c r="BK697" i="3"/>
  <c r="BN697" i="3"/>
  <c r="BJ697" i="3"/>
  <c r="BJ699" i="3"/>
  <c r="BL703" i="3"/>
  <c r="M541" i="3"/>
  <c r="Q541" i="3"/>
  <c r="U541" i="3"/>
  <c r="Y541" i="3"/>
  <c r="AC541" i="3"/>
  <c r="AG541" i="3"/>
  <c r="AK541" i="3"/>
  <c r="AO541" i="3"/>
  <c r="AS541" i="3"/>
  <c r="AW541" i="3"/>
  <c r="BA541" i="3"/>
  <c r="BE541" i="3"/>
  <c r="BI541" i="3"/>
  <c r="N541" i="3"/>
  <c r="R541" i="3"/>
  <c r="V541" i="3"/>
  <c r="Z541" i="3"/>
  <c r="AD541" i="3"/>
  <c r="AH541" i="3"/>
  <c r="AL541" i="3"/>
  <c r="AP541" i="3"/>
  <c r="AT541" i="3"/>
  <c r="AX541" i="3"/>
  <c r="BB541" i="3"/>
  <c r="BF541" i="3"/>
  <c r="T541" i="3"/>
  <c r="AB541" i="3"/>
  <c r="AJ541" i="3"/>
  <c r="AR541" i="3"/>
  <c r="AZ541" i="3"/>
  <c r="BH541" i="3"/>
  <c r="O541" i="3"/>
  <c r="W541" i="3"/>
  <c r="AE541" i="3"/>
  <c r="AM541" i="3"/>
  <c r="AU541" i="3"/>
  <c r="BC541" i="3"/>
  <c r="P541" i="3"/>
  <c r="X541" i="3"/>
  <c r="AF541" i="3"/>
  <c r="AN541" i="3"/>
  <c r="AV541" i="3"/>
  <c r="BD541" i="3"/>
  <c r="S541" i="3"/>
  <c r="AA541" i="3"/>
  <c r="AI541" i="3"/>
  <c r="AQ541" i="3"/>
  <c r="AY541" i="3"/>
  <c r="BG541" i="3"/>
  <c r="O550" i="3"/>
  <c r="S550" i="3"/>
  <c r="W550" i="3"/>
  <c r="AA550" i="3"/>
  <c r="AE550" i="3"/>
  <c r="AI550" i="3"/>
  <c r="AM550" i="3"/>
  <c r="AQ550" i="3"/>
  <c r="AU550" i="3"/>
  <c r="AY550" i="3"/>
  <c r="BC550" i="3"/>
  <c r="BG550" i="3"/>
  <c r="P550" i="3"/>
  <c r="T550" i="3"/>
  <c r="X550" i="3"/>
  <c r="AB550" i="3"/>
  <c r="AF550" i="3"/>
  <c r="AJ550" i="3"/>
  <c r="AN550" i="3"/>
  <c r="AR550" i="3"/>
  <c r="AV550" i="3"/>
  <c r="AZ550" i="3"/>
  <c r="BD550" i="3"/>
  <c r="BH550" i="3"/>
  <c r="M550" i="3"/>
  <c r="Q550" i="3"/>
  <c r="U550" i="3"/>
  <c r="Y550" i="3"/>
  <c r="AC550" i="3"/>
  <c r="AG550" i="3"/>
  <c r="AK550" i="3"/>
  <c r="AO550" i="3"/>
  <c r="AS550" i="3"/>
  <c r="AW550" i="3"/>
  <c r="BA550" i="3"/>
  <c r="BE550" i="3"/>
  <c r="BI550" i="3"/>
  <c r="N550" i="3"/>
  <c r="R550" i="3"/>
  <c r="V550" i="3"/>
  <c r="Z550" i="3"/>
  <c r="AD550" i="3"/>
  <c r="AH550" i="3"/>
  <c r="AL550" i="3"/>
  <c r="AP550" i="3"/>
  <c r="AT550" i="3"/>
  <c r="AX550" i="3"/>
  <c r="BB550" i="3"/>
  <c r="BF550" i="3"/>
  <c r="BN589" i="3"/>
  <c r="BJ589" i="3"/>
  <c r="BJ596" i="3"/>
  <c r="BN596" i="3"/>
  <c r="BJ612" i="3"/>
  <c r="AY682" i="3"/>
  <c r="AI682" i="3"/>
  <c r="S682" i="3"/>
  <c r="AX682" i="3"/>
  <c r="AH682" i="3"/>
  <c r="R682" i="3"/>
  <c r="BA682" i="3"/>
  <c r="AK682" i="3"/>
  <c r="U682" i="3"/>
  <c r="BD682" i="3"/>
  <c r="AN682" i="3"/>
  <c r="X682" i="3"/>
  <c r="BB686" i="3"/>
  <c r="AL686" i="3"/>
  <c r="V686" i="3"/>
  <c r="BE686" i="3"/>
  <c r="AO686" i="3"/>
  <c r="Y686" i="3"/>
  <c r="BH686" i="3"/>
  <c r="AR686" i="3"/>
  <c r="AB686" i="3"/>
  <c r="BG686" i="3"/>
  <c r="AQ686" i="3"/>
  <c r="AA686" i="3"/>
  <c r="BJ691" i="3"/>
  <c r="BL695" i="3"/>
  <c r="BM701" i="3"/>
  <c r="BK705" i="3"/>
  <c r="BN705" i="3"/>
  <c r="P723" i="3"/>
  <c r="T723" i="3"/>
  <c r="X723" i="3"/>
  <c r="AB723" i="3"/>
  <c r="AF723" i="3"/>
  <c r="AJ723" i="3"/>
  <c r="AN723" i="3"/>
  <c r="AR723" i="3"/>
  <c r="AV723" i="3"/>
  <c r="AZ723" i="3"/>
  <c r="BD723" i="3"/>
  <c r="BH723" i="3"/>
  <c r="M723" i="3"/>
  <c r="Q723" i="3"/>
  <c r="U723" i="3"/>
  <c r="Y723" i="3"/>
  <c r="AC723" i="3"/>
  <c r="AG723" i="3"/>
  <c r="AK723" i="3"/>
  <c r="AO723" i="3"/>
  <c r="AS723" i="3"/>
  <c r="AW723" i="3"/>
  <c r="BA723" i="3"/>
  <c r="BE723" i="3"/>
  <c r="BI723" i="3"/>
  <c r="N723" i="3"/>
  <c r="R723" i="3"/>
  <c r="V723" i="3"/>
  <c r="Z723" i="3"/>
  <c r="AD723" i="3"/>
  <c r="AH723" i="3"/>
  <c r="AL723" i="3"/>
  <c r="AP723" i="3"/>
  <c r="AT723" i="3"/>
  <c r="AX723" i="3"/>
  <c r="BB723" i="3"/>
  <c r="BF723" i="3"/>
  <c r="O723" i="3"/>
  <c r="S723" i="3"/>
  <c r="W723" i="3"/>
  <c r="AA723" i="3"/>
  <c r="AE723" i="3"/>
  <c r="AI723" i="3"/>
  <c r="AM723" i="3"/>
  <c r="AQ723" i="3"/>
  <c r="AU723" i="3"/>
  <c r="AY723" i="3"/>
  <c r="BC723" i="3"/>
  <c r="BG723" i="3"/>
  <c r="AE568" i="3"/>
  <c r="AT568" i="3"/>
  <c r="N568" i="3"/>
  <c r="AI568" i="3"/>
  <c r="AX568" i="3"/>
  <c r="R568" i="3"/>
  <c r="AW568" i="3"/>
  <c r="AG568" i="3"/>
  <c r="Q568" i="3"/>
  <c r="AZ568" i="3"/>
  <c r="AJ568" i="3"/>
  <c r="T568" i="3"/>
  <c r="O593" i="3"/>
  <c r="S593" i="3"/>
  <c r="W593" i="3"/>
  <c r="AA593" i="3"/>
  <c r="AE593" i="3"/>
  <c r="AI593" i="3"/>
  <c r="AM593" i="3"/>
  <c r="AQ593" i="3"/>
  <c r="AU593" i="3"/>
  <c r="AY593" i="3"/>
  <c r="BC593" i="3"/>
  <c r="BG593" i="3"/>
  <c r="P593" i="3"/>
  <c r="T593" i="3"/>
  <c r="X593" i="3"/>
  <c r="AB593" i="3"/>
  <c r="AF593" i="3"/>
  <c r="AJ593" i="3"/>
  <c r="AN593" i="3"/>
  <c r="AR593" i="3"/>
  <c r="AV593" i="3"/>
  <c r="AZ593" i="3"/>
  <c r="BD593" i="3"/>
  <c r="BH593" i="3"/>
  <c r="N593" i="3"/>
  <c r="V593" i="3"/>
  <c r="AD593" i="3"/>
  <c r="AL593" i="3"/>
  <c r="AT593" i="3"/>
  <c r="BB593" i="3"/>
  <c r="Q593" i="3"/>
  <c r="Y593" i="3"/>
  <c r="AG593" i="3"/>
  <c r="AO593" i="3"/>
  <c r="AW593" i="3"/>
  <c r="BE593" i="3"/>
  <c r="R593" i="3"/>
  <c r="Z593" i="3"/>
  <c r="AH593" i="3"/>
  <c r="AP593" i="3"/>
  <c r="AX593" i="3"/>
  <c r="BF593" i="3"/>
  <c r="M593" i="3"/>
  <c r="U593" i="3"/>
  <c r="AC593" i="3"/>
  <c r="AK593" i="3"/>
  <c r="AS593" i="3"/>
  <c r="BA593" i="3"/>
  <c r="BI593" i="3"/>
  <c r="N727" i="3"/>
  <c r="R727" i="3"/>
  <c r="V727" i="3"/>
  <c r="Z727" i="3"/>
  <c r="AD727" i="3"/>
  <c r="AH727" i="3"/>
  <c r="AL727" i="3"/>
  <c r="AP727" i="3"/>
  <c r="AT727" i="3"/>
  <c r="AX727" i="3"/>
  <c r="BB727" i="3"/>
  <c r="BF727" i="3"/>
  <c r="O727" i="3"/>
  <c r="S727" i="3"/>
  <c r="W727" i="3"/>
  <c r="AA727" i="3"/>
  <c r="AE727" i="3"/>
  <c r="AI727" i="3"/>
  <c r="AM727" i="3"/>
  <c r="AQ727" i="3"/>
  <c r="AU727" i="3"/>
  <c r="AY727" i="3"/>
  <c r="BC727" i="3"/>
  <c r="BG727" i="3"/>
  <c r="P727" i="3"/>
  <c r="T727" i="3"/>
  <c r="X727" i="3"/>
  <c r="AB727" i="3"/>
  <c r="AF727" i="3"/>
  <c r="AJ727" i="3"/>
  <c r="AN727" i="3"/>
  <c r="AR727" i="3"/>
  <c r="AV727" i="3"/>
  <c r="AZ727" i="3"/>
  <c r="BD727" i="3"/>
  <c r="BH727" i="3"/>
  <c r="M727" i="3"/>
  <c r="Q727" i="3"/>
  <c r="U727" i="3"/>
  <c r="Y727" i="3"/>
  <c r="AC727" i="3"/>
  <c r="AG727" i="3"/>
  <c r="AK727" i="3"/>
  <c r="AO727" i="3"/>
  <c r="AS727" i="3"/>
  <c r="AW727" i="3"/>
  <c r="BA727" i="3"/>
  <c r="BE727" i="3"/>
  <c r="BI727" i="3"/>
  <c r="N610" i="3"/>
  <c r="R610" i="3"/>
  <c r="V610" i="3"/>
  <c r="Z610" i="3"/>
  <c r="AD610" i="3"/>
  <c r="AH610" i="3"/>
  <c r="AL610" i="3"/>
  <c r="AP610" i="3"/>
  <c r="AT610" i="3"/>
  <c r="AX610" i="3"/>
  <c r="BB610" i="3"/>
  <c r="BF610" i="3"/>
  <c r="P610" i="3"/>
  <c r="T610" i="3"/>
  <c r="X610" i="3"/>
  <c r="AB610" i="3"/>
  <c r="AF610" i="3"/>
  <c r="AJ610" i="3"/>
  <c r="AN610" i="3"/>
  <c r="AR610" i="3"/>
  <c r="AV610" i="3"/>
  <c r="AZ610" i="3"/>
  <c r="BD610" i="3"/>
  <c r="BH610" i="3"/>
  <c r="O610" i="3"/>
  <c r="W610" i="3"/>
  <c r="AE610" i="3"/>
  <c r="AM610" i="3"/>
  <c r="AU610" i="3"/>
  <c r="BC610" i="3"/>
  <c r="Q610" i="3"/>
  <c r="Y610" i="3"/>
  <c r="AG610" i="3"/>
  <c r="AO610" i="3"/>
  <c r="AW610" i="3"/>
  <c r="BE610" i="3"/>
  <c r="S610" i="3"/>
  <c r="AA610" i="3"/>
  <c r="AI610" i="3"/>
  <c r="AQ610" i="3"/>
  <c r="AY610" i="3"/>
  <c r="BG610" i="3"/>
  <c r="M610" i="3"/>
  <c r="U610" i="3"/>
  <c r="AC610" i="3"/>
  <c r="AK610" i="3"/>
  <c r="AS610" i="3"/>
  <c r="BA610" i="3"/>
  <c r="BI610" i="3"/>
  <c r="AS604" i="3"/>
  <c r="P604" i="3"/>
  <c r="AT604" i="3"/>
  <c r="BE567" i="3"/>
  <c r="BI567" i="3"/>
  <c r="AZ567" i="3"/>
  <c r="AE567" i="3"/>
  <c r="AD567" i="3"/>
  <c r="AH608" i="3"/>
  <c r="AZ608" i="3"/>
  <c r="AW608" i="3"/>
  <c r="Q608" i="3"/>
  <c r="M694" i="3"/>
  <c r="Q694" i="3"/>
  <c r="U694" i="3"/>
  <c r="Y694" i="3"/>
  <c r="AC694" i="3"/>
  <c r="AG694" i="3"/>
  <c r="AK694" i="3"/>
  <c r="AO694" i="3"/>
  <c r="AS694" i="3"/>
  <c r="AW694" i="3"/>
  <c r="BA694" i="3"/>
  <c r="BE694" i="3"/>
  <c r="BI694" i="3"/>
  <c r="N694" i="3"/>
  <c r="R694" i="3"/>
  <c r="V694" i="3"/>
  <c r="Z694" i="3"/>
  <c r="AD694" i="3"/>
  <c r="AH694" i="3"/>
  <c r="AL694" i="3"/>
  <c r="AP694" i="3"/>
  <c r="AT694" i="3"/>
  <c r="AX694" i="3"/>
  <c r="BB694" i="3"/>
  <c r="BF694" i="3"/>
  <c r="O694" i="3"/>
  <c r="S694" i="3"/>
  <c r="W694" i="3"/>
  <c r="AA694" i="3"/>
  <c r="AE694" i="3"/>
  <c r="AI694" i="3"/>
  <c r="AM694" i="3"/>
  <c r="AQ694" i="3"/>
  <c r="AU694" i="3"/>
  <c r="AY694" i="3"/>
  <c r="BC694" i="3"/>
  <c r="BG694" i="3"/>
  <c r="P694" i="3"/>
  <c r="T694" i="3"/>
  <c r="X694" i="3"/>
  <c r="AB694" i="3"/>
  <c r="AF694" i="3"/>
  <c r="AJ694" i="3"/>
  <c r="AN694" i="3"/>
  <c r="AR694" i="3"/>
  <c r="AV694" i="3"/>
  <c r="AZ694" i="3"/>
  <c r="BD694" i="3"/>
  <c r="BH694" i="3"/>
  <c r="M710" i="3"/>
  <c r="Q710" i="3"/>
  <c r="U710" i="3"/>
  <c r="Y710" i="3"/>
  <c r="AC710" i="3"/>
  <c r="AG710" i="3"/>
  <c r="AK710" i="3"/>
  <c r="AO710" i="3"/>
  <c r="AS710" i="3"/>
  <c r="AW710" i="3"/>
  <c r="BA710" i="3"/>
  <c r="BE710" i="3"/>
  <c r="BI710" i="3"/>
  <c r="N710" i="3"/>
  <c r="R710" i="3"/>
  <c r="V710" i="3"/>
  <c r="Z710" i="3"/>
  <c r="AD710" i="3"/>
  <c r="AH710" i="3"/>
  <c r="AL710" i="3"/>
  <c r="AP710" i="3"/>
  <c r="AT710" i="3"/>
  <c r="AX710" i="3"/>
  <c r="BB710" i="3"/>
  <c r="BF710" i="3"/>
  <c r="O710" i="3"/>
  <c r="S710" i="3"/>
  <c r="W710" i="3"/>
  <c r="AA710" i="3"/>
  <c r="AE710" i="3"/>
  <c r="AI710" i="3"/>
  <c r="AM710" i="3"/>
  <c r="AQ710" i="3"/>
  <c r="AU710" i="3"/>
  <c r="AY710" i="3"/>
  <c r="BC710" i="3"/>
  <c r="BG710" i="3"/>
  <c r="P710" i="3"/>
  <c r="T710" i="3"/>
  <c r="X710" i="3"/>
  <c r="AB710" i="3"/>
  <c r="AF710" i="3"/>
  <c r="AJ710" i="3"/>
  <c r="AN710" i="3"/>
  <c r="AR710" i="3"/>
  <c r="AV710" i="3"/>
  <c r="AZ710" i="3"/>
  <c r="BD710" i="3"/>
  <c r="BH710" i="3"/>
  <c r="BK683" i="3"/>
  <c r="BN683" i="3"/>
  <c r="BJ683" i="3"/>
  <c r="O614" i="3"/>
  <c r="S614" i="3"/>
  <c r="W614" i="3"/>
  <c r="AA614" i="3"/>
  <c r="AE614" i="3"/>
  <c r="AI614" i="3"/>
  <c r="AM614" i="3"/>
  <c r="AQ614" i="3"/>
  <c r="M614" i="3"/>
  <c r="Q614" i="3"/>
  <c r="U614" i="3"/>
  <c r="Y614" i="3"/>
  <c r="AC614" i="3"/>
  <c r="AG614" i="3"/>
  <c r="AK614" i="3"/>
  <c r="AO614" i="3"/>
  <c r="AS614" i="3"/>
  <c r="P614" i="3"/>
  <c r="X614" i="3"/>
  <c r="AF614" i="3"/>
  <c r="AN614" i="3"/>
  <c r="AU614" i="3"/>
  <c r="AY614" i="3"/>
  <c r="BC614" i="3"/>
  <c r="BG614" i="3"/>
  <c r="R614" i="3"/>
  <c r="Z614" i="3"/>
  <c r="AH614" i="3"/>
  <c r="AP614" i="3"/>
  <c r="AV614" i="3"/>
  <c r="AZ614" i="3"/>
  <c r="BD614" i="3"/>
  <c r="BH614" i="3"/>
  <c r="T614" i="3"/>
  <c r="AB614" i="3"/>
  <c r="AJ614" i="3"/>
  <c r="AR614" i="3"/>
  <c r="AW614" i="3"/>
  <c r="BA614" i="3"/>
  <c r="BE614" i="3"/>
  <c r="BI614" i="3"/>
  <c r="N614" i="3"/>
  <c r="V614" i="3"/>
  <c r="AD614" i="3"/>
  <c r="AL614" i="3"/>
  <c r="AT614" i="3"/>
  <c r="AX614" i="3"/>
  <c r="BB614" i="3"/>
  <c r="BF614" i="3"/>
  <c r="P617" i="3"/>
  <c r="T617" i="3"/>
  <c r="X617" i="3"/>
  <c r="AB617" i="3"/>
  <c r="AF617" i="3"/>
  <c r="AJ617" i="3"/>
  <c r="AN617" i="3"/>
  <c r="AR617" i="3"/>
  <c r="AV617" i="3"/>
  <c r="AZ617" i="3"/>
  <c r="BD617" i="3"/>
  <c r="BH617" i="3"/>
  <c r="M617" i="3"/>
  <c r="Q617" i="3"/>
  <c r="U617" i="3"/>
  <c r="Y617" i="3"/>
  <c r="AC617" i="3"/>
  <c r="AG617" i="3"/>
  <c r="AK617" i="3"/>
  <c r="AO617" i="3"/>
  <c r="AS617" i="3"/>
  <c r="AW617" i="3"/>
  <c r="BA617" i="3"/>
  <c r="BE617" i="3"/>
  <c r="BI617" i="3"/>
  <c r="N617" i="3"/>
  <c r="R617" i="3"/>
  <c r="V617" i="3"/>
  <c r="Z617" i="3"/>
  <c r="AD617" i="3"/>
  <c r="AH617" i="3"/>
  <c r="AL617" i="3"/>
  <c r="AP617" i="3"/>
  <c r="AT617" i="3"/>
  <c r="AX617" i="3"/>
  <c r="BB617" i="3"/>
  <c r="BF617" i="3"/>
  <c r="O617" i="3"/>
  <c r="S617" i="3"/>
  <c r="W617" i="3"/>
  <c r="AA617" i="3"/>
  <c r="AE617" i="3"/>
  <c r="AI617" i="3"/>
  <c r="AM617" i="3"/>
  <c r="AQ617" i="3"/>
  <c r="AU617" i="3"/>
  <c r="AY617" i="3"/>
  <c r="BC617" i="3"/>
  <c r="BG617" i="3"/>
  <c r="BJ547" i="3"/>
  <c r="N558" i="3"/>
  <c r="R558" i="3"/>
  <c r="V558" i="3"/>
  <c r="Z558" i="3"/>
  <c r="AD558" i="3"/>
  <c r="AH558" i="3"/>
  <c r="AL558" i="3"/>
  <c r="AP558" i="3"/>
  <c r="AT558" i="3"/>
  <c r="AX558" i="3"/>
  <c r="BB558" i="3"/>
  <c r="BF558" i="3"/>
  <c r="O558" i="3"/>
  <c r="S558" i="3"/>
  <c r="W558" i="3"/>
  <c r="AA558" i="3"/>
  <c r="AE558" i="3"/>
  <c r="AI558" i="3"/>
  <c r="AM558" i="3"/>
  <c r="AQ558" i="3"/>
  <c r="AU558" i="3"/>
  <c r="AY558" i="3"/>
  <c r="BC558" i="3"/>
  <c r="BG558" i="3"/>
  <c r="M558" i="3"/>
  <c r="U558" i="3"/>
  <c r="AC558" i="3"/>
  <c r="AK558" i="3"/>
  <c r="AS558" i="3"/>
  <c r="BA558" i="3"/>
  <c r="BI558" i="3"/>
  <c r="P558" i="3"/>
  <c r="X558" i="3"/>
  <c r="AF558" i="3"/>
  <c r="AN558" i="3"/>
  <c r="AV558" i="3"/>
  <c r="BD558" i="3"/>
  <c r="Q558" i="3"/>
  <c r="Y558" i="3"/>
  <c r="AG558" i="3"/>
  <c r="AO558" i="3"/>
  <c r="AW558" i="3"/>
  <c r="BE558" i="3"/>
  <c r="T558" i="3"/>
  <c r="AB558" i="3"/>
  <c r="AJ558" i="3"/>
  <c r="AR558" i="3"/>
  <c r="AZ558" i="3"/>
  <c r="BH558" i="3"/>
  <c r="N581" i="3"/>
  <c r="P581" i="3"/>
  <c r="T581" i="3"/>
  <c r="X581" i="3"/>
  <c r="AB581" i="3"/>
  <c r="AF581" i="3"/>
  <c r="AJ581" i="3"/>
  <c r="AN581" i="3"/>
  <c r="AR581" i="3"/>
  <c r="AV581" i="3"/>
  <c r="AZ581" i="3"/>
  <c r="BD581" i="3"/>
  <c r="BH581" i="3"/>
  <c r="Q581" i="3"/>
  <c r="U581" i="3"/>
  <c r="Y581" i="3"/>
  <c r="AC581" i="3"/>
  <c r="AG581" i="3"/>
  <c r="AK581" i="3"/>
  <c r="AO581" i="3"/>
  <c r="AS581" i="3"/>
  <c r="AW581" i="3"/>
  <c r="BA581" i="3"/>
  <c r="BE581" i="3"/>
  <c r="BI581" i="3"/>
  <c r="M581" i="3"/>
  <c r="R581" i="3"/>
  <c r="V581" i="3"/>
  <c r="Z581" i="3"/>
  <c r="AD581" i="3"/>
  <c r="AH581" i="3"/>
  <c r="AL581" i="3"/>
  <c r="AP581" i="3"/>
  <c r="AT581" i="3"/>
  <c r="AX581" i="3"/>
  <c r="BB581" i="3"/>
  <c r="BF581" i="3"/>
  <c r="O581" i="3"/>
  <c r="S581" i="3"/>
  <c r="W581" i="3"/>
  <c r="AA581" i="3"/>
  <c r="AE581" i="3"/>
  <c r="AI581" i="3"/>
  <c r="AM581" i="3"/>
  <c r="AQ581" i="3"/>
  <c r="AU581" i="3"/>
  <c r="AY581" i="3"/>
  <c r="BC581" i="3"/>
  <c r="BG581" i="3"/>
  <c r="O590" i="3"/>
  <c r="S590" i="3"/>
  <c r="W590" i="3"/>
  <c r="AA590" i="3"/>
  <c r="AE590" i="3"/>
  <c r="AI590" i="3"/>
  <c r="AM590" i="3"/>
  <c r="AQ590" i="3"/>
  <c r="AU590" i="3"/>
  <c r="P590" i="3"/>
  <c r="T590" i="3"/>
  <c r="X590" i="3"/>
  <c r="AB590" i="3"/>
  <c r="AF590" i="3"/>
  <c r="AJ590" i="3"/>
  <c r="AN590" i="3"/>
  <c r="AR590" i="3"/>
  <c r="AV590" i="3"/>
  <c r="AZ590" i="3"/>
  <c r="BD590" i="3"/>
  <c r="BH590" i="3"/>
  <c r="M590" i="3"/>
  <c r="Q590" i="3"/>
  <c r="U590" i="3"/>
  <c r="Y590" i="3"/>
  <c r="AC590" i="3"/>
  <c r="AG590" i="3"/>
  <c r="AK590" i="3"/>
  <c r="AO590" i="3"/>
  <c r="AS590" i="3"/>
  <c r="AW590" i="3"/>
  <c r="BA590" i="3"/>
  <c r="BE590" i="3"/>
  <c r="BI590" i="3"/>
  <c r="N590" i="3"/>
  <c r="R590" i="3"/>
  <c r="V590" i="3"/>
  <c r="Z590" i="3"/>
  <c r="AD590" i="3"/>
  <c r="AH590" i="3"/>
  <c r="AL590" i="3"/>
  <c r="AP590" i="3"/>
  <c r="AT590" i="3"/>
  <c r="AX590" i="3"/>
  <c r="BB590" i="3"/>
  <c r="BF590" i="3"/>
  <c r="AY590" i="3"/>
  <c r="BC590" i="3"/>
  <c r="BG590" i="3"/>
  <c r="BE604" i="3"/>
  <c r="AO604" i="3"/>
  <c r="Y604" i="3"/>
  <c r="BH604" i="3"/>
  <c r="AR604" i="3"/>
  <c r="AB604" i="3"/>
  <c r="BG604" i="3"/>
  <c r="AQ604" i="3"/>
  <c r="AA604" i="3"/>
  <c r="BF604" i="3"/>
  <c r="AP604" i="3"/>
  <c r="P611" i="3"/>
  <c r="T611" i="3"/>
  <c r="X611" i="3"/>
  <c r="AB611" i="3"/>
  <c r="AF611" i="3"/>
  <c r="AJ611" i="3"/>
  <c r="AN611" i="3"/>
  <c r="AR611" i="3"/>
  <c r="AV611" i="3"/>
  <c r="AZ611" i="3"/>
  <c r="BD611" i="3"/>
  <c r="BH611" i="3"/>
  <c r="N611" i="3"/>
  <c r="R611" i="3"/>
  <c r="V611" i="3"/>
  <c r="Z611" i="3"/>
  <c r="AD611" i="3"/>
  <c r="AH611" i="3"/>
  <c r="AL611" i="3"/>
  <c r="AP611" i="3"/>
  <c r="AT611" i="3"/>
  <c r="AX611" i="3"/>
  <c r="BB611" i="3"/>
  <c r="BF611" i="3"/>
  <c r="M611" i="3"/>
  <c r="U611" i="3"/>
  <c r="AC611" i="3"/>
  <c r="AK611" i="3"/>
  <c r="AS611" i="3"/>
  <c r="BA611" i="3"/>
  <c r="BI611" i="3"/>
  <c r="O611" i="3"/>
  <c r="W611" i="3"/>
  <c r="AE611" i="3"/>
  <c r="AM611" i="3"/>
  <c r="AU611" i="3"/>
  <c r="BC611" i="3"/>
  <c r="Q611" i="3"/>
  <c r="Y611" i="3"/>
  <c r="AG611" i="3"/>
  <c r="AO611" i="3"/>
  <c r="AW611" i="3"/>
  <c r="BE611" i="3"/>
  <c r="S611" i="3"/>
  <c r="AA611" i="3"/>
  <c r="AI611" i="3"/>
  <c r="AQ611" i="3"/>
  <c r="AY611" i="3"/>
  <c r="BG611" i="3"/>
  <c r="BN553" i="3"/>
  <c r="BL560" i="3"/>
  <c r="AW567" i="3"/>
  <c r="Q567" i="3"/>
  <c r="AF567" i="3"/>
  <c r="BA567" i="3"/>
  <c r="U567" i="3"/>
  <c r="AR567" i="3"/>
  <c r="BG567" i="3"/>
  <c r="AQ567" i="3"/>
  <c r="AA567" i="3"/>
  <c r="BF567" i="3"/>
  <c r="AP567" i="3"/>
  <c r="BI569" i="3"/>
  <c r="AC569" i="3"/>
  <c r="AZ569" i="3"/>
  <c r="T569" i="3"/>
  <c r="AG569" i="3"/>
  <c r="AV569" i="3"/>
  <c r="P569" i="3"/>
  <c r="AU569" i="3"/>
  <c r="AE569" i="3"/>
  <c r="O569" i="3"/>
  <c r="AT569" i="3"/>
  <c r="AD569" i="3"/>
  <c r="BC583" i="3"/>
  <c r="AM583" i="3"/>
  <c r="W583" i="3"/>
  <c r="BB583" i="3"/>
  <c r="AL583" i="3"/>
  <c r="V583" i="3"/>
  <c r="BE583" i="3"/>
  <c r="AO583" i="3"/>
  <c r="Y583" i="3"/>
  <c r="BH583" i="3"/>
  <c r="AR583" i="3"/>
  <c r="BG585" i="3"/>
  <c r="AQ585" i="3"/>
  <c r="AA585" i="3"/>
  <c r="BF585" i="3"/>
  <c r="AP585" i="3"/>
  <c r="Z585" i="3"/>
  <c r="BI585" i="3"/>
  <c r="AS585" i="3"/>
  <c r="AC585" i="3"/>
  <c r="M585" i="3"/>
  <c r="AV585" i="3"/>
  <c r="AF585" i="3"/>
  <c r="BC599" i="3"/>
  <c r="AM599" i="3"/>
  <c r="W599" i="3"/>
  <c r="BB599" i="3"/>
  <c r="AL599" i="3"/>
  <c r="V599" i="3"/>
  <c r="BE599" i="3"/>
  <c r="AO599" i="3"/>
  <c r="Y599" i="3"/>
  <c r="BH599" i="3"/>
  <c r="AR599" i="3"/>
  <c r="BF608" i="3"/>
  <c r="Z608" i="3"/>
  <c r="AN608" i="3"/>
  <c r="BB608" i="3"/>
  <c r="V608" i="3"/>
  <c r="AR608" i="3"/>
  <c r="BI608" i="3"/>
  <c r="AS608" i="3"/>
  <c r="AC608" i="3"/>
  <c r="M608" i="3"/>
  <c r="AU608" i="3"/>
  <c r="AE608" i="3"/>
  <c r="AV615" i="3"/>
  <c r="AF615" i="3"/>
  <c r="P615" i="3"/>
  <c r="AU615" i="3"/>
  <c r="AE615" i="3"/>
  <c r="O615" i="3"/>
  <c r="AT615" i="3"/>
  <c r="AD615" i="3"/>
  <c r="N615" i="3"/>
  <c r="AW615" i="3"/>
  <c r="AG615" i="3"/>
  <c r="BN628" i="3"/>
  <c r="BL628" i="3"/>
  <c r="O632" i="3"/>
  <c r="S632" i="3"/>
  <c r="W632" i="3"/>
  <c r="AA632" i="3"/>
  <c r="AE632" i="3"/>
  <c r="AI632" i="3"/>
  <c r="AM632" i="3"/>
  <c r="AQ632" i="3"/>
  <c r="AU632" i="3"/>
  <c r="AY632" i="3"/>
  <c r="BC632" i="3"/>
  <c r="BG632" i="3"/>
  <c r="P632" i="3"/>
  <c r="T632" i="3"/>
  <c r="X632" i="3"/>
  <c r="AB632" i="3"/>
  <c r="AF632" i="3"/>
  <c r="AJ632" i="3"/>
  <c r="AN632" i="3"/>
  <c r="AR632" i="3"/>
  <c r="AV632" i="3"/>
  <c r="AZ632" i="3"/>
  <c r="BD632" i="3"/>
  <c r="BH632" i="3"/>
  <c r="M632" i="3"/>
  <c r="Q632" i="3"/>
  <c r="U632" i="3"/>
  <c r="Y632" i="3"/>
  <c r="AC632" i="3"/>
  <c r="AG632" i="3"/>
  <c r="AK632" i="3"/>
  <c r="AO632" i="3"/>
  <c r="AS632" i="3"/>
  <c r="AW632" i="3"/>
  <c r="BA632" i="3"/>
  <c r="BE632" i="3"/>
  <c r="BI632" i="3"/>
  <c r="N632" i="3"/>
  <c r="R632" i="3"/>
  <c r="V632" i="3"/>
  <c r="Z632" i="3"/>
  <c r="AD632" i="3"/>
  <c r="AH632" i="3"/>
  <c r="AL632" i="3"/>
  <c r="AP632" i="3"/>
  <c r="AT632" i="3"/>
  <c r="AX632" i="3"/>
  <c r="BB632" i="3"/>
  <c r="BF632" i="3"/>
  <c r="P636" i="3"/>
  <c r="T636" i="3"/>
  <c r="X636" i="3"/>
  <c r="AB636" i="3"/>
  <c r="AF636" i="3"/>
  <c r="AJ636" i="3"/>
  <c r="AN636" i="3"/>
  <c r="AR636" i="3"/>
  <c r="AV636" i="3"/>
  <c r="AZ636" i="3"/>
  <c r="BD636" i="3"/>
  <c r="BH636" i="3"/>
  <c r="N636" i="3"/>
  <c r="R636" i="3"/>
  <c r="V636" i="3"/>
  <c r="Z636" i="3"/>
  <c r="AD636" i="3"/>
  <c r="AH636" i="3"/>
  <c r="AL636" i="3"/>
  <c r="AP636" i="3"/>
  <c r="AT636" i="3"/>
  <c r="AX636" i="3"/>
  <c r="BB636" i="3"/>
  <c r="BF636" i="3"/>
  <c r="S636" i="3"/>
  <c r="AA636" i="3"/>
  <c r="AI636" i="3"/>
  <c r="AQ636" i="3"/>
  <c r="AY636" i="3"/>
  <c r="BG636" i="3"/>
  <c r="M636" i="3"/>
  <c r="U636" i="3"/>
  <c r="AC636" i="3"/>
  <c r="AK636" i="3"/>
  <c r="AS636" i="3"/>
  <c r="BA636" i="3"/>
  <c r="BI636" i="3"/>
  <c r="O636" i="3"/>
  <c r="W636" i="3"/>
  <c r="AE636" i="3"/>
  <c r="AM636" i="3"/>
  <c r="AU636" i="3"/>
  <c r="BC636" i="3"/>
  <c r="Q636" i="3"/>
  <c r="Y636" i="3"/>
  <c r="AG636" i="3"/>
  <c r="AO636" i="3"/>
  <c r="AW636" i="3"/>
  <c r="BE636" i="3"/>
  <c r="N640" i="3"/>
  <c r="R640" i="3"/>
  <c r="V640" i="3"/>
  <c r="Z640" i="3"/>
  <c r="AD640" i="3"/>
  <c r="AH640" i="3"/>
  <c r="AL640" i="3"/>
  <c r="AP640" i="3"/>
  <c r="AT640" i="3"/>
  <c r="AX640" i="3"/>
  <c r="BB640" i="3"/>
  <c r="BF640" i="3"/>
  <c r="O640" i="3"/>
  <c r="S640" i="3"/>
  <c r="W640" i="3"/>
  <c r="AA640" i="3"/>
  <c r="AE640" i="3"/>
  <c r="AI640" i="3"/>
  <c r="AM640" i="3"/>
  <c r="AQ640" i="3"/>
  <c r="AU640" i="3"/>
  <c r="AY640" i="3"/>
  <c r="BC640" i="3"/>
  <c r="BG640" i="3"/>
  <c r="P640" i="3"/>
  <c r="T640" i="3"/>
  <c r="X640" i="3"/>
  <c r="AB640" i="3"/>
  <c r="AF640" i="3"/>
  <c r="AJ640" i="3"/>
  <c r="AN640" i="3"/>
  <c r="AR640" i="3"/>
  <c r="AV640" i="3"/>
  <c r="AZ640" i="3"/>
  <c r="BD640" i="3"/>
  <c r="BH640" i="3"/>
  <c r="M640" i="3"/>
  <c r="Q640" i="3"/>
  <c r="U640" i="3"/>
  <c r="Y640" i="3"/>
  <c r="AC640" i="3"/>
  <c r="AG640" i="3"/>
  <c r="AK640" i="3"/>
  <c r="AO640" i="3"/>
  <c r="AS640" i="3"/>
  <c r="AW640" i="3"/>
  <c r="BA640" i="3"/>
  <c r="BE640" i="3"/>
  <c r="BI640" i="3"/>
  <c r="N644" i="3"/>
  <c r="R644" i="3"/>
  <c r="V644" i="3"/>
  <c r="Z644" i="3"/>
  <c r="AD644" i="3"/>
  <c r="AH644" i="3"/>
  <c r="AL644" i="3"/>
  <c r="AP644" i="3"/>
  <c r="AT644" i="3"/>
  <c r="AX644" i="3"/>
  <c r="BB644" i="3"/>
  <c r="BF644" i="3"/>
  <c r="O644" i="3"/>
  <c r="S644" i="3"/>
  <c r="W644" i="3"/>
  <c r="AA644" i="3"/>
  <c r="AE644" i="3"/>
  <c r="AI644" i="3"/>
  <c r="AM644" i="3"/>
  <c r="AQ644" i="3"/>
  <c r="AU644" i="3"/>
  <c r="AY644" i="3"/>
  <c r="BC644" i="3"/>
  <c r="BG644" i="3"/>
  <c r="P644" i="3"/>
  <c r="T644" i="3"/>
  <c r="X644" i="3"/>
  <c r="AB644" i="3"/>
  <c r="AF644" i="3"/>
  <c r="AJ644" i="3"/>
  <c r="AN644" i="3"/>
  <c r="AR644" i="3"/>
  <c r="AV644" i="3"/>
  <c r="AZ644" i="3"/>
  <c r="BD644" i="3"/>
  <c r="BH644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O648" i="3"/>
  <c r="S648" i="3"/>
  <c r="W648" i="3"/>
  <c r="AA648" i="3"/>
  <c r="AE648" i="3"/>
  <c r="AI648" i="3"/>
  <c r="AM648" i="3"/>
  <c r="AQ648" i="3"/>
  <c r="AU648" i="3"/>
  <c r="AY648" i="3"/>
  <c r="BC648" i="3"/>
  <c r="BG648" i="3"/>
  <c r="P648" i="3"/>
  <c r="T648" i="3"/>
  <c r="X648" i="3"/>
  <c r="AB648" i="3"/>
  <c r="AF648" i="3"/>
  <c r="AJ648" i="3"/>
  <c r="AN648" i="3"/>
  <c r="AR648" i="3"/>
  <c r="AV648" i="3"/>
  <c r="AZ648" i="3"/>
  <c r="BD648" i="3"/>
  <c r="BH648" i="3"/>
  <c r="M648" i="3"/>
  <c r="Q648" i="3"/>
  <c r="U648" i="3"/>
  <c r="Y648" i="3"/>
  <c r="AC648" i="3"/>
  <c r="AG648" i="3"/>
  <c r="AK648" i="3"/>
  <c r="AO648" i="3"/>
  <c r="AS648" i="3"/>
  <c r="AW648" i="3"/>
  <c r="BA648" i="3"/>
  <c r="BE648" i="3"/>
  <c r="BI648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N652" i="3"/>
  <c r="R652" i="3"/>
  <c r="V652" i="3"/>
  <c r="Z652" i="3"/>
  <c r="AD652" i="3"/>
  <c r="AH652" i="3"/>
  <c r="AL652" i="3"/>
  <c r="AP652" i="3"/>
  <c r="AT652" i="3"/>
  <c r="AX652" i="3"/>
  <c r="BB652" i="3"/>
  <c r="BF652" i="3"/>
  <c r="O652" i="3"/>
  <c r="S652" i="3"/>
  <c r="W652" i="3"/>
  <c r="AA652" i="3"/>
  <c r="AE652" i="3"/>
  <c r="AI652" i="3"/>
  <c r="AM652" i="3"/>
  <c r="AQ652" i="3"/>
  <c r="AU652" i="3"/>
  <c r="AY652" i="3"/>
  <c r="BC652" i="3"/>
  <c r="BG652" i="3"/>
  <c r="P652" i="3"/>
  <c r="T652" i="3"/>
  <c r="X652" i="3"/>
  <c r="AB652" i="3"/>
  <c r="AF652" i="3"/>
  <c r="AJ652" i="3"/>
  <c r="AN652" i="3"/>
  <c r="AR652" i="3"/>
  <c r="AV652" i="3"/>
  <c r="AZ652" i="3"/>
  <c r="BD652" i="3"/>
  <c r="BH652" i="3"/>
  <c r="O656" i="3"/>
  <c r="S656" i="3"/>
  <c r="W656" i="3"/>
  <c r="AA656" i="3"/>
  <c r="AE656" i="3"/>
  <c r="AI656" i="3"/>
  <c r="AM656" i="3"/>
  <c r="AQ656" i="3"/>
  <c r="AU656" i="3"/>
  <c r="AY656" i="3"/>
  <c r="BC656" i="3"/>
  <c r="BG656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M656" i="3"/>
  <c r="Q656" i="3"/>
  <c r="U656" i="3"/>
  <c r="Y656" i="3"/>
  <c r="AC656" i="3"/>
  <c r="AG656" i="3"/>
  <c r="AK656" i="3"/>
  <c r="AO656" i="3"/>
  <c r="AS656" i="3"/>
  <c r="AW656" i="3"/>
  <c r="BA656" i="3"/>
  <c r="BE656" i="3"/>
  <c r="BI656" i="3"/>
  <c r="N656" i="3"/>
  <c r="R656" i="3"/>
  <c r="V656" i="3"/>
  <c r="Z656" i="3"/>
  <c r="AD656" i="3"/>
  <c r="AH656" i="3"/>
  <c r="AL656" i="3"/>
  <c r="AP656" i="3"/>
  <c r="AT656" i="3"/>
  <c r="AX656" i="3"/>
  <c r="BB656" i="3"/>
  <c r="BF656" i="3"/>
  <c r="N660" i="3"/>
  <c r="R660" i="3"/>
  <c r="V660" i="3"/>
  <c r="Z660" i="3"/>
  <c r="AD660" i="3"/>
  <c r="AH660" i="3"/>
  <c r="AL660" i="3"/>
  <c r="AP660" i="3"/>
  <c r="AT660" i="3"/>
  <c r="AX660" i="3"/>
  <c r="BB660" i="3"/>
  <c r="BF660" i="3"/>
  <c r="P660" i="3"/>
  <c r="T660" i="3"/>
  <c r="X660" i="3"/>
  <c r="AB660" i="3"/>
  <c r="AF660" i="3"/>
  <c r="AJ660" i="3"/>
  <c r="AN660" i="3"/>
  <c r="AR660" i="3"/>
  <c r="AV660" i="3"/>
  <c r="AZ660" i="3"/>
  <c r="BD660" i="3"/>
  <c r="BH660" i="3"/>
  <c r="Q660" i="3"/>
  <c r="Y660" i="3"/>
  <c r="AG660" i="3"/>
  <c r="AO660" i="3"/>
  <c r="AW660" i="3"/>
  <c r="BE660" i="3"/>
  <c r="S660" i="3"/>
  <c r="AA660" i="3"/>
  <c r="AI660" i="3"/>
  <c r="AQ660" i="3"/>
  <c r="AY660" i="3"/>
  <c r="BG660" i="3"/>
  <c r="M660" i="3"/>
  <c r="U660" i="3"/>
  <c r="AC660" i="3"/>
  <c r="AK660" i="3"/>
  <c r="AS660" i="3"/>
  <c r="BA660" i="3"/>
  <c r="BI660" i="3"/>
  <c r="O660" i="3"/>
  <c r="W660" i="3"/>
  <c r="AE660" i="3"/>
  <c r="AM660" i="3"/>
  <c r="AU660" i="3"/>
  <c r="BC660" i="3"/>
  <c r="M664" i="3"/>
  <c r="Q664" i="3"/>
  <c r="U664" i="3"/>
  <c r="Y664" i="3"/>
  <c r="AC664" i="3"/>
  <c r="AG664" i="3"/>
  <c r="AK664" i="3"/>
  <c r="AO664" i="3"/>
  <c r="AS664" i="3"/>
  <c r="AW664" i="3"/>
  <c r="BA664" i="3"/>
  <c r="BE664" i="3"/>
  <c r="BI664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O664" i="3"/>
  <c r="S664" i="3"/>
  <c r="W664" i="3"/>
  <c r="AA664" i="3"/>
  <c r="AE664" i="3"/>
  <c r="AI664" i="3"/>
  <c r="AM664" i="3"/>
  <c r="AQ664" i="3"/>
  <c r="AU664" i="3"/>
  <c r="AY664" i="3"/>
  <c r="BC664" i="3"/>
  <c r="BG664" i="3"/>
  <c r="P664" i="3"/>
  <c r="T664" i="3"/>
  <c r="X664" i="3"/>
  <c r="AB664" i="3"/>
  <c r="AF664" i="3"/>
  <c r="AJ664" i="3"/>
  <c r="AN664" i="3"/>
  <c r="AR664" i="3"/>
  <c r="AV664" i="3"/>
  <c r="AZ664" i="3"/>
  <c r="BD664" i="3"/>
  <c r="BH664" i="3"/>
  <c r="O668" i="3"/>
  <c r="S668" i="3"/>
  <c r="W668" i="3"/>
  <c r="AA668" i="3"/>
  <c r="AE668" i="3"/>
  <c r="AI668" i="3"/>
  <c r="AM668" i="3"/>
  <c r="AQ668" i="3"/>
  <c r="AU668" i="3"/>
  <c r="AY668" i="3"/>
  <c r="BC668" i="3"/>
  <c r="BG668" i="3"/>
  <c r="P668" i="3"/>
  <c r="T668" i="3"/>
  <c r="X668" i="3"/>
  <c r="AB668" i="3"/>
  <c r="AF668" i="3"/>
  <c r="AJ668" i="3"/>
  <c r="AN668" i="3"/>
  <c r="AR668" i="3"/>
  <c r="AV668" i="3"/>
  <c r="AZ668" i="3"/>
  <c r="BD668" i="3"/>
  <c r="BH668" i="3"/>
  <c r="M668" i="3"/>
  <c r="Q668" i="3"/>
  <c r="U668" i="3"/>
  <c r="Y668" i="3"/>
  <c r="AC668" i="3"/>
  <c r="AG668" i="3"/>
  <c r="AK668" i="3"/>
  <c r="AO668" i="3"/>
  <c r="AS668" i="3"/>
  <c r="AW668" i="3"/>
  <c r="BA668" i="3"/>
  <c r="BE668" i="3"/>
  <c r="BI668" i="3"/>
  <c r="N668" i="3"/>
  <c r="R668" i="3"/>
  <c r="V668" i="3"/>
  <c r="Z668" i="3"/>
  <c r="AD668" i="3"/>
  <c r="AH668" i="3"/>
  <c r="AL668" i="3"/>
  <c r="AP668" i="3"/>
  <c r="AT668" i="3"/>
  <c r="AX668" i="3"/>
  <c r="BB668" i="3"/>
  <c r="BF668" i="3"/>
  <c r="M672" i="3"/>
  <c r="Q672" i="3"/>
  <c r="U672" i="3"/>
  <c r="Y672" i="3"/>
  <c r="AC672" i="3"/>
  <c r="AG672" i="3"/>
  <c r="AK672" i="3"/>
  <c r="AO672" i="3"/>
  <c r="AS672" i="3"/>
  <c r="AW672" i="3"/>
  <c r="BA672" i="3"/>
  <c r="BE672" i="3"/>
  <c r="BI672" i="3"/>
  <c r="N672" i="3"/>
  <c r="R672" i="3"/>
  <c r="V672" i="3"/>
  <c r="Z672" i="3"/>
  <c r="AD672" i="3"/>
  <c r="AH672" i="3"/>
  <c r="AL672" i="3"/>
  <c r="AP672" i="3"/>
  <c r="AT672" i="3"/>
  <c r="AX672" i="3"/>
  <c r="BB672" i="3"/>
  <c r="BF672" i="3"/>
  <c r="O672" i="3"/>
  <c r="S672" i="3"/>
  <c r="W672" i="3"/>
  <c r="AA672" i="3"/>
  <c r="AE672" i="3"/>
  <c r="AI672" i="3"/>
  <c r="AM672" i="3"/>
  <c r="AQ672" i="3"/>
  <c r="AU672" i="3"/>
  <c r="AY672" i="3"/>
  <c r="BC672" i="3"/>
  <c r="BG672" i="3"/>
  <c r="P672" i="3"/>
  <c r="T672" i="3"/>
  <c r="X672" i="3"/>
  <c r="AB672" i="3"/>
  <c r="AF672" i="3"/>
  <c r="AJ672" i="3"/>
  <c r="AN672" i="3"/>
  <c r="AR672" i="3"/>
  <c r="AV672" i="3"/>
  <c r="AZ672" i="3"/>
  <c r="BD672" i="3"/>
  <c r="BH672" i="3"/>
  <c r="O676" i="3"/>
  <c r="S676" i="3"/>
  <c r="W676" i="3"/>
  <c r="AA676" i="3"/>
  <c r="AE676" i="3"/>
  <c r="AI676" i="3"/>
  <c r="AM676" i="3"/>
  <c r="AQ676" i="3"/>
  <c r="AU676" i="3"/>
  <c r="AY676" i="3"/>
  <c r="BC676" i="3"/>
  <c r="BG676" i="3"/>
  <c r="P676" i="3"/>
  <c r="T676" i="3"/>
  <c r="X676" i="3"/>
  <c r="AB676" i="3"/>
  <c r="AF676" i="3"/>
  <c r="AJ676" i="3"/>
  <c r="AN676" i="3"/>
  <c r="AR676" i="3"/>
  <c r="AV676" i="3"/>
  <c r="AZ676" i="3"/>
  <c r="BD676" i="3"/>
  <c r="BH676" i="3"/>
  <c r="M676" i="3"/>
  <c r="Q676" i="3"/>
  <c r="U676" i="3"/>
  <c r="Y676" i="3"/>
  <c r="AC676" i="3"/>
  <c r="AG676" i="3"/>
  <c r="AK676" i="3"/>
  <c r="AO676" i="3"/>
  <c r="AS676" i="3"/>
  <c r="AW676" i="3"/>
  <c r="BA676" i="3"/>
  <c r="BE676" i="3"/>
  <c r="BI676" i="3"/>
  <c r="N676" i="3"/>
  <c r="R676" i="3"/>
  <c r="V676" i="3"/>
  <c r="Z676" i="3"/>
  <c r="AD676" i="3"/>
  <c r="AH676" i="3"/>
  <c r="AL676" i="3"/>
  <c r="AP676" i="3"/>
  <c r="AT676" i="3"/>
  <c r="AX676" i="3"/>
  <c r="BB676" i="3"/>
  <c r="BF676" i="3"/>
  <c r="M680" i="3"/>
  <c r="Q680" i="3"/>
  <c r="U680" i="3"/>
  <c r="Y680" i="3"/>
  <c r="AC680" i="3"/>
  <c r="AG680" i="3"/>
  <c r="AK680" i="3"/>
  <c r="AO680" i="3"/>
  <c r="AS680" i="3"/>
  <c r="AW680" i="3"/>
  <c r="BA680" i="3"/>
  <c r="BE680" i="3"/>
  <c r="BI680" i="3"/>
  <c r="N680" i="3"/>
  <c r="R680" i="3"/>
  <c r="V680" i="3"/>
  <c r="Z680" i="3"/>
  <c r="AD680" i="3"/>
  <c r="AH680" i="3"/>
  <c r="AL680" i="3"/>
  <c r="AP680" i="3"/>
  <c r="AT680" i="3"/>
  <c r="AX680" i="3"/>
  <c r="BB680" i="3"/>
  <c r="BF680" i="3"/>
  <c r="O680" i="3"/>
  <c r="S680" i="3"/>
  <c r="W680" i="3"/>
  <c r="AA680" i="3"/>
  <c r="AE680" i="3"/>
  <c r="AI680" i="3"/>
  <c r="AM680" i="3"/>
  <c r="AQ680" i="3"/>
  <c r="AU680" i="3"/>
  <c r="AY680" i="3"/>
  <c r="BC680" i="3"/>
  <c r="BG680" i="3"/>
  <c r="P680" i="3"/>
  <c r="T680" i="3"/>
  <c r="X680" i="3"/>
  <c r="AB680" i="3"/>
  <c r="AF680" i="3"/>
  <c r="AJ680" i="3"/>
  <c r="AN680" i="3"/>
  <c r="AR680" i="3"/>
  <c r="AV680" i="3"/>
  <c r="AZ680" i="3"/>
  <c r="BD680" i="3"/>
  <c r="BH680" i="3"/>
  <c r="N685" i="3"/>
  <c r="R685" i="3"/>
  <c r="V685" i="3"/>
  <c r="Z685" i="3"/>
  <c r="AD685" i="3"/>
  <c r="AH685" i="3"/>
  <c r="AL685" i="3"/>
  <c r="AP685" i="3"/>
  <c r="AT685" i="3"/>
  <c r="AX685" i="3"/>
  <c r="BB685" i="3"/>
  <c r="BF685" i="3"/>
  <c r="O685" i="3"/>
  <c r="S685" i="3"/>
  <c r="W685" i="3"/>
  <c r="AA685" i="3"/>
  <c r="AE685" i="3"/>
  <c r="AI685" i="3"/>
  <c r="AM685" i="3"/>
  <c r="AQ685" i="3"/>
  <c r="AU685" i="3"/>
  <c r="AY685" i="3"/>
  <c r="BC685" i="3"/>
  <c r="BG685" i="3"/>
  <c r="P685" i="3"/>
  <c r="T685" i="3"/>
  <c r="X685" i="3"/>
  <c r="AB685" i="3"/>
  <c r="AF685" i="3"/>
  <c r="AJ685" i="3"/>
  <c r="AN685" i="3"/>
  <c r="AR685" i="3"/>
  <c r="AV685" i="3"/>
  <c r="AZ685" i="3"/>
  <c r="BD685" i="3"/>
  <c r="BH685" i="3"/>
  <c r="M685" i="3"/>
  <c r="Q685" i="3"/>
  <c r="U685" i="3"/>
  <c r="Y685" i="3"/>
  <c r="AC685" i="3"/>
  <c r="AG685" i="3"/>
  <c r="AK685" i="3"/>
  <c r="AO685" i="3"/>
  <c r="AS685" i="3"/>
  <c r="AW685" i="3"/>
  <c r="BA685" i="3"/>
  <c r="BE685" i="3"/>
  <c r="BI685" i="3"/>
  <c r="O720" i="3"/>
  <c r="S720" i="3"/>
  <c r="W720" i="3"/>
  <c r="AA720" i="3"/>
  <c r="AE720" i="3"/>
  <c r="AI720" i="3"/>
  <c r="AM720" i="3"/>
  <c r="AQ720" i="3"/>
  <c r="AU720" i="3"/>
  <c r="AY720" i="3"/>
  <c r="BC720" i="3"/>
  <c r="BG720" i="3"/>
  <c r="P720" i="3"/>
  <c r="T720" i="3"/>
  <c r="X720" i="3"/>
  <c r="AB720" i="3"/>
  <c r="AF720" i="3"/>
  <c r="AJ720" i="3"/>
  <c r="AN720" i="3"/>
  <c r="AR720" i="3"/>
  <c r="AV720" i="3"/>
  <c r="AZ720" i="3"/>
  <c r="BD720" i="3"/>
  <c r="BH720" i="3"/>
  <c r="M720" i="3"/>
  <c r="Q720" i="3"/>
  <c r="U720" i="3"/>
  <c r="Y720" i="3"/>
  <c r="AC720" i="3"/>
  <c r="AG720" i="3"/>
  <c r="AK720" i="3"/>
  <c r="AO720" i="3"/>
  <c r="AS720" i="3"/>
  <c r="AW720" i="3"/>
  <c r="BA720" i="3"/>
  <c r="BE720" i="3"/>
  <c r="BI720" i="3"/>
  <c r="N720" i="3"/>
  <c r="R720" i="3"/>
  <c r="V720" i="3"/>
  <c r="Z720" i="3"/>
  <c r="AD720" i="3"/>
  <c r="AH720" i="3"/>
  <c r="AL720" i="3"/>
  <c r="AP720" i="3"/>
  <c r="AT720" i="3"/>
  <c r="AX720" i="3"/>
  <c r="BB720" i="3"/>
  <c r="BF720" i="3"/>
  <c r="BL679" i="3"/>
  <c r="BK687" i="3"/>
  <c r="BN687" i="3"/>
  <c r="BJ689" i="3"/>
  <c r="BL693" i="3"/>
  <c r="BK699" i="3"/>
  <c r="BN699" i="3"/>
  <c r="BJ703" i="3"/>
  <c r="P709" i="3"/>
  <c r="T709" i="3"/>
  <c r="X709" i="3"/>
  <c r="AB709" i="3"/>
  <c r="AF709" i="3"/>
  <c r="AJ709" i="3"/>
  <c r="AN709" i="3"/>
  <c r="AR709" i="3"/>
  <c r="AV709" i="3"/>
  <c r="AZ709" i="3"/>
  <c r="BD709" i="3"/>
  <c r="BH709" i="3"/>
  <c r="M709" i="3"/>
  <c r="Q709" i="3"/>
  <c r="U709" i="3"/>
  <c r="Y709" i="3"/>
  <c r="AC709" i="3"/>
  <c r="AG709" i="3"/>
  <c r="AK709" i="3"/>
  <c r="AO709" i="3"/>
  <c r="AS709" i="3"/>
  <c r="AW709" i="3"/>
  <c r="BA709" i="3"/>
  <c r="BE709" i="3"/>
  <c r="BI709" i="3"/>
  <c r="N709" i="3"/>
  <c r="R709" i="3"/>
  <c r="V709" i="3"/>
  <c r="Z709" i="3"/>
  <c r="AD709" i="3"/>
  <c r="AH709" i="3"/>
  <c r="AL709" i="3"/>
  <c r="AP709" i="3"/>
  <c r="AT709" i="3"/>
  <c r="AX709" i="3"/>
  <c r="BB709" i="3"/>
  <c r="BF709" i="3"/>
  <c r="O709" i="3"/>
  <c r="S709" i="3"/>
  <c r="W709" i="3"/>
  <c r="AA709" i="3"/>
  <c r="AE709" i="3"/>
  <c r="AI709" i="3"/>
  <c r="AM709" i="3"/>
  <c r="AQ709" i="3"/>
  <c r="AU709" i="3"/>
  <c r="AY709" i="3"/>
  <c r="BC709" i="3"/>
  <c r="BG709" i="3"/>
  <c r="M717" i="3"/>
  <c r="Q717" i="3"/>
  <c r="U717" i="3"/>
  <c r="O717" i="3"/>
  <c r="S717" i="3"/>
  <c r="W717" i="3"/>
  <c r="N717" i="3"/>
  <c r="V717" i="3"/>
  <c r="AA717" i="3"/>
  <c r="AE717" i="3"/>
  <c r="AI717" i="3"/>
  <c r="AM717" i="3"/>
  <c r="AQ717" i="3"/>
  <c r="AU717" i="3"/>
  <c r="AY717" i="3"/>
  <c r="BC717" i="3"/>
  <c r="BG717" i="3"/>
  <c r="P717" i="3"/>
  <c r="X717" i="3"/>
  <c r="AB717" i="3"/>
  <c r="AF717" i="3"/>
  <c r="AJ717" i="3"/>
  <c r="AN717" i="3"/>
  <c r="AR717" i="3"/>
  <c r="AV717" i="3"/>
  <c r="AZ717" i="3"/>
  <c r="BD717" i="3"/>
  <c r="BH717" i="3"/>
  <c r="R717" i="3"/>
  <c r="Y717" i="3"/>
  <c r="AC717" i="3"/>
  <c r="AG717" i="3"/>
  <c r="AK717" i="3"/>
  <c r="AO717" i="3"/>
  <c r="AS717" i="3"/>
  <c r="AW717" i="3"/>
  <c r="BA717" i="3"/>
  <c r="BE717" i="3"/>
  <c r="BI717" i="3"/>
  <c r="T717" i="3"/>
  <c r="Z717" i="3"/>
  <c r="AD717" i="3"/>
  <c r="AH717" i="3"/>
  <c r="AL717" i="3"/>
  <c r="AP717" i="3"/>
  <c r="AT717" i="3"/>
  <c r="AX717" i="3"/>
  <c r="BB717" i="3"/>
  <c r="BF717" i="3"/>
  <c r="BL564" i="3"/>
  <c r="BJ571" i="3"/>
  <c r="BL619" i="3"/>
  <c r="AU682" i="3"/>
  <c r="AE682" i="3"/>
  <c r="O682" i="3"/>
  <c r="AT682" i="3"/>
  <c r="AD682" i="3"/>
  <c r="N682" i="3"/>
  <c r="AW682" i="3"/>
  <c r="AG682" i="3"/>
  <c r="Q682" i="3"/>
  <c r="AZ682" i="3"/>
  <c r="AJ682" i="3"/>
  <c r="AX686" i="3"/>
  <c r="AH686" i="3"/>
  <c r="R686" i="3"/>
  <c r="BA686" i="3"/>
  <c r="AK686" i="3"/>
  <c r="U686" i="3"/>
  <c r="BD686" i="3"/>
  <c r="AN686" i="3"/>
  <c r="X686" i="3"/>
  <c r="BC686" i="3"/>
  <c r="AM686" i="3"/>
  <c r="BK691" i="3"/>
  <c r="BN691" i="3"/>
  <c r="BJ695" i="3"/>
  <c r="BL701" i="3"/>
  <c r="BE705" i="3"/>
  <c r="AO705" i="3"/>
  <c r="Y705" i="3"/>
  <c r="BH705" i="3"/>
  <c r="AR705" i="3"/>
  <c r="AB705" i="3"/>
  <c r="BG705" i="3"/>
  <c r="AQ705" i="3"/>
  <c r="AA705" i="3"/>
  <c r="BF705" i="3"/>
  <c r="AP705" i="3"/>
  <c r="M707" i="3"/>
  <c r="Q707" i="3"/>
  <c r="U707" i="3"/>
  <c r="Y707" i="3"/>
  <c r="AC707" i="3"/>
  <c r="AG707" i="3"/>
  <c r="AK707" i="3"/>
  <c r="AO707" i="3"/>
  <c r="AS707" i="3"/>
  <c r="AW707" i="3"/>
  <c r="BA707" i="3"/>
  <c r="BE707" i="3"/>
  <c r="BI707" i="3"/>
  <c r="N707" i="3"/>
  <c r="R707" i="3"/>
  <c r="V707" i="3"/>
  <c r="Z707" i="3"/>
  <c r="AD707" i="3"/>
  <c r="AH707" i="3"/>
  <c r="AL707" i="3"/>
  <c r="AP707" i="3"/>
  <c r="AT707" i="3"/>
  <c r="AX707" i="3"/>
  <c r="BB707" i="3"/>
  <c r="BF707" i="3"/>
  <c r="O707" i="3"/>
  <c r="S707" i="3"/>
  <c r="W707" i="3"/>
  <c r="AA707" i="3"/>
  <c r="AE707" i="3"/>
  <c r="AI707" i="3"/>
  <c r="AM707" i="3"/>
  <c r="AQ707" i="3"/>
  <c r="AU707" i="3"/>
  <c r="AY707" i="3"/>
  <c r="BC707" i="3"/>
  <c r="BG707" i="3"/>
  <c r="P707" i="3"/>
  <c r="T707" i="3"/>
  <c r="X707" i="3"/>
  <c r="AB707" i="3"/>
  <c r="AF707" i="3"/>
  <c r="AJ707" i="3"/>
  <c r="AN707" i="3"/>
  <c r="AR707" i="3"/>
  <c r="AV707" i="3"/>
  <c r="AZ707" i="3"/>
  <c r="BD707" i="3"/>
  <c r="BH707" i="3"/>
  <c r="N715" i="3"/>
  <c r="R715" i="3"/>
  <c r="V715" i="3"/>
  <c r="Z715" i="3"/>
  <c r="AD715" i="3"/>
  <c r="AH715" i="3"/>
  <c r="AL715" i="3"/>
  <c r="AP715" i="3"/>
  <c r="AT715" i="3"/>
  <c r="AX715" i="3"/>
  <c r="BB715" i="3"/>
  <c r="BF715" i="3"/>
  <c r="O715" i="3"/>
  <c r="S715" i="3"/>
  <c r="W715" i="3"/>
  <c r="AA715" i="3"/>
  <c r="AE715" i="3"/>
  <c r="AI715" i="3"/>
  <c r="AM715" i="3"/>
  <c r="AQ715" i="3"/>
  <c r="AU715" i="3"/>
  <c r="AY715" i="3"/>
  <c r="BC715" i="3"/>
  <c r="P715" i="3"/>
  <c r="T715" i="3"/>
  <c r="X715" i="3"/>
  <c r="AB715" i="3"/>
  <c r="AF715" i="3"/>
  <c r="AJ715" i="3"/>
  <c r="AN715" i="3"/>
  <c r="AR715" i="3"/>
  <c r="AV715" i="3"/>
  <c r="AZ715" i="3"/>
  <c r="BD715" i="3"/>
  <c r="BH715" i="3"/>
  <c r="M715" i="3"/>
  <c r="AC715" i="3"/>
  <c r="AS715" i="3"/>
  <c r="BG715" i="3"/>
  <c r="Q715" i="3"/>
  <c r="AG715" i="3"/>
  <c r="AW715" i="3"/>
  <c r="BI715" i="3"/>
  <c r="U715" i="3"/>
  <c r="AK715" i="3"/>
  <c r="BA715" i="3"/>
  <c r="Y715" i="3"/>
  <c r="AO715" i="3"/>
  <c r="BE715" i="3"/>
  <c r="AT552" i="3"/>
  <c r="AD552" i="3"/>
  <c r="N552" i="3"/>
  <c r="AW552" i="3"/>
  <c r="AG552" i="3"/>
  <c r="Q552" i="3"/>
  <c r="AZ552" i="3"/>
  <c r="AJ552" i="3"/>
  <c r="T552" i="3"/>
  <c r="AY552" i="3"/>
  <c r="AI552" i="3"/>
  <c r="O559" i="3"/>
  <c r="S559" i="3"/>
  <c r="W559" i="3"/>
  <c r="AA559" i="3"/>
  <c r="AE559" i="3"/>
  <c r="AI559" i="3"/>
  <c r="AM559" i="3"/>
  <c r="AQ559" i="3"/>
  <c r="AU559" i="3"/>
  <c r="AY559" i="3"/>
  <c r="BC559" i="3"/>
  <c r="BG559" i="3"/>
  <c r="P559" i="3"/>
  <c r="T559" i="3"/>
  <c r="X559" i="3"/>
  <c r="AB559" i="3"/>
  <c r="AF559" i="3"/>
  <c r="AJ559" i="3"/>
  <c r="AN559" i="3"/>
  <c r="AR559" i="3"/>
  <c r="AV559" i="3"/>
  <c r="AZ559" i="3"/>
  <c r="BD559" i="3"/>
  <c r="BH559" i="3"/>
  <c r="M559" i="3"/>
  <c r="Q559" i="3"/>
  <c r="U559" i="3"/>
  <c r="Y559" i="3"/>
  <c r="AC559" i="3"/>
  <c r="AG559" i="3"/>
  <c r="AK559" i="3"/>
  <c r="AO559" i="3"/>
  <c r="AS559" i="3"/>
  <c r="AW559" i="3"/>
  <c r="BA559" i="3"/>
  <c r="BE559" i="3"/>
  <c r="BI559" i="3"/>
  <c r="N559" i="3"/>
  <c r="R559" i="3"/>
  <c r="V559" i="3"/>
  <c r="Z559" i="3"/>
  <c r="AD559" i="3"/>
  <c r="AH559" i="3"/>
  <c r="AL559" i="3"/>
  <c r="AP559" i="3"/>
  <c r="AT559" i="3"/>
  <c r="AX559" i="3"/>
  <c r="BB559" i="3"/>
  <c r="BF559" i="3"/>
  <c r="BC568" i="3"/>
  <c r="W568" i="3"/>
  <c r="AL568" i="3"/>
  <c r="BG568" i="3"/>
  <c r="AA568" i="3"/>
  <c r="AP568" i="3"/>
  <c r="BI568" i="3"/>
  <c r="AS568" i="3"/>
  <c r="AC568" i="3"/>
  <c r="M568" i="3"/>
  <c r="AV568" i="3"/>
  <c r="AF568" i="3"/>
  <c r="AY575" i="3"/>
  <c r="S575" i="3"/>
  <c r="AF575" i="3"/>
  <c r="AU575" i="3"/>
  <c r="BH575" i="3"/>
  <c r="AB575" i="3"/>
  <c r="AX575" i="3"/>
  <c r="AH575" i="3"/>
  <c r="R575" i="3"/>
  <c r="BA575" i="3"/>
  <c r="AK575" i="3"/>
  <c r="M577" i="3"/>
  <c r="Q577" i="3"/>
  <c r="U577" i="3"/>
  <c r="Y577" i="3"/>
  <c r="AC577" i="3"/>
  <c r="AG577" i="3"/>
  <c r="AK577" i="3"/>
  <c r="AO577" i="3"/>
  <c r="AS577" i="3"/>
  <c r="AW577" i="3"/>
  <c r="BA577" i="3"/>
  <c r="BE577" i="3"/>
  <c r="BI577" i="3"/>
  <c r="N577" i="3"/>
  <c r="R577" i="3"/>
  <c r="V577" i="3"/>
  <c r="Z577" i="3"/>
  <c r="AD577" i="3"/>
  <c r="AH577" i="3"/>
  <c r="AL577" i="3"/>
  <c r="AP577" i="3"/>
  <c r="AT577" i="3"/>
  <c r="AX577" i="3"/>
  <c r="BB577" i="3"/>
  <c r="BF577" i="3"/>
  <c r="P577" i="3"/>
  <c r="X577" i="3"/>
  <c r="AF577" i="3"/>
  <c r="AN577" i="3"/>
  <c r="AV577" i="3"/>
  <c r="BD577" i="3"/>
  <c r="S577" i="3"/>
  <c r="AA577" i="3"/>
  <c r="AI577" i="3"/>
  <c r="AQ577" i="3"/>
  <c r="AY577" i="3"/>
  <c r="BG577" i="3"/>
  <c r="T577" i="3"/>
  <c r="AB577" i="3"/>
  <c r="AJ577" i="3"/>
  <c r="AR577" i="3"/>
  <c r="AZ577" i="3"/>
  <c r="BH577" i="3"/>
  <c r="O577" i="3"/>
  <c r="W577" i="3"/>
  <c r="AE577" i="3"/>
  <c r="AM577" i="3"/>
  <c r="AU577" i="3"/>
  <c r="BC577" i="3"/>
  <c r="BE584" i="3"/>
  <c r="AO584" i="3"/>
  <c r="Y584" i="3"/>
  <c r="BH584" i="3"/>
  <c r="AR584" i="3"/>
  <c r="AB584" i="3"/>
  <c r="BG584" i="3"/>
  <c r="AQ584" i="3"/>
  <c r="AA584" i="3"/>
  <c r="BF584" i="3"/>
  <c r="AP584" i="3"/>
  <c r="M586" i="3"/>
  <c r="Q586" i="3"/>
  <c r="U586" i="3"/>
  <c r="Y586" i="3"/>
  <c r="AC586" i="3"/>
  <c r="AG586" i="3"/>
  <c r="AK586" i="3"/>
  <c r="AO586" i="3"/>
  <c r="AS586" i="3"/>
  <c r="AW586" i="3"/>
  <c r="BA586" i="3"/>
  <c r="BE586" i="3"/>
  <c r="BI586" i="3"/>
  <c r="N586" i="3"/>
  <c r="R586" i="3"/>
  <c r="V586" i="3"/>
  <c r="Z586" i="3"/>
  <c r="AD586" i="3"/>
  <c r="AH586" i="3"/>
  <c r="AL586" i="3"/>
  <c r="AP586" i="3"/>
  <c r="AT586" i="3"/>
  <c r="AX586" i="3"/>
  <c r="BB586" i="3"/>
  <c r="BF586" i="3"/>
  <c r="O586" i="3"/>
  <c r="S586" i="3"/>
  <c r="W586" i="3"/>
  <c r="AA586" i="3"/>
  <c r="AE586" i="3"/>
  <c r="AI586" i="3"/>
  <c r="AM586" i="3"/>
  <c r="AQ586" i="3"/>
  <c r="AU586" i="3"/>
  <c r="AY586" i="3"/>
  <c r="BC586" i="3"/>
  <c r="BG586" i="3"/>
  <c r="P586" i="3"/>
  <c r="T586" i="3"/>
  <c r="X586" i="3"/>
  <c r="AB586" i="3"/>
  <c r="AF586" i="3"/>
  <c r="AJ586" i="3"/>
  <c r="AN586" i="3"/>
  <c r="AR586" i="3"/>
  <c r="AV586" i="3"/>
  <c r="AZ586" i="3"/>
  <c r="BD586" i="3"/>
  <c r="BH586" i="3"/>
  <c r="O616" i="3"/>
  <c r="S616" i="3"/>
  <c r="W616" i="3"/>
  <c r="AA616" i="3"/>
  <c r="AE616" i="3"/>
  <c r="AI616" i="3"/>
  <c r="AM616" i="3"/>
  <c r="AQ616" i="3"/>
  <c r="AU616" i="3"/>
  <c r="AY616" i="3"/>
  <c r="BC616" i="3"/>
  <c r="BG616" i="3"/>
  <c r="P616" i="3"/>
  <c r="T616" i="3"/>
  <c r="X616" i="3"/>
  <c r="AB616" i="3"/>
  <c r="AF616" i="3"/>
  <c r="AJ616" i="3"/>
  <c r="AN616" i="3"/>
  <c r="AR616" i="3"/>
  <c r="AV616" i="3"/>
  <c r="AZ616" i="3"/>
  <c r="BD616" i="3"/>
  <c r="BH616" i="3"/>
  <c r="M616" i="3"/>
  <c r="Q616" i="3"/>
  <c r="U616" i="3"/>
  <c r="Y616" i="3"/>
  <c r="AC616" i="3"/>
  <c r="AG616" i="3"/>
  <c r="AK616" i="3"/>
  <c r="AO616" i="3"/>
  <c r="AS616" i="3"/>
  <c r="AW616" i="3"/>
  <c r="BA616" i="3"/>
  <c r="BE616" i="3"/>
  <c r="BI616" i="3"/>
  <c r="N616" i="3"/>
  <c r="R616" i="3"/>
  <c r="V616" i="3"/>
  <c r="Z616" i="3"/>
  <c r="AD616" i="3"/>
  <c r="AH616" i="3"/>
  <c r="AL616" i="3"/>
  <c r="AP616" i="3"/>
  <c r="AT616" i="3"/>
  <c r="AX616" i="3"/>
  <c r="BB616" i="3"/>
  <c r="BF616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M627" i="3"/>
  <c r="Q627" i="3"/>
  <c r="U627" i="3"/>
  <c r="Y627" i="3"/>
  <c r="AC627" i="3"/>
  <c r="AG627" i="3"/>
  <c r="AK627" i="3"/>
  <c r="AO627" i="3"/>
  <c r="AS627" i="3"/>
  <c r="AW627" i="3"/>
  <c r="BA627" i="3"/>
  <c r="BE627" i="3"/>
  <c r="BI627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M631" i="3"/>
  <c r="Q631" i="3"/>
  <c r="U631" i="3"/>
  <c r="Y631" i="3"/>
  <c r="AC631" i="3"/>
  <c r="AG631" i="3"/>
  <c r="AK631" i="3"/>
  <c r="AO631" i="3"/>
  <c r="AS631" i="3"/>
  <c r="AW631" i="3"/>
  <c r="BA631" i="3"/>
  <c r="BE631" i="3"/>
  <c r="BI631" i="3"/>
  <c r="N631" i="3"/>
  <c r="R631" i="3"/>
  <c r="V631" i="3"/>
  <c r="Z631" i="3"/>
  <c r="AD631" i="3"/>
  <c r="AH631" i="3"/>
  <c r="AL631" i="3"/>
  <c r="AP631" i="3"/>
  <c r="AT631" i="3"/>
  <c r="AX631" i="3"/>
  <c r="BB631" i="3"/>
  <c r="BF631" i="3"/>
  <c r="O631" i="3"/>
  <c r="S631" i="3"/>
  <c r="W631" i="3"/>
  <c r="AA631" i="3"/>
  <c r="AE631" i="3"/>
  <c r="AI631" i="3"/>
  <c r="AM631" i="3"/>
  <c r="AQ631" i="3"/>
  <c r="AU631" i="3"/>
  <c r="AY631" i="3"/>
  <c r="BC631" i="3"/>
  <c r="BG631" i="3"/>
  <c r="P631" i="3"/>
  <c r="T631" i="3"/>
  <c r="X631" i="3"/>
  <c r="AB631" i="3"/>
  <c r="AF631" i="3"/>
  <c r="AJ631" i="3"/>
  <c r="AN631" i="3"/>
  <c r="AR631" i="3"/>
  <c r="AV631" i="3"/>
  <c r="AZ631" i="3"/>
  <c r="BD631" i="3"/>
  <c r="BH631" i="3"/>
  <c r="M635" i="3"/>
  <c r="Q635" i="3"/>
  <c r="U635" i="3"/>
  <c r="Y635" i="3"/>
  <c r="AC635" i="3"/>
  <c r="AG635" i="3"/>
  <c r="AK635" i="3"/>
  <c r="AO635" i="3"/>
  <c r="AS635" i="3"/>
  <c r="AW635" i="3"/>
  <c r="BA635" i="3"/>
  <c r="BE635" i="3"/>
  <c r="BI635" i="3"/>
  <c r="O635" i="3"/>
  <c r="S635" i="3"/>
  <c r="W635" i="3"/>
  <c r="AA635" i="3"/>
  <c r="AE635" i="3"/>
  <c r="AI635" i="3"/>
  <c r="AM635" i="3"/>
  <c r="AQ635" i="3"/>
  <c r="AU635" i="3"/>
  <c r="AY635" i="3"/>
  <c r="BC635" i="3"/>
  <c r="BG635" i="3"/>
  <c r="T635" i="3"/>
  <c r="AB635" i="3"/>
  <c r="AJ635" i="3"/>
  <c r="AR635" i="3"/>
  <c r="AZ635" i="3"/>
  <c r="BH635" i="3"/>
  <c r="N635" i="3"/>
  <c r="V635" i="3"/>
  <c r="AD635" i="3"/>
  <c r="AL635" i="3"/>
  <c r="AT635" i="3"/>
  <c r="BB635" i="3"/>
  <c r="P635" i="3"/>
  <c r="X635" i="3"/>
  <c r="AF635" i="3"/>
  <c r="AN635" i="3"/>
  <c r="AV635" i="3"/>
  <c r="BD635" i="3"/>
  <c r="R635" i="3"/>
  <c r="Z635" i="3"/>
  <c r="AH635" i="3"/>
  <c r="AP635" i="3"/>
  <c r="AX635" i="3"/>
  <c r="BF635" i="3"/>
  <c r="P639" i="3"/>
  <c r="T639" i="3"/>
  <c r="X639" i="3"/>
  <c r="AB639" i="3"/>
  <c r="AF639" i="3"/>
  <c r="AJ639" i="3"/>
  <c r="AN639" i="3"/>
  <c r="AR639" i="3"/>
  <c r="AV639" i="3"/>
  <c r="AZ639" i="3"/>
  <c r="BD639" i="3"/>
  <c r="BH639" i="3"/>
  <c r="M639" i="3"/>
  <c r="Q639" i="3"/>
  <c r="U639" i="3"/>
  <c r="Y639" i="3"/>
  <c r="AC639" i="3"/>
  <c r="AG639" i="3"/>
  <c r="AK639" i="3"/>
  <c r="AO639" i="3"/>
  <c r="AS639" i="3"/>
  <c r="AW639" i="3"/>
  <c r="BA639" i="3"/>
  <c r="BE639" i="3"/>
  <c r="BI639" i="3"/>
  <c r="N639" i="3"/>
  <c r="R639" i="3"/>
  <c r="V639" i="3"/>
  <c r="Z639" i="3"/>
  <c r="AD639" i="3"/>
  <c r="AH639" i="3"/>
  <c r="AL639" i="3"/>
  <c r="AP639" i="3"/>
  <c r="AT639" i="3"/>
  <c r="AX639" i="3"/>
  <c r="BB639" i="3"/>
  <c r="BF639" i="3"/>
  <c r="O639" i="3"/>
  <c r="S639" i="3"/>
  <c r="W639" i="3"/>
  <c r="AA639" i="3"/>
  <c r="AE639" i="3"/>
  <c r="AI639" i="3"/>
  <c r="AM639" i="3"/>
  <c r="AQ639" i="3"/>
  <c r="AU639" i="3"/>
  <c r="AY639" i="3"/>
  <c r="BC639" i="3"/>
  <c r="BG639" i="3"/>
  <c r="O643" i="3"/>
  <c r="S643" i="3"/>
  <c r="W643" i="3"/>
  <c r="AA643" i="3"/>
  <c r="AE643" i="3"/>
  <c r="AI643" i="3"/>
  <c r="AM643" i="3"/>
  <c r="AQ643" i="3"/>
  <c r="AU643" i="3"/>
  <c r="AY643" i="3"/>
  <c r="BC643" i="3"/>
  <c r="BG643" i="3"/>
  <c r="P643" i="3"/>
  <c r="T643" i="3"/>
  <c r="X643" i="3"/>
  <c r="AB643" i="3"/>
  <c r="AF643" i="3"/>
  <c r="AJ643" i="3"/>
  <c r="AN643" i="3"/>
  <c r="AR643" i="3"/>
  <c r="AV643" i="3"/>
  <c r="AZ643" i="3"/>
  <c r="BD643" i="3"/>
  <c r="BH643" i="3"/>
  <c r="M643" i="3"/>
  <c r="Q643" i="3"/>
  <c r="U643" i="3"/>
  <c r="Y643" i="3"/>
  <c r="AC643" i="3"/>
  <c r="AG643" i="3"/>
  <c r="AK643" i="3"/>
  <c r="AO643" i="3"/>
  <c r="AS643" i="3"/>
  <c r="AW643" i="3"/>
  <c r="BA643" i="3"/>
  <c r="BE643" i="3"/>
  <c r="BI643" i="3"/>
  <c r="N643" i="3"/>
  <c r="R643" i="3"/>
  <c r="V643" i="3"/>
  <c r="Z643" i="3"/>
  <c r="AD643" i="3"/>
  <c r="AH643" i="3"/>
  <c r="AL643" i="3"/>
  <c r="AP643" i="3"/>
  <c r="AT643" i="3"/>
  <c r="AX643" i="3"/>
  <c r="BB643" i="3"/>
  <c r="BF643" i="3"/>
  <c r="P647" i="3"/>
  <c r="T647" i="3"/>
  <c r="X647" i="3"/>
  <c r="AB647" i="3"/>
  <c r="AF647" i="3"/>
  <c r="AJ647" i="3"/>
  <c r="AN647" i="3"/>
  <c r="AR647" i="3"/>
  <c r="AV647" i="3"/>
  <c r="AZ647" i="3"/>
  <c r="BD647" i="3"/>
  <c r="BH647" i="3"/>
  <c r="M647" i="3"/>
  <c r="Q647" i="3"/>
  <c r="U647" i="3"/>
  <c r="Y647" i="3"/>
  <c r="AC647" i="3"/>
  <c r="AG647" i="3"/>
  <c r="AK647" i="3"/>
  <c r="AO647" i="3"/>
  <c r="AS647" i="3"/>
  <c r="AW647" i="3"/>
  <c r="BA647" i="3"/>
  <c r="BE647" i="3"/>
  <c r="BI647" i="3"/>
  <c r="N647" i="3"/>
  <c r="R647" i="3"/>
  <c r="V647" i="3"/>
  <c r="Z647" i="3"/>
  <c r="AD647" i="3"/>
  <c r="AH647" i="3"/>
  <c r="AL647" i="3"/>
  <c r="AP647" i="3"/>
  <c r="AT647" i="3"/>
  <c r="AX647" i="3"/>
  <c r="BB647" i="3"/>
  <c r="BF647" i="3"/>
  <c r="O647" i="3"/>
  <c r="S647" i="3"/>
  <c r="W647" i="3"/>
  <c r="AA647" i="3"/>
  <c r="AE647" i="3"/>
  <c r="AI647" i="3"/>
  <c r="AM647" i="3"/>
  <c r="AQ647" i="3"/>
  <c r="AU647" i="3"/>
  <c r="AY647" i="3"/>
  <c r="BC647" i="3"/>
  <c r="BG647" i="3"/>
  <c r="N651" i="3"/>
  <c r="R651" i="3"/>
  <c r="V651" i="3"/>
  <c r="Z651" i="3"/>
  <c r="AD651" i="3"/>
  <c r="AH651" i="3"/>
  <c r="AL651" i="3"/>
  <c r="AP651" i="3"/>
  <c r="AT651" i="3"/>
  <c r="AX651" i="3"/>
  <c r="BB651" i="3"/>
  <c r="BF651" i="3"/>
  <c r="O651" i="3"/>
  <c r="S651" i="3"/>
  <c r="W651" i="3"/>
  <c r="AA651" i="3"/>
  <c r="AE651" i="3"/>
  <c r="AI651" i="3"/>
  <c r="AM651" i="3"/>
  <c r="AQ651" i="3"/>
  <c r="AU651" i="3"/>
  <c r="AY651" i="3"/>
  <c r="BC651" i="3"/>
  <c r="BG651" i="3"/>
  <c r="P651" i="3"/>
  <c r="T651" i="3"/>
  <c r="X651" i="3"/>
  <c r="AB651" i="3"/>
  <c r="AF651" i="3"/>
  <c r="AJ651" i="3"/>
  <c r="AN651" i="3"/>
  <c r="AR651" i="3"/>
  <c r="AV651" i="3"/>
  <c r="AZ651" i="3"/>
  <c r="BD651" i="3"/>
  <c r="BH651" i="3"/>
  <c r="M651" i="3"/>
  <c r="Q651" i="3"/>
  <c r="U651" i="3"/>
  <c r="Y651" i="3"/>
  <c r="AC651" i="3"/>
  <c r="AG651" i="3"/>
  <c r="AK651" i="3"/>
  <c r="AO651" i="3"/>
  <c r="AS651" i="3"/>
  <c r="AW651" i="3"/>
  <c r="BA651" i="3"/>
  <c r="BE651" i="3"/>
  <c r="BI651" i="3"/>
  <c r="P655" i="3"/>
  <c r="T655" i="3"/>
  <c r="X655" i="3"/>
  <c r="AB655" i="3"/>
  <c r="AF655" i="3"/>
  <c r="AJ655" i="3"/>
  <c r="AN655" i="3"/>
  <c r="AR655" i="3"/>
  <c r="AV655" i="3"/>
  <c r="AZ655" i="3"/>
  <c r="BD655" i="3"/>
  <c r="BH655" i="3"/>
  <c r="M655" i="3"/>
  <c r="Q655" i="3"/>
  <c r="U655" i="3"/>
  <c r="Y655" i="3"/>
  <c r="AC655" i="3"/>
  <c r="AG655" i="3"/>
  <c r="AK655" i="3"/>
  <c r="AO655" i="3"/>
  <c r="AS655" i="3"/>
  <c r="AW655" i="3"/>
  <c r="BA655" i="3"/>
  <c r="BE655" i="3"/>
  <c r="BI655" i="3"/>
  <c r="N655" i="3"/>
  <c r="R655" i="3"/>
  <c r="V655" i="3"/>
  <c r="Z655" i="3"/>
  <c r="AD655" i="3"/>
  <c r="AH655" i="3"/>
  <c r="AL655" i="3"/>
  <c r="AP655" i="3"/>
  <c r="AT655" i="3"/>
  <c r="AX655" i="3"/>
  <c r="BB655" i="3"/>
  <c r="BF655" i="3"/>
  <c r="O655" i="3"/>
  <c r="S655" i="3"/>
  <c r="W655" i="3"/>
  <c r="AA655" i="3"/>
  <c r="AE655" i="3"/>
  <c r="AI655" i="3"/>
  <c r="AM655" i="3"/>
  <c r="AQ655" i="3"/>
  <c r="AU655" i="3"/>
  <c r="AY655" i="3"/>
  <c r="BC655" i="3"/>
  <c r="BG655" i="3"/>
  <c r="O659" i="3"/>
  <c r="S659" i="3"/>
  <c r="W659" i="3"/>
  <c r="AA659" i="3"/>
  <c r="AE659" i="3"/>
  <c r="AI659" i="3"/>
  <c r="AM659" i="3"/>
  <c r="AQ659" i="3"/>
  <c r="AU659" i="3"/>
  <c r="AY659" i="3"/>
  <c r="BC659" i="3"/>
  <c r="BG659" i="3"/>
  <c r="M659" i="3"/>
  <c r="Q659" i="3"/>
  <c r="U659" i="3"/>
  <c r="Y659" i="3"/>
  <c r="AC659" i="3"/>
  <c r="AG659" i="3"/>
  <c r="AK659" i="3"/>
  <c r="AO659" i="3"/>
  <c r="AS659" i="3"/>
  <c r="AW659" i="3"/>
  <c r="BA659" i="3"/>
  <c r="BE659" i="3"/>
  <c r="BI659" i="3"/>
  <c r="R659" i="3"/>
  <c r="Z659" i="3"/>
  <c r="AH659" i="3"/>
  <c r="AP659" i="3"/>
  <c r="AX659" i="3"/>
  <c r="BF659" i="3"/>
  <c r="T659" i="3"/>
  <c r="AB659" i="3"/>
  <c r="AJ659" i="3"/>
  <c r="AR659" i="3"/>
  <c r="AZ659" i="3"/>
  <c r="BH659" i="3"/>
  <c r="N659" i="3"/>
  <c r="V659" i="3"/>
  <c r="AD659" i="3"/>
  <c r="AL659" i="3"/>
  <c r="AT659" i="3"/>
  <c r="BB659" i="3"/>
  <c r="P659" i="3"/>
  <c r="X659" i="3"/>
  <c r="AF659" i="3"/>
  <c r="AN659" i="3"/>
  <c r="AV659" i="3"/>
  <c r="BD659" i="3"/>
  <c r="M663" i="3"/>
  <c r="Q663" i="3"/>
  <c r="U663" i="3"/>
  <c r="Y663" i="3"/>
  <c r="AC663" i="3"/>
  <c r="AG663" i="3"/>
  <c r="O663" i="3"/>
  <c r="S663" i="3"/>
  <c r="W663" i="3"/>
  <c r="AA663" i="3"/>
  <c r="AE663" i="3"/>
  <c r="AI663" i="3"/>
  <c r="AM663" i="3"/>
  <c r="AQ663" i="3"/>
  <c r="AU663" i="3"/>
  <c r="AY663" i="3"/>
  <c r="BC663" i="3"/>
  <c r="BG663" i="3"/>
  <c r="T663" i="3"/>
  <c r="AB663" i="3"/>
  <c r="AJ663" i="3"/>
  <c r="AO663" i="3"/>
  <c r="AT663" i="3"/>
  <c r="AZ663" i="3"/>
  <c r="BE663" i="3"/>
  <c r="N663" i="3"/>
  <c r="V663" i="3"/>
  <c r="AD663" i="3"/>
  <c r="AK663" i="3"/>
  <c r="AP663" i="3"/>
  <c r="AV663" i="3"/>
  <c r="BA663" i="3"/>
  <c r="BF663" i="3"/>
  <c r="P663" i="3"/>
  <c r="X663" i="3"/>
  <c r="AF663" i="3"/>
  <c r="AL663" i="3"/>
  <c r="AR663" i="3"/>
  <c r="AW663" i="3"/>
  <c r="BB663" i="3"/>
  <c r="BH663" i="3"/>
  <c r="R663" i="3"/>
  <c r="Z663" i="3"/>
  <c r="AH663" i="3"/>
  <c r="AN663" i="3"/>
  <c r="AS663" i="3"/>
  <c r="AX663" i="3"/>
  <c r="BD663" i="3"/>
  <c r="BI663" i="3"/>
  <c r="P667" i="3"/>
  <c r="T667" i="3"/>
  <c r="X667" i="3"/>
  <c r="AB667" i="3"/>
  <c r="AF667" i="3"/>
  <c r="AJ667" i="3"/>
  <c r="AN667" i="3"/>
  <c r="AR667" i="3"/>
  <c r="AV667" i="3"/>
  <c r="AZ667" i="3"/>
  <c r="BD667" i="3"/>
  <c r="BH667" i="3"/>
  <c r="M667" i="3"/>
  <c r="Q667" i="3"/>
  <c r="U667" i="3"/>
  <c r="Y667" i="3"/>
  <c r="AC667" i="3"/>
  <c r="AG667" i="3"/>
  <c r="AK667" i="3"/>
  <c r="AO667" i="3"/>
  <c r="AS667" i="3"/>
  <c r="AW667" i="3"/>
  <c r="BA667" i="3"/>
  <c r="BE667" i="3"/>
  <c r="BI667" i="3"/>
  <c r="N667" i="3"/>
  <c r="R667" i="3"/>
  <c r="V667" i="3"/>
  <c r="Z667" i="3"/>
  <c r="AD667" i="3"/>
  <c r="AH667" i="3"/>
  <c r="AL667" i="3"/>
  <c r="AP667" i="3"/>
  <c r="AT667" i="3"/>
  <c r="AX667" i="3"/>
  <c r="BB667" i="3"/>
  <c r="BF667" i="3"/>
  <c r="O667" i="3"/>
  <c r="S667" i="3"/>
  <c r="W667" i="3"/>
  <c r="AA667" i="3"/>
  <c r="AE667" i="3"/>
  <c r="AI667" i="3"/>
  <c r="AM667" i="3"/>
  <c r="AQ667" i="3"/>
  <c r="AU667" i="3"/>
  <c r="AY667" i="3"/>
  <c r="BC667" i="3"/>
  <c r="BG667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BJ673" i="3" l="1"/>
  <c r="BK673" i="3"/>
  <c r="BL673" i="3"/>
  <c r="BK589" i="3"/>
  <c r="BN580" i="3"/>
  <c r="BL675" i="3"/>
  <c r="BM675" i="3"/>
  <c r="BJ592" i="3"/>
  <c r="BM576" i="3"/>
  <c r="BL671" i="3"/>
  <c r="BN576" i="3"/>
  <c r="BL612" i="3"/>
  <c r="BJ677" i="3"/>
  <c r="BN677" i="3"/>
  <c r="BM564" i="3"/>
  <c r="BK675" i="3"/>
  <c r="BN675" i="3"/>
  <c r="BM548" i="3"/>
  <c r="BJ548" i="3"/>
  <c r="BN603" i="3"/>
  <c r="BK603" i="3"/>
  <c r="BL589" i="3"/>
  <c r="BJ576" i="3"/>
  <c r="BM603" i="3"/>
  <c r="BN564" i="3"/>
  <c r="BJ564" i="3"/>
  <c r="BK546" i="3"/>
  <c r="BK587" i="3"/>
  <c r="BN587" i="3"/>
  <c r="BN548" i="3"/>
  <c r="BK548" i="3"/>
  <c r="BL571" i="3"/>
  <c r="BK564" i="3"/>
  <c r="BN671" i="3"/>
  <c r="BK671" i="3"/>
  <c r="BJ603" i="3"/>
  <c r="BJ675" i="3"/>
  <c r="BL587" i="3"/>
  <c r="BJ671" i="3"/>
  <c r="BL538" i="3"/>
  <c r="BK596" i="3"/>
  <c r="BL626" i="3"/>
  <c r="BL677" i="3"/>
  <c r="BM589" i="3"/>
  <c r="BJ580" i="3"/>
  <c r="BM580" i="3"/>
  <c r="BK580" i="3"/>
  <c r="BM587" i="3"/>
  <c r="BM671" i="3"/>
  <c r="BK571" i="3"/>
  <c r="BN571" i="3"/>
  <c r="BL584" i="3"/>
  <c r="L533" i="3"/>
  <c r="BL615" i="3"/>
  <c r="BK702" i="3"/>
  <c r="BM552" i="3"/>
  <c r="BJ538" i="3"/>
  <c r="BJ705" i="3"/>
  <c r="BL585" i="3"/>
  <c r="BJ615" i="3"/>
  <c r="BJ585" i="3"/>
  <c r="BJ569" i="3"/>
  <c r="BN538" i="3"/>
  <c r="BK538" i="3"/>
  <c r="BM538" i="3"/>
  <c r="BM596" i="3"/>
  <c r="L509" i="3"/>
  <c r="L507" i="3"/>
  <c r="BK565" i="3"/>
  <c r="BK583" i="3"/>
  <c r="BM619" i="3"/>
  <c r="BL596" i="3"/>
  <c r="BJ682" i="3"/>
  <c r="BN610" i="3"/>
  <c r="BL608" i="3"/>
  <c r="BN619" i="3"/>
  <c r="BK619" i="3"/>
  <c r="BN667" i="3"/>
  <c r="BK667" i="3"/>
  <c r="BJ663" i="3"/>
  <c r="BN651" i="3"/>
  <c r="BK651" i="3"/>
  <c r="BL651" i="3"/>
  <c r="BJ651" i="3"/>
  <c r="BL647" i="3"/>
  <c r="BJ647" i="3"/>
  <c r="BN635" i="3"/>
  <c r="BK635" i="3"/>
  <c r="BN631" i="3"/>
  <c r="BL631" i="3"/>
  <c r="BJ631" i="3"/>
  <c r="BM627" i="3"/>
  <c r="BN586" i="3"/>
  <c r="BK586" i="3"/>
  <c r="BN577" i="3"/>
  <c r="BK577" i="3"/>
  <c r="BK559" i="3"/>
  <c r="BL559" i="3"/>
  <c r="BJ715" i="3"/>
  <c r="BJ707" i="3"/>
  <c r="BN682" i="3"/>
  <c r="BL682" i="3"/>
  <c r="BJ717" i="3"/>
  <c r="BM709" i="3"/>
  <c r="BK720" i="3"/>
  <c r="BN720" i="3"/>
  <c r="BL720" i="3"/>
  <c r="BL685" i="3"/>
  <c r="BJ680" i="3"/>
  <c r="BM680" i="3"/>
  <c r="BN672" i="3"/>
  <c r="BK672" i="3"/>
  <c r="BJ668" i="3"/>
  <c r="BM668" i="3"/>
  <c r="BM664" i="3"/>
  <c r="BL660" i="3"/>
  <c r="BN656" i="3"/>
  <c r="BK656" i="3"/>
  <c r="BL656" i="3"/>
  <c r="BL652" i="3"/>
  <c r="BJ652" i="3"/>
  <c r="BN640" i="3"/>
  <c r="BK640" i="3"/>
  <c r="BL640" i="3"/>
  <c r="BJ640" i="3"/>
  <c r="BL636" i="3"/>
  <c r="BL569" i="3"/>
  <c r="BM611" i="3"/>
  <c r="BL611" i="3"/>
  <c r="BN581" i="3"/>
  <c r="BJ581" i="3"/>
  <c r="BM558" i="3"/>
  <c r="BK614" i="3"/>
  <c r="BN614" i="3"/>
  <c r="BL614" i="3"/>
  <c r="BK694" i="3"/>
  <c r="BN694" i="3"/>
  <c r="BL694" i="3"/>
  <c r="BK727" i="3"/>
  <c r="BN727" i="3"/>
  <c r="BJ727" i="3"/>
  <c r="BM593" i="3"/>
  <c r="BJ568" i="3"/>
  <c r="BM723" i="3"/>
  <c r="BK541" i="3"/>
  <c r="BM726" i="3"/>
  <c r="BK698" i="3"/>
  <c r="BN698" i="3"/>
  <c r="BL698" i="3"/>
  <c r="BN604" i="3"/>
  <c r="BK604" i="3"/>
  <c r="BJ556" i="3"/>
  <c r="BK665" i="3"/>
  <c r="BN665" i="3"/>
  <c r="BL665" i="3"/>
  <c r="BL657" i="3"/>
  <c r="BJ657" i="3"/>
  <c r="BN649" i="3"/>
  <c r="BK649" i="3"/>
  <c r="BL649" i="3"/>
  <c r="BJ645" i="3"/>
  <c r="BM645" i="3"/>
  <c r="BJ637" i="3"/>
  <c r="BK633" i="3"/>
  <c r="BN633" i="3"/>
  <c r="BL629" i="3"/>
  <c r="BJ629" i="3"/>
  <c r="BM625" i="3"/>
  <c r="BK607" i="3"/>
  <c r="BN607" i="3"/>
  <c r="BK591" i="3"/>
  <c r="BN591" i="3"/>
  <c r="BJ591" i="3"/>
  <c r="BM584" i="3"/>
  <c r="BK584" i="3"/>
  <c r="BL554" i="3"/>
  <c r="BM554" i="3"/>
  <c r="BK711" i="3"/>
  <c r="BN711" i="3"/>
  <c r="BK686" i="3"/>
  <c r="BJ566" i="3"/>
  <c r="BM539" i="3"/>
  <c r="BN539" i="3"/>
  <c r="BK539" i="3"/>
  <c r="BL713" i="3"/>
  <c r="BJ681" i="3"/>
  <c r="BJ678" i="3"/>
  <c r="BK670" i="3"/>
  <c r="BN670" i="3"/>
  <c r="BM666" i="3"/>
  <c r="BL658" i="3"/>
  <c r="BK654" i="3"/>
  <c r="BN654" i="3"/>
  <c r="BL654" i="3"/>
  <c r="BJ654" i="3"/>
  <c r="BL650" i="3"/>
  <c r="BN650" i="3"/>
  <c r="BJ650" i="3"/>
  <c r="BM638" i="3"/>
  <c r="BL638" i="3"/>
  <c r="BM634" i="3"/>
  <c r="BM585" i="3"/>
  <c r="BL583" i="3"/>
  <c r="BL551" i="3"/>
  <c r="BM574" i="3"/>
  <c r="BK574" i="3"/>
  <c r="BN574" i="3"/>
  <c r="BM565" i="3"/>
  <c r="BN609" i="3"/>
  <c r="BK609" i="3"/>
  <c r="BJ609" i="3"/>
  <c r="BJ622" i="3"/>
  <c r="BM622" i="3"/>
  <c r="BN684" i="3"/>
  <c r="BL684" i="3"/>
  <c r="BJ684" i="3"/>
  <c r="BL604" i="3"/>
  <c r="BJ542" i="3"/>
  <c r="BK725" i="3"/>
  <c r="BN725" i="3"/>
  <c r="BL623" i="3"/>
  <c r="BJ623" i="3"/>
  <c r="BN561" i="3"/>
  <c r="BK561" i="3"/>
  <c r="BL561" i="3"/>
  <c r="BJ686" i="3"/>
  <c r="BK582" i="3"/>
  <c r="BN582" i="3"/>
  <c r="BL582" i="3"/>
  <c r="BJ582" i="3"/>
  <c r="BK721" i="3"/>
  <c r="BN721" i="3"/>
  <c r="BN716" i="3"/>
  <c r="BL716" i="3"/>
  <c r="BN712" i="3"/>
  <c r="BL712" i="3"/>
  <c r="BJ712" i="3"/>
  <c r="BK700" i="3"/>
  <c r="BN700" i="3"/>
  <c r="BL700" i="3"/>
  <c r="BN696" i="3"/>
  <c r="BL696" i="3"/>
  <c r="BJ696" i="3"/>
  <c r="BK688" i="3"/>
  <c r="BN688" i="3"/>
  <c r="BL688" i="3"/>
  <c r="BK572" i="3"/>
  <c r="BN572" i="3"/>
  <c r="BJ563" i="3"/>
  <c r="BM563" i="3"/>
  <c r="BM549" i="3"/>
  <c r="BN605" i="3"/>
  <c r="BK605" i="3"/>
  <c r="BL605" i="3"/>
  <c r="BM618" i="3"/>
  <c r="BN598" i="3"/>
  <c r="BK598" i="3"/>
  <c r="BL598" i="3"/>
  <c r="BJ598" i="3"/>
  <c r="BJ706" i="3"/>
  <c r="BM706" i="3"/>
  <c r="BM608" i="3"/>
  <c r="BN588" i="3"/>
  <c r="BK588" i="3"/>
  <c r="BJ588" i="3"/>
  <c r="BJ579" i="3"/>
  <c r="BM613" i="3"/>
  <c r="BK663" i="3"/>
  <c r="BN663" i="3"/>
  <c r="BJ659" i="3"/>
  <c r="BM659" i="3"/>
  <c r="BM655" i="3"/>
  <c r="BN647" i="3"/>
  <c r="BK647" i="3"/>
  <c r="BJ643" i="3"/>
  <c r="BM643" i="3"/>
  <c r="BM639" i="3"/>
  <c r="BJ635" i="3"/>
  <c r="BK631" i="3"/>
  <c r="BJ627" i="3"/>
  <c r="BL577" i="3"/>
  <c r="BM577" i="3"/>
  <c r="BJ552" i="3"/>
  <c r="BK715" i="3"/>
  <c r="BN715" i="3"/>
  <c r="BK707" i="3"/>
  <c r="BN707" i="3"/>
  <c r="BL709" i="3"/>
  <c r="BK685" i="3"/>
  <c r="BN685" i="3"/>
  <c r="BJ685" i="3"/>
  <c r="BK680" i="3"/>
  <c r="BN680" i="3"/>
  <c r="BL680" i="3"/>
  <c r="BM676" i="3"/>
  <c r="BN668" i="3"/>
  <c r="BK668" i="3"/>
  <c r="BL668" i="3"/>
  <c r="BL664" i="3"/>
  <c r="BJ664" i="3"/>
  <c r="BM660" i="3"/>
  <c r="BK652" i="3"/>
  <c r="BN652" i="3"/>
  <c r="BM648" i="3"/>
  <c r="BM636" i="3"/>
  <c r="BJ636" i="3"/>
  <c r="BJ632" i="3"/>
  <c r="BM632" i="3"/>
  <c r="BN615" i="3"/>
  <c r="BN585" i="3"/>
  <c r="BK585" i="3"/>
  <c r="BJ590" i="3"/>
  <c r="BK558" i="3"/>
  <c r="BN558" i="3"/>
  <c r="BL558" i="3"/>
  <c r="BJ558" i="3"/>
  <c r="BM617" i="3"/>
  <c r="BK610" i="3"/>
  <c r="BJ593" i="3"/>
  <c r="BL593" i="3"/>
  <c r="BL723" i="3"/>
  <c r="BM541" i="3"/>
  <c r="BL541" i="3"/>
  <c r="BN726" i="3"/>
  <c r="BL726" i="3"/>
  <c r="BJ726" i="3"/>
  <c r="BN556" i="3"/>
  <c r="BK556" i="3"/>
  <c r="BJ597" i="3"/>
  <c r="BM597" i="3"/>
  <c r="BM669" i="3"/>
  <c r="BM661" i="3"/>
  <c r="BL661" i="3"/>
  <c r="BJ661" i="3"/>
  <c r="BN645" i="3"/>
  <c r="BK645" i="3"/>
  <c r="BL645" i="3"/>
  <c r="BJ641" i="3"/>
  <c r="BM641" i="3"/>
  <c r="BM637" i="3"/>
  <c r="BK629" i="3"/>
  <c r="BN629" i="3"/>
  <c r="BL625" i="3"/>
  <c r="BJ625" i="3"/>
  <c r="BM591" i="3"/>
  <c r="BK575" i="3"/>
  <c r="BK554" i="3"/>
  <c r="BN554" i="3"/>
  <c r="BM719" i="3"/>
  <c r="BM711" i="3"/>
  <c r="BL705" i="3"/>
  <c r="BN686" i="3"/>
  <c r="BL686" i="3"/>
  <c r="BN566" i="3"/>
  <c r="BK566" i="3"/>
  <c r="BM557" i="3"/>
  <c r="BL557" i="3"/>
  <c r="BK713" i="3"/>
  <c r="BN713" i="3"/>
  <c r="BJ713" i="3"/>
  <c r="BK681" i="3"/>
  <c r="BN681" i="3"/>
  <c r="BM678" i="3"/>
  <c r="BK666" i="3"/>
  <c r="BN666" i="3"/>
  <c r="BL666" i="3"/>
  <c r="BJ666" i="3"/>
  <c r="BJ662" i="3"/>
  <c r="BM662" i="3"/>
  <c r="BM646" i="3"/>
  <c r="BM642" i="3"/>
  <c r="BK634" i="3"/>
  <c r="BL634" i="3"/>
  <c r="BN634" i="3"/>
  <c r="BJ634" i="3"/>
  <c r="BJ630" i="3"/>
  <c r="BM630" i="3"/>
  <c r="BL599" i="3"/>
  <c r="BN583" i="3"/>
  <c r="BJ583" i="3"/>
  <c r="BN569" i="3"/>
  <c r="BK569" i="3"/>
  <c r="BN551" i="3"/>
  <c r="BJ551" i="3"/>
  <c r="BJ620" i="3"/>
  <c r="BM620" i="3"/>
  <c r="BL574" i="3"/>
  <c r="BJ574" i="3"/>
  <c r="BL565" i="3"/>
  <c r="BN565" i="3"/>
  <c r="BJ565" i="3"/>
  <c r="BL609" i="3"/>
  <c r="BK622" i="3"/>
  <c r="BN622" i="3"/>
  <c r="BL622" i="3"/>
  <c r="BM606" i="3"/>
  <c r="BM718" i="3"/>
  <c r="BK684" i="3"/>
  <c r="BN567" i="3"/>
  <c r="BJ567" i="3"/>
  <c r="BM725" i="3"/>
  <c r="BN623" i="3"/>
  <c r="BK623" i="3"/>
  <c r="BM600" i="3"/>
  <c r="BL552" i="3"/>
  <c r="BM543" i="3"/>
  <c r="BL543" i="3"/>
  <c r="BM686" i="3"/>
  <c r="BK682" i="3"/>
  <c r="BN573" i="3"/>
  <c r="BJ573" i="3"/>
  <c r="BM573" i="3"/>
  <c r="BN555" i="3"/>
  <c r="BK555" i="3"/>
  <c r="BM721" i="3"/>
  <c r="BK712" i="3"/>
  <c r="BJ708" i="3"/>
  <c r="BM708" i="3"/>
  <c r="BM704" i="3"/>
  <c r="BK696" i="3"/>
  <c r="BJ692" i="3"/>
  <c r="BM692" i="3"/>
  <c r="BK615" i="3"/>
  <c r="BJ608" i="3"/>
  <c r="BM551" i="3"/>
  <c r="BL572" i="3"/>
  <c r="BN563" i="3"/>
  <c r="BK563" i="3"/>
  <c r="BL563" i="3"/>
  <c r="BL549" i="3"/>
  <c r="BN549" i="3"/>
  <c r="BJ549" i="3"/>
  <c r="BM621" i="3"/>
  <c r="BK618" i="3"/>
  <c r="BL618" i="3"/>
  <c r="BN618" i="3"/>
  <c r="BJ618" i="3"/>
  <c r="BM602" i="3"/>
  <c r="BM601" i="3"/>
  <c r="BK706" i="3"/>
  <c r="BN706" i="3"/>
  <c r="BL706" i="3"/>
  <c r="BJ690" i="3"/>
  <c r="BM690" i="3"/>
  <c r="BL588" i="3"/>
  <c r="BK579" i="3"/>
  <c r="BN579" i="3"/>
  <c r="BM667" i="3"/>
  <c r="BM663" i="3"/>
  <c r="BN659" i="3"/>
  <c r="BK659" i="3"/>
  <c r="BL659" i="3"/>
  <c r="BL655" i="3"/>
  <c r="BJ655" i="3"/>
  <c r="BN643" i="3"/>
  <c r="BK643" i="3"/>
  <c r="BL639" i="3"/>
  <c r="BJ639" i="3"/>
  <c r="BL635" i="3"/>
  <c r="BM635" i="3"/>
  <c r="BN627" i="3"/>
  <c r="BK627" i="3"/>
  <c r="BJ616" i="3"/>
  <c r="BM616" i="3"/>
  <c r="BM586" i="3"/>
  <c r="BM575" i="3"/>
  <c r="BK568" i="3"/>
  <c r="BN568" i="3"/>
  <c r="BM715" i="3"/>
  <c r="BM707" i="3"/>
  <c r="BL717" i="3"/>
  <c r="BK717" i="3"/>
  <c r="BN717" i="3"/>
  <c r="BJ709" i="3"/>
  <c r="BJ676" i="3"/>
  <c r="BM672" i="3"/>
  <c r="BN664" i="3"/>
  <c r="BK664" i="3"/>
  <c r="BN648" i="3"/>
  <c r="BK648" i="3"/>
  <c r="BL648" i="3"/>
  <c r="BJ648" i="3"/>
  <c r="BM644" i="3"/>
  <c r="BN632" i="3"/>
  <c r="BK632" i="3"/>
  <c r="BL632" i="3"/>
  <c r="BN608" i="3"/>
  <c r="BK608" i="3"/>
  <c r="BM569" i="3"/>
  <c r="BK590" i="3"/>
  <c r="BN590" i="3"/>
  <c r="BM590" i="3"/>
  <c r="BM581" i="3"/>
  <c r="BL617" i="3"/>
  <c r="BJ617" i="3"/>
  <c r="BJ710" i="3"/>
  <c r="BM710" i="3"/>
  <c r="BM727" i="3"/>
  <c r="BJ723" i="3"/>
  <c r="BJ550" i="3"/>
  <c r="BM550" i="3"/>
  <c r="BK726" i="3"/>
  <c r="BJ714" i="3"/>
  <c r="BM714" i="3"/>
  <c r="BM556" i="3"/>
  <c r="BN597" i="3"/>
  <c r="BK597" i="3"/>
  <c r="BL597" i="3"/>
  <c r="BL669" i="3"/>
  <c r="BJ669" i="3"/>
  <c r="BK657" i="3"/>
  <c r="BN657" i="3"/>
  <c r="BJ653" i="3"/>
  <c r="BM653" i="3"/>
  <c r="BN641" i="3"/>
  <c r="BK641" i="3"/>
  <c r="BL641" i="3"/>
  <c r="BL637" i="3"/>
  <c r="BM633" i="3"/>
  <c r="BK625" i="3"/>
  <c r="BN625" i="3"/>
  <c r="BM607" i="3"/>
  <c r="BL591" i="3"/>
  <c r="BJ584" i="3"/>
  <c r="BN584" i="3"/>
  <c r="BL575" i="3"/>
  <c r="BJ554" i="3"/>
  <c r="BM545" i="3"/>
  <c r="BJ545" i="3"/>
  <c r="BN545" i="3"/>
  <c r="BK545" i="3"/>
  <c r="BL719" i="3"/>
  <c r="BL711" i="3"/>
  <c r="BM566" i="3"/>
  <c r="BL566" i="3"/>
  <c r="BK557" i="3"/>
  <c r="BJ724" i="3"/>
  <c r="BM724" i="3"/>
  <c r="BM681" i="3"/>
  <c r="BK678" i="3"/>
  <c r="BN678" i="3"/>
  <c r="BL678" i="3"/>
  <c r="BM674" i="3"/>
  <c r="BM670" i="3"/>
  <c r="BK662" i="3"/>
  <c r="BN662" i="3"/>
  <c r="BL662" i="3"/>
  <c r="BJ658" i="3"/>
  <c r="BK650" i="3"/>
  <c r="BN646" i="3"/>
  <c r="BK646" i="3"/>
  <c r="BL646" i="3"/>
  <c r="BJ646" i="3"/>
  <c r="BL642" i="3"/>
  <c r="BN642" i="3"/>
  <c r="BJ642" i="3"/>
  <c r="BK638" i="3"/>
  <c r="BN638" i="3"/>
  <c r="BN630" i="3"/>
  <c r="BK630" i="3"/>
  <c r="BL630" i="3"/>
  <c r="BJ599" i="3"/>
  <c r="BM567" i="3"/>
  <c r="BN620" i="3"/>
  <c r="BK620" i="3"/>
  <c r="BL620" i="3"/>
  <c r="BM604" i="3"/>
  <c r="BM609" i="3"/>
  <c r="BN606" i="3"/>
  <c r="BK606" i="3"/>
  <c r="BL606" i="3"/>
  <c r="BJ606" i="3"/>
  <c r="BN718" i="3"/>
  <c r="BL718" i="3"/>
  <c r="BJ718" i="3"/>
  <c r="BJ702" i="3"/>
  <c r="BM702" i="3"/>
  <c r="BN542" i="3"/>
  <c r="BK542" i="3"/>
  <c r="BM542" i="3"/>
  <c r="BL725" i="3"/>
  <c r="BK600" i="3"/>
  <c r="BL600" i="3"/>
  <c r="BN600" i="3"/>
  <c r="BJ600" i="3"/>
  <c r="BN575" i="3"/>
  <c r="BJ575" i="3"/>
  <c r="BJ570" i="3"/>
  <c r="BM570" i="3"/>
  <c r="BL568" i="3"/>
  <c r="BN543" i="3"/>
  <c r="BJ543" i="3"/>
  <c r="BK543" i="3"/>
  <c r="BK573" i="3"/>
  <c r="BL573" i="3"/>
  <c r="BJ555" i="3"/>
  <c r="BM555" i="3"/>
  <c r="BL721" i="3"/>
  <c r="BJ722" i="3"/>
  <c r="BM722" i="3"/>
  <c r="BK708" i="3"/>
  <c r="BN708" i="3"/>
  <c r="BL708" i="3"/>
  <c r="BN704" i="3"/>
  <c r="BL704" i="3"/>
  <c r="BJ704" i="3"/>
  <c r="BK692" i="3"/>
  <c r="BN692" i="3"/>
  <c r="BL692" i="3"/>
  <c r="BK567" i="3"/>
  <c r="BM572" i="3"/>
  <c r="BK549" i="3"/>
  <c r="BL621" i="3"/>
  <c r="BJ621" i="3"/>
  <c r="BN602" i="3"/>
  <c r="BK602" i="3"/>
  <c r="BL602" i="3"/>
  <c r="BJ602" i="3"/>
  <c r="BL601" i="3"/>
  <c r="BJ601" i="3"/>
  <c r="BK690" i="3"/>
  <c r="BN690" i="3"/>
  <c r="BL690" i="3"/>
  <c r="BL567" i="3"/>
  <c r="BM579" i="3"/>
  <c r="BL579" i="3"/>
  <c r="BN613" i="3"/>
  <c r="BK613" i="3"/>
  <c r="BJ613" i="3"/>
  <c r="BL667" i="3"/>
  <c r="BJ667" i="3"/>
  <c r="BL663" i="3"/>
  <c r="BK655" i="3"/>
  <c r="BN655" i="3"/>
  <c r="BM651" i="3"/>
  <c r="BM647" i="3"/>
  <c r="BL643" i="3"/>
  <c r="BN639" i="3"/>
  <c r="BK639" i="3"/>
  <c r="BM631" i="3"/>
  <c r="BL627" i="3"/>
  <c r="BN616" i="3"/>
  <c r="BK616" i="3"/>
  <c r="BL616" i="3"/>
  <c r="BL586" i="3"/>
  <c r="BJ586" i="3"/>
  <c r="BJ577" i="3"/>
  <c r="BN559" i="3"/>
  <c r="BJ559" i="3"/>
  <c r="BM559" i="3"/>
  <c r="BL715" i="3"/>
  <c r="BL707" i="3"/>
  <c r="BM717" i="3"/>
  <c r="BK709" i="3"/>
  <c r="BN709" i="3"/>
  <c r="BJ720" i="3"/>
  <c r="BM720" i="3"/>
  <c r="BM685" i="3"/>
  <c r="BK676" i="3"/>
  <c r="BN676" i="3"/>
  <c r="BL676" i="3"/>
  <c r="BL672" i="3"/>
  <c r="BJ672" i="3"/>
  <c r="BK660" i="3"/>
  <c r="BN660" i="3"/>
  <c r="BJ660" i="3"/>
  <c r="BJ656" i="3"/>
  <c r="BM656" i="3"/>
  <c r="BM652" i="3"/>
  <c r="BN644" i="3"/>
  <c r="BK644" i="3"/>
  <c r="BL644" i="3"/>
  <c r="BJ644" i="3"/>
  <c r="BM640" i="3"/>
  <c r="BN636" i="3"/>
  <c r="BK636" i="3"/>
  <c r="BK611" i="3"/>
  <c r="BN611" i="3"/>
  <c r="BJ611" i="3"/>
  <c r="BL590" i="3"/>
  <c r="BL581" i="3"/>
  <c r="BK581" i="3"/>
  <c r="BN617" i="3"/>
  <c r="BK617" i="3"/>
  <c r="BJ614" i="3"/>
  <c r="BM614" i="3"/>
  <c r="BK710" i="3"/>
  <c r="BN710" i="3"/>
  <c r="BL710" i="3"/>
  <c r="BJ694" i="3"/>
  <c r="BM694" i="3"/>
  <c r="BM610" i="3"/>
  <c r="BL610" i="3"/>
  <c r="BJ610" i="3"/>
  <c r="BL727" i="3"/>
  <c r="BN593" i="3"/>
  <c r="BK593" i="3"/>
  <c r="BK723" i="3"/>
  <c r="BN723" i="3"/>
  <c r="BM682" i="3"/>
  <c r="BN550" i="3"/>
  <c r="BK550" i="3"/>
  <c r="BL550" i="3"/>
  <c r="BN541" i="3"/>
  <c r="BJ541" i="3"/>
  <c r="BK714" i="3"/>
  <c r="BN714" i="3"/>
  <c r="BL714" i="3"/>
  <c r="BJ698" i="3"/>
  <c r="BM698" i="3"/>
  <c r="BL556" i="3"/>
  <c r="BK669" i="3"/>
  <c r="BN669" i="3"/>
  <c r="BJ665" i="3"/>
  <c r="BM665" i="3"/>
  <c r="BK661" i="3"/>
  <c r="BN661" i="3"/>
  <c r="BM657" i="3"/>
  <c r="BK653" i="3"/>
  <c r="BN653" i="3"/>
  <c r="BL653" i="3"/>
  <c r="BJ649" i="3"/>
  <c r="BM649" i="3"/>
  <c r="BK637" i="3"/>
  <c r="BN637" i="3"/>
  <c r="BL633" i="3"/>
  <c r="BJ633" i="3"/>
  <c r="BM629" i="3"/>
  <c r="BL607" i="3"/>
  <c r="BJ607" i="3"/>
  <c r="BL545" i="3"/>
  <c r="BK719" i="3"/>
  <c r="BN719" i="3"/>
  <c r="BJ719" i="3"/>
  <c r="BJ711" i="3"/>
  <c r="BN557" i="3"/>
  <c r="BJ557" i="3"/>
  <c r="BL539" i="3"/>
  <c r="BJ539" i="3"/>
  <c r="BM713" i="3"/>
  <c r="BK724" i="3"/>
  <c r="BN724" i="3"/>
  <c r="BL724" i="3"/>
  <c r="BL681" i="3"/>
  <c r="BN674" i="3"/>
  <c r="BK674" i="3"/>
  <c r="BL674" i="3"/>
  <c r="BJ674" i="3"/>
  <c r="BL670" i="3"/>
  <c r="BJ670" i="3"/>
  <c r="BM658" i="3"/>
  <c r="BK658" i="3"/>
  <c r="BN658" i="3"/>
  <c r="BM654" i="3"/>
  <c r="BM650" i="3"/>
  <c r="BK642" i="3"/>
  <c r="BJ638" i="3"/>
  <c r="BM615" i="3"/>
  <c r="BK718" i="3"/>
  <c r="BN702" i="3"/>
  <c r="BL702" i="3"/>
  <c r="BM684" i="3"/>
  <c r="BJ604" i="3"/>
  <c r="BL542" i="3"/>
  <c r="BJ725" i="3"/>
  <c r="BM623" i="3"/>
  <c r="BN570" i="3"/>
  <c r="BK570" i="3"/>
  <c r="BL570" i="3"/>
  <c r="BM568" i="3"/>
  <c r="BJ561" i="3"/>
  <c r="BM561" i="3"/>
  <c r="BN552" i="3"/>
  <c r="BK552" i="3"/>
  <c r="BM705" i="3"/>
  <c r="BM582" i="3"/>
  <c r="BL555" i="3"/>
  <c r="BJ721" i="3"/>
  <c r="BK722" i="3"/>
  <c r="BN722" i="3"/>
  <c r="BL722" i="3"/>
  <c r="BJ716" i="3"/>
  <c r="BK716" i="3"/>
  <c r="BM716" i="3"/>
  <c r="BM712" i="3"/>
  <c r="BK704" i="3"/>
  <c r="BJ700" i="3"/>
  <c r="BM700" i="3"/>
  <c r="BM696" i="3"/>
  <c r="BJ688" i="3"/>
  <c r="BM688" i="3"/>
  <c r="BK599" i="3"/>
  <c r="BM599" i="3"/>
  <c r="BM583" i="3"/>
  <c r="BJ572" i="3"/>
  <c r="BK621" i="3"/>
  <c r="BN621" i="3"/>
  <c r="BJ605" i="3"/>
  <c r="BM605" i="3"/>
  <c r="BN601" i="3"/>
  <c r="BK601" i="3"/>
  <c r="BM598" i="3"/>
  <c r="BM588" i="3"/>
  <c r="BL613" i="3"/>
  <c r="BN599" i="3"/>
  <c r="L503" i="3"/>
  <c r="L499" i="3"/>
  <c r="L494" i="3"/>
  <c r="L493" i="3"/>
  <c r="L490" i="3"/>
  <c r="L489" i="3"/>
  <c r="L530" i="3"/>
  <c r="L527" i="3"/>
  <c r="L526" i="3"/>
  <c r="L524" i="3"/>
  <c r="L522" i="3"/>
  <c r="L514" i="3"/>
  <c r="L510" i="3"/>
  <c r="L508" i="3"/>
  <c r="L505" i="3"/>
  <c r="L504" i="3"/>
  <c r="L501" i="3"/>
  <c r="L500" i="3"/>
  <c r="L496" i="3"/>
  <c r="L492" i="3"/>
  <c r="L488" i="3"/>
  <c r="K486" i="3"/>
  <c r="L529" i="3"/>
  <c r="L525" i="3"/>
  <c r="L523" i="3"/>
  <c r="L521" i="3"/>
  <c r="L513" i="3"/>
  <c r="L511" i="3"/>
  <c r="L486" i="3"/>
  <c r="L531" i="3"/>
  <c r="L515" i="3"/>
  <c r="L497" i="3"/>
  <c r="K533" i="3"/>
  <c r="BB533" i="3" s="1"/>
  <c r="K529" i="3"/>
  <c r="K521" i="3"/>
  <c r="K520" i="3"/>
  <c r="K519" i="3"/>
  <c r="K518" i="3"/>
  <c r="K517" i="3"/>
  <c r="K513" i="3"/>
  <c r="K507" i="3"/>
  <c r="Z507" i="3" s="1"/>
  <c r="K503" i="3"/>
  <c r="K499" i="3"/>
  <c r="K496" i="3"/>
  <c r="K492" i="3"/>
  <c r="K488" i="3"/>
  <c r="L532" i="3"/>
  <c r="K531" i="3"/>
  <c r="L528" i="3"/>
  <c r="K527" i="3"/>
  <c r="AT527" i="3" s="1"/>
  <c r="K526" i="3"/>
  <c r="BB526" i="3" s="1"/>
  <c r="K525" i="3"/>
  <c r="Z525" i="3" s="1"/>
  <c r="K524" i="3"/>
  <c r="K523" i="3"/>
  <c r="L520" i="3"/>
  <c r="L519" i="3"/>
  <c r="L518" i="3"/>
  <c r="L517" i="3"/>
  <c r="L516" i="3"/>
  <c r="K515" i="3"/>
  <c r="L512" i="3"/>
  <c r="K511" i="3"/>
  <c r="AF511" i="3" s="1"/>
  <c r="K509" i="3"/>
  <c r="AU509" i="3" s="1"/>
  <c r="L506" i="3"/>
  <c r="K505" i="3"/>
  <c r="L502" i="3"/>
  <c r="K501" i="3"/>
  <c r="L498" i="3"/>
  <c r="L495" i="3"/>
  <c r="K494" i="3"/>
  <c r="AB494" i="3" s="1"/>
  <c r="L491" i="3"/>
  <c r="K490" i="3"/>
  <c r="BC490" i="3" s="1"/>
  <c r="L487" i="3"/>
  <c r="L535" i="3"/>
  <c r="L534" i="3"/>
  <c r="V507" i="3"/>
  <c r="AL507" i="3"/>
  <c r="BB507" i="3"/>
  <c r="U507" i="3"/>
  <c r="AK507" i="3"/>
  <c r="BA507" i="3"/>
  <c r="Z505" i="3"/>
  <c r="N503" i="3"/>
  <c r="AX501" i="3"/>
  <c r="K497" i="3"/>
  <c r="K495" i="3"/>
  <c r="K493" i="3"/>
  <c r="K491" i="3"/>
  <c r="K489" i="3"/>
  <c r="K487" i="3"/>
  <c r="BF533" i="3"/>
  <c r="AP533" i="3"/>
  <c r="Z533" i="3"/>
  <c r="BI531" i="3"/>
  <c r="BA531" i="3"/>
  <c r="AS531" i="3"/>
  <c r="AF531" i="3"/>
  <c r="P531" i="3"/>
  <c r="L537" i="3"/>
  <c r="L536" i="3"/>
  <c r="K537" i="3"/>
  <c r="K536" i="3"/>
  <c r="K535" i="3"/>
  <c r="K534" i="3"/>
  <c r="K532" i="3"/>
  <c r="K530" i="3"/>
  <c r="K528" i="3"/>
  <c r="AS526" i="3"/>
  <c r="AI524" i="3"/>
  <c r="AY524" i="3"/>
  <c r="R524" i="3"/>
  <c r="AH524" i="3"/>
  <c r="AX524" i="3"/>
  <c r="K522" i="3"/>
  <c r="AV520" i="3"/>
  <c r="AB518" i="3"/>
  <c r="BH518" i="3"/>
  <c r="AU518" i="3"/>
  <c r="K516" i="3"/>
  <c r="K514" i="3"/>
  <c r="K512" i="3"/>
  <c r="K510" i="3"/>
  <c r="K508" i="3"/>
  <c r="K506" i="3"/>
  <c r="K504" i="3"/>
  <c r="K502" i="3"/>
  <c r="K500" i="3"/>
  <c r="K498" i="3"/>
  <c r="S492" i="3"/>
  <c r="AI492" i="3"/>
  <c r="AY492" i="3"/>
  <c r="R492" i="3"/>
  <c r="AH492" i="3"/>
  <c r="AX492" i="3"/>
  <c r="W490" i="3"/>
  <c r="AL490" i="3"/>
  <c r="U488" i="3"/>
  <c r="BA488" i="3"/>
  <c r="BH488" i="3"/>
  <c r="BI533" i="3"/>
  <c r="BA533" i="3"/>
  <c r="AS533" i="3"/>
  <c r="AK533" i="3"/>
  <c r="AC533" i="3"/>
  <c r="U533" i="3"/>
  <c r="BB531" i="3"/>
  <c r="AT531" i="3"/>
  <c r="AH531" i="3"/>
  <c r="R531" i="3"/>
  <c r="E485" i="3"/>
  <c r="F485" i="3"/>
  <c r="G485" i="3"/>
  <c r="H485" i="3"/>
  <c r="I485" i="3"/>
  <c r="J485" i="3"/>
  <c r="E484" i="3"/>
  <c r="F484" i="3"/>
  <c r="G484" i="3"/>
  <c r="H484" i="3"/>
  <c r="I484" i="3"/>
  <c r="J484" i="3"/>
  <c r="P518" i="3" l="1"/>
  <c r="AG520" i="3"/>
  <c r="AA524" i="3"/>
  <c r="AA492" i="3"/>
  <c r="S499" i="3"/>
  <c r="Q529" i="3"/>
  <c r="AK488" i="3"/>
  <c r="BI496" i="3"/>
  <c r="AM490" i="3"/>
  <c r="AQ494" i="3"/>
  <c r="AE503" i="3"/>
  <c r="Q533" i="3"/>
  <c r="Y533" i="3"/>
  <c r="AG533" i="3"/>
  <c r="AO533" i="3"/>
  <c r="AW533" i="3"/>
  <c r="BE533" i="3"/>
  <c r="AP488" i="3"/>
  <c r="AB488" i="3"/>
  <c r="BB490" i="3"/>
  <c r="V490" i="3"/>
  <c r="BF492" i="3"/>
  <c r="AP492" i="3"/>
  <c r="Z492" i="3"/>
  <c r="BG492" i="3"/>
  <c r="AQ492" i="3"/>
  <c r="AE518" i="3"/>
  <c r="AR518" i="3"/>
  <c r="BF524" i="3"/>
  <c r="AP524" i="3"/>
  <c r="Z524" i="3"/>
  <c r="BG524" i="3"/>
  <c r="AQ524" i="3"/>
  <c r="R533" i="3"/>
  <c r="AH533" i="3"/>
  <c r="AX533" i="3"/>
  <c r="AT503" i="3"/>
  <c r="BI507" i="3"/>
  <c r="AS507" i="3"/>
  <c r="AC507" i="3"/>
  <c r="M507" i="3"/>
  <c r="AT507" i="3"/>
  <c r="AD507" i="3"/>
  <c r="N507" i="3"/>
  <c r="AJ518" i="3"/>
  <c r="S524" i="3"/>
  <c r="O492" i="3"/>
  <c r="BH515" i="3"/>
  <c r="AC496" i="3"/>
  <c r="BG505" i="3"/>
  <c r="AA494" i="3"/>
  <c r="M486" i="3"/>
  <c r="M488" i="3"/>
  <c r="O490" i="3"/>
  <c r="AU503" i="3"/>
  <c r="AO520" i="3"/>
  <c r="X520" i="3"/>
  <c r="BD520" i="3"/>
  <c r="Y520" i="3"/>
  <c r="BE520" i="3"/>
  <c r="AN520" i="3"/>
  <c r="T501" i="3"/>
  <c r="AB501" i="3"/>
  <c r="AJ501" i="3"/>
  <c r="AR501" i="3"/>
  <c r="AZ501" i="3"/>
  <c r="BH501" i="3"/>
  <c r="S501" i="3"/>
  <c r="AA501" i="3"/>
  <c r="AI501" i="3"/>
  <c r="AQ501" i="3"/>
  <c r="AY501" i="3"/>
  <c r="BG501" i="3"/>
  <c r="P501" i="3"/>
  <c r="X501" i="3"/>
  <c r="AF501" i="3"/>
  <c r="AN501" i="3"/>
  <c r="AV501" i="3"/>
  <c r="BD501" i="3"/>
  <c r="O501" i="3"/>
  <c r="W501" i="3"/>
  <c r="AE501" i="3"/>
  <c r="AM501" i="3"/>
  <c r="AU501" i="3"/>
  <c r="BC501" i="3"/>
  <c r="V501" i="3"/>
  <c r="AL501" i="3"/>
  <c r="BB501" i="3"/>
  <c r="U501" i="3"/>
  <c r="AK501" i="3"/>
  <c r="BA501" i="3"/>
  <c r="Z501" i="3"/>
  <c r="AP501" i="3"/>
  <c r="Y501" i="3"/>
  <c r="AO501" i="3"/>
  <c r="BF501" i="3"/>
  <c r="BE501" i="3"/>
  <c r="N501" i="3"/>
  <c r="AD501" i="3"/>
  <c r="AT501" i="3"/>
  <c r="M501" i="3"/>
  <c r="AC501" i="3"/>
  <c r="AS501" i="3"/>
  <c r="BI501" i="3"/>
  <c r="T526" i="3"/>
  <c r="AB526" i="3"/>
  <c r="AJ526" i="3"/>
  <c r="AR526" i="3"/>
  <c r="AZ526" i="3"/>
  <c r="BH526" i="3"/>
  <c r="S526" i="3"/>
  <c r="AA526" i="3"/>
  <c r="AI526" i="3"/>
  <c r="AQ526" i="3"/>
  <c r="AY526" i="3"/>
  <c r="BG526" i="3"/>
  <c r="P526" i="3"/>
  <c r="X526" i="3"/>
  <c r="AF526" i="3"/>
  <c r="AN526" i="3"/>
  <c r="AV526" i="3"/>
  <c r="BD526" i="3"/>
  <c r="O526" i="3"/>
  <c r="W526" i="3"/>
  <c r="AE526" i="3"/>
  <c r="AM526" i="3"/>
  <c r="AU526" i="3"/>
  <c r="BC526" i="3"/>
  <c r="Z526" i="3"/>
  <c r="AP526" i="3"/>
  <c r="BF526" i="3"/>
  <c r="Y526" i="3"/>
  <c r="AO526" i="3"/>
  <c r="BE526" i="3"/>
  <c r="AD526" i="3"/>
  <c r="N526" i="3"/>
  <c r="AT526" i="3"/>
  <c r="M526" i="3"/>
  <c r="R526" i="3"/>
  <c r="AH526" i="3"/>
  <c r="AX526" i="3"/>
  <c r="Q526" i="3"/>
  <c r="AG526" i="3"/>
  <c r="AW526" i="3"/>
  <c r="W499" i="3"/>
  <c r="AM499" i="3"/>
  <c r="BC499" i="3"/>
  <c r="V499" i="3"/>
  <c r="AL499" i="3"/>
  <c r="BB499" i="3"/>
  <c r="O499" i="3"/>
  <c r="AE499" i="3"/>
  <c r="AU499" i="3"/>
  <c r="N499" i="3"/>
  <c r="AD499" i="3"/>
  <c r="AT499" i="3"/>
  <c r="AA499" i="3"/>
  <c r="BG499" i="3"/>
  <c r="AP499" i="3"/>
  <c r="AI499" i="3"/>
  <c r="AX499" i="3"/>
  <c r="R499" i="3"/>
  <c r="AQ499" i="3"/>
  <c r="Z499" i="3"/>
  <c r="BF499" i="3"/>
  <c r="AI521" i="3"/>
  <c r="BF521" i="3"/>
  <c r="AG529" i="3"/>
  <c r="AW529" i="3"/>
  <c r="AI529" i="3"/>
  <c r="S529" i="3"/>
  <c r="BH496" i="3"/>
  <c r="AS496" i="3"/>
  <c r="AF520" i="3"/>
  <c r="Q520" i="3"/>
  <c r="AK526" i="3"/>
  <c r="AL526" i="3"/>
  <c r="AW501" i="3"/>
  <c r="AH501" i="3"/>
  <c r="AD509" i="3"/>
  <c r="AN513" i="3"/>
  <c r="Y513" i="3"/>
  <c r="S505" i="3"/>
  <c r="AY505" i="3"/>
  <c r="AH505" i="3"/>
  <c r="AI505" i="3"/>
  <c r="R505" i="3"/>
  <c r="AX505" i="3"/>
  <c r="T494" i="3"/>
  <c r="AZ494" i="3"/>
  <c r="AI494" i="3"/>
  <c r="AJ494" i="3"/>
  <c r="S494" i="3"/>
  <c r="AY494" i="3"/>
  <c r="AY529" i="3"/>
  <c r="BH494" i="3"/>
  <c r="AR496" i="3"/>
  <c r="P520" i="3"/>
  <c r="BI526" i="3"/>
  <c r="AC526" i="3"/>
  <c r="V526" i="3"/>
  <c r="AH499" i="3"/>
  <c r="AG501" i="3"/>
  <c r="R501" i="3"/>
  <c r="BF505" i="3"/>
  <c r="AQ505" i="3"/>
  <c r="W505" i="3"/>
  <c r="S509" i="3"/>
  <c r="AI509" i="3"/>
  <c r="AY509" i="3"/>
  <c r="R509" i="3"/>
  <c r="AH509" i="3"/>
  <c r="AX509" i="3"/>
  <c r="AA509" i="3"/>
  <c r="AQ509" i="3"/>
  <c r="BG509" i="3"/>
  <c r="Z509" i="3"/>
  <c r="AP509" i="3"/>
  <c r="BF509" i="3"/>
  <c r="W509" i="3"/>
  <c r="BC509" i="3"/>
  <c r="AL509" i="3"/>
  <c r="N509" i="3"/>
  <c r="AT509" i="3"/>
  <c r="AE509" i="3"/>
  <c r="AM509" i="3"/>
  <c r="V509" i="3"/>
  <c r="BB509" i="3"/>
  <c r="U496" i="3"/>
  <c r="BA496" i="3"/>
  <c r="AJ496" i="3"/>
  <c r="AK496" i="3"/>
  <c r="T496" i="3"/>
  <c r="AZ496" i="3"/>
  <c r="BG494" i="3"/>
  <c r="AR494" i="3"/>
  <c r="AB496" i="3"/>
  <c r="M496" i="3"/>
  <c r="AW520" i="3"/>
  <c r="BA526" i="3"/>
  <c r="U526" i="3"/>
  <c r="AY499" i="3"/>
  <c r="Q501" i="3"/>
  <c r="AP505" i="3"/>
  <c r="AA505" i="3"/>
  <c r="O509" i="3"/>
  <c r="S533" i="3"/>
  <c r="AA533" i="3"/>
  <c r="AI533" i="3"/>
  <c r="AQ533" i="3"/>
  <c r="AY533" i="3"/>
  <c r="BG533" i="3"/>
  <c r="Z488" i="3"/>
  <c r="BI488" i="3"/>
  <c r="AC488" i="3"/>
  <c r="AT490" i="3"/>
  <c r="N490" i="3"/>
  <c r="AE490" i="3"/>
  <c r="BB492" i="3"/>
  <c r="AL492" i="3"/>
  <c r="V492" i="3"/>
  <c r="BC492" i="3"/>
  <c r="AM492" i="3"/>
  <c r="W492" i="3"/>
  <c r="AM518" i="3"/>
  <c r="AZ518" i="3"/>
  <c r="T518" i="3"/>
  <c r="BB524" i="3"/>
  <c r="AL524" i="3"/>
  <c r="V524" i="3"/>
  <c r="BC524" i="3"/>
  <c r="AM524" i="3"/>
  <c r="V533" i="3"/>
  <c r="AL533" i="3"/>
  <c r="BB505" i="3"/>
  <c r="AL505" i="3"/>
  <c r="V505" i="3"/>
  <c r="BC505" i="3"/>
  <c r="AM505" i="3"/>
  <c r="BE507" i="3"/>
  <c r="AO507" i="3"/>
  <c r="Y507" i="3"/>
  <c r="BF507" i="3"/>
  <c r="AP507" i="3"/>
  <c r="AN486" i="3"/>
  <c r="W524" i="3"/>
  <c r="O524" i="3"/>
  <c r="M533" i="3"/>
  <c r="BH533" i="3"/>
  <c r="AZ533" i="3"/>
  <c r="AR533" i="3"/>
  <c r="AJ533" i="3"/>
  <c r="AB533" i="3"/>
  <c r="T533" i="3"/>
  <c r="BD533" i="3"/>
  <c r="AV533" i="3"/>
  <c r="AN533" i="3"/>
  <c r="AF533" i="3"/>
  <c r="X533" i="3"/>
  <c r="P533" i="3"/>
  <c r="M505" i="3"/>
  <c r="BN505" i="3" s="1"/>
  <c r="U505" i="3"/>
  <c r="AC505" i="3"/>
  <c r="AK505" i="3"/>
  <c r="AS505" i="3"/>
  <c r="BA505" i="3"/>
  <c r="BI505" i="3"/>
  <c r="T505" i="3"/>
  <c r="AB505" i="3"/>
  <c r="AJ505" i="3"/>
  <c r="AR505" i="3"/>
  <c r="AZ505" i="3"/>
  <c r="BH505" i="3"/>
  <c r="Q505" i="3"/>
  <c r="Y505" i="3"/>
  <c r="AG505" i="3"/>
  <c r="AO505" i="3"/>
  <c r="AW505" i="3"/>
  <c r="BE505" i="3"/>
  <c r="P505" i="3"/>
  <c r="X505" i="3"/>
  <c r="BM505" i="3" s="1"/>
  <c r="AF505" i="3"/>
  <c r="AN505" i="3"/>
  <c r="AV505" i="3"/>
  <c r="BD505" i="3"/>
  <c r="P507" i="3"/>
  <c r="X507" i="3"/>
  <c r="AF507" i="3"/>
  <c r="AN507" i="3"/>
  <c r="AV507" i="3"/>
  <c r="BD507" i="3"/>
  <c r="O507" i="3"/>
  <c r="W507" i="3"/>
  <c r="BJ507" i="3" s="1"/>
  <c r="AE507" i="3"/>
  <c r="AM507" i="3"/>
  <c r="AU507" i="3"/>
  <c r="BC507" i="3"/>
  <c r="T507" i="3"/>
  <c r="AB507" i="3"/>
  <c r="AJ507" i="3"/>
  <c r="AR507" i="3"/>
  <c r="AZ507" i="3"/>
  <c r="BH507" i="3"/>
  <c r="S507" i="3"/>
  <c r="AA507" i="3"/>
  <c r="AI507" i="3"/>
  <c r="AQ507" i="3"/>
  <c r="AY507" i="3"/>
  <c r="BG507" i="3"/>
  <c r="AM503" i="3"/>
  <c r="V503" i="3"/>
  <c r="BB503" i="3"/>
  <c r="W503" i="3"/>
  <c r="BC503" i="3"/>
  <c r="AL503" i="3"/>
  <c r="O533" i="3"/>
  <c r="W533" i="3"/>
  <c r="AE533" i="3"/>
  <c r="AM533" i="3"/>
  <c r="AU533" i="3"/>
  <c r="BC533" i="3"/>
  <c r="BF488" i="3"/>
  <c r="AR488" i="3"/>
  <c r="AS488" i="3"/>
  <c r="AD490" i="3"/>
  <c r="AU490" i="3"/>
  <c r="AT492" i="3"/>
  <c r="AD492" i="3"/>
  <c r="N492" i="3"/>
  <c r="BN492" i="3" s="1"/>
  <c r="AU492" i="3"/>
  <c r="AE492" i="3"/>
  <c r="BC518" i="3"/>
  <c r="W518" i="3"/>
  <c r="AT524" i="3"/>
  <c r="AD524" i="3"/>
  <c r="N524" i="3"/>
  <c r="AU524" i="3"/>
  <c r="AE524" i="3"/>
  <c r="N533" i="3"/>
  <c r="BJ533" i="3" s="1"/>
  <c r="AD533" i="3"/>
  <c r="AT533" i="3"/>
  <c r="AD503" i="3"/>
  <c r="O503" i="3"/>
  <c r="AT505" i="3"/>
  <c r="AD505" i="3"/>
  <c r="N505" i="3"/>
  <c r="AU505" i="3"/>
  <c r="AE505" i="3"/>
  <c r="O505" i="3"/>
  <c r="BL505" i="3" s="1"/>
  <c r="AW507" i="3"/>
  <c r="AG507" i="3"/>
  <c r="Q507" i="3"/>
  <c r="AX507" i="3"/>
  <c r="AH507" i="3"/>
  <c r="R507" i="3"/>
  <c r="BN507" i="3" s="1"/>
  <c r="N494" i="3"/>
  <c r="AK517" i="3"/>
  <c r="AP523" i="3"/>
  <c r="O488" i="3"/>
  <c r="M503" i="3"/>
  <c r="O518" i="3"/>
  <c r="AD529" i="3"/>
  <c r="O521" i="3"/>
  <c r="O486" i="3"/>
  <c r="M524" i="3"/>
  <c r="BN524" i="3" s="1"/>
  <c r="M499" i="3"/>
  <c r="M490" i="3"/>
  <c r="AJ515" i="3"/>
  <c r="AN519" i="3"/>
  <c r="O496" i="3"/>
  <c r="AG513" i="3"/>
  <c r="O520" i="3"/>
  <c r="AC517" i="3"/>
  <c r="AP525" i="3"/>
  <c r="BE486" i="3"/>
  <c r="Z521" i="3"/>
  <c r="BD511" i="3"/>
  <c r="AR517" i="3"/>
  <c r="AP521" i="3"/>
  <c r="M521" i="3"/>
  <c r="AI486" i="3"/>
  <c r="O519" i="3"/>
  <c r="BE521" i="3"/>
  <c r="N527" i="3"/>
  <c r="AP486" i="3"/>
  <c r="BG511" i="3"/>
  <c r="AA531" i="3"/>
  <c r="M492" i="3"/>
  <c r="M509" i="3"/>
  <c r="BK509" i="3" s="1"/>
  <c r="AM511" i="3"/>
  <c r="X511" i="3"/>
  <c r="BE513" i="3"/>
  <c r="AQ515" i="3"/>
  <c r="AB515" i="3"/>
  <c r="BI517" i="3"/>
  <c r="AU519" i="3"/>
  <c r="AF519" i="3"/>
  <c r="AX521" i="3"/>
  <c r="AH521" i="3"/>
  <c r="R521" i="3"/>
  <c r="AS521" i="3"/>
  <c r="Y521" i="3"/>
  <c r="Y523" i="3"/>
  <c r="AS527" i="3"/>
  <c r="BH486" i="3"/>
  <c r="T486" i="3"/>
  <c r="V486" i="3"/>
  <c r="AS486" i="3"/>
  <c r="Y486" i="3"/>
  <c r="AA529" i="3"/>
  <c r="AQ529" i="3"/>
  <c r="BG529" i="3"/>
  <c r="Z531" i="3"/>
  <c r="AP531" i="3"/>
  <c r="AX531" i="3"/>
  <c r="BF531" i="3"/>
  <c r="AX488" i="3"/>
  <c r="AH488" i="3"/>
  <c r="R488" i="3"/>
  <c r="AZ488" i="3"/>
  <c r="AJ488" i="3"/>
  <c r="T488" i="3"/>
  <c r="BE488" i="3"/>
  <c r="AW488" i="3"/>
  <c r="AO488" i="3"/>
  <c r="AG488" i="3"/>
  <c r="Y488" i="3"/>
  <c r="Q488" i="3"/>
  <c r="BF490" i="3"/>
  <c r="AX490" i="3"/>
  <c r="AP490" i="3"/>
  <c r="AH490" i="3"/>
  <c r="Z490" i="3"/>
  <c r="R490" i="3"/>
  <c r="BG490" i="3"/>
  <c r="AY490" i="3"/>
  <c r="AQ490" i="3"/>
  <c r="AI490" i="3"/>
  <c r="AA490" i="3"/>
  <c r="S490" i="3"/>
  <c r="BH492" i="3"/>
  <c r="BD492" i="3"/>
  <c r="AZ492" i="3"/>
  <c r="AV492" i="3"/>
  <c r="AR492" i="3"/>
  <c r="AN492" i="3"/>
  <c r="AJ492" i="3"/>
  <c r="AF492" i="3"/>
  <c r="AB492" i="3"/>
  <c r="X492" i="3"/>
  <c r="T492" i="3"/>
  <c r="BM492" i="3" s="1"/>
  <c r="P492" i="3"/>
  <c r="BI492" i="3"/>
  <c r="BE492" i="3"/>
  <c r="BA492" i="3"/>
  <c r="AW492" i="3"/>
  <c r="AS492" i="3"/>
  <c r="AO492" i="3"/>
  <c r="AK492" i="3"/>
  <c r="AG492" i="3"/>
  <c r="AC492" i="3"/>
  <c r="Y492" i="3"/>
  <c r="U492" i="3"/>
  <c r="Q492" i="3"/>
  <c r="BC494" i="3"/>
  <c r="AU494" i="3"/>
  <c r="AM494" i="3"/>
  <c r="AE494" i="3"/>
  <c r="W494" i="3"/>
  <c r="O494" i="3"/>
  <c r="BD494" i="3"/>
  <c r="AV494" i="3"/>
  <c r="AN494" i="3"/>
  <c r="AF494" i="3"/>
  <c r="X494" i="3"/>
  <c r="P494" i="3"/>
  <c r="BD496" i="3"/>
  <c r="AV496" i="3"/>
  <c r="AN496" i="3"/>
  <c r="AF496" i="3"/>
  <c r="X496" i="3"/>
  <c r="P496" i="3"/>
  <c r="BE496" i="3"/>
  <c r="AW496" i="3"/>
  <c r="AO496" i="3"/>
  <c r="AG496" i="3"/>
  <c r="Y496" i="3"/>
  <c r="Q496" i="3"/>
  <c r="BG518" i="3"/>
  <c r="AY518" i="3"/>
  <c r="AQ518" i="3"/>
  <c r="AI518" i="3"/>
  <c r="AA518" i="3"/>
  <c r="S518" i="3"/>
  <c r="BD518" i="3"/>
  <c r="AV518" i="3"/>
  <c r="AN518" i="3"/>
  <c r="AF518" i="3"/>
  <c r="X518" i="3"/>
  <c r="BH520" i="3"/>
  <c r="AZ520" i="3"/>
  <c r="AR520" i="3"/>
  <c r="AJ520" i="3"/>
  <c r="AB520" i="3"/>
  <c r="T520" i="3"/>
  <c r="BI520" i="3"/>
  <c r="BA520" i="3"/>
  <c r="AS520" i="3"/>
  <c r="AK520" i="3"/>
  <c r="AC520" i="3"/>
  <c r="U520" i="3"/>
  <c r="M520" i="3"/>
  <c r="BH524" i="3"/>
  <c r="BD524" i="3"/>
  <c r="AZ524" i="3"/>
  <c r="AV524" i="3"/>
  <c r="AR524" i="3"/>
  <c r="AN524" i="3"/>
  <c r="AJ524" i="3"/>
  <c r="AF524" i="3"/>
  <c r="AB524" i="3"/>
  <c r="X524" i="3"/>
  <c r="T524" i="3"/>
  <c r="P524" i="3"/>
  <c r="BI524" i="3"/>
  <c r="BE524" i="3"/>
  <c r="BA524" i="3"/>
  <c r="AW524" i="3"/>
  <c r="AS524" i="3"/>
  <c r="AO524" i="3"/>
  <c r="AK524" i="3"/>
  <c r="AG524" i="3"/>
  <c r="AC524" i="3"/>
  <c r="Y524" i="3"/>
  <c r="U524" i="3"/>
  <c r="BL524" i="3" s="1"/>
  <c r="Q524" i="3"/>
  <c r="Y529" i="3"/>
  <c r="AO529" i="3"/>
  <c r="BE529" i="3"/>
  <c r="X531" i="3"/>
  <c r="AN531" i="3"/>
  <c r="AW531" i="3"/>
  <c r="BE531" i="3"/>
  <c r="BH499" i="3"/>
  <c r="BD499" i="3"/>
  <c r="AZ499" i="3"/>
  <c r="AV499" i="3"/>
  <c r="AR499" i="3"/>
  <c r="AN499" i="3"/>
  <c r="AJ499" i="3"/>
  <c r="AF499" i="3"/>
  <c r="AB499" i="3"/>
  <c r="X499" i="3"/>
  <c r="T499" i="3"/>
  <c r="P499" i="3"/>
  <c r="BN499" i="3" s="1"/>
  <c r="BI499" i="3"/>
  <c r="BE499" i="3"/>
  <c r="BA499" i="3"/>
  <c r="AW499" i="3"/>
  <c r="AS499" i="3"/>
  <c r="AO499" i="3"/>
  <c r="AK499" i="3"/>
  <c r="AG499" i="3"/>
  <c r="AC499" i="3"/>
  <c r="Y499" i="3"/>
  <c r="U499" i="3"/>
  <c r="Q499" i="3"/>
  <c r="BJ499" i="3" s="1"/>
  <c r="BF503" i="3"/>
  <c r="AX503" i="3"/>
  <c r="AP503" i="3"/>
  <c r="AH503" i="3"/>
  <c r="Z503" i="3"/>
  <c r="R503" i="3"/>
  <c r="BG503" i="3"/>
  <c r="AY503" i="3"/>
  <c r="AQ503" i="3"/>
  <c r="AI503" i="3"/>
  <c r="AA503" i="3"/>
  <c r="S503" i="3"/>
  <c r="BM503" i="3" s="1"/>
  <c r="BH509" i="3"/>
  <c r="BD509" i="3"/>
  <c r="AZ509" i="3"/>
  <c r="AV509" i="3"/>
  <c r="AR509" i="3"/>
  <c r="AN509" i="3"/>
  <c r="AJ509" i="3"/>
  <c r="AF509" i="3"/>
  <c r="AB509" i="3"/>
  <c r="X509" i="3"/>
  <c r="T509" i="3"/>
  <c r="P509" i="3"/>
  <c r="BI509" i="3"/>
  <c r="BE509" i="3"/>
  <c r="BA509" i="3"/>
  <c r="AW509" i="3"/>
  <c r="AS509" i="3"/>
  <c r="AO509" i="3"/>
  <c r="AK509" i="3"/>
  <c r="AG509" i="3"/>
  <c r="AC509" i="3"/>
  <c r="Y509" i="3"/>
  <c r="U509" i="3"/>
  <c r="Q509" i="3"/>
  <c r="BJ509" i="3" s="1"/>
  <c r="AY511" i="3"/>
  <c r="W511" i="3"/>
  <c r="AN511" i="3"/>
  <c r="BD513" i="3"/>
  <c r="X513" i="3"/>
  <c r="AO513" i="3"/>
  <c r="BG515" i="3"/>
  <c r="AA515" i="3"/>
  <c r="AR515" i="3"/>
  <c r="BH517" i="3"/>
  <c r="AB517" i="3"/>
  <c r="AS517" i="3"/>
  <c r="M517" i="3"/>
  <c r="AE519" i="3"/>
  <c r="AV519" i="3"/>
  <c r="P519" i="3"/>
  <c r="BB521" i="3"/>
  <c r="AT521" i="3"/>
  <c r="AL521" i="3"/>
  <c r="AD521" i="3"/>
  <c r="V521" i="3"/>
  <c r="BI521" i="3"/>
  <c r="AY521" i="3"/>
  <c r="AO521" i="3"/>
  <c r="AC521" i="3"/>
  <c r="S521" i="3"/>
  <c r="AY523" i="3"/>
  <c r="Z523" i="3"/>
  <c r="AQ525" i="3"/>
  <c r="M527" i="3"/>
  <c r="BN527" i="3" s="1"/>
  <c r="N529" i="3"/>
  <c r="AZ486" i="3"/>
  <c r="AB486" i="3"/>
  <c r="BB486" i="3"/>
  <c r="AH486" i="3"/>
  <c r="BI486" i="3"/>
  <c r="AY486" i="3"/>
  <c r="AO486" i="3"/>
  <c r="AC486" i="3"/>
  <c r="S486" i="3"/>
  <c r="BM486" i="3" s="1"/>
  <c r="BC511" i="3"/>
  <c r="AE511" i="3"/>
  <c r="AV511" i="3"/>
  <c r="P511" i="3"/>
  <c r="BK511" i="3" s="1"/>
  <c r="AF513" i="3"/>
  <c r="AW513" i="3"/>
  <c r="Q513" i="3"/>
  <c r="AI515" i="3"/>
  <c r="AZ515" i="3"/>
  <c r="T515" i="3"/>
  <c r="AJ517" i="3"/>
  <c r="BA517" i="3"/>
  <c r="U517" i="3"/>
  <c r="AM519" i="3"/>
  <c r="BD519" i="3"/>
  <c r="X519" i="3"/>
  <c r="BD521" i="3"/>
  <c r="AV521" i="3"/>
  <c r="AN521" i="3"/>
  <c r="AF521" i="3"/>
  <c r="X521" i="3"/>
  <c r="P521" i="3"/>
  <c r="BK521" i="3" s="1"/>
  <c r="BA521" i="3"/>
  <c r="AQ521" i="3"/>
  <c r="AG521" i="3"/>
  <c r="U521" i="3"/>
  <c r="BG523" i="3"/>
  <c r="BF523" i="3"/>
  <c r="BG525" i="3"/>
  <c r="AC527" i="3"/>
  <c r="AT529" i="3"/>
  <c r="AR486" i="3"/>
  <c r="X486" i="3"/>
  <c r="AX486" i="3"/>
  <c r="Z486" i="3"/>
  <c r="BG486" i="3"/>
  <c r="AW486" i="3"/>
  <c r="AK486" i="3"/>
  <c r="AA486" i="3"/>
  <c r="Q486" i="3"/>
  <c r="AU511" i="3"/>
  <c r="O511" i="3"/>
  <c r="AV513" i="3"/>
  <c r="P513" i="3"/>
  <c r="AY515" i="3"/>
  <c r="S515" i="3"/>
  <c r="AZ517" i="3"/>
  <c r="T517" i="3"/>
  <c r="BJ517" i="3" s="1"/>
  <c r="BC519" i="3"/>
  <c r="W519" i="3"/>
  <c r="BM519" i="3" s="1"/>
  <c r="BH521" i="3"/>
  <c r="AZ521" i="3"/>
  <c r="AR521" i="3"/>
  <c r="AJ521" i="3"/>
  <c r="AB521" i="3"/>
  <c r="T521" i="3"/>
  <c r="BJ521" i="3" s="1"/>
  <c r="BG521" i="3"/>
  <c r="AW521" i="3"/>
  <c r="AK521" i="3"/>
  <c r="AA521" i="3"/>
  <c r="Q521" i="3"/>
  <c r="AI523" i="3"/>
  <c r="BF525" i="3"/>
  <c r="AA525" i="3"/>
  <c r="AD527" i="3"/>
  <c r="BD486" i="3"/>
  <c r="AJ486" i="3"/>
  <c r="BF486" i="3"/>
  <c r="AL486" i="3"/>
  <c r="R486" i="3"/>
  <c r="BA486" i="3"/>
  <c r="AQ486" i="3"/>
  <c r="AG486" i="3"/>
  <c r="U486" i="3"/>
  <c r="N521" i="3"/>
  <c r="BC521" i="3"/>
  <c r="AU521" i="3"/>
  <c r="AM521" i="3"/>
  <c r="AE521" i="3"/>
  <c r="W521" i="3"/>
  <c r="AQ523" i="3"/>
  <c r="BI527" i="3"/>
  <c r="AV486" i="3"/>
  <c r="AF486" i="3"/>
  <c r="P486" i="3"/>
  <c r="AT486" i="3"/>
  <c r="AD486" i="3"/>
  <c r="N486" i="3"/>
  <c r="BC486" i="3"/>
  <c r="AU486" i="3"/>
  <c r="AM486" i="3"/>
  <c r="AE486" i="3"/>
  <c r="W486" i="3"/>
  <c r="BK492" i="3"/>
  <c r="N518" i="3"/>
  <c r="BL533" i="3"/>
  <c r="L485" i="3"/>
  <c r="BK533" i="3"/>
  <c r="N511" i="3"/>
  <c r="R511" i="3"/>
  <c r="V511" i="3"/>
  <c r="Z511" i="3"/>
  <c r="AD511" i="3"/>
  <c r="AH511" i="3"/>
  <c r="AL511" i="3"/>
  <c r="AP511" i="3"/>
  <c r="AT511" i="3"/>
  <c r="AX511" i="3"/>
  <c r="BB511" i="3"/>
  <c r="BF511" i="3"/>
  <c r="M511" i="3"/>
  <c r="Q511" i="3"/>
  <c r="U511" i="3"/>
  <c r="Y511" i="3"/>
  <c r="AC511" i="3"/>
  <c r="AG511" i="3"/>
  <c r="AK511" i="3"/>
  <c r="AO511" i="3"/>
  <c r="AS511" i="3"/>
  <c r="N515" i="3"/>
  <c r="R515" i="3"/>
  <c r="V515" i="3"/>
  <c r="Z515" i="3"/>
  <c r="AD515" i="3"/>
  <c r="AH515" i="3"/>
  <c r="AL515" i="3"/>
  <c r="AP515" i="3"/>
  <c r="AT515" i="3"/>
  <c r="AX515" i="3"/>
  <c r="BB515" i="3"/>
  <c r="BF515" i="3"/>
  <c r="M515" i="3"/>
  <c r="BN515" i="3" s="1"/>
  <c r="Q515" i="3"/>
  <c r="U515" i="3"/>
  <c r="Y515" i="3"/>
  <c r="AC515" i="3"/>
  <c r="AG515" i="3"/>
  <c r="AK515" i="3"/>
  <c r="AO515" i="3"/>
  <c r="AS515" i="3"/>
  <c r="AW515" i="3"/>
  <c r="BA515" i="3"/>
  <c r="BE515" i="3"/>
  <c r="BI515" i="3"/>
  <c r="O517" i="3"/>
  <c r="S517" i="3"/>
  <c r="W517" i="3"/>
  <c r="AA517" i="3"/>
  <c r="AE517" i="3"/>
  <c r="AI517" i="3"/>
  <c r="AM517" i="3"/>
  <c r="AQ517" i="3"/>
  <c r="AU517" i="3"/>
  <c r="AY517" i="3"/>
  <c r="BC517" i="3"/>
  <c r="BG517" i="3"/>
  <c r="N517" i="3"/>
  <c r="R517" i="3"/>
  <c r="V517" i="3"/>
  <c r="Z517" i="3"/>
  <c r="AD517" i="3"/>
  <c r="AH517" i="3"/>
  <c r="AL517" i="3"/>
  <c r="AP517" i="3"/>
  <c r="AT517" i="3"/>
  <c r="AX517" i="3"/>
  <c r="BB517" i="3"/>
  <c r="BF517" i="3"/>
  <c r="N519" i="3"/>
  <c r="R519" i="3"/>
  <c r="V519" i="3"/>
  <c r="Z519" i="3"/>
  <c r="AD519" i="3"/>
  <c r="AH519" i="3"/>
  <c r="AL519" i="3"/>
  <c r="AP519" i="3"/>
  <c r="AT519" i="3"/>
  <c r="AX519" i="3"/>
  <c r="BB519" i="3"/>
  <c r="BF519" i="3"/>
  <c r="M519" i="3"/>
  <c r="Q519" i="3"/>
  <c r="U519" i="3"/>
  <c r="Y519" i="3"/>
  <c r="AC519" i="3"/>
  <c r="AG519" i="3"/>
  <c r="AK519" i="3"/>
  <c r="AO519" i="3"/>
  <c r="AS519" i="3"/>
  <c r="AW519" i="3"/>
  <c r="BA519" i="3"/>
  <c r="BE519" i="3"/>
  <c r="BI519" i="3"/>
  <c r="P523" i="3"/>
  <c r="T523" i="3"/>
  <c r="X523" i="3"/>
  <c r="AB523" i="3"/>
  <c r="AF523" i="3"/>
  <c r="AJ523" i="3"/>
  <c r="AN523" i="3"/>
  <c r="AR523" i="3"/>
  <c r="AV523" i="3"/>
  <c r="AZ523" i="3"/>
  <c r="BD523" i="3"/>
  <c r="BH523" i="3"/>
  <c r="O523" i="3"/>
  <c r="S523" i="3"/>
  <c r="W523" i="3"/>
  <c r="AA523" i="3"/>
  <c r="N523" i="3"/>
  <c r="V523" i="3"/>
  <c r="AD523" i="3"/>
  <c r="AL523" i="3"/>
  <c r="AT523" i="3"/>
  <c r="BB523" i="3"/>
  <c r="M523" i="3"/>
  <c r="BN523" i="3" s="1"/>
  <c r="U523" i="3"/>
  <c r="AC523" i="3"/>
  <c r="AG523" i="3"/>
  <c r="AK523" i="3"/>
  <c r="AO523" i="3"/>
  <c r="AS523" i="3"/>
  <c r="AW523" i="3"/>
  <c r="BA523" i="3"/>
  <c r="BE523" i="3"/>
  <c r="BI523" i="3"/>
  <c r="M525" i="3"/>
  <c r="Q525" i="3"/>
  <c r="U525" i="3"/>
  <c r="Y525" i="3"/>
  <c r="AC525" i="3"/>
  <c r="AG525" i="3"/>
  <c r="AK525" i="3"/>
  <c r="AO525" i="3"/>
  <c r="AS525" i="3"/>
  <c r="AW525" i="3"/>
  <c r="BA525" i="3"/>
  <c r="BE525" i="3"/>
  <c r="BI525" i="3"/>
  <c r="P525" i="3"/>
  <c r="T525" i="3"/>
  <c r="X525" i="3"/>
  <c r="AB525" i="3"/>
  <c r="AF525" i="3"/>
  <c r="AJ525" i="3"/>
  <c r="AN525" i="3"/>
  <c r="AR525" i="3"/>
  <c r="AV525" i="3"/>
  <c r="AZ525" i="3"/>
  <c r="BD525" i="3"/>
  <c r="BH525" i="3"/>
  <c r="O525" i="3"/>
  <c r="W525" i="3"/>
  <c r="AE525" i="3"/>
  <c r="AM525" i="3"/>
  <c r="AU525" i="3"/>
  <c r="BC525" i="3"/>
  <c r="N525" i="3"/>
  <c r="BJ525" i="3" s="1"/>
  <c r="V525" i="3"/>
  <c r="AD525" i="3"/>
  <c r="AL525" i="3"/>
  <c r="AT525" i="3"/>
  <c r="BB525" i="3"/>
  <c r="P527" i="3"/>
  <c r="T527" i="3"/>
  <c r="X527" i="3"/>
  <c r="AB527" i="3"/>
  <c r="AF527" i="3"/>
  <c r="AJ527" i="3"/>
  <c r="AN527" i="3"/>
  <c r="AR527" i="3"/>
  <c r="AV527" i="3"/>
  <c r="AZ527" i="3"/>
  <c r="BD527" i="3"/>
  <c r="BH527" i="3"/>
  <c r="O527" i="3"/>
  <c r="BL527" i="3" s="1"/>
  <c r="S527" i="3"/>
  <c r="W527" i="3"/>
  <c r="AA527" i="3"/>
  <c r="AE527" i="3"/>
  <c r="AI527" i="3"/>
  <c r="AM527" i="3"/>
  <c r="AQ527" i="3"/>
  <c r="AU527" i="3"/>
  <c r="AY527" i="3"/>
  <c r="BC527" i="3"/>
  <c r="BG527" i="3"/>
  <c r="R527" i="3"/>
  <c r="Z527" i="3"/>
  <c r="AH527" i="3"/>
  <c r="AP527" i="3"/>
  <c r="AX527" i="3"/>
  <c r="BF527" i="3"/>
  <c r="Q527" i="3"/>
  <c r="Y527" i="3"/>
  <c r="AG527" i="3"/>
  <c r="AO527" i="3"/>
  <c r="AW527" i="3"/>
  <c r="BE527" i="3"/>
  <c r="M531" i="3"/>
  <c r="Q531" i="3"/>
  <c r="U531" i="3"/>
  <c r="Y531" i="3"/>
  <c r="AC531" i="3"/>
  <c r="AG531" i="3"/>
  <c r="AK531" i="3"/>
  <c r="AO531" i="3"/>
  <c r="O531" i="3"/>
  <c r="W531" i="3"/>
  <c r="AE531" i="3"/>
  <c r="AM531" i="3"/>
  <c r="O513" i="3"/>
  <c r="S513" i="3"/>
  <c r="W513" i="3"/>
  <c r="AA513" i="3"/>
  <c r="AE513" i="3"/>
  <c r="AI513" i="3"/>
  <c r="AM513" i="3"/>
  <c r="AQ513" i="3"/>
  <c r="AU513" i="3"/>
  <c r="AY513" i="3"/>
  <c r="BC513" i="3"/>
  <c r="BG513" i="3"/>
  <c r="N513" i="3"/>
  <c r="BN513" i="3" s="1"/>
  <c r="R513" i="3"/>
  <c r="V513" i="3"/>
  <c r="Z513" i="3"/>
  <c r="AD513" i="3"/>
  <c r="AH513" i="3"/>
  <c r="AL513" i="3"/>
  <c r="AP513" i="3"/>
  <c r="AT513" i="3"/>
  <c r="AX513" i="3"/>
  <c r="BB513" i="3"/>
  <c r="BF513" i="3"/>
  <c r="P529" i="3"/>
  <c r="T529" i="3"/>
  <c r="X529" i="3"/>
  <c r="AB529" i="3"/>
  <c r="AF529" i="3"/>
  <c r="AJ529" i="3"/>
  <c r="AN529" i="3"/>
  <c r="AR529" i="3"/>
  <c r="AV529" i="3"/>
  <c r="AZ529" i="3"/>
  <c r="BD529" i="3"/>
  <c r="BH529" i="3"/>
  <c r="R529" i="3"/>
  <c r="Z529" i="3"/>
  <c r="AH529" i="3"/>
  <c r="AP529" i="3"/>
  <c r="AX529" i="3"/>
  <c r="BF529" i="3"/>
  <c r="L484" i="3"/>
  <c r="BG484" i="3" s="1"/>
  <c r="K484" i="3"/>
  <c r="O529" i="3"/>
  <c r="W529" i="3"/>
  <c r="AE529" i="3"/>
  <c r="AM529" i="3"/>
  <c r="AU529" i="3"/>
  <c r="BC529" i="3"/>
  <c r="N531" i="3"/>
  <c r="V531" i="3"/>
  <c r="AD531" i="3"/>
  <c r="AL531" i="3"/>
  <c r="AR531" i="3"/>
  <c r="AV531" i="3"/>
  <c r="AZ531" i="3"/>
  <c r="BD531" i="3"/>
  <c r="BH531" i="3"/>
  <c r="BB488" i="3"/>
  <c r="AT488" i="3"/>
  <c r="AL488" i="3"/>
  <c r="AD488" i="3"/>
  <c r="V488" i="3"/>
  <c r="N488" i="3"/>
  <c r="BN488" i="3" s="1"/>
  <c r="BD488" i="3"/>
  <c r="AV488" i="3"/>
  <c r="AN488" i="3"/>
  <c r="AF488" i="3"/>
  <c r="X488" i="3"/>
  <c r="P488" i="3"/>
  <c r="BG488" i="3"/>
  <c r="BC488" i="3"/>
  <c r="AY488" i="3"/>
  <c r="AU488" i="3"/>
  <c r="AQ488" i="3"/>
  <c r="AM488" i="3"/>
  <c r="AI488" i="3"/>
  <c r="AE488" i="3"/>
  <c r="AA488" i="3"/>
  <c r="W488" i="3"/>
  <c r="BM488" i="3" s="1"/>
  <c r="S488" i="3"/>
  <c r="BH490" i="3"/>
  <c r="BD490" i="3"/>
  <c r="AZ490" i="3"/>
  <c r="AV490" i="3"/>
  <c r="AR490" i="3"/>
  <c r="AN490" i="3"/>
  <c r="AJ490" i="3"/>
  <c r="AF490" i="3"/>
  <c r="AB490" i="3"/>
  <c r="X490" i="3"/>
  <c r="T490" i="3"/>
  <c r="P490" i="3"/>
  <c r="BI490" i="3"/>
  <c r="BE490" i="3"/>
  <c r="BA490" i="3"/>
  <c r="AW490" i="3"/>
  <c r="AS490" i="3"/>
  <c r="AO490" i="3"/>
  <c r="AK490" i="3"/>
  <c r="AG490" i="3"/>
  <c r="AC490" i="3"/>
  <c r="Y490" i="3"/>
  <c r="U490" i="3"/>
  <c r="Q490" i="3"/>
  <c r="BI494" i="3"/>
  <c r="BE494" i="3"/>
  <c r="BA494" i="3"/>
  <c r="AW494" i="3"/>
  <c r="AS494" i="3"/>
  <c r="AO494" i="3"/>
  <c r="AK494" i="3"/>
  <c r="AG494" i="3"/>
  <c r="AC494" i="3"/>
  <c r="Y494" i="3"/>
  <c r="U494" i="3"/>
  <c r="Q494" i="3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F496" i="3"/>
  <c r="BB496" i="3"/>
  <c r="AX496" i="3"/>
  <c r="AT496" i="3"/>
  <c r="AP496" i="3"/>
  <c r="AL496" i="3"/>
  <c r="AH496" i="3"/>
  <c r="AD496" i="3"/>
  <c r="Z496" i="3"/>
  <c r="V496" i="3"/>
  <c r="R496" i="3"/>
  <c r="BL496" i="3" s="1"/>
  <c r="N496" i="3"/>
  <c r="BG496" i="3"/>
  <c r="BC496" i="3"/>
  <c r="AY496" i="3"/>
  <c r="AU496" i="3"/>
  <c r="AQ496" i="3"/>
  <c r="AM496" i="3"/>
  <c r="AI496" i="3"/>
  <c r="AE496" i="3"/>
  <c r="AA496" i="3"/>
  <c r="W496" i="3"/>
  <c r="S496" i="3"/>
  <c r="BK496" i="3" s="1"/>
  <c r="BI518" i="3"/>
  <c r="BE518" i="3"/>
  <c r="BA518" i="3"/>
  <c r="AW518" i="3"/>
  <c r="AS518" i="3"/>
  <c r="AO518" i="3"/>
  <c r="AK518" i="3"/>
  <c r="AG518" i="3"/>
  <c r="AC518" i="3"/>
  <c r="Y518" i="3"/>
  <c r="U518" i="3"/>
  <c r="Q518" i="3"/>
  <c r="BJ518" i="3" s="1"/>
  <c r="BF518" i="3"/>
  <c r="BB518" i="3"/>
  <c r="AX518" i="3"/>
  <c r="AT518" i="3"/>
  <c r="AP518" i="3"/>
  <c r="AL518" i="3"/>
  <c r="AH518" i="3"/>
  <c r="AD518" i="3"/>
  <c r="Z518" i="3"/>
  <c r="V518" i="3"/>
  <c r="R518" i="3"/>
  <c r="M518" i="3"/>
  <c r="BK518" i="3" s="1"/>
  <c r="BF520" i="3"/>
  <c r="BB520" i="3"/>
  <c r="AX520" i="3"/>
  <c r="AT520" i="3"/>
  <c r="AP520" i="3"/>
  <c r="AL520" i="3"/>
  <c r="AH520" i="3"/>
  <c r="AD520" i="3"/>
  <c r="Z520" i="3"/>
  <c r="V520" i="3"/>
  <c r="R520" i="3"/>
  <c r="N520" i="3"/>
  <c r="BG520" i="3"/>
  <c r="BC520" i="3"/>
  <c r="AY520" i="3"/>
  <c r="AU520" i="3"/>
  <c r="AQ520" i="3"/>
  <c r="AM520" i="3"/>
  <c r="AI520" i="3"/>
  <c r="AE520" i="3"/>
  <c r="AA520" i="3"/>
  <c r="W520" i="3"/>
  <c r="S520" i="3"/>
  <c r="M529" i="3"/>
  <c r="BK529" i="3" s="1"/>
  <c r="U529" i="3"/>
  <c r="AC529" i="3"/>
  <c r="AK529" i="3"/>
  <c r="AS529" i="3"/>
  <c r="BA529" i="3"/>
  <c r="BI529" i="3"/>
  <c r="T531" i="3"/>
  <c r="AB531" i="3"/>
  <c r="AJ531" i="3"/>
  <c r="AQ531" i="3"/>
  <c r="AU531" i="3"/>
  <c r="AY531" i="3"/>
  <c r="BC531" i="3"/>
  <c r="BG531" i="3"/>
  <c r="BH503" i="3"/>
  <c r="BD503" i="3"/>
  <c r="AZ503" i="3"/>
  <c r="AV503" i="3"/>
  <c r="AR503" i="3"/>
  <c r="AN503" i="3"/>
  <c r="AJ503" i="3"/>
  <c r="AF503" i="3"/>
  <c r="AB503" i="3"/>
  <c r="X503" i="3"/>
  <c r="T503" i="3"/>
  <c r="P503" i="3"/>
  <c r="BK503" i="3" s="1"/>
  <c r="BI503" i="3"/>
  <c r="BE503" i="3"/>
  <c r="BA503" i="3"/>
  <c r="AW503" i="3"/>
  <c r="AS503" i="3"/>
  <c r="AO503" i="3"/>
  <c r="AK503" i="3"/>
  <c r="AG503" i="3"/>
  <c r="AC503" i="3"/>
  <c r="Y503" i="3"/>
  <c r="U503" i="3"/>
  <c r="Q503" i="3"/>
  <c r="BI511" i="3"/>
  <c r="BE511" i="3"/>
  <c r="BA511" i="3"/>
  <c r="AW511" i="3"/>
  <c r="AQ511" i="3"/>
  <c r="AI511" i="3"/>
  <c r="AA511" i="3"/>
  <c r="S511" i="3"/>
  <c r="BH511" i="3"/>
  <c r="AZ511" i="3"/>
  <c r="AR511" i="3"/>
  <c r="AJ511" i="3"/>
  <c r="AB511" i="3"/>
  <c r="T511" i="3"/>
  <c r="BH513" i="3"/>
  <c r="AZ513" i="3"/>
  <c r="AR513" i="3"/>
  <c r="AJ513" i="3"/>
  <c r="AB513" i="3"/>
  <c r="T513" i="3"/>
  <c r="BM513" i="3" s="1"/>
  <c r="BI513" i="3"/>
  <c r="BA513" i="3"/>
  <c r="AS513" i="3"/>
  <c r="AK513" i="3"/>
  <c r="AC513" i="3"/>
  <c r="U513" i="3"/>
  <c r="M513" i="3"/>
  <c r="BC515" i="3"/>
  <c r="AU515" i="3"/>
  <c r="AM515" i="3"/>
  <c r="AE515" i="3"/>
  <c r="W515" i="3"/>
  <c r="O515" i="3"/>
  <c r="BD515" i="3"/>
  <c r="AV515" i="3"/>
  <c r="AN515" i="3"/>
  <c r="AF515" i="3"/>
  <c r="X515" i="3"/>
  <c r="P515" i="3"/>
  <c r="BD517" i="3"/>
  <c r="AV517" i="3"/>
  <c r="AN517" i="3"/>
  <c r="AF517" i="3"/>
  <c r="X517" i="3"/>
  <c r="P517" i="3"/>
  <c r="BE517" i="3"/>
  <c r="AW517" i="3"/>
  <c r="AO517" i="3"/>
  <c r="AG517" i="3"/>
  <c r="Y517" i="3"/>
  <c r="Q517" i="3"/>
  <c r="BG519" i="3"/>
  <c r="AY519" i="3"/>
  <c r="AQ519" i="3"/>
  <c r="AI519" i="3"/>
  <c r="AA519" i="3"/>
  <c r="S519" i="3"/>
  <c r="BH519" i="3"/>
  <c r="AZ519" i="3"/>
  <c r="AR519" i="3"/>
  <c r="AJ519" i="3"/>
  <c r="AB519" i="3"/>
  <c r="T519" i="3"/>
  <c r="BC523" i="3"/>
  <c r="AU523" i="3"/>
  <c r="AM523" i="3"/>
  <c r="AE523" i="3"/>
  <c r="Q523" i="3"/>
  <c r="AX523" i="3"/>
  <c r="AH523" i="3"/>
  <c r="R523" i="3"/>
  <c r="AX525" i="3"/>
  <c r="AH525" i="3"/>
  <c r="R525" i="3"/>
  <c r="AY525" i="3"/>
  <c r="AI525" i="3"/>
  <c r="S525" i="3"/>
  <c r="BA527" i="3"/>
  <c r="AK527" i="3"/>
  <c r="U527" i="3"/>
  <c r="BB527" i="3"/>
  <c r="AL527" i="3"/>
  <c r="V527" i="3"/>
  <c r="BB529" i="3"/>
  <c r="AL529" i="3"/>
  <c r="V529" i="3"/>
  <c r="BM529" i="3" s="1"/>
  <c r="AI531" i="3"/>
  <c r="S531" i="3"/>
  <c r="AY484" i="3"/>
  <c r="AI484" i="3"/>
  <c r="S484" i="3"/>
  <c r="BJ492" i="3"/>
  <c r="BL494" i="3"/>
  <c r="N500" i="3"/>
  <c r="P500" i="3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M500" i="3"/>
  <c r="O500" i="3"/>
  <c r="Q500" i="3"/>
  <c r="S500" i="3"/>
  <c r="U500" i="3"/>
  <c r="W500" i="3"/>
  <c r="Y500" i="3"/>
  <c r="AA500" i="3"/>
  <c r="AC500" i="3"/>
  <c r="AE500" i="3"/>
  <c r="AG500" i="3"/>
  <c r="AI500" i="3"/>
  <c r="AK500" i="3"/>
  <c r="AM500" i="3"/>
  <c r="AO500" i="3"/>
  <c r="AQ500" i="3"/>
  <c r="AS500" i="3"/>
  <c r="AU500" i="3"/>
  <c r="AW500" i="3"/>
  <c r="AY500" i="3"/>
  <c r="BA500" i="3"/>
  <c r="BC500" i="3"/>
  <c r="BE500" i="3"/>
  <c r="BG500" i="3"/>
  <c r="BI500" i="3"/>
  <c r="N504" i="3"/>
  <c r="P504" i="3"/>
  <c r="R504" i="3"/>
  <c r="T504" i="3"/>
  <c r="V504" i="3"/>
  <c r="X504" i="3"/>
  <c r="Z504" i="3"/>
  <c r="AB504" i="3"/>
  <c r="AD504" i="3"/>
  <c r="AF504" i="3"/>
  <c r="AH504" i="3"/>
  <c r="AJ504" i="3"/>
  <c r="AL504" i="3"/>
  <c r="AN504" i="3"/>
  <c r="AP504" i="3"/>
  <c r="AR504" i="3"/>
  <c r="AT504" i="3"/>
  <c r="AV504" i="3"/>
  <c r="AX504" i="3"/>
  <c r="AZ504" i="3"/>
  <c r="M504" i="3"/>
  <c r="O504" i="3"/>
  <c r="Q504" i="3"/>
  <c r="S504" i="3"/>
  <c r="U504" i="3"/>
  <c r="W504" i="3"/>
  <c r="Y504" i="3"/>
  <c r="AA504" i="3"/>
  <c r="AC504" i="3"/>
  <c r="AE504" i="3"/>
  <c r="AG504" i="3"/>
  <c r="AK504" i="3"/>
  <c r="AO504" i="3"/>
  <c r="AS504" i="3"/>
  <c r="AW504" i="3"/>
  <c r="BA504" i="3"/>
  <c r="BC504" i="3"/>
  <c r="BE504" i="3"/>
  <c r="BG504" i="3"/>
  <c r="BI504" i="3"/>
  <c r="AI504" i="3"/>
  <c r="AM504" i="3"/>
  <c r="AQ504" i="3"/>
  <c r="AU504" i="3"/>
  <c r="AY504" i="3"/>
  <c r="BB504" i="3"/>
  <c r="BD504" i="3"/>
  <c r="BF504" i="3"/>
  <c r="BH504" i="3"/>
  <c r="M508" i="3"/>
  <c r="O508" i="3"/>
  <c r="Q508" i="3"/>
  <c r="S508" i="3"/>
  <c r="U508" i="3"/>
  <c r="W508" i="3"/>
  <c r="Y508" i="3"/>
  <c r="AA508" i="3"/>
  <c r="AC508" i="3"/>
  <c r="AE508" i="3"/>
  <c r="AG508" i="3"/>
  <c r="AI508" i="3"/>
  <c r="AK508" i="3"/>
  <c r="AM508" i="3"/>
  <c r="AO508" i="3"/>
  <c r="AQ508" i="3"/>
  <c r="AS508" i="3"/>
  <c r="AU508" i="3"/>
  <c r="AW508" i="3"/>
  <c r="AY508" i="3"/>
  <c r="BA508" i="3"/>
  <c r="BC508" i="3"/>
  <c r="BE508" i="3"/>
  <c r="BG508" i="3"/>
  <c r="BI508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M512" i="3"/>
  <c r="O512" i="3"/>
  <c r="Q512" i="3"/>
  <c r="S512" i="3"/>
  <c r="U512" i="3"/>
  <c r="W512" i="3"/>
  <c r="Y512" i="3"/>
  <c r="AA512" i="3"/>
  <c r="AC512" i="3"/>
  <c r="AE512" i="3"/>
  <c r="AG512" i="3"/>
  <c r="AI512" i="3"/>
  <c r="AK512" i="3"/>
  <c r="AM512" i="3"/>
  <c r="AO512" i="3"/>
  <c r="AQ512" i="3"/>
  <c r="AS512" i="3"/>
  <c r="AU512" i="3"/>
  <c r="AW512" i="3"/>
  <c r="AY512" i="3"/>
  <c r="BA512" i="3"/>
  <c r="BC512" i="3"/>
  <c r="BE512" i="3"/>
  <c r="BG512" i="3"/>
  <c r="BI512" i="3"/>
  <c r="N512" i="3"/>
  <c r="P512" i="3"/>
  <c r="R512" i="3"/>
  <c r="T512" i="3"/>
  <c r="V512" i="3"/>
  <c r="X512" i="3"/>
  <c r="Z512" i="3"/>
  <c r="AB512" i="3"/>
  <c r="AD512" i="3"/>
  <c r="AF512" i="3"/>
  <c r="AH512" i="3"/>
  <c r="AJ512" i="3"/>
  <c r="AL512" i="3"/>
  <c r="AN512" i="3"/>
  <c r="AP512" i="3"/>
  <c r="AR512" i="3"/>
  <c r="AT512" i="3"/>
  <c r="AV512" i="3"/>
  <c r="AX512" i="3"/>
  <c r="AZ512" i="3"/>
  <c r="BB512" i="3"/>
  <c r="BD512" i="3"/>
  <c r="BF512" i="3"/>
  <c r="BH512" i="3"/>
  <c r="M516" i="3"/>
  <c r="O516" i="3"/>
  <c r="Q516" i="3"/>
  <c r="S516" i="3"/>
  <c r="U516" i="3"/>
  <c r="W516" i="3"/>
  <c r="Y516" i="3"/>
  <c r="AA516" i="3"/>
  <c r="AC516" i="3"/>
  <c r="AE516" i="3"/>
  <c r="AG516" i="3"/>
  <c r="AI516" i="3"/>
  <c r="AK516" i="3"/>
  <c r="AM516" i="3"/>
  <c r="AO516" i="3"/>
  <c r="AQ516" i="3"/>
  <c r="AS516" i="3"/>
  <c r="AU516" i="3"/>
  <c r="AW516" i="3"/>
  <c r="AY516" i="3"/>
  <c r="BA516" i="3"/>
  <c r="BC516" i="3"/>
  <c r="BE516" i="3"/>
  <c r="BG516" i="3"/>
  <c r="BI516" i="3"/>
  <c r="N516" i="3"/>
  <c r="P516" i="3"/>
  <c r="R516" i="3"/>
  <c r="T516" i="3"/>
  <c r="V516" i="3"/>
  <c r="X516" i="3"/>
  <c r="Z516" i="3"/>
  <c r="AB516" i="3"/>
  <c r="AD516" i="3"/>
  <c r="AF516" i="3"/>
  <c r="AH516" i="3"/>
  <c r="AJ516" i="3"/>
  <c r="AL516" i="3"/>
  <c r="AN516" i="3"/>
  <c r="AP516" i="3"/>
  <c r="AR516" i="3"/>
  <c r="AT516" i="3"/>
  <c r="AV516" i="3"/>
  <c r="AX516" i="3"/>
  <c r="AZ516" i="3"/>
  <c r="BB516" i="3"/>
  <c r="BD516" i="3"/>
  <c r="BF516" i="3"/>
  <c r="BH516" i="3"/>
  <c r="BK524" i="3"/>
  <c r="BM526" i="3"/>
  <c r="BL526" i="3"/>
  <c r="BK526" i="3"/>
  <c r="M528" i="3"/>
  <c r="O528" i="3"/>
  <c r="Q528" i="3"/>
  <c r="S528" i="3"/>
  <c r="U528" i="3"/>
  <c r="W528" i="3"/>
  <c r="Y528" i="3"/>
  <c r="AA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AC528" i="3"/>
  <c r="AG528" i="3"/>
  <c r="AK528" i="3"/>
  <c r="AO528" i="3"/>
  <c r="AS528" i="3"/>
  <c r="AW528" i="3"/>
  <c r="BA528" i="3"/>
  <c r="BE528" i="3"/>
  <c r="BI528" i="3"/>
  <c r="AE528" i="3"/>
  <c r="AI528" i="3"/>
  <c r="AM528" i="3"/>
  <c r="AQ528" i="3"/>
  <c r="AU528" i="3"/>
  <c r="AY528" i="3"/>
  <c r="BC528" i="3"/>
  <c r="BG528" i="3"/>
  <c r="M532" i="3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489" i="3"/>
  <c r="O489" i="3"/>
  <c r="Q489" i="3"/>
  <c r="S489" i="3"/>
  <c r="U489" i="3"/>
  <c r="W489" i="3"/>
  <c r="Y489" i="3"/>
  <c r="AA489" i="3"/>
  <c r="AC489" i="3"/>
  <c r="N489" i="3"/>
  <c r="R489" i="3"/>
  <c r="V489" i="3"/>
  <c r="Z489" i="3"/>
  <c r="AD489" i="3"/>
  <c r="AF489" i="3"/>
  <c r="AH489" i="3"/>
  <c r="AJ489" i="3"/>
  <c r="AL489" i="3"/>
  <c r="AN489" i="3"/>
  <c r="AP489" i="3"/>
  <c r="AR489" i="3"/>
  <c r="AT489" i="3"/>
  <c r="AV489" i="3"/>
  <c r="AX489" i="3"/>
  <c r="AZ489" i="3"/>
  <c r="BB489" i="3"/>
  <c r="BD489" i="3"/>
  <c r="BF489" i="3"/>
  <c r="BH489" i="3"/>
  <c r="P489" i="3"/>
  <c r="T489" i="3"/>
  <c r="X489" i="3"/>
  <c r="AB489" i="3"/>
  <c r="AE489" i="3"/>
  <c r="AG489" i="3"/>
  <c r="AI489" i="3"/>
  <c r="AK489" i="3"/>
  <c r="AM489" i="3"/>
  <c r="AO489" i="3"/>
  <c r="AQ489" i="3"/>
  <c r="AS489" i="3"/>
  <c r="AU489" i="3"/>
  <c r="AW489" i="3"/>
  <c r="AY489" i="3"/>
  <c r="BA489" i="3"/>
  <c r="BC489" i="3"/>
  <c r="BE489" i="3"/>
  <c r="BG489" i="3"/>
  <c r="BI489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R497" i="3"/>
  <c r="AV497" i="3"/>
  <c r="AZ497" i="3"/>
  <c r="BB497" i="3"/>
  <c r="BD497" i="3"/>
  <c r="BF497" i="3"/>
  <c r="BH497" i="3"/>
  <c r="AP497" i="3"/>
  <c r="AT497" i="3"/>
  <c r="AX497" i="3"/>
  <c r="BA497" i="3"/>
  <c r="BC497" i="3"/>
  <c r="BE497" i="3"/>
  <c r="BG497" i="3"/>
  <c r="BI497" i="3"/>
  <c r="BM499" i="3"/>
  <c r="BL499" i="3"/>
  <c r="BK501" i="3"/>
  <c r="BN501" i="3"/>
  <c r="BM501" i="3"/>
  <c r="BJ501" i="3"/>
  <c r="BK505" i="3"/>
  <c r="BL507" i="3"/>
  <c r="BN509" i="3"/>
  <c r="BL519" i="3"/>
  <c r="BN521" i="3"/>
  <c r="K485" i="3"/>
  <c r="AV484" i="3"/>
  <c r="AF484" i="3"/>
  <c r="P484" i="3"/>
  <c r="BN490" i="3"/>
  <c r="BL492" i="3"/>
  <c r="M498" i="3"/>
  <c r="O498" i="3"/>
  <c r="Q498" i="3"/>
  <c r="S498" i="3"/>
  <c r="U498" i="3"/>
  <c r="W498" i="3"/>
  <c r="Y498" i="3"/>
  <c r="AA498" i="3"/>
  <c r="AC498" i="3"/>
  <c r="AE498" i="3"/>
  <c r="AG498" i="3"/>
  <c r="AI498" i="3"/>
  <c r="AK498" i="3"/>
  <c r="AM498" i="3"/>
  <c r="AO498" i="3"/>
  <c r="AQ498" i="3"/>
  <c r="AS498" i="3"/>
  <c r="AU498" i="3"/>
  <c r="AW498" i="3"/>
  <c r="AY498" i="3"/>
  <c r="BA498" i="3"/>
  <c r="BC498" i="3"/>
  <c r="BE498" i="3"/>
  <c r="BG498" i="3"/>
  <c r="BI498" i="3"/>
  <c r="N498" i="3"/>
  <c r="P498" i="3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M502" i="3"/>
  <c r="O502" i="3"/>
  <c r="Q502" i="3"/>
  <c r="S502" i="3"/>
  <c r="U502" i="3"/>
  <c r="W502" i="3"/>
  <c r="Y502" i="3"/>
  <c r="AA502" i="3"/>
  <c r="AC502" i="3"/>
  <c r="AE502" i="3"/>
  <c r="AG502" i="3"/>
  <c r="AI502" i="3"/>
  <c r="AK502" i="3"/>
  <c r="AM502" i="3"/>
  <c r="AO502" i="3"/>
  <c r="AQ502" i="3"/>
  <c r="AS502" i="3"/>
  <c r="AU502" i="3"/>
  <c r="AW502" i="3"/>
  <c r="AY502" i="3"/>
  <c r="BA502" i="3"/>
  <c r="BC502" i="3"/>
  <c r="BE502" i="3"/>
  <c r="BG502" i="3"/>
  <c r="BI502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M506" i="3"/>
  <c r="O506" i="3"/>
  <c r="Q506" i="3"/>
  <c r="S506" i="3"/>
  <c r="U506" i="3"/>
  <c r="W506" i="3"/>
  <c r="Y506" i="3"/>
  <c r="AA506" i="3"/>
  <c r="AC506" i="3"/>
  <c r="AE506" i="3"/>
  <c r="AG506" i="3"/>
  <c r="AI506" i="3"/>
  <c r="AK506" i="3"/>
  <c r="AM506" i="3"/>
  <c r="AO506" i="3"/>
  <c r="AQ506" i="3"/>
  <c r="AS506" i="3"/>
  <c r="AU506" i="3"/>
  <c r="AW506" i="3"/>
  <c r="AY506" i="3"/>
  <c r="BA506" i="3"/>
  <c r="BC506" i="3"/>
  <c r="BE506" i="3"/>
  <c r="BG506" i="3"/>
  <c r="BI506" i="3"/>
  <c r="N510" i="3"/>
  <c r="P510" i="3"/>
  <c r="R510" i="3"/>
  <c r="T510" i="3"/>
  <c r="V510" i="3"/>
  <c r="X510" i="3"/>
  <c r="Z510" i="3"/>
  <c r="AB510" i="3"/>
  <c r="AD510" i="3"/>
  <c r="AF510" i="3"/>
  <c r="AH510" i="3"/>
  <c r="AJ510" i="3"/>
  <c r="AL510" i="3"/>
  <c r="AN510" i="3"/>
  <c r="AP510" i="3"/>
  <c r="AR510" i="3"/>
  <c r="AT510" i="3"/>
  <c r="AV510" i="3"/>
  <c r="AX510" i="3"/>
  <c r="AZ510" i="3"/>
  <c r="BB510" i="3"/>
  <c r="BD510" i="3"/>
  <c r="BF510" i="3"/>
  <c r="BH510" i="3"/>
  <c r="M510" i="3"/>
  <c r="O510" i="3"/>
  <c r="Q510" i="3"/>
  <c r="S510" i="3"/>
  <c r="U510" i="3"/>
  <c r="W510" i="3"/>
  <c r="Y510" i="3"/>
  <c r="AA510" i="3"/>
  <c r="AC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N514" i="3"/>
  <c r="P514" i="3"/>
  <c r="R514" i="3"/>
  <c r="T514" i="3"/>
  <c r="V514" i="3"/>
  <c r="X514" i="3"/>
  <c r="Z514" i="3"/>
  <c r="AB514" i="3"/>
  <c r="AD514" i="3"/>
  <c r="AF514" i="3"/>
  <c r="AH514" i="3"/>
  <c r="AJ514" i="3"/>
  <c r="AL514" i="3"/>
  <c r="AN514" i="3"/>
  <c r="AP514" i="3"/>
  <c r="AR514" i="3"/>
  <c r="AT514" i="3"/>
  <c r="AV514" i="3"/>
  <c r="AX514" i="3"/>
  <c r="AZ514" i="3"/>
  <c r="BB514" i="3"/>
  <c r="BD514" i="3"/>
  <c r="BF514" i="3"/>
  <c r="BH51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BM520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BM524" i="3"/>
  <c r="BJ526" i="3"/>
  <c r="BN526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P530" i="3"/>
  <c r="T530" i="3"/>
  <c r="X530" i="3"/>
  <c r="AB530" i="3"/>
  <c r="AF530" i="3"/>
  <c r="AJ530" i="3"/>
  <c r="AN530" i="3"/>
  <c r="AR530" i="3"/>
  <c r="AV530" i="3"/>
  <c r="AZ530" i="3"/>
  <c r="BD530" i="3"/>
  <c r="BH530" i="3"/>
  <c r="N530" i="3"/>
  <c r="R530" i="3"/>
  <c r="V530" i="3"/>
  <c r="Z530" i="3"/>
  <c r="AD530" i="3"/>
  <c r="AH530" i="3"/>
  <c r="AL530" i="3"/>
  <c r="AP530" i="3"/>
  <c r="AT530" i="3"/>
  <c r="AX530" i="3"/>
  <c r="BB530" i="3"/>
  <c r="BF530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BN529" i="3"/>
  <c r="BM533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O487" i="3"/>
  <c r="S487" i="3"/>
  <c r="W487" i="3"/>
  <c r="AA487" i="3"/>
  <c r="AE487" i="3"/>
  <c r="AI487" i="3"/>
  <c r="AM487" i="3"/>
  <c r="AQ487" i="3"/>
  <c r="AU487" i="3"/>
  <c r="AY487" i="3"/>
  <c r="BC487" i="3"/>
  <c r="BG487" i="3"/>
  <c r="M487" i="3"/>
  <c r="Q487" i="3"/>
  <c r="U487" i="3"/>
  <c r="Y487" i="3"/>
  <c r="AC487" i="3"/>
  <c r="AG487" i="3"/>
  <c r="AK487" i="3"/>
  <c r="AO487" i="3"/>
  <c r="AS487" i="3"/>
  <c r="AW487" i="3"/>
  <c r="BA487" i="3"/>
  <c r="BE487" i="3"/>
  <c r="BI487" i="3"/>
  <c r="M491" i="3"/>
  <c r="O491" i="3"/>
  <c r="N491" i="3"/>
  <c r="P491" i="3"/>
  <c r="R491" i="3"/>
  <c r="T491" i="3"/>
  <c r="V491" i="3"/>
  <c r="X491" i="3"/>
  <c r="Z491" i="3"/>
  <c r="AB491" i="3"/>
  <c r="AD491" i="3"/>
  <c r="AF491" i="3"/>
  <c r="AH491" i="3"/>
  <c r="AJ491" i="3"/>
  <c r="AL491" i="3"/>
  <c r="AN491" i="3"/>
  <c r="AP491" i="3"/>
  <c r="AR491" i="3"/>
  <c r="AT491" i="3"/>
  <c r="AV491" i="3"/>
  <c r="AX491" i="3"/>
  <c r="AZ491" i="3"/>
  <c r="BB491" i="3"/>
  <c r="BD491" i="3"/>
  <c r="BF491" i="3"/>
  <c r="BH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BK499" i="3"/>
  <c r="BL501" i="3"/>
  <c r="BN503" i="3"/>
  <c r="BJ505" i="3"/>
  <c r="BK507" i="3"/>
  <c r="BM507" i="3"/>
  <c r="BM509" i="3"/>
  <c r="BL509" i="3"/>
  <c r="BM511" i="3"/>
  <c r="BL513" i="3"/>
  <c r="BJ515" i="3"/>
  <c r="BK519" i="3"/>
  <c r="BM521" i="3"/>
  <c r="BL521" i="3"/>
  <c r="BJ523" i="3"/>
  <c r="BK527" i="3"/>
  <c r="BM527" i="3"/>
  <c r="BL531" i="3"/>
  <c r="BL486" i="3"/>
  <c r="BN486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BK486" i="3" l="1"/>
  <c r="BN533" i="3"/>
  <c r="X484" i="3"/>
  <c r="AN484" i="3"/>
  <c r="BD484" i="3"/>
  <c r="AA484" i="3"/>
  <c r="AQ484" i="3"/>
  <c r="K404" i="3"/>
  <c r="BL503" i="3"/>
  <c r="BJ520" i="3"/>
  <c r="BM518" i="3"/>
  <c r="BN496" i="3"/>
  <c r="BK494" i="3"/>
  <c r="BL490" i="3"/>
  <c r="BK490" i="3"/>
  <c r="BJ531" i="3"/>
  <c r="N484" i="3"/>
  <c r="BN531" i="3"/>
  <c r="BK525" i="3"/>
  <c r="BK517" i="3"/>
  <c r="BL511" i="3"/>
  <c r="BJ524" i="3"/>
  <c r="BN494" i="3"/>
  <c r="T484" i="3"/>
  <c r="AB484" i="3"/>
  <c r="AJ484" i="3"/>
  <c r="AR484" i="3"/>
  <c r="AZ484" i="3"/>
  <c r="BH484" i="3"/>
  <c r="O484" i="3"/>
  <c r="W484" i="3"/>
  <c r="AE484" i="3"/>
  <c r="AM484" i="3"/>
  <c r="AU484" i="3"/>
  <c r="BC484" i="3"/>
  <c r="BM525" i="3"/>
  <c r="BK515" i="3"/>
  <c r="BL515" i="3"/>
  <c r="BK520" i="3"/>
  <c r="BN520" i="3"/>
  <c r="BL518" i="3"/>
  <c r="BL488" i="3"/>
  <c r="BI484" i="3"/>
  <c r="K400" i="3"/>
  <c r="BJ486" i="3"/>
  <c r="K408" i="3"/>
  <c r="K395" i="3"/>
  <c r="BL523" i="3"/>
  <c r="BK513" i="3"/>
  <c r="BN519" i="3"/>
  <c r="L416" i="3"/>
  <c r="L409" i="3"/>
  <c r="K402" i="3"/>
  <c r="BN511" i="3"/>
  <c r="K406" i="3"/>
  <c r="K403" i="3"/>
  <c r="K398" i="3"/>
  <c r="BJ503" i="3"/>
  <c r="BL529" i="3"/>
  <c r="BJ496" i="3"/>
  <c r="BJ494" i="3"/>
  <c r="BJ490" i="3"/>
  <c r="BJ529" i="3"/>
  <c r="BJ527" i="3"/>
  <c r="BL525" i="3"/>
  <c r="BJ519" i="3"/>
  <c r="BN517" i="3"/>
  <c r="BL517" i="3"/>
  <c r="K410" i="3"/>
  <c r="K407" i="3"/>
  <c r="K399" i="3"/>
  <c r="BM531" i="3"/>
  <c r="BM496" i="3"/>
  <c r="BM494" i="3"/>
  <c r="BM490" i="3"/>
  <c r="BK531" i="3"/>
  <c r="BJ513" i="3"/>
  <c r="BN525" i="3"/>
  <c r="BK523" i="3"/>
  <c r="BM517" i="3"/>
  <c r="BM515" i="3"/>
  <c r="BJ511" i="3"/>
  <c r="K462" i="3"/>
  <c r="K460" i="3"/>
  <c r="K458" i="3"/>
  <c r="L476" i="3"/>
  <c r="K461" i="3"/>
  <c r="K459" i="3"/>
  <c r="L441" i="3"/>
  <c r="L432" i="3"/>
  <c r="L429" i="3"/>
  <c r="K429" i="3"/>
  <c r="L428" i="3"/>
  <c r="K428" i="3"/>
  <c r="K427" i="3"/>
  <c r="K426" i="3"/>
  <c r="L417" i="3"/>
  <c r="K417" i="3"/>
  <c r="K409" i="3"/>
  <c r="K405" i="3"/>
  <c r="K401" i="3"/>
  <c r="K391" i="3"/>
  <c r="K390" i="3"/>
  <c r="L377" i="3"/>
  <c r="L375" i="3"/>
  <c r="L339" i="3"/>
  <c r="L338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K321" i="3"/>
  <c r="L320" i="3"/>
  <c r="K320" i="3"/>
  <c r="L319" i="3"/>
  <c r="K319" i="3"/>
  <c r="L318" i="3"/>
  <c r="L317" i="3"/>
  <c r="K317" i="3"/>
  <c r="L316" i="3"/>
  <c r="K316" i="3"/>
  <c r="L315" i="3"/>
  <c r="K315" i="3"/>
  <c r="L314" i="3"/>
  <c r="K314" i="3"/>
  <c r="BM523" i="3"/>
  <c r="BK536" i="3"/>
  <c r="BL520" i="3"/>
  <c r="BN518" i="3"/>
  <c r="BK498" i="3"/>
  <c r="R484" i="3"/>
  <c r="V484" i="3"/>
  <c r="Z484" i="3"/>
  <c r="AD484" i="3"/>
  <c r="AH484" i="3"/>
  <c r="AL484" i="3"/>
  <c r="AP484" i="3"/>
  <c r="AT484" i="3"/>
  <c r="AX484" i="3"/>
  <c r="BB484" i="3"/>
  <c r="BF484" i="3"/>
  <c r="BK532" i="3"/>
  <c r="BK508" i="3"/>
  <c r="M484" i="3"/>
  <c r="Q484" i="3"/>
  <c r="U484" i="3"/>
  <c r="Y484" i="3"/>
  <c r="AC484" i="3"/>
  <c r="AG484" i="3"/>
  <c r="AK484" i="3"/>
  <c r="AO484" i="3"/>
  <c r="AS484" i="3"/>
  <c r="AW484" i="3"/>
  <c r="BA484" i="3"/>
  <c r="BE484" i="3"/>
  <c r="BK488" i="3"/>
  <c r="BJ488" i="3"/>
  <c r="L477" i="3"/>
  <c r="L433" i="3"/>
  <c r="L420" i="3"/>
  <c r="L410" i="3"/>
  <c r="L407" i="3"/>
  <c r="L405" i="3"/>
  <c r="L403" i="3"/>
  <c r="L401" i="3"/>
  <c r="L399" i="3"/>
  <c r="BL495" i="3"/>
  <c r="BM491" i="3"/>
  <c r="BJ491" i="3"/>
  <c r="BK491" i="3"/>
  <c r="BN491" i="3"/>
  <c r="BM487" i="3"/>
  <c r="BJ536" i="3"/>
  <c r="BN536" i="3"/>
  <c r="BM534" i="3"/>
  <c r="BL534" i="3"/>
  <c r="BK534" i="3"/>
  <c r="BJ530" i="3"/>
  <c r="BN530" i="3"/>
  <c r="BM522" i="3"/>
  <c r="BL522" i="3"/>
  <c r="BK522" i="3"/>
  <c r="BJ514" i="3"/>
  <c r="BN514" i="3"/>
  <c r="BM510" i="3"/>
  <c r="BL510" i="3"/>
  <c r="BK510" i="3"/>
  <c r="BJ506" i="3"/>
  <c r="BN506" i="3"/>
  <c r="BM502" i="3"/>
  <c r="BL502" i="3"/>
  <c r="BJ498" i="3"/>
  <c r="BN498" i="3"/>
  <c r="M485" i="3"/>
  <c r="O485" i="3"/>
  <c r="Q485" i="3"/>
  <c r="S485" i="3"/>
  <c r="U485" i="3"/>
  <c r="W485" i="3"/>
  <c r="Y485" i="3"/>
  <c r="AA485" i="3"/>
  <c r="AC485" i="3"/>
  <c r="AE485" i="3"/>
  <c r="AG485" i="3"/>
  <c r="AI485" i="3"/>
  <c r="AK485" i="3"/>
  <c r="AM485" i="3"/>
  <c r="AO485" i="3"/>
  <c r="AQ485" i="3"/>
  <c r="AS485" i="3"/>
  <c r="AU485" i="3"/>
  <c r="AW485" i="3"/>
  <c r="AY485" i="3"/>
  <c r="BA485" i="3"/>
  <c r="BC485" i="3"/>
  <c r="BE485" i="3"/>
  <c r="BG485" i="3"/>
  <c r="BI485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BL497" i="3"/>
  <c r="BK493" i="3"/>
  <c r="BN493" i="3"/>
  <c r="BM489" i="3"/>
  <c r="BJ489" i="3"/>
  <c r="BL489" i="3"/>
  <c r="BK537" i="3"/>
  <c r="BN537" i="3"/>
  <c r="BL535" i="3"/>
  <c r="BJ532" i="3"/>
  <c r="BN532" i="3"/>
  <c r="BK528" i="3"/>
  <c r="BM528" i="3"/>
  <c r="BL528" i="3"/>
  <c r="BK516" i="3"/>
  <c r="BJ516" i="3"/>
  <c r="BN516" i="3"/>
  <c r="BM512" i="3"/>
  <c r="BL512" i="3"/>
  <c r="BJ508" i="3"/>
  <c r="BN508" i="3"/>
  <c r="BM504" i="3"/>
  <c r="BL504" i="3"/>
  <c r="BK504" i="3"/>
  <c r="BJ500" i="3"/>
  <c r="BN500" i="3"/>
  <c r="L449" i="3"/>
  <c r="L425" i="3"/>
  <c r="L412" i="3"/>
  <c r="L408" i="3"/>
  <c r="O408" i="3" s="1"/>
  <c r="L406" i="3"/>
  <c r="L404" i="3"/>
  <c r="O404" i="3" s="1"/>
  <c r="L402" i="3"/>
  <c r="L400" i="3"/>
  <c r="O400" i="3" s="1"/>
  <c r="BK495" i="3"/>
  <c r="BN495" i="3"/>
  <c r="BM495" i="3"/>
  <c r="BJ495" i="3"/>
  <c r="BL491" i="3"/>
  <c r="BN487" i="3"/>
  <c r="BK487" i="3"/>
  <c r="BL487" i="3"/>
  <c r="BJ487" i="3"/>
  <c r="BM536" i="3"/>
  <c r="BL536" i="3"/>
  <c r="BJ534" i="3"/>
  <c r="BN534" i="3"/>
  <c r="BK530" i="3"/>
  <c r="BM530" i="3"/>
  <c r="BL530" i="3"/>
  <c r="BJ522" i="3"/>
  <c r="BN522" i="3"/>
  <c r="BM514" i="3"/>
  <c r="BL514" i="3"/>
  <c r="BK514" i="3"/>
  <c r="BJ510" i="3"/>
  <c r="BN510" i="3"/>
  <c r="BM506" i="3"/>
  <c r="BL506" i="3"/>
  <c r="BK506" i="3"/>
  <c r="BK502" i="3"/>
  <c r="BJ502" i="3"/>
  <c r="BN502" i="3"/>
  <c r="BM498" i="3"/>
  <c r="BL498" i="3"/>
  <c r="BM497" i="3"/>
  <c r="BJ497" i="3"/>
  <c r="BK497" i="3"/>
  <c r="BN497" i="3"/>
  <c r="BM493" i="3"/>
  <c r="BJ493" i="3"/>
  <c r="BL493" i="3"/>
  <c r="BK489" i="3"/>
  <c r="BN489" i="3"/>
  <c r="BM537" i="3"/>
  <c r="BJ537" i="3"/>
  <c r="BL537" i="3"/>
  <c r="BK535" i="3"/>
  <c r="BN535" i="3"/>
  <c r="BM535" i="3"/>
  <c r="BJ535" i="3"/>
  <c r="BM532" i="3"/>
  <c r="BL532" i="3"/>
  <c r="BJ528" i="3"/>
  <c r="BN528" i="3"/>
  <c r="BM516" i="3"/>
  <c r="BL516" i="3"/>
  <c r="BK512" i="3"/>
  <c r="BJ512" i="3"/>
  <c r="BN512" i="3"/>
  <c r="BM508" i="3"/>
  <c r="BL508" i="3"/>
  <c r="BJ504" i="3"/>
  <c r="BN504" i="3"/>
  <c r="BM500" i="3"/>
  <c r="BL500" i="3"/>
  <c r="BK500" i="3"/>
  <c r="L383" i="3"/>
  <c r="L381" i="3"/>
  <c r="L379" i="3"/>
  <c r="L376" i="3"/>
  <c r="L374" i="3"/>
  <c r="L372" i="3"/>
  <c r="L370" i="3"/>
  <c r="L368" i="3"/>
  <c r="L366" i="3"/>
  <c r="L364" i="3"/>
  <c r="L362" i="3"/>
  <c r="L360" i="3"/>
  <c r="L358" i="3"/>
  <c r="L356" i="3"/>
  <c r="L354" i="3"/>
  <c r="L352" i="3"/>
  <c r="L350" i="3"/>
  <c r="L348" i="3"/>
  <c r="L346" i="3"/>
  <c r="L344" i="3"/>
  <c r="L342" i="3"/>
  <c r="L340" i="3"/>
  <c r="L336" i="3"/>
  <c r="K455" i="3"/>
  <c r="L445" i="3"/>
  <c r="L382" i="3"/>
  <c r="L380" i="3"/>
  <c r="L378" i="3"/>
  <c r="L373" i="3"/>
  <c r="L371" i="3"/>
  <c r="L369" i="3"/>
  <c r="L367" i="3"/>
  <c r="L365" i="3"/>
  <c r="L363" i="3"/>
  <c r="L361" i="3"/>
  <c r="L359" i="3"/>
  <c r="L357" i="3"/>
  <c r="L355" i="3"/>
  <c r="L353" i="3"/>
  <c r="L351" i="3"/>
  <c r="L349" i="3"/>
  <c r="L347" i="3"/>
  <c r="L345" i="3"/>
  <c r="L343" i="3"/>
  <c r="L341" i="3"/>
  <c r="L337" i="3"/>
  <c r="K477" i="3"/>
  <c r="K463" i="3"/>
  <c r="L457" i="3"/>
  <c r="L453" i="3"/>
  <c r="K447" i="3"/>
  <c r="L437" i="3"/>
  <c r="N437" i="3" s="1"/>
  <c r="K437" i="3"/>
  <c r="L436" i="3"/>
  <c r="AA436" i="3" s="1"/>
  <c r="K436" i="3"/>
  <c r="K435" i="3"/>
  <c r="K434" i="3"/>
  <c r="L421" i="3"/>
  <c r="Q421" i="3" s="1"/>
  <c r="K421" i="3"/>
  <c r="L413" i="3"/>
  <c r="T413" i="3" s="1"/>
  <c r="K413" i="3"/>
  <c r="K394" i="3"/>
  <c r="L483" i="3"/>
  <c r="L482" i="3"/>
  <c r="L481" i="3"/>
  <c r="L480" i="3"/>
  <c r="L479" i="3"/>
  <c r="L478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1" i="3"/>
  <c r="R461" i="3" s="1"/>
  <c r="L459" i="3"/>
  <c r="L456" i="3"/>
  <c r="L455" i="3"/>
  <c r="L454" i="3"/>
  <c r="L452" i="3"/>
  <c r="K451" i="3"/>
  <c r="L448" i="3"/>
  <c r="L447" i="3"/>
  <c r="AP447" i="3" s="1"/>
  <c r="L446" i="3"/>
  <c r="K443" i="3"/>
  <c r="K441" i="3"/>
  <c r="L440" i="3"/>
  <c r="K440" i="3"/>
  <c r="L439" i="3"/>
  <c r="K439" i="3"/>
  <c r="L438" i="3"/>
  <c r="K438" i="3"/>
  <c r="K433" i="3"/>
  <c r="K432" i="3"/>
  <c r="L431" i="3"/>
  <c r="K431" i="3"/>
  <c r="L430" i="3"/>
  <c r="K430" i="3"/>
  <c r="K425" i="3"/>
  <c r="L424" i="3"/>
  <c r="K424" i="3"/>
  <c r="L423" i="3"/>
  <c r="K423" i="3"/>
  <c r="L422" i="3"/>
  <c r="K422" i="3"/>
  <c r="K420" i="3"/>
  <c r="L419" i="3"/>
  <c r="K419" i="3"/>
  <c r="L418" i="3"/>
  <c r="K418" i="3"/>
  <c r="K416" i="3"/>
  <c r="L415" i="3"/>
  <c r="K415" i="3"/>
  <c r="L414" i="3"/>
  <c r="K414" i="3"/>
  <c r="K412" i="3"/>
  <c r="L411" i="3"/>
  <c r="K411" i="3"/>
  <c r="L396" i="3"/>
  <c r="K396" i="3"/>
  <c r="L392" i="3"/>
  <c r="K392" i="3"/>
  <c r="K483" i="3"/>
  <c r="K482" i="3"/>
  <c r="K481" i="3"/>
  <c r="K480" i="3"/>
  <c r="K479" i="3"/>
  <c r="K478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L462" i="3"/>
  <c r="AH461" i="3"/>
  <c r="Q461" i="3"/>
  <c r="AW461" i="3"/>
  <c r="L460" i="3"/>
  <c r="P459" i="3"/>
  <c r="AV459" i="3"/>
  <c r="AE459" i="3"/>
  <c r="L458" i="3"/>
  <c r="M458" i="3" s="1"/>
  <c r="L451" i="3"/>
  <c r="L450" i="3"/>
  <c r="Z447" i="3"/>
  <c r="BF447" i="3"/>
  <c r="AK447" i="3"/>
  <c r="BA447" i="3"/>
  <c r="L444" i="3"/>
  <c r="L443" i="3"/>
  <c r="L442" i="3"/>
  <c r="S436" i="3"/>
  <c r="AI436" i="3"/>
  <c r="AY436" i="3"/>
  <c r="R436" i="3"/>
  <c r="AH436" i="3"/>
  <c r="AX436" i="3"/>
  <c r="L435" i="3"/>
  <c r="AA435" i="3" s="1"/>
  <c r="L434" i="3"/>
  <c r="U429" i="3"/>
  <c r="AJ428" i="3"/>
  <c r="AY428" i="3"/>
  <c r="L427" i="3"/>
  <c r="AP427" i="3" s="1"/>
  <c r="L426" i="3"/>
  <c r="T426" i="3" s="1"/>
  <c r="Y421" i="3"/>
  <c r="AO421" i="3"/>
  <c r="BE421" i="3"/>
  <c r="T421" i="3"/>
  <c r="AB421" i="3"/>
  <c r="AJ421" i="3"/>
  <c r="AR421" i="3"/>
  <c r="AZ421" i="3"/>
  <c r="BH421" i="3"/>
  <c r="AK417" i="3"/>
  <c r="BA417" i="3"/>
  <c r="T417" i="3"/>
  <c r="AJ417" i="3"/>
  <c r="AZ417" i="3"/>
  <c r="R413" i="3"/>
  <c r="Z413" i="3"/>
  <c r="AH413" i="3"/>
  <c r="AP413" i="3"/>
  <c r="AX413" i="3"/>
  <c r="BF413" i="3"/>
  <c r="Q413" i="3"/>
  <c r="Y413" i="3"/>
  <c r="AG413" i="3"/>
  <c r="AO413" i="3"/>
  <c r="AW413" i="3"/>
  <c r="BE413" i="3"/>
  <c r="U410" i="3"/>
  <c r="AK410" i="3"/>
  <c r="BA410" i="3"/>
  <c r="T410" i="3"/>
  <c r="AJ410" i="3"/>
  <c r="AZ410" i="3"/>
  <c r="P409" i="3"/>
  <c r="X409" i="3"/>
  <c r="AF409" i="3"/>
  <c r="AN409" i="3"/>
  <c r="AV409" i="3"/>
  <c r="BD409" i="3"/>
  <c r="O409" i="3"/>
  <c r="W409" i="3"/>
  <c r="AE409" i="3"/>
  <c r="AM409" i="3"/>
  <c r="AU409" i="3"/>
  <c r="BC409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T407" i="3"/>
  <c r="AB407" i="3"/>
  <c r="AJ407" i="3"/>
  <c r="AR407" i="3"/>
  <c r="AZ407" i="3"/>
  <c r="BH407" i="3"/>
  <c r="S407" i="3"/>
  <c r="AA407" i="3"/>
  <c r="AI407" i="3"/>
  <c r="AQ407" i="3"/>
  <c r="AY407" i="3"/>
  <c r="BG407" i="3"/>
  <c r="Q406" i="3"/>
  <c r="Y406" i="3"/>
  <c r="AG406" i="3"/>
  <c r="AO406" i="3"/>
  <c r="AW406" i="3"/>
  <c r="BE406" i="3"/>
  <c r="P406" i="3"/>
  <c r="X406" i="3"/>
  <c r="AF406" i="3"/>
  <c r="AN406" i="3"/>
  <c r="AV406" i="3"/>
  <c r="BD406" i="3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O405" i="3"/>
  <c r="S405" i="3"/>
  <c r="W405" i="3"/>
  <c r="AA405" i="3"/>
  <c r="AE405" i="3"/>
  <c r="AI405" i="3"/>
  <c r="AM405" i="3"/>
  <c r="AQ405" i="3"/>
  <c r="AU405" i="3"/>
  <c r="AY405" i="3"/>
  <c r="BC405" i="3"/>
  <c r="BG405" i="3"/>
  <c r="M404" i="3"/>
  <c r="Q404" i="3"/>
  <c r="U404" i="3"/>
  <c r="Y404" i="3"/>
  <c r="AC404" i="3"/>
  <c r="AG404" i="3"/>
  <c r="AK404" i="3"/>
  <c r="AO404" i="3"/>
  <c r="AS404" i="3"/>
  <c r="AW404" i="3"/>
  <c r="BA404" i="3"/>
  <c r="BE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R403" i="3"/>
  <c r="Z403" i="3"/>
  <c r="AH403" i="3"/>
  <c r="AP403" i="3"/>
  <c r="AX403" i="3"/>
  <c r="BF403" i="3"/>
  <c r="Q403" i="3"/>
  <c r="Y403" i="3"/>
  <c r="AG403" i="3"/>
  <c r="AO403" i="3"/>
  <c r="AW403" i="3"/>
  <c r="BE403" i="3"/>
  <c r="O402" i="3"/>
  <c r="W402" i="3"/>
  <c r="AE402" i="3"/>
  <c r="AM402" i="3"/>
  <c r="AU402" i="3"/>
  <c r="BC402" i="3"/>
  <c r="N402" i="3"/>
  <c r="V402" i="3"/>
  <c r="AD402" i="3"/>
  <c r="AL402" i="3"/>
  <c r="AT402" i="3"/>
  <c r="BB402" i="3"/>
  <c r="P401" i="3"/>
  <c r="AB401" i="3"/>
  <c r="AJ401" i="3"/>
  <c r="AR401" i="3"/>
  <c r="AZ401" i="3"/>
  <c r="BH401" i="3"/>
  <c r="S401" i="3"/>
  <c r="AA401" i="3"/>
  <c r="AI401" i="3"/>
  <c r="AQ401" i="3"/>
  <c r="AY401" i="3"/>
  <c r="BG401" i="3"/>
  <c r="M400" i="3"/>
  <c r="Q400" i="3"/>
  <c r="U400" i="3"/>
  <c r="Y400" i="3"/>
  <c r="AC400" i="3"/>
  <c r="AG400" i="3"/>
  <c r="AK400" i="3"/>
  <c r="AO400" i="3"/>
  <c r="AS400" i="3"/>
  <c r="AW400" i="3"/>
  <c r="BA400" i="3"/>
  <c r="BE400" i="3"/>
  <c r="BI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M399" i="3"/>
  <c r="Q399" i="3"/>
  <c r="U399" i="3"/>
  <c r="Y399" i="3"/>
  <c r="AC399" i="3"/>
  <c r="AG399" i="3"/>
  <c r="AK399" i="3"/>
  <c r="AO399" i="3"/>
  <c r="AS399" i="3"/>
  <c r="AW399" i="3"/>
  <c r="BA399" i="3"/>
  <c r="BE399" i="3"/>
  <c r="BI399" i="3"/>
  <c r="R321" i="3"/>
  <c r="Z321" i="3"/>
  <c r="AH321" i="3"/>
  <c r="AP321" i="3"/>
  <c r="AX321" i="3"/>
  <c r="BF321" i="3"/>
  <c r="Q321" i="3"/>
  <c r="Y321" i="3"/>
  <c r="AG321" i="3"/>
  <c r="AO321" i="3"/>
  <c r="AW321" i="3"/>
  <c r="BE321" i="3"/>
  <c r="P320" i="3"/>
  <c r="X320" i="3"/>
  <c r="Q320" i="3"/>
  <c r="AE320" i="3"/>
  <c r="AM320" i="3"/>
  <c r="AU320" i="3"/>
  <c r="BC320" i="3"/>
  <c r="O320" i="3"/>
  <c r="AD320" i="3"/>
  <c r="AL320" i="3"/>
  <c r="AT320" i="3"/>
  <c r="BB320" i="3"/>
  <c r="M319" i="3"/>
  <c r="U319" i="3"/>
  <c r="AC319" i="3"/>
  <c r="AK319" i="3"/>
  <c r="R319" i="3"/>
  <c r="V319" i="3"/>
  <c r="Z319" i="3"/>
  <c r="AD319" i="3"/>
  <c r="AH319" i="3"/>
  <c r="AL319" i="3"/>
  <c r="AP319" i="3"/>
  <c r="AT319" i="3"/>
  <c r="AX319" i="3"/>
  <c r="BB319" i="3"/>
  <c r="BF319" i="3"/>
  <c r="AM319" i="3"/>
  <c r="AU319" i="3"/>
  <c r="BC319" i="3"/>
  <c r="AO319" i="3"/>
  <c r="AW319" i="3"/>
  <c r="BE319" i="3"/>
  <c r="N317" i="3"/>
  <c r="R317" i="3"/>
  <c r="V317" i="3"/>
  <c r="Z317" i="3"/>
  <c r="O317" i="3"/>
  <c r="W317" i="3"/>
  <c r="AD317" i="3"/>
  <c r="AH317" i="3"/>
  <c r="AL317" i="3"/>
  <c r="AP317" i="3"/>
  <c r="AT317" i="3"/>
  <c r="AX317" i="3"/>
  <c r="BB317" i="3"/>
  <c r="BF317" i="3"/>
  <c r="M317" i="3"/>
  <c r="U317" i="3"/>
  <c r="AC317" i="3"/>
  <c r="AG317" i="3"/>
  <c r="AK317" i="3"/>
  <c r="AO317" i="3"/>
  <c r="AS317" i="3"/>
  <c r="AW317" i="3"/>
  <c r="BA317" i="3"/>
  <c r="BE317" i="3"/>
  <c r="BI317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N316" i="3"/>
  <c r="V316" i="3"/>
  <c r="AD316" i="3"/>
  <c r="AL316" i="3"/>
  <c r="AT316" i="3"/>
  <c r="BB316" i="3"/>
  <c r="P316" i="3"/>
  <c r="X316" i="3"/>
  <c r="AF316" i="3"/>
  <c r="AN316" i="3"/>
  <c r="AV316" i="3"/>
  <c r="BD316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5" i="3"/>
  <c r="U315" i="3"/>
  <c r="AC315" i="3"/>
  <c r="AK315" i="3"/>
  <c r="AS315" i="3"/>
  <c r="BA315" i="3"/>
  <c r="BI315" i="3"/>
  <c r="S315" i="3"/>
  <c r="AA315" i="3"/>
  <c r="AI315" i="3"/>
  <c r="AQ315" i="3"/>
  <c r="AY315" i="3"/>
  <c r="BG315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BH477" i="3"/>
  <c r="BD477" i="3"/>
  <c r="AZ477" i="3"/>
  <c r="AV477" i="3"/>
  <c r="AR477" i="3"/>
  <c r="AN477" i="3"/>
  <c r="AJ477" i="3"/>
  <c r="AF477" i="3"/>
  <c r="AB477" i="3"/>
  <c r="X477" i="3"/>
  <c r="T477" i="3"/>
  <c r="P477" i="3"/>
  <c r="K456" i="3"/>
  <c r="K452" i="3"/>
  <c r="K448" i="3"/>
  <c r="K444" i="3"/>
  <c r="K397" i="3"/>
  <c r="K389" i="3"/>
  <c r="K457" i="3"/>
  <c r="K453" i="3"/>
  <c r="K449" i="3"/>
  <c r="K445" i="3"/>
  <c r="K454" i="3"/>
  <c r="K450" i="3"/>
  <c r="K446" i="3"/>
  <c r="K442" i="3"/>
  <c r="K393" i="3"/>
  <c r="L397" i="3"/>
  <c r="L393" i="3"/>
  <c r="L389" i="3"/>
  <c r="L387" i="3"/>
  <c r="K387" i="3"/>
  <c r="L385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351" i="3"/>
  <c r="K349" i="3"/>
  <c r="K347" i="3"/>
  <c r="K345" i="3"/>
  <c r="K343" i="3"/>
  <c r="K341" i="3"/>
  <c r="K339" i="3"/>
  <c r="K337" i="3"/>
  <c r="K335" i="3"/>
  <c r="K333" i="3"/>
  <c r="K331" i="3"/>
  <c r="K329" i="3"/>
  <c r="K327" i="3"/>
  <c r="K325" i="3"/>
  <c r="K323" i="3"/>
  <c r="L398" i="3"/>
  <c r="L394" i="3"/>
  <c r="M394" i="3" s="1"/>
  <c r="L390" i="3"/>
  <c r="L395" i="3"/>
  <c r="P395" i="3" s="1"/>
  <c r="L391" i="3"/>
  <c r="N391" i="3" s="1"/>
  <c r="L388" i="3"/>
  <c r="K388" i="3"/>
  <c r="L386" i="3"/>
  <c r="K386" i="3"/>
  <c r="L384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352" i="3"/>
  <c r="K350" i="3"/>
  <c r="K348" i="3"/>
  <c r="K346" i="3"/>
  <c r="K344" i="3"/>
  <c r="K342" i="3"/>
  <c r="K340" i="3"/>
  <c r="K338" i="3"/>
  <c r="K336" i="3"/>
  <c r="K334" i="3"/>
  <c r="K332" i="3"/>
  <c r="K330" i="3"/>
  <c r="K328" i="3"/>
  <c r="K326" i="3"/>
  <c r="K324" i="3"/>
  <c r="K322" i="3"/>
  <c r="K318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M314" i="3" l="1"/>
  <c r="P315" i="3"/>
  <c r="M316" i="3"/>
  <c r="Q319" i="3"/>
  <c r="T320" i="3"/>
  <c r="P463" i="3"/>
  <c r="BG413" i="3"/>
  <c r="AY413" i="3"/>
  <c r="AQ413" i="3"/>
  <c r="AI413" i="3"/>
  <c r="AA413" i="3"/>
  <c r="S413" i="3"/>
  <c r="BH413" i="3"/>
  <c r="AZ413" i="3"/>
  <c r="AR413" i="3"/>
  <c r="AJ413" i="3"/>
  <c r="AB413" i="3"/>
  <c r="BD421" i="3"/>
  <c r="AV421" i="3"/>
  <c r="AN421" i="3"/>
  <c r="AF421" i="3"/>
  <c r="X421" i="3"/>
  <c r="P421" i="3"/>
  <c r="AW421" i="3"/>
  <c r="AG421" i="3"/>
  <c r="BF436" i="3"/>
  <c r="AP436" i="3"/>
  <c r="Z436" i="3"/>
  <c r="BG436" i="3"/>
  <c r="AQ436" i="3"/>
  <c r="BI447" i="3"/>
  <c r="AS447" i="3"/>
  <c r="Y447" i="3"/>
  <c r="AG461" i="3"/>
  <c r="AX461" i="3"/>
  <c r="N455" i="3"/>
  <c r="AE463" i="3"/>
  <c r="N413" i="3"/>
  <c r="AD437" i="3"/>
  <c r="N321" i="3"/>
  <c r="AC437" i="3"/>
  <c r="AR434" i="3"/>
  <c r="AX435" i="3"/>
  <c r="AH435" i="3"/>
  <c r="AI435" i="3"/>
  <c r="M437" i="3"/>
  <c r="BC413" i="3"/>
  <c r="AU413" i="3"/>
  <c r="AM413" i="3"/>
  <c r="AE413" i="3"/>
  <c r="W413" i="3"/>
  <c r="O413" i="3"/>
  <c r="BD413" i="3"/>
  <c r="AV413" i="3"/>
  <c r="AN413" i="3"/>
  <c r="AF413" i="3"/>
  <c r="X413" i="3"/>
  <c r="P413" i="3"/>
  <c r="R435" i="3"/>
  <c r="BI437" i="3"/>
  <c r="AT437" i="3"/>
  <c r="AT455" i="3"/>
  <c r="P317" i="3"/>
  <c r="BI413" i="3"/>
  <c r="BA413" i="3"/>
  <c r="AS413" i="3"/>
  <c r="AK413" i="3"/>
  <c r="AC413" i="3"/>
  <c r="U413" i="3"/>
  <c r="M413" i="3"/>
  <c r="BB413" i="3"/>
  <c r="AT413" i="3"/>
  <c r="AL413" i="3"/>
  <c r="AD413" i="3"/>
  <c r="V413" i="3"/>
  <c r="AA426" i="3"/>
  <c r="BG434" i="3"/>
  <c r="AY435" i="3"/>
  <c r="AS437" i="3"/>
  <c r="AE455" i="3"/>
  <c r="AA434" i="3"/>
  <c r="BG427" i="3"/>
  <c r="P399" i="3"/>
  <c r="O477" i="3"/>
  <c r="T401" i="3"/>
  <c r="P403" i="3"/>
  <c r="T403" i="3"/>
  <c r="X403" i="3"/>
  <c r="AB403" i="3"/>
  <c r="AF403" i="3"/>
  <c r="AJ403" i="3"/>
  <c r="AN403" i="3"/>
  <c r="AR403" i="3"/>
  <c r="AV403" i="3"/>
  <c r="AZ403" i="3"/>
  <c r="BD403" i="3"/>
  <c r="BH403" i="3"/>
  <c r="O403" i="3"/>
  <c r="S403" i="3"/>
  <c r="W403" i="3"/>
  <c r="AA403" i="3"/>
  <c r="AE403" i="3"/>
  <c r="AI403" i="3"/>
  <c r="AM403" i="3"/>
  <c r="AQ403" i="3"/>
  <c r="AU403" i="3"/>
  <c r="AY403" i="3"/>
  <c r="BC403" i="3"/>
  <c r="BG403" i="3"/>
  <c r="N407" i="3"/>
  <c r="R407" i="3"/>
  <c r="V407" i="3"/>
  <c r="Z407" i="3"/>
  <c r="AD407" i="3"/>
  <c r="AH407" i="3"/>
  <c r="AL407" i="3"/>
  <c r="AP407" i="3"/>
  <c r="AT407" i="3"/>
  <c r="AX407" i="3"/>
  <c r="BB407" i="3"/>
  <c r="BF407" i="3"/>
  <c r="M407" i="3"/>
  <c r="Q407" i="3"/>
  <c r="U407" i="3"/>
  <c r="Y407" i="3"/>
  <c r="AC407" i="3"/>
  <c r="AG407" i="3"/>
  <c r="AK407" i="3"/>
  <c r="AO407" i="3"/>
  <c r="AS407" i="3"/>
  <c r="AW407" i="3"/>
  <c r="BA407" i="3"/>
  <c r="BE407" i="3"/>
  <c r="BI407" i="3"/>
  <c r="BL484" i="3"/>
  <c r="BN484" i="3"/>
  <c r="BK484" i="3"/>
  <c r="N409" i="3"/>
  <c r="R409" i="3"/>
  <c r="V409" i="3"/>
  <c r="Z409" i="3"/>
  <c r="AD409" i="3"/>
  <c r="AH409" i="3"/>
  <c r="AL409" i="3"/>
  <c r="AP409" i="3"/>
  <c r="AT409" i="3"/>
  <c r="AX409" i="3"/>
  <c r="BB409" i="3"/>
  <c r="BF409" i="3"/>
  <c r="M409" i="3"/>
  <c r="Q409" i="3"/>
  <c r="U409" i="3"/>
  <c r="Y409" i="3"/>
  <c r="AC409" i="3"/>
  <c r="AG409" i="3"/>
  <c r="AK409" i="3"/>
  <c r="AO409" i="3"/>
  <c r="AS409" i="3"/>
  <c r="AW409" i="3"/>
  <c r="BA409" i="3"/>
  <c r="BE409" i="3"/>
  <c r="BI409" i="3"/>
  <c r="O417" i="3"/>
  <c r="AE417" i="3"/>
  <c r="AO417" i="3"/>
  <c r="AW417" i="3"/>
  <c r="BE417" i="3"/>
  <c r="P417" i="3"/>
  <c r="X417" i="3"/>
  <c r="AF417" i="3"/>
  <c r="AN417" i="3"/>
  <c r="AV417" i="3"/>
  <c r="BD417" i="3"/>
  <c r="AB428" i="3"/>
  <c r="AR428" i="3"/>
  <c r="BH428" i="3"/>
  <c r="AA428" i="3"/>
  <c r="AQ428" i="3"/>
  <c r="BG428" i="3"/>
  <c r="T428" i="3"/>
  <c r="AZ428" i="3"/>
  <c r="AI428" i="3"/>
  <c r="N429" i="3"/>
  <c r="AD429" i="3"/>
  <c r="AT429" i="3"/>
  <c r="M429" i="3"/>
  <c r="AC429" i="3"/>
  <c r="AS429" i="3"/>
  <c r="BI429" i="3"/>
  <c r="V429" i="3"/>
  <c r="BB429" i="3"/>
  <c r="AK429" i="3"/>
  <c r="P461" i="3"/>
  <c r="T461" i="3"/>
  <c r="X461" i="3"/>
  <c r="AB461" i="3"/>
  <c r="AF461" i="3"/>
  <c r="AJ461" i="3"/>
  <c r="AN461" i="3"/>
  <c r="AR461" i="3"/>
  <c r="AV461" i="3"/>
  <c r="AZ461" i="3"/>
  <c r="BD461" i="3"/>
  <c r="BH461" i="3"/>
  <c r="O461" i="3"/>
  <c r="S461" i="3"/>
  <c r="W461" i="3"/>
  <c r="AA461" i="3"/>
  <c r="AE461" i="3"/>
  <c r="AI461" i="3"/>
  <c r="AM461" i="3"/>
  <c r="AQ461" i="3"/>
  <c r="AU461" i="3"/>
  <c r="AY461" i="3"/>
  <c r="BC461" i="3"/>
  <c r="BG461" i="3"/>
  <c r="N461" i="3"/>
  <c r="V461" i="3"/>
  <c r="AD461" i="3"/>
  <c r="AL461" i="3"/>
  <c r="AT461" i="3"/>
  <c r="BB461" i="3"/>
  <c r="M461" i="3"/>
  <c r="U461" i="3"/>
  <c r="AC461" i="3"/>
  <c r="AK461" i="3"/>
  <c r="AS461" i="3"/>
  <c r="BA461" i="3"/>
  <c r="BI461" i="3"/>
  <c r="Q410" i="3"/>
  <c r="Y410" i="3"/>
  <c r="AG410" i="3"/>
  <c r="AO410" i="3"/>
  <c r="AW410" i="3"/>
  <c r="BE410" i="3"/>
  <c r="P410" i="3"/>
  <c r="X410" i="3"/>
  <c r="AF410" i="3"/>
  <c r="AN410" i="3"/>
  <c r="AV410" i="3"/>
  <c r="BD410" i="3"/>
  <c r="O406" i="3"/>
  <c r="S406" i="3"/>
  <c r="W406" i="3"/>
  <c r="AA406" i="3"/>
  <c r="AE406" i="3"/>
  <c r="AI406" i="3"/>
  <c r="AM406" i="3"/>
  <c r="AQ406" i="3"/>
  <c r="AU406" i="3"/>
  <c r="AY406" i="3"/>
  <c r="BC406" i="3"/>
  <c r="BG406" i="3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M402" i="3"/>
  <c r="Q402" i="3"/>
  <c r="U402" i="3"/>
  <c r="Y402" i="3"/>
  <c r="AC402" i="3"/>
  <c r="AG402" i="3"/>
  <c r="AK402" i="3"/>
  <c r="AO402" i="3"/>
  <c r="AS402" i="3"/>
  <c r="AW402" i="3"/>
  <c r="BA402" i="3"/>
  <c r="BE402" i="3"/>
  <c r="BI402" i="3"/>
  <c r="P402" i="3"/>
  <c r="T402" i="3"/>
  <c r="X402" i="3"/>
  <c r="AB402" i="3"/>
  <c r="AF402" i="3"/>
  <c r="AJ402" i="3"/>
  <c r="AN402" i="3"/>
  <c r="AR402" i="3"/>
  <c r="AV402" i="3"/>
  <c r="AZ402" i="3"/>
  <c r="BD402" i="3"/>
  <c r="BH402" i="3"/>
  <c r="BJ484" i="3"/>
  <c r="O390" i="3"/>
  <c r="N398" i="3"/>
  <c r="R477" i="3"/>
  <c r="V477" i="3"/>
  <c r="Z477" i="3"/>
  <c r="AD477" i="3"/>
  <c r="AH477" i="3"/>
  <c r="AL477" i="3"/>
  <c r="AP477" i="3"/>
  <c r="AT477" i="3"/>
  <c r="AX477" i="3"/>
  <c r="BB477" i="3"/>
  <c r="BF477" i="3"/>
  <c r="BH314" i="3"/>
  <c r="BD314" i="3"/>
  <c r="AZ314" i="3"/>
  <c r="AV314" i="3"/>
  <c r="AR314" i="3"/>
  <c r="AN314" i="3"/>
  <c r="AJ314" i="3"/>
  <c r="AF314" i="3"/>
  <c r="AB314" i="3"/>
  <c r="X314" i="3"/>
  <c r="T314" i="3"/>
  <c r="P314" i="3"/>
  <c r="BI314" i="3"/>
  <c r="BE314" i="3"/>
  <c r="BA314" i="3"/>
  <c r="AW314" i="3"/>
  <c r="AS314" i="3"/>
  <c r="AO314" i="3"/>
  <c r="AK314" i="3"/>
  <c r="AG314" i="3"/>
  <c r="AC314" i="3"/>
  <c r="Y314" i="3"/>
  <c r="U314" i="3"/>
  <c r="Q314" i="3"/>
  <c r="BC315" i="3"/>
  <c r="AU315" i="3"/>
  <c r="AM315" i="3"/>
  <c r="AE315" i="3"/>
  <c r="W315" i="3"/>
  <c r="O315" i="3"/>
  <c r="BE315" i="3"/>
  <c r="AW315" i="3"/>
  <c r="AO315" i="3"/>
  <c r="AG315" i="3"/>
  <c r="Y315" i="3"/>
  <c r="Q315" i="3"/>
  <c r="BH315" i="3"/>
  <c r="BD315" i="3"/>
  <c r="AZ315" i="3"/>
  <c r="AV315" i="3"/>
  <c r="AR315" i="3"/>
  <c r="AN315" i="3"/>
  <c r="AJ315" i="3"/>
  <c r="AF315" i="3"/>
  <c r="AB315" i="3"/>
  <c r="X315" i="3"/>
  <c r="T315" i="3"/>
  <c r="BH316" i="3"/>
  <c r="AZ316" i="3"/>
  <c r="AR316" i="3"/>
  <c r="AJ316" i="3"/>
  <c r="AB316" i="3"/>
  <c r="T316" i="3"/>
  <c r="BF316" i="3"/>
  <c r="AX316" i="3"/>
  <c r="AP316" i="3"/>
  <c r="AH316" i="3"/>
  <c r="Z316" i="3"/>
  <c r="R316" i="3"/>
  <c r="BI316" i="3"/>
  <c r="BE316" i="3"/>
  <c r="BA316" i="3"/>
  <c r="AW316" i="3"/>
  <c r="AS316" i="3"/>
  <c r="AO316" i="3"/>
  <c r="AK316" i="3"/>
  <c r="AG316" i="3"/>
  <c r="AC316" i="3"/>
  <c r="Y316" i="3"/>
  <c r="U316" i="3"/>
  <c r="Q316" i="3"/>
  <c r="BG317" i="3"/>
  <c r="BC317" i="3"/>
  <c r="AY317" i="3"/>
  <c r="AU317" i="3"/>
  <c r="AQ317" i="3"/>
  <c r="AM317" i="3"/>
  <c r="AI317" i="3"/>
  <c r="AE317" i="3"/>
  <c r="Y317" i="3"/>
  <c r="Q317" i="3"/>
  <c r="BN317" i="3" s="1"/>
  <c r="BH317" i="3"/>
  <c r="BD317" i="3"/>
  <c r="AZ317" i="3"/>
  <c r="AV317" i="3"/>
  <c r="AR317" i="3"/>
  <c r="AN317" i="3"/>
  <c r="AJ317" i="3"/>
  <c r="AF317" i="3"/>
  <c r="AA317" i="3"/>
  <c r="S317" i="3"/>
  <c r="AB317" i="3"/>
  <c r="X317" i="3"/>
  <c r="T317" i="3"/>
  <c r="BI319" i="3"/>
  <c r="BA319" i="3"/>
  <c r="AS319" i="3"/>
  <c r="BG319" i="3"/>
  <c r="AY319" i="3"/>
  <c r="AQ319" i="3"/>
  <c r="BH319" i="3"/>
  <c r="BD319" i="3"/>
  <c r="AZ319" i="3"/>
  <c r="AV319" i="3"/>
  <c r="AR319" i="3"/>
  <c r="AN319" i="3"/>
  <c r="AJ319" i="3"/>
  <c r="AF319" i="3"/>
  <c r="AB319" i="3"/>
  <c r="X319" i="3"/>
  <c r="T319" i="3"/>
  <c r="P319" i="3"/>
  <c r="AG319" i="3"/>
  <c r="Y319" i="3"/>
  <c r="BF320" i="3"/>
  <c r="AX320" i="3"/>
  <c r="AP320" i="3"/>
  <c r="AH320" i="3"/>
  <c r="W320" i="3"/>
  <c r="BG320" i="3"/>
  <c r="AY320" i="3"/>
  <c r="AQ320" i="3"/>
  <c r="AI320" i="3"/>
  <c r="Y320" i="3"/>
  <c r="AB320" i="3"/>
  <c r="BI321" i="3"/>
  <c r="BA321" i="3"/>
  <c r="AS321" i="3"/>
  <c r="AK321" i="3"/>
  <c r="AC321" i="3"/>
  <c r="U321" i="3"/>
  <c r="M321" i="3"/>
  <c r="BB321" i="3"/>
  <c r="AT321" i="3"/>
  <c r="AL321" i="3"/>
  <c r="AD321" i="3"/>
  <c r="V321" i="3"/>
  <c r="BG399" i="3"/>
  <c r="BC399" i="3"/>
  <c r="AY399" i="3"/>
  <c r="AU399" i="3"/>
  <c r="AQ399" i="3"/>
  <c r="AM399" i="3"/>
  <c r="AI399" i="3"/>
  <c r="AE399" i="3"/>
  <c r="AA399" i="3"/>
  <c r="W399" i="3"/>
  <c r="S399" i="3"/>
  <c r="O399" i="3"/>
  <c r="BH399" i="3"/>
  <c r="BD399" i="3"/>
  <c r="AZ399" i="3"/>
  <c r="AV399" i="3"/>
  <c r="AR399" i="3"/>
  <c r="AN399" i="3"/>
  <c r="AJ399" i="3"/>
  <c r="AF399" i="3"/>
  <c r="AB399" i="3"/>
  <c r="X399" i="3"/>
  <c r="T399" i="3"/>
  <c r="BC401" i="3"/>
  <c r="AU401" i="3"/>
  <c r="AM401" i="3"/>
  <c r="AE401" i="3"/>
  <c r="W401" i="3"/>
  <c r="O401" i="3"/>
  <c r="BD401" i="3"/>
  <c r="AV401" i="3"/>
  <c r="AN401" i="3"/>
  <c r="AF401" i="3"/>
  <c r="X401" i="3"/>
  <c r="BF402" i="3"/>
  <c r="AX402" i="3"/>
  <c r="AP402" i="3"/>
  <c r="AH402" i="3"/>
  <c r="Z402" i="3"/>
  <c r="R402" i="3"/>
  <c r="BG402" i="3"/>
  <c r="AY402" i="3"/>
  <c r="AQ402" i="3"/>
  <c r="AI402" i="3"/>
  <c r="AA402" i="3"/>
  <c r="S402" i="3"/>
  <c r="BI403" i="3"/>
  <c r="BA403" i="3"/>
  <c r="AS403" i="3"/>
  <c r="AK403" i="3"/>
  <c r="AC403" i="3"/>
  <c r="U403" i="3"/>
  <c r="M403" i="3"/>
  <c r="BB403" i="3"/>
  <c r="AT403" i="3"/>
  <c r="AL403" i="3"/>
  <c r="AD403" i="3"/>
  <c r="V403" i="3"/>
  <c r="N403" i="3"/>
  <c r="BH406" i="3"/>
  <c r="AZ406" i="3"/>
  <c r="AR406" i="3"/>
  <c r="AJ406" i="3"/>
  <c r="AB406" i="3"/>
  <c r="T406" i="3"/>
  <c r="BI406" i="3"/>
  <c r="BA406" i="3"/>
  <c r="AS406" i="3"/>
  <c r="AK406" i="3"/>
  <c r="AC406" i="3"/>
  <c r="U406" i="3"/>
  <c r="M406" i="3"/>
  <c r="BC407" i="3"/>
  <c r="AU407" i="3"/>
  <c r="AM407" i="3"/>
  <c r="AE407" i="3"/>
  <c r="W407" i="3"/>
  <c r="O407" i="3"/>
  <c r="BD407" i="3"/>
  <c r="AV407" i="3"/>
  <c r="AN407" i="3"/>
  <c r="AF407" i="3"/>
  <c r="X407" i="3"/>
  <c r="P407" i="3"/>
  <c r="BG409" i="3"/>
  <c r="AY409" i="3"/>
  <c r="AQ409" i="3"/>
  <c r="AI409" i="3"/>
  <c r="AA409" i="3"/>
  <c r="S409" i="3"/>
  <c r="BK409" i="3" s="1"/>
  <c r="BH409" i="3"/>
  <c r="AZ409" i="3"/>
  <c r="AR409" i="3"/>
  <c r="AJ409" i="3"/>
  <c r="AB409" i="3"/>
  <c r="T409" i="3"/>
  <c r="BH410" i="3"/>
  <c r="AR410" i="3"/>
  <c r="AB410" i="3"/>
  <c r="BI410" i="3"/>
  <c r="AS410" i="3"/>
  <c r="AC410" i="3"/>
  <c r="M410" i="3"/>
  <c r="BH417" i="3"/>
  <c r="AR417" i="3"/>
  <c r="AB417" i="3"/>
  <c r="BI417" i="3"/>
  <c r="AS417" i="3"/>
  <c r="W417" i="3"/>
  <c r="S428" i="3"/>
  <c r="BA429" i="3"/>
  <c r="AL429" i="3"/>
  <c r="BE461" i="3"/>
  <c r="AO461" i="3"/>
  <c r="Y461" i="3"/>
  <c r="BF461" i="3"/>
  <c r="AP461" i="3"/>
  <c r="Z461" i="3"/>
  <c r="W427" i="3"/>
  <c r="O455" i="3"/>
  <c r="AU455" i="3"/>
  <c r="AD455" i="3"/>
  <c r="X459" i="3"/>
  <c r="AN459" i="3"/>
  <c r="W459" i="3"/>
  <c r="BC459" i="3"/>
  <c r="AU463" i="3"/>
  <c r="AF463" i="3"/>
  <c r="M421" i="3"/>
  <c r="U421" i="3"/>
  <c r="AC421" i="3"/>
  <c r="AK421" i="3"/>
  <c r="AS421" i="3"/>
  <c r="BA421" i="3"/>
  <c r="BI421" i="3"/>
  <c r="O436" i="3"/>
  <c r="W436" i="3"/>
  <c r="AE436" i="3"/>
  <c r="AM436" i="3"/>
  <c r="AU436" i="3"/>
  <c r="BC436" i="3"/>
  <c r="N436" i="3"/>
  <c r="V436" i="3"/>
  <c r="AD436" i="3"/>
  <c r="AL436" i="3"/>
  <c r="AT436" i="3"/>
  <c r="BB436" i="3"/>
  <c r="V437" i="3"/>
  <c r="AL437" i="3"/>
  <c r="BB437" i="3"/>
  <c r="U437" i="3"/>
  <c r="AK437" i="3"/>
  <c r="BA437" i="3"/>
  <c r="V447" i="3"/>
  <c r="AL447" i="3"/>
  <c r="BB447" i="3"/>
  <c r="U447" i="3"/>
  <c r="AG447" i="3"/>
  <c r="AO447" i="3"/>
  <c r="AW447" i="3"/>
  <c r="BE447" i="3"/>
  <c r="BG477" i="3"/>
  <c r="AU477" i="3"/>
  <c r="P434" i="3"/>
  <c r="M462" i="3"/>
  <c r="BG426" i="3"/>
  <c r="BF427" i="3"/>
  <c r="AQ427" i="3"/>
  <c r="N447" i="3"/>
  <c r="AR426" i="3"/>
  <c r="Z427" i="3"/>
  <c r="AH427" i="3"/>
  <c r="AY427" i="3"/>
  <c r="S427" i="3"/>
  <c r="AQ434" i="3"/>
  <c r="AB434" i="3"/>
  <c r="AP435" i="3"/>
  <c r="BG435" i="3"/>
  <c r="S435" i="3"/>
  <c r="AX427" i="3"/>
  <c r="R427" i="3"/>
  <c r="AI427" i="3"/>
  <c r="BH434" i="3"/>
  <c r="BF435" i="3"/>
  <c r="Z435" i="3"/>
  <c r="AQ435" i="3"/>
  <c r="AV463" i="3"/>
  <c r="O319" i="3"/>
  <c r="P321" i="3"/>
  <c r="AA427" i="3"/>
  <c r="AY426" i="3"/>
  <c r="S426" i="3"/>
  <c r="AJ426" i="3"/>
  <c r="Q447" i="3"/>
  <c r="AX447" i="3"/>
  <c r="AH447" i="3"/>
  <c r="R447" i="3"/>
  <c r="AU459" i="3"/>
  <c r="O459" i="3"/>
  <c r="AF459" i="3"/>
  <c r="O463" i="3"/>
  <c r="W477" i="3"/>
  <c r="BC477" i="3"/>
  <c r="N401" i="3"/>
  <c r="O410" i="3"/>
  <c r="N320" i="3"/>
  <c r="AQ426" i="3"/>
  <c r="BH426" i="3"/>
  <c r="AB426" i="3"/>
  <c r="AC447" i="3"/>
  <c r="M447" i="3"/>
  <c r="AT447" i="3"/>
  <c r="AD447" i="3"/>
  <c r="AM459" i="3"/>
  <c r="BD459" i="3"/>
  <c r="AE477" i="3"/>
  <c r="S455" i="3"/>
  <c r="T463" i="3"/>
  <c r="Z437" i="3"/>
  <c r="BN406" i="3"/>
  <c r="AI426" i="3"/>
  <c r="AZ426" i="3"/>
  <c r="AM477" i="3"/>
  <c r="BM409" i="3"/>
  <c r="BL413" i="3"/>
  <c r="K305" i="3"/>
  <c r="K303" i="3"/>
  <c r="BN402" i="3"/>
  <c r="AT427" i="3"/>
  <c r="AD427" i="3"/>
  <c r="N427" i="3"/>
  <c r="AU427" i="3"/>
  <c r="AE427" i="3"/>
  <c r="O427" i="3"/>
  <c r="BC434" i="3"/>
  <c r="AM434" i="3"/>
  <c r="W434" i="3"/>
  <c r="BD434" i="3"/>
  <c r="AN434" i="3"/>
  <c r="X434" i="3"/>
  <c r="AW437" i="3"/>
  <c r="AG437" i="3"/>
  <c r="Q437" i="3"/>
  <c r="AX437" i="3"/>
  <c r="AH437" i="3"/>
  <c r="R437" i="3"/>
  <c r="BF455" i="3"/>
  <c r="AP455" i="3"/>
  <c r="Z455" i="3"/>
  <c r="BG455" i="3"/>
  <c r="AQ455" i="3"/>
  <c r="AA455" i="3"/>
  <c r="BG463" i="3"/>
  <c r="AQ463" i="3"/>
  <c r="AA463" i="3"/>
  <c r="BH463" i="3"/>
  <c r="AR463" i="3"/>
  <c r="AB463" i="3"/>
  <c r="S477" i="3"/>
  <c r="AI477" i="3"/>
  <c r="AY477" i="3"/>
  <c r="BJ314" i="3"/>
  <c r="BJ317" i="3"/>
  <c r="AY434" i="3"/>
  <c r="AI434" i="3"/>
  <c r="S434" i="3"/>
  <c r="AZ434" i="3"/>
  <c r="AJ434" i="3"/>
  <c r="T434" i="3"/>
  <c r="BB455" i="3"/>
  <c r="AL455" i="3"/>
  <c r="V455" i="3"/>
  <c r="BC455" i="3"/>
  <c r="AM455" i="3"/>
  <c r="W455" i="3"/>
  <c r="BC463" i="3"/>
  <c r="AM463" i="3"/>
  <c r="W463" i="3"/>
  <c r="BD463" i="3"/>
  <c r="AN463" i="3"/>
  <c r="X463" i="3"/>
  <c r="K306" i="3"/>
  <c r="K304" i="3"/>
  <c r="BB427" i="3"/>
  <c r="AL427" i="3"/>
  <c r="V427" i="3"/>
  <c r="BC427" i="3"/>
  <c r="AM427" i="3"/>
  <c r="AU434" i="3"/>
  <c r="AE434" i="3"/>
  <c r="O434" i="3"/>
  <c r="AV434" i="3"/>
  <c r="AF434" i="3"/>
  <c r="BE437" i="3"/>
  <c r="AO437" i="3"/>
  <c r="Y437" i="3"/>
  <c r="BF437" i="3"/>
  <c r="AP437" i="3"/>
  <c r="AX455" i="3"/>
  <c r="AH455" i="3"/>
  <c r="R455" i="3"/>
  <c r="AY455" i="3"/>
  <c r="AI455" i="3"/>
  <c r="AY463" i="3"/>
  <c r="AI463" i="3"/>
  <c r="S463" i="3"/>
  <c r="AZ463" i="3"/>
  <c r="AJ463" i="3"/>
  <c r="AA477" i="3"/>
  <c r="AQ477" i="3"/>
  <c r="N405" i="3"/>
  <c r="M435" i="3"/>
  <c r="Q435" i="3"/>
  <c r="U435" i="3"/>
  <c r="Y435" i="3"/>
  <c r="AC435" i="3"/>
  <c r="AG435" i="3"/>
  <c r="AK435" i="3"/>
  <c r="AO435" i="3"/>
  <c r="AS435" i="3"/>
  <c r="AW435" i="3"/>
  <c r="BA435" i="3"/>
  <c r="BE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BM484" i="3"/>
  <c r="M417" i="3"/>
  <c r="Q417" i="3"/>
  <c r="U417" i="3"/>
  <c r="Y417" i="3"/>
  <c r="AC417" i="3"/>
  <c r="AG417" i="3"/>
  <c r="N426" i="3"/>
  <c r="R426" i="3"/>
  <c r="V426" i="3"/>
  <c r="Z426" i="3"/>
  <c r="AD426" i="3"/>
  <c r="AH426" i="3"/>
  <c r="AL426" i="3"/>
  <c r="AP426" i="3"/>
  <c r="AT426" i="3"/>
  <c r="AX426" i="3"/>
  <c r="BB426" i="3"/>
  <c r="BF426" i="3"/>
  <c r="M426" i="3"/>
  <c r="Q426" i="3"/>
  <c r="U426" i="3"/>
  <c r="Y426" i="3"/>
  <c r="AC426" i="3"/>
  <c r="AG426" i="3"/>
  <c r="AK426" i="3"/>
  <c r="AO426" i="3"/>
  <c r="AS426" i="3"/>
  <c r="AW426" i="3"/>
  <c r="BA426" i="3"/>
  <c r="BE426" i="3"/>
  <c r="BI426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28" i="3"/>
  <c r="Q428" i="3"/>
  <c r="U428" i="3"/>
  <c r="Y428" i="3"/>
  <c r="AC428" i="3"/>
  <c r="AG428" i="3"/>
  <c r="AK428" i="3"/>
  <c r="AO428" i="3"/>
  <c r="AS428" i="3"/>
  <c r="AW428" i="3"/>
  <c r="BA428" i="3"/>
  <c r="BE428" i="3"/>
  <c r="BI428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O429" i="3"/>
  <c r="S429" i="3"/>
  <c r="W429" i="3"/>
  <c r="AA429" i="3"/>
  <c r="AE429" i="3"/>
  <c r="AI429" i="3"/>
  <c r="AM429" i="3"/>
  <c r="AQ429" i="3"/>
  <c r="AU429" i="3"/>
  <c r="AY429" i="3"/>
  <c r="BC429" i="3"/>
  <c r="BG429" i="3"/>
  <c r="N459" i="3"/>
  <c r="R459" i="3"/>
  <c r="V459" i="3"/>
  <c r="Z459" i="3"/>
  <c r="AD459" i="3"/>
  <c r="AH459" i="3"/>
  <c r="AL459" i="3"/>
  <c r="AP459" i="3"/>
  <c r="AT459" i="3"/>
  <c r="AX459" i="3"/>
  <c r="BB459" i="3"/>
  <c r="BF459" i="3"/>
  <c r="M459" i="3"/>
  <c r="Q459" i="3"/>
  <c r="U459" i="3"/>
  <c r="Y459" i="3"/>
  <c r="AC459" i="3"/>
  <c r="AG459" i="3"/>
  <c r="AK459" i="3"/>
  <c r="AO459" i="3"/>
  <c r="AS459" i="3"/>
  <c r="AW459" i="3"/>
  <c r="BA459" i="3"/>
  <c r="BE459" i="3"/>
  <c r="BI459" i="3"/>
  <c r="K297" i="3"/>
  <c r="K275" i="3"/>
  <c r="N319" i="3"/>
  <c r="AI319" i="3"/>
  <c r="AE319" i="3"/>
  <c r="AA319" i="3"/>
  <c r="W319" i="3"/>
  <c r="S319" i="3"/>
  <c r="BH320" i="3"/>
  <c r="BD320" i="3"/>
  <c r="AZ320" i="3"/>
  <c r="AV320" i="3"/>
  <c r="AR320" i="3"/>
  <c r="AN320" i="3"/>
  <c r="AJ320" i="3"/>
  <c r="AF320" i="3"/>
  <c r="AA320" i="3"/>
  <c r="S320" i="3"/>
  <c r="BI320" i="3"/>
  <c r="BE320" i="3"/>
  <c r="BA320" i="3"/>
  <c r="AW320" i="3"/>
  <c r="AS320" i="3"/>
  <c r="AO320" i="3"/>
  <c r="AK320" i="3"/>
  <c r="AG320" i="3"/>
  <c r="AC320" i="3"/>
  <c r="U320" i="3"/>
  <c r="M320" i="3"/>
  <c r="Z320" i="3"/>
  <c r="V320" i="3"/>
  <c r="R320" i="3"/>
  <c r="BG321" i="3"/>
  <c r="BC321" i="3"/>
  <c r="AY321" i="3"/>
  <c r="AU321" i="3"/>
  <c r="AQ321" i="3"/>
  <c r="AM321" i="3"/>
  <c r="AI321" i="3"/>
  <c r="AE321" i="3"/>
  <c r="AA321" i="3"/>
  <c r="W321" i="3"/>
  <c r="S321" i="3"/>
  <c r="O321" i="3"/>
  <c r="BN321" i="3" s="1"/>
  <c r="BH321" i="3"/>
  <c r="BD321" i="3"/>
  <c r="AZ321" i="3"/>
  <c r="AV321" i="3"/>
  <c r="AR321" i="3"/>
  <c r="AN321" i="3"/>
  <c r="AJ321" i="3"/>
  <c r="AF321" i="3"/>
  <c r="AB321" i="3"/>
  <c r="X321" i="3"/>
  <c r="T321" i="3"/>
  <c r="BF400" i="3"/>
  <c r="BB400" i="3"/>
  <c r="AX400" i="3"/>
  <c r="AT400" i="3"/>
  <c r="AP400" i="3"/>
  <c r="AL400" i="3"/>
  <c r="AH400" i="3"/>
  <c r="AD400" i="3"/>
  <c r="Z400" i="3"/>
  <c r="V400" i="3"/>
  <c r="R400" i="3"/>
  <c r="N400" i="3"/>
  <c r="BG400" i="3"/>
  <c r="BC400" i="3"/>
  <c r="AY400" i="3"/>
  <c r="AU400" i="3"/>
  <c r="AQ400" i="3"/>
  <c r="AM400" i="3"/>
  <c r="AI400" i="3"/>
  <c r="AE400" i="3"/>
  <c r="AA400" i="3"/>
  <c r="W400" i="3"/>
  <c r="S400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F401" i="3"/>
  <c r="BB401" i="3"/>
  <c r="AX401" i="3"/>
  <c r="AT401" i="3"/>
  <c r="AP401" i="3"/>
  <c r="AL401" i="3"/>
  <c r="AH401" i="3"/>
  <c r="AD401" i="3"/>
  <c r="Z401" i="3"/>
  <c r="V401" i="3"/>
  <c r="R401" i="3"/>
  <c r="BF404" i="3"/>
  <c r="BB404" i="3"/>
  <c r="AX404" i="3"/>
  <c r="AT404" i="3"/>
  <c r="AP404" i="3"/>
  <c r="AL404" i="3"/>
  <c r="AH404" i="3"/>
  <c r="AD404" i="3"/>
  <c r="Z404" i="3"/>
  <c r="V404" i="3"/>
  <c r="R404" i="3"/>
  <c r="N404" i="3"/>
  <c r="BG404" i="3"/>
  <c r="BC404" i="3"/>
  <c r="AY404" i="3"/>
  <c r="AU404" i="3"/>
  <c r="AQ404" i="3"/>
  <c r="AM404" i="3"/>
  <c r="AI404" i="3"/>
  <c r="AE404" i="3"/>
  <c r="AA404" i="3"/>
  <c r="W404" i="3"/>
  <c r="S404" i="3"/>
  <c r="BI405" i="3"/>
  <c r="BE405" i="3"/>
  <c r="BA405" i="3"/>
  <c r="AW405" i="3"/>
  <c r="AS405" i="3"/>
  <c r="AO405" i="3"/>
  <c r="AK405" i="3"/>
  <c r="AG405" i="3"/>
  <c r="AC405" i="3"/>
  <c r="Y405" i="3"/>
  <c r="U405" i="3"/>
  <c r="Q405" i="3"/>
  <c r="M405" i="3"/>
  <c r="BF405" i="3"/>
  <c r="BB405" i="3"/>
  <c r="AX405" i="3"/>
  <c r="AT405" i="3"/>
  <c r="AP405" i="3"/>
  <c r="AL405" i="3"/>
  <c r="AH405" i="3"/>
  <c r="AD405" i="3"/>
  <c r="Z405" i="3"/>
  <c r="V405" i="3"/>
  <c r="R405" i="3"/>
  <c r="BF408" i="3"/>
  <c r="BB408" i="3"/>
  <c r="AX408" i="3"/>
  <c r="AT408" i="3"/>
  <c r="AP408" i="3"/>
  <c r="AL408" i="3"/>
  <c r="AH408" i="3"/>
  <c r="AD408" i="3"/>
  <c r="Z408" i="3"/>
  <c r="V408" i="3"/>
  <c r="R408" i="3"/>
  <c r="N408" i="3"/>
  <c r="BG408" i="3"/>
  <c r="BC408" i="3"/>
  <c r="AY408" i="3"/>
  <c r="AU408" i="3"/>
  <c r="AQ408" i="3"/>
  <c r="AM408" i="3"/>
  <c r="AI408" i="3"/>
  <c r="AE408" i="3"/>
  <c r="AA408" i="3"/>
  <c r="W408" i="3"/>
  <c r="S408" i="3"/>
  <c r="BF410" i="3"/>
  <c r="BB410" i="3"/>
  <c r="AX410" i="3"/>
  <c r="AT410" i="3"/>
  <c r="AP410" i="3"/>
  <c r="AL410" i="3"/>
  <c r="AH410" i="3"/>
  <c r="AD410" i="3"/>
  <c r="Z410" i="3"/>
  <c r="V410" i="3"/>
  <c r="R410" i="3"/>
  <c r="N410" i="3"/>
  <c r="BG410" i="3"/>
  <c r="BC410" i="3"/>
  <c r="AY410" i="3"/>
  <c r="AU410" i="3"/>
  <c r="AQ410" i="3"/>
  <c r="AM410" i="3"/>
  <c r="AI410" i="3"/>
  <c r="AE410" i="3"/>
  <c r="AA410" i="3"/>
  <c r="W410" i="3"/>
  <c r="S410" i="3"/>
  <c r="BF417" i="3"/>
  <c r="BB417" i="3"/>
  <c r="AX417" i="3"/>
  <c r="AT417" i="3"/>
  <c r="AP417" i="3"/>
  <c r="AL417" i="3"/>
  <c r="AH417" i="3"/>
  <c r="AD417" i="3"/>
  <c r="Z417" i="3"/>
  <c r="V417" i="3"/>
  <c r="R417" i="3"/>
  <c r="N417" i="3"/>
  <c r="BG417" i="3"/>
  <c r="BC417" i="3"/>
  <c r="AY417" i="3"/>
  <c r="AU417" i="3"/>
  <c r="AQ417" i="3"/>
  <c r="AM417" i="3"/>
  <c r="AI417" i="3"/>
  <c r="AA417" i="3"/>
  <c r="S417" i="3"/>
  <c r="BC426" i="3"/>
  <c r="AU426" i="3"/>
  <c r="AM426" i="3"/>
  <c r="AE426" i="3"/>
  <c r="W426" i="3"/>
  <c r="O426" i="3"/>
  <c r="BD426" i="3"/>
  <c r="AV426" i="3"/>
  <c r="AN426" i="3"/>
  <c r="AF426" i="3"/>
  <c r="X426" i="3"/>
  <c r="P426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P427" i="3"/>
  <c r="T427" i="3"/>
  <c r="X427" i="3"/>
  <c r="AB427" i="3"/>
  <c r="AF427" i="3"/>
  <c r="AJ427" i="3"/>
  <c r="AN427" i="3"/>
  <c r="AR427" i="3"/>
  <c r="AV427" i="3"/>
  <c r="AZ427" i="3"/>
  <c r="BD427" i="3"/>
  <c r="BH427" i="3"/>
  <c r="BC428" i="3"/>
  <c r="AU428" i="3"/>
  <c r="AM428" i="3"/>
  <c r="AE428" i="3"/>
  <c r="W428" i="3"/>
  <c r="O428" i="3"/>
  <c r="BD428" i="3"/>
  <c r="AV428" i="3"/>
  <c r="AN428" i="3"/>
  <c r="AF428" i="3"/>
  <c r="X428" i="3"/>
  <c r="P428" i="3"/>
  <c r="BE429" i="3"/>
  <c r="AW429" i="3"/>
  <c r="AO429" i="3"/>
  <c r="AG429" i="3"/>
  <c r="Y429" i="3"/>
  <c r="Q429" i="3"/>
  <c r="BF429" i="3"/>
  <c r="AX429" i="3"/>
  <c r="AP429" i="3"/>
  <c r="AH429" i="3"/>
  <c r="Z429" i="3"/>
  <c r="R429" i="3"/>
  <c r="BB435" i="3"/>
  <c r="AT435" i="3"/>
  <c r="AL435" i="3"/>
  <c r="AD435" i="3"/>
  <c r="V435" i="3"/>
  <c r="N435" i="3"/>
  <c r="BC435" i="3"/>
  <c r="AU435" i="3"/>
  <c r="AM435" i="3"/>
  <c r="AE435" i="3"/>
  <c r="W435" i="3"/>
  <c r="O435" i="3"/>
  <c r="BG459" i="3"/>
  <c r="AY459" i="3"/>
  <c r="AQ459" i="3"/>
  <c r="AI459" i="3"/>
  <c r="AA459" i="3"/>
  <c r="S459" i="3"/>
  <c r="BH459" i="3"/>
  <c r="AZ459" i="3"/>
  <c r="AR459" i="3"/>
  <c r="AJ459" i="3"/>
  <c r="AB459" i="3"/>
  <c r="T459" i="3"/>
  <c r="M460" i="3"/>
  <c r="M455" i="3"/>
  <c r="Q455" i="3"/>
  <c r="U455" i="3"/>
  <c r="Y455" i="3"/>
  <c r="AC455" i="3"/>
  <c r="AG455" i="3"/>
  <c r="AK455" i="3"/>
  <c r="AO455" i="3"/>
  <c r="AS455" i="3"/>
  <c r="AW455" i="3"/>
  <c r="BA455" i="3"/>
  <c r="BE455" i="3"/>
  <c r="BI455" i="3"/>
  <c r="P455" i="3"/>
  <c r="T455" i="3"/>
  <c r="X455" i="3"/>
  <c r="AB455" i="3"/>
  <c r="AF455" i="3"/>
  <c r="AJ455" i="3"/>
  <c r="AN455" i="3"/>
  <c r="AR455" i="3"/>
  <c r="AV455" i="3"/>
  <c r="AZ455" i="3"/>
  <c r="BD455" i="3"/>
  <c r="BH455" i="3"/>
  <c r="N463" i="3"/>
  <c r="R463" i="3"/>
  <c r="V463" i="3"/>
  <c r="Z463" i="3"/>
  <c r="AD463" i="3"/>
  <c r="AH463" i="3"/>
  <c r="AL463" i="3"/>
  <c r="AP463" i="3"/>
  <c r="AT463" i="3"/>
  <c r="AX463" i="3"/>
  <c r="BB463" i="3"/>
  <c r="BF463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O421" i="3"/>
  <c r="S421" i="3"/>
  <c r="W421" i="3"/>
  <c r="AA421" i="3"/>
  <c r="AE421" i="3"/>
  <c r="AI421" i="3"/>
  <c r="AM421" i="3"/>
  <c r="AQ421" i="3"/>
  <c r="AU421" i="3"/>
  <c r="AY421" i="3"/>
  <c r="BC421" i="3"/>
  <c r="BG421" i="3"/>
  <c r="N421" i="3"/>
  <c r="R421" i="3"/>
  <c r="V421" i="3"/>
  <c r="Z421" i="3"/>
  <c r="AD421" i="3"/>
  <c r="AH421" i="3"/>
  <c r="AL421" i="3"/>
  <c r="AP421" i="3"/>
  <c r="AT421" i="3"/>
  <c r="AX421" i="3"/>
  <c r="BB421" i="3"/>
  <c r="BF421" i="3"/>
  <c r="N434" i="3"/>
  <c r="R434" i="3"/>
  <c r="V434" i="3"/>
  <c r="Z434" i="3"/>
  <c r="AD434" i="3"/>
  <c r="AH434" i="3"/>
  <c r="AL434" i="3"/>
  <c r="AP434" i="3"/>
  <c r="AT434" i="3"/>
  <c r="AX434" i="3"/>
  <c r="BB434" i="3"/>
  <c r="BF434" i="3"/>
  <c r="M434" i="3"/>
  <c r="Q434" i="3"/>
  <c r="U434" i="3"/>
  <c r="Y434" i="3"/>
  <c r="AC434" i="3"/>
  <c r="AG434" i="3"/>
  <c r="AK434" i="3"/>
  <c r="AO434" i="3"/>
  <c r="AS434" i="3"/>
  <c r="AW434" i="3"/>
  <c r="BA434" i="3"/>
  <c r="BE434" i="3"/>
  <c r="BI434" i="3"/>
  <c r="M436" i="3"/>
  <c r="Q436" i="3"/>
  <c r="U436" i="3"/>
  <c r="Y436" i="3"/>
  <c r="AC436" i="3"/>
  <c r="AG436" i="3"/>
  <c r="AK436" i="3"/>
  <c r="AO436" i="3"/>
  <c r="AS436" i="3"/>
  <c r="AW436" i="3"/>
  <c r="BA436" i="3"/>
  <c r="BE436" i="3"/>
  <c r="BI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P437" i="3"/>
  <c r="T437" i="3"/>
  <c r="X437" i="3"/>
  <c r="AB437" i="3"/>
  <c r="AF437" i="3"/>
  <c r="AJ437" i="3"/>
  <c r="AN437" i="3"/>
  <c r="AR437" i="3"/>
  <c r="AV437" i="3"/>
  <c r="AZ437" i="3"/>
  <c r="BD437" i="3"/>
  <c r="BH437" i="3"/>
  <c r="O437" i="3"/>
  <c r="S437" i="3"/>
  <c r="W437" i="3"/>
  <c r="AA437" i="3"/>
  <c r="AE437" i="3"/>
  <c r="AI437" i="3"/>
  <c r="AM437" i="3"/>
  <c r="AQ437" i="3"/>
  <c r="AU437" i="3"/>
  <c r="AY437" i="3"/>
  <c r="BC437" i="3"/>
  <c r="BG437" i="3"/>
  <c r="P447" i="3"/>
  <c r="T447" i="3"/>
  <c r="X447" i="3"/>
  <c r="AB447" i="3"/>
  <c r="AF447" i="3"/>
  <c r="AJ447" i="3"/>
  <c r="AN447" i="3"/>
  <c r="AR447" i="3"/>
  <c r="AV447" i="3"/>
  <c r="AZ447" i="3"/>
  <c r="BD447" i="3"/>
  <c r="BH447" i="3"/>
  <c r="O447" i="3"/>
  <c r="S447" i="3"/>
  <c r="W447" i="3"/>
  <c r="AA447" i="3"/>
  <c r="AE447" i="3"/>
  <c r="AI447" i="3"/>
  <c r="AM447" i="3"/>
  <c r="AQ447" i="3"/>
  <c r="AU447" i="3"/>
  <c r="AY447" i="3"/>
  <c r="BC447" i="3"/>
  <c r="BG447" i="3"/>
  <c r="N477" i="3"/>
  <c r="BI477" i="3"/>
  <c r="BE477" i="3"/>
  <c r="BA477" i="3"/>
  <c r="AW477" i="3"/>
  <c r="AS477" i="3"/>
  <c r="AO477" i="3"/>
  <c r="AK477" i="3"/>
  <c r="AG477" i="3"/>
  <c r="AC477" i="3"/>
  <c r="Y477" i="3"/>
  <c r="U477" i="3"/>
  <c r="Q477" i="3"/>
  <c r="M477" i="3"/>
  <c r="K301" i="3"/>
  <c r="K300" i="3"/>
  <c r="K296" i="3"/>
  <c r="K295" i="3"/>
  <c r="K294" i="3"/>
  <c r="K293" i="3"/>
  <c r="K292" i="3"/>
  <c r="L271" i="3"/>
  <c r="K271" i="3"/>
  <c r="BM485" i="3"/>
  <c r="BL485" i="3"/>
  <c r="K277" i="3"/>
  <c r="K276" i="3"/>
  <c r="BJ485" i="3"/>
  <c r="BN485" i="3"/>
  <c r="BK485" i="3"/>
  <c r="K273" i="3"/>
  <c r="K272" i="3"/>
  <c r="BM315" i="3"/>
  <c r="BK399" i="3"/>
  <c r="BK400" i="3"/>
  <c r="BM401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M324" i="3"/>
  <c r="O324" i="3"/>
  <c r="Q324" i="3"/>
  <c r="S324" i="3"/>
  <c r="U324" i="3"/>
  <c r="W324" i="3"/>
  <c r="Y324" i="3"/>
  <c r="AA324" i="3"/>
  <c r="AC324" i="3"/>
  <c r="AE324" i="3"/>
  <c r="AG324" i="3"/>
  <c r="AI324" i="3"/>
  <c r="AK324" i="3"/>
  <c r="AM324" i="3"/>
  <c r="AO324" i="3"/>
  <c r="AQ324" i="3"/>
  <c r="AS324" i="3"/>
  <c r="AU324" i="3"/>
  <c r="AW324" i="3"/>
  <c r="AY324" i="3"/>
  <c r="BA324" i="3"/>
  <c r="BC324" i="3"/>
  <c r="BE324" i="3"/>
  <c r="BG324" i="3"/>
  <c r="BI324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32" i="3"/>
  <c r="O332" i="3"/>
  <c r="Q332" i="3"/>
  <c r="S332" i="3"/>
  <c r="U332" i="3"/>
  <c r="W332" i="3"/>
  <c r="Y332" i="3"/>
  <c r="AA332" i="3"/>
  <c r="AC332" i="3"/>
  <c r="AE332" i="3"/>
  <c r="AG332" i="3"/>
  <c r="AI332" i="3"/>
  <c r="AK332" i="3"/>
  <c r="AM332" i="3"/>
  <c r="AO332" i="3"/>
  <c r="AQ332" i="3"/>
  <c r="AS332" i="3"/>
  <c r="AU332" i="3"/>
  <c r="AW332" i="3"/>
  <c r="AY332" i="3"/>
  <c r="BA332" i="3"/>
  <c r="BC332" i="3"/>
  <c r="BE332" i="3"/>
  <c r="BG332" i="3"/>
  <c r="BI332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N340" i="3"/>
  <c r="P340" i="3"/>
  <c r="R340" i="3"/>
  <c r="T340" i="3"/>
  <c r="V340" i="3"/>
  <c r="X340" i="3"/>
  <c r="Z340" i="3"/>
  <c r="AB340" i="3"/>
  <c r="AD340" i="3"/>
  <c r="AF340" i="3"/>
  <c r="AH340" i="3"/>
  <c r="AJ340" i="3"/>
  <c r="AL340" i="3"/>
  <c r="AN340" i="3"/>
  <c r="AP340" i="3"/>
  <c r="AR340" i="3"/>
  <c r="AT340" i="3"/>
  <c r="AV340" i="3"/>
  <c r="AX340" i="3"/>
  <c r="AZ340" i="3"/>
  <c r="BB340" i="3"/>
  <c r="BD340" i="3"/>
  <c r="BF340" i="3"/>
  <c r="BH340" i="3"/>
  <c r="M340" i="3"/>
  <c r="O340" i="3"/>
  <c r="Q340" i="3"/>
  <c r="S340" i="3"/>
  <c r="U340" i="3"/>
  <c r="W340" i="3"/>
  <c r="Y340" i="3"/>
  <c r="AA340" i="3"/>
  <c r="AC340" i="3"/>
  <c r="AE340" i="3"/>
  <c r="AG340" i="3"/>
  <c r="AI340" i="3"/>
  <c r="AK340" i="3"/>
  <c r="AM340" i="3"/>
  <c r="AO340" i="3"/>
  <c r="AQ340" i="3"/>
  <c r="AS340" i="3"/>
  <c r="AU340" i="3"/>
  <c r="AW340" i="3"/>
  <c r="AY340" i="3"/>
  <c r="BA340" i="3"/>
  <c r="BC340" i="3"/>
  <c r="BE340" i="3"/>
  <c r="BG340" i="3"/>
  <c r="BI340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M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M356" i="3"/>
  <c r="O356" i="3"/>
  <c r="Q356" i="3"/>
  <c r="S356" i="3"/>
  <c r="U356" i="3"/>
  <c r="W356" i="3"/>
  <c r="Y356" i="3"/>
  <c r="AA356" i="3"/>
  <c r="AC356" i="3"/>
  <c r="AE356" i="3"/>
  <c r="AG356" i="3"/>
  <c r="AI356" i="3"/>
  <c r="AK356" i="3"/>
  <c r="AM356" i="3"/>
  <c r="AO356" i="3"/>
  <c r="AQ356" i="3"/>
  <c r="AS356" i="3"/>
  <c r="AU356" i="3"/>
  <c r="AW356" i="3"/>
  <c r="AY356" i="3"/>
  <c r="BA356" i="3"/>
  <c r="BC356" i="3"/>
  <c r="BE356" i="3"/>
  <c r="BG356" i="3"/>
  <c r="BI356" i="3"/>
  <c r="M360" i="3"/>
  <c r="O360" i="3"/>
  <c r="Q360" i="3"/>
  <c r="S360" i="3"/>
  <c r="U360" i="3"/>
  <c r="N360" i="3"/>
  <c r="R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P360" i="3"/>
  <c r="T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N333" i="3"/>
  <c r="M333" i="3"/>
  <c r="O333" i="3"/>
  <c r="Q333" i="3"/>
  <c r="S333" i="3"/>
  <c r="U333" i="3"/>
  <c r="P333" i="3"/>
  <c r="T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R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N381" i="3"/>
  <c r="P381" i="3"/>
  <c r="R381" i="3"/>
  <c r="T381" i="3"/>
  <c r="V381" i="3"/>
  <c r="X381" i="3"/>
  <c r="Z381" i="3"/>
  <c r="AB381" i="3"/>
  <c r="AD381" i="3"/>
  <c r="AF381" i="3"/>
  <c r="AH381" i="3"/>
  <c r="AJ381" i="3"/>
  <c r="AL381" i="3"/>
  <c r="AN381" i="3"/>
  <c r="AP381" i="3"/>
  <c r="AR381" i="3"/>
  <c r="AT381" i="3"/>
  <c r="AV381" i="3"/>
  <c r="AX381" i="3"/>
  <c r="AZ381" i="3"/>
  <c r="BB381" i="3"/>
  <c r="BD381" i="3"/>
  <c r="BF381" i="3"/>
  <c r="BH381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N387" i="3"/>
  <c r="AP387" i="3"/>
  <c r="AR387" i="3"/>
  <c r="AT387" i="3"/>
  <c r="AV387" i="3"/>
  <c r="AX387" i="3"/>
  <c r="AZ387" i="3"/>
  <c r="BB387" i="3"/>
  <c r="BD387" i="3"/>
  <c r="BF387" i="3"/>
  <c r="BH387" i="3"/>
  <c r="AO387" i="3"/>
  <c r="AQ387" i="3"/>
  <c r="AS387" i="3"/>
  <c r="AU387" i="3"/>
  <c r="AW387" i="3"/>
  <c r="AY387" i="3"/>
  <c r="BA387" i="3"/>
  <c r="BC387" i="3"/>
  <c r="BE387" i="3"/>
  <c r="BG387" i="3"/>
  <c r="BI387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M450" i="3"/>
  <c r="O450" i="3"/>
  <c r="Q450" i="3"/>
  <c r="S450" i="3"/>
  <c r="U450" i="3"/>
  <c r="W450" i="3"/>
  <c r="Y450" i="3"/>
  <c r="AA450" i="3"/>
  <c r="AC450" i="3"/>
  <c r="AE450" i="3"/>
  <c r="AG450" i="3"/>
  <c r="AI450" i="3"/>
  <c r="AK450" i="3"/>
  <c r="AM450" i="3"/>
  <c r="AO450" i="3"/>
  <c r="AQ450" i="3"/>
  <c r="AS450" i="3"/>
  <c r="AU450" i="3"/>
  <c r="AW450" i="3"/>
  <c r="AY450" i="3"/>
  <c r="BA450" i="3"/>
  <c r="BC450" i="3"/>
  <c r="BE450" i="3"/>
  <c r="BG450" i="3"/>
  <c r="BI450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O445" i="3"/>
  <c r="Q445" i="3"/>
  <c r="S445" i="3"/>
  <c r="U445" i="3"/>
  <c r="W445" i="3"/>
  <c r="Y445" i="3"/>
  <c r="AA445" i="3"/>
  <c r="AC445" i="3"/>
  <c r="AE445" i="3"/>
  <c r="AG445" i="3"/>
  <c r="AI445" i="3"/>
  <c r="AK445" i="3"/>
  <c r="AM445" i="3"/>
  <c r="AO445" i="3"/>
  <c r="AQ445" i="3"/>
  <c r="AS445" i="3"/>
  <c r="AU445" i="3"/>
  <c r="AW445" i="3"/>
  <c r="AY445" i="3"/>
  <c r="BA445" i="3"/>
  <c r="BC445" i="3"/>
  <c r="BE445" i="3"/>
  <c r="BG445" i="3"/>
  <c r="BI445" i="3"/>
  <c r="M453" i="3"/>
  <c r="O453" i="3"/>
  <c r="Q453" i="3"/>
  <c r="S453" i="3"/>
  <c r="U453" i="3"/>
  <c r="W453" i="3"/>
  <c r="Y453" i="3"/>
  <c r="AA453" i="3"/>
  <c r="AC453" i="3"/>
  <c r="AE453" i="3"/>
  <c r="AG453" i="3"/>
  <c r="AI453" i="3"/>
  <c r="AK453" i="3"/>
  <c r="AM453" i="3"/>
  <c r="AO453" i="3"/>
  <c r="AQ453" i="3"/>
  <c r="AS453" i="3"/>
  <c r="AU453" i="3"/>
  <c r="AW453" i="3"/>
  <c r="AY453" i="3"/>
  <c r="BA453" i="3"/>
  <c r="BC453" i="3"/>
  <c r="BE453" i="3"/>
  <c r="BG453" i="3"/>
  <c r="BI453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52" i="3"/>
  <c r="P452" i="3"/>
  <c r="R452" i="3"/>
  <c r="T452" i="3"/>
  <c r="V452" i="3"/>
  <c r="X452" i="3"/>
  <c r="Z452" i="3"/>
  <c r="AB452" i="3"/>
  <c r="AD452" i="3"/>
  <c r="AF452" i="3"/>
  <c r="AH452" i="3"/>
  <c r="AJ452" i="3"/>
  <c r="AL452" i="3"/>
  <c r="AN452" i="3"/>
  <c r="AP452" i="3"/>
  <c r="AR452" i="3"/>
  <c r="AT452" i="3"/>
  <c r="AV452" i="3"/>
  <c r="AX452" i="3"/>
  <c r="AZ452" i="3"/>
  <c r="BB452" i="3"/>
  <c r="BD452" i="3"/>
  <c r="BF452" i="3"/>
  <c r="BH452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BM314" i="3"/>
  <c r="BK314" i="3"/>
  <c r="BN314" i="3"/>
  <c r="BL315" i="3"/>
  <c r="BJ315" i="3"/>
  <c r="BL316" i="3"/>
  <c r="BN316" i="3"/>
  <c r="BM317" i="3"/>
  <c r="BK317" i="3"/>
  <c r="BM319" i="3"/>
  <c r="BK319" i="3"/>
  <c r="BG391" i="3"/>
  <c r="BC391" i="3"/>
  <c r="AY391" i="3"/>
  <c r="AU391" i="3"/>
  <c r="AQ391" i="3"/>
  <c r="AM391" i="3"/>
  <c r="AI391" i="3"/>
  <c r="AE391" i="3"/>
  <c r="AA391" i="3"/>
  <c r="W391" i="3"/>
  <c r="S391" i="3"/>
  <c r="O391" i="3"/>
  <c r="BH391" i="3"/>
  <c r="BD391" i="3"/>
  <c r="AZ391" i="3"/>
  <c r="AV391" i="3"/>
  <c r="AR391" i="3"/>
  <c r="AN391" i="3"/>
  <c r="AJ391" i="3"/>
  <c r="AF391" i="3"/>
  <c r="AB391" i="3"/>
  <c r="X391" i="3"/>
  <c r="T391" i="3"/>
  <c r="P391" i="3"/>
  <c r="BI395" i="3"/>
  <c r="BE395" i="3"/>
  <c r="BA395" i="3"/>
  <c r="AW395" i="3"/>
  <c r="AS395" i="3"/>
  <c r="AO395" i="3"/>
  <c r="AK395" i="3"/>
  <c r="AG395" i="3"/>
  <c r="AC395" i="3"/>
  <c r="Y395" i="3"/>
  <c r="U395" i="3"/>
  <c r="Q395" i="3"/>
  <c r="M395" i="3"/>
  <c r="BF395" i="3"/>
  <c r="BB395" i="3"/>
  <c r="AX395" i="3"/>
  <c r="AT395" i="3"/>
  <c r="AP395" i="3"/>
  <c r="AL395" i="3"/>
  <c r="AH395" i="3"/>
  <c r="AD395" i="3"/>
  <c r="Z395" i="3"/>
  <c r="V395" i="3"/>
  <c r="R395" i="3"/>
  <c r="N395" i="3"/>
  <c r="BM400" i="3"/>
  <c r="BM402" i="3"/>
  <c r="BM404" i="3"/>
  <c r="BM406" i="3"/>
  <c r="BM408" i="3"/>
  <c r="BM410" i="3"/>
  <c r="BN417" i="3"/>
  <c r="BK427" i="3"/>
  <c r="BK428" i="3"/>
  <c r="BM429" i="3"/>
  <c r="BK435" i="3"/>
  <c r="BN435" i="3"/>
  <c r="BK436" i="3"/>
  <c r="BK455" i="3"/>
  <c r="BK459" i="3"/>
  <c r="BN461" i="3"/>
  <c r="BN463" i="3"/>
  <c r="N465" i="3"/>
  <c r="P465" i="3"/>
  <c r="R465" i="3"/>
  <c r="T465" i="3"/>
  <c r="V465" i="3"/>
  <c r="X465" i="3"/>
  <c r="Z465" i="3"/>
  <c r="AB465" i="3"/>
  <c r="AD465" i="3"/>
  <c r="AF465" i="3"/>
  <c r="AH465" i="3"/>
  <c r="AJ465" i="3"/>
  <c r="AL465" i="3"/>
  <c r="AN465" i="3"/>
  <c r="AP465" i="3"/>
  <c r="AR465" i="3"/>
  <c r="AT465" i="3"/>
  <c r="AV465" i="3"/>
  <c r="AX465" i="3"/>
  <c r="AZ465" i="3"/>
  <c r="BB465" i="3"/>
  <c r="BD465" i="3"/>
  <c r="BF465" i="3"/>
  <c r="BH465" i="3"/>
  <c r="M465" i="3"/>
  <c r="O465" i="3"/>
  <c r="Q465" i="3"/>
  <c r="S465" i="3"/>
  <c r="U465" i="3"/>
  <c r="W465" i="3"/>
  <c r="Y465" i="3"/>
  <c r="AA465" i="3"/>
  <c r="AC465" i="3"/>
  <c r="AE465" i="3"/>
  <c r="AG465" i="3"/>
  <c r="AI465" i="3"/>
  <c r="AK465" i="3"/>
  <c r="AM465" i="3"/>
  <c r="AO465" i="3"/>
  <c r="AQ465" i="3"/>
  <c r="AS465" i="3"/>
  <c r="AU465" i="3"/>
  <c r="AW465" i="3"/>
  <c r="AY465" i="3"/>
  <c r="BA465" i="3"/>
  <c r="BC465" i="3"/>
  <c r="BE465" i="3"/>
  <c r="BG465" i="3"/>
  <c r="BI465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67" i="3"/>
  <c r="O467" i="3"/>
  <c r="Q467" i="3"/>
  <c r="S467" i="3"/>
  <c r="U467" i="3"/>
  <c r="W467" i="3"/>
  <c r="Y467" i="3"/>
  <c r="AA467" i="3"/>
  <c r="AC467" i="3"/>
  <c r="AE467" i="3"/>
  <c r="AG467" i="3"/>
  <c r="AI467" i="3"/>
  <c r="AK467" i="3"/>
  <c r="AM467" i="3"/>
  <c r="AO467" i="3"/>
  <c r="AQ467" i="3"/>
  <c r="AS467" i="3"/>
  <c r="AU467" i="3"/>
  <c r="AW467" i="3"/>
  <c r="AY467" i="3"/>
  <c r="BA467" i="3"/>
  <c r="BC467" i="3"/>
  <c r="BE467" i="3"/>
  <c r="BG467" i="3"/>
  <c r="BI467" i="3"/>
  <c r="N469" i="3"/>
  <c r="P469" i="3"/>
  <c r="R469" i="3"/>
  <c r="T469" i="3"/>
  <c r="V469" i="3"/>
  <c r="X469" i="3"/>
  <c r="Z469" i="3"/>
  <c r="AB469" i="3"/>
  <c r="AD469" i="3"/>
  <c r="AF469" i="3"/>
  <c r="AH469" i="3"/>
  <c r="AJ469" i="3"/>
  <c r="AL469" i="3"/>
  <c r="AN469" i="3"/>
  <c r="AP469" i="3"/>
  <c r="AR469" i="3"/>
  <c r="AT469" i="3"/>
  <c r="AV469" i="3"/>
  <c r="AX469" i="3"/>
  <c r="AZ469" i="3"/>
  <c r="BB469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D469" i="3"/>
  <c r="BF469" i="3"/>
  <c r="BH469" i="3"/>
  <c r="BC469" i="3"/>
  <c r="BE469" i="3"/>
  <c r="BG469" i="3"/>
  <c r="BI469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3" i="3"/>
  <c r="P473" i="3"/>
  <c r="R473" i="3"/>
  <c r="T473" i="3"/>
  <c r="V473" i="3"/>
  <c r="X473" i="3"/>
  <c r="Z473" i="3"/>
  <c r="AB473" i="3"/>
  <c r="AD473" i="3"/>
  <c r="AF473" i="3"/>
  <c r="AH473" i="3"/>
  <c r="AJ473" i="3"/>
  <c r="AL473" i="3"/>
  <c r="AN473" i="3"/>
  <c r="AP473" i="3"/>
  <c r="AR473" i="3"/>
  <c r="AT473" i="3"/>
  <c r="AV473" i="3"/>
  <c r="AX473" i="3"/>
  <c r="AZ473" i="3"/>
  <c r="BB473" i="3"/>
  <c r="BD473" i="3"/>
  <c r="BF473" i="3"/>
  <c r="BH473" i="3"/>
  <c r="M473" i="3"/>
  <c r="O473" i="3"/>
  <c r="Q473" i="3"/>
  <c r="S473" i="3"/>
  <c r="U473" i="3"/>
  <c r="W473" i="3"/>
  <c r="Y473" i="3"/>
  <c r="AA473" i="3"/>
  <c r="AC473" i="3"/>
  <c r="AE473" i="3"/>
  <c r="AG473" i="3"/>
  <c r="AI473" i="3"/>
  <c r="AK473" i="3"/>
  <c r="AM473" i="3"/>
  <c r="AO473" i="3"/>
  <c r="AQ473" i="3"/>
  <c r="AS473" i="3"/>
  <c r="AU473" i="3"/>
  <c r="AW473" i="3"/>
  <c r="AY473" i="3"/>
  <c r="BA473" i="3"/>
  <c r="BC473" i="3"/>
  <c r="BE473" i="3"/>
  <c r="BG473" i="3"/>
  <c r="BI473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5" i="3"/>
  <c r="P475" i="3"/>
  <c r="R475" i="3"/>
  <c r="T475" i="3"/>
  <c r="V475" i="3"/>
  <c r="X475" i="3"/>
  <c r="Z475" i="3"/>
  <c r="AB475" i="3"/>
  <c r="AD475" i="3"/>
  <c r="AF475" i="3"/>
  <c r="AH475" i="3"/>
  <c r="AJ475" i="3"/>
  <c r="AL475" i="3"/>
  <c r="AN475" i="3"/>
  <c r="AP475" i="3"/>
  <c r="AR475" i="3"/>
  <c r="AT475" i="3"/>
  <c r="AV475" i="3"/>
  <c r="AX475" i="3"/>
  <c r="AZ475" i="3"/>
  <c r="BB475" i="3"/>
  <c r="BD475" i="3"/>
  <c r="BF475" i="3"/>
  <c r="BH475" i="3"/>
  <c r="N478" i="3"/>
  <c r="P478" i="3"/>
  <c r="R478" i="3"/>
  <c r="T478" i="3"/>
  <c r="V478" i="3"/>
  <c r="X478" i="3"/>
  <c r="Z478" i="3"/>
  <c r="AB478" i="3"/>
  <c r="AD478" i="3"/>
  <c r="AF478" i="3"/>
  <c r="AH478" i="3"/>
  <c r="AJ478" i="3"/>
  <c r="AL478" i="3"/>
  <c r="AN478" i="3"/>
  <c r="AP478" i="3"/>
  <c r="AR478" i="3"/>
  <c r="AT478" i="3"/>
  <c r="AV478" i="3"/>
  <c r="AX478" i="3"/>
  <c r="AZ478" i="3"/>
  <c r="BB478" i="3"/>
  <c r="BD478" i="3"/>
  <c r="BF478" i="3"/>
  <c r="BH478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M480" i="3"/>
  <c r="O480" i="3"/>
  <c r="Q480" i="3"/>
  <c r="S480" i="3"/>
  <c r="U480" i="3"/>
  <c r="W480" i="3"/>
  <c r="Y480" i="3"/>
  <c r="AA480" i="3"/>
  <c r="AC480" i="3"/>
  <c r="AE480" i="3"/>
  <c r="AG480" i="3"/>
  <c r="AI480" i="3"/>
  <c r="AK480" i="3"/>
  <c r="AM480" i="3"/>
  <c r="AO480" i="3"/>
  <c r="AQ480" i="3"/>
  <c r="AS480" i="3"/>
  <c r="AU480" i="3"/>
  <c r="AW480" i="3"/>
  <c r="AY480" i="3"/>
  <c r="BA480" i="3"/>
  <c r="BC480" i="3"/>
  <c r="BE480" i="3"/>
  <c r="BG480" i="3"/>
  <c r="BI480" i="3"/>
  <c r="N480" i="3"/>
  <c r="P480" i="3"/>
  <c r="R480" i="3"/>
  <c r="T480" i="3"/>
  <c r="V480" i="3"/>
  <c r="X480" i="3"/>
  <c r="Z480" i="3"/>
  <c r="AB480" i="3"/>
  <c r="AD480" i="3"/>
  <c r="AF480" i="3"/>
  <c r="AH480" i="3"/>
  <c r="AJ480" i="3"/>
  <c r="AL480" i="3"/>
  <c r="AN480" i="3"/>
  <c r="AP480" i="3"/>
  <c r="AR480" i="3"/>
  <c r="AT480" i="3"/>
  <c r="AV480" i="3"/>
  <c r="AX480" i="3"/>
  <c r="AZ480" i="3"/>
  <c r="BB480" i="3"/>
  <c r="BD480" i="3"/>
  <c r="BF480" i="3"/>
  <c r="BH480" i="3"/>
  <c r="N482" i="3"/>
  <c r="P482" i="3"/>
  <c r="R482" i="3"/>
  <c r="T482" i="3"/>
  <c r="V482" i="3"/>
  <c r="X482" i="3"/>
  <c r="Z482" i="3"/>
  <c r="AB482" i="3"/>
  <c r="AD482" i="3"/>
  <c r="AF482" i="3"/>
  <c r="AH482" i="3"/>
  <c r="AJ482" i="3"/>
  <c r="AL482" i="3"/>
  <c r="AN482" i="3"/>
  <c r="AP482" i="3"/>
  <c r="AR482" i="3"/>
  <c r="AT482" i="3"/>
  <c r="AV482" i="3"/>
  <c r="AX482" i="3"/>
  <c r="AZ482" i="3"/>
  <c r="BB482" i="3"/>
  <c r="BD482" i="3"/>
  <c r="BF482" i="3"/>
  <c r="BH482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BK477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N415" i="3"/>
  <c r="P415" i="3"/>
  <c r="R415" i="3"/>
  <c r="T415" i="3"/>
  <c r="V415" i="3"/>
  <c r="X415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BF458" i="3"/>
  <c r="BB458" i="3"/>
  <c r="AX458" i="3"/>
  <c r="AT458" i="3"/>
  <c r="AP458" i="3"/>
  <c r="AL458" i="3"/>
  <c r="AH458" i="3"/>
  <c r="AD458" i="3"/>
  <c r="Z458" i="3"/>
  <c r="V458" i="3"/>
  <c r="R458" i="3"/>
  <c r="N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394" i="3"/>
  <c r="BB394" i="3"/>
  <c r="AX394" i="3"/>
  <c r="AT394" i="3"/>
  <c r="AP394" i="3"/>
  <c r="AL394" i="3"/>
  <c r="AH394" i="3"/>
  <c r="AD394" i="3"/>
  <c r="Z394" i="3"/>
  <c r="V394" i="3"/>
  <c r="R394" i="3"/>
  <c r="N394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H390" i="3"/>
  <c r="BD390" i="3"/>
  <c r="AZ390" i="3"/>
  <c r="AV390" i="3"/>
  <c r="AR390" i="3"/>
  <c r="AN390" i="3"/>
  <c r="AJ390" i="3"/>
  <c r="AF390" i="3"/>
  <c r="AB390" i="3"/>
  <c r="X390" i="3"/>
  <c r="T390" i="3"/>
  <c r="P390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H398" i="3"/>
  <c r="BD398" i="3"/>
  <c r="AZ398" i="3"/>
  <c r="AV398" i="3"/>
  <c r="AR398" i="3"/>
  <c r="AN398" i="3"/>
  <c r="AJ398" i="3"/>
  <c r="AF398" i="3"/>
  <c r="AB398" i="3"/>
  <c r="X398" i="3"/>
  <c r="T398" i="3"/>
  <c r="P398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N326" i="3"/>
  <c r="R326" i="3"/>
  <c r="V326" i="3"/>
  <c r="Z326" i="3"/>
  <c r="AD326" i="3"/>
  <c r="AH326" i="3"/>
  <c r="AL326" i="3"/>
  <c r="AP326" i="3"/>
  <c r="AT326" i="3"/>
  <c r="AV326" i="3"/>
  <c r="AX326" i="3"/>
  <c r="AZ326" i="3"/>
  <c r="BB326" i="3"/>
  <c r="BD326" i="3"/>
  <c r="BF326" i="3"/>
  <c r="BH326" i="3"/>
  <c r="P326" i="3"/>
  <c r="T326" i="3"/>
  <c r="X326" i="3"/>
  <c r="AB326" i="3"/>
  <c r="AF326" i="3"/>
  <c r="AJ326" i="3"/>
  <c r="AN326" i="3"/>
  <c r="AR326" i="3"/>
  <c r="AU326" i="3"/>
  <c r="AW326" i="3"/>
  <c r="AY326" i="3"/>
  <c r="BA326" i="3"/>
  <c r="BC326" i="3"/>
  <c r="BE326" i="3"/>
  <c r="BG326" i="3"/>
  <c r="BI326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AS338" i="3"/>
  <c r="AU338" i="3"/>
  <c r="AW338" i="3"/>
  <c r="AY338" i="3"/>
  <c r="BA338" i="3"/>
  <c r="BC338" i="3"/>
  <c r="BE338" i="3"/>
  <c r="BG338" i="3"/>
  <c r="BI338" i="3"/>
  <c r="N338" i="3"/>
  <c r="P338" i="3"/>
  <c r="R338" i="3"/>
  <c r="T338" i="3"/>
  <c r="V338" i="3"/>
  <c r="X338" i="3"/>
  <c r="Z338" i="3"/>
  <c r="AB338" i="3"/>
  <c r="AD338" i="3"/>
  <c r="AF338" i="3"/>
  <c r="AH338" i="3"/>
  <c r="AJ338" i="3"/>
  <c r="AL338" i="3"/>
  <c r="AN338" i="3"/>
  <c r="AP338" i="3"/>
  <c r="AR338" i="3"/>
  <c r="AT338" i="3"/>
  <c r="AV338" i="3"/>
  <c r="AX338" i="3"/>
  <c r="AZ338" i="3"/>
  <c r="BB338" i="3"/>
  <c r="BD338" i="3"/>
  <c r="BF338" i="3"/>
  <c r="BH338" i="3"/>
  <c r="M342" i="3"/>
  <c r="O342" i="3"/>
  <c r="Q342" i="3"/>
  <c r="S342" i="3"/>
  <c r="U342" i="3"/>
  <c r="W342" i="3"/>
  <c r="Y342" i="3"/>
  <c r="AA342" i="3"/>
  <c r="AC342" i="3"/>
  <c r="AE342" i="3"/>
  <c r="AG342" i="3"/>
  <c r="AI342" i="3"/>
  <c r="AK342" i="3"/>
  <c r="AM342" i="3"/>
  <c r="AO342" i="3"/>
  <c r="AQ342" i="3"/>
  <c r="AS342" i="3"/>
  <c r="AU342" i="3"/>
  <c r="AW342" i="3"/>
  <c r="AY342" i="3"/>
  <c r="BA342" i="3"/>
  <c r="BC342" i="3"/>
  <c r="BE342" i="3"/>
  <c r="BG342" i="3"/>
  <c r="BI342" i="3"/>
  <c r="N342" i="3"/>
  <c r="P342" i="3"/>
  <c r="R342" i="3"/>
  <c r="T342" i="3"/>
  <c r="V342" i="3"/>
  <c r="X342" i="3"/>
  <c r="Z342" i="3"/>
  <c r="AB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AS346" i="3"/>
  <c r="AU346" i="3"/>
  <c r="AW346" i="3"/>
  <c r="AY346" i="3"/>
  <c r="BA346" i="3"/>
  <c r="BC346" i="3"/>
  <c r="BE346" i="3"/>
  <c r="BG346" i="3"/>
  <c r="BI346" i="3"/>
  <c r="N350" i="3"/>
  <c r="P350" i="3"/>
  <c r="R350" i="3"/>
  <c r="T350" i="3"/>
  <c r="V350" i="3"/>
  <c r="X350" i="3"/>
  <c r="Z350" i="3"/>
  <c r="AB350" i="3"/>
  <c r="AD350" i="3"/>
  <c r="AF350" i="3"/>
  <c r="AH350" i="3"/>
  <c r="AJ350" i="3"/>
  <c r="AL350" i="3"/>
  <c r="AN350" i="3"/>
  <c r="AP350" i="3"/>
  <c r="AR350" i="3"/>
  <c r="AT350" i="3"/>
  <c r="AV350" i="3"/>
  <c r="AX350" i="3"/>
  <c r="AZ350" i="3"/>
  <c r="BB350" i="3"/>
  <c r="BD350" i="3"/>
  <c r="BF350" i="3"/>
  <c r="BH350" i="3"/>
  <c r="M350" i="3"/>
  <c r="O350" i="3"/>
  <c r="Q350" i="3"/>
  <c r="S350" i="3"/>
  <c r="U350" i="3"/>
  <c r="W350" i="3"/>
  <c r="Y350" i="3"/>
  <c r="AA350" i="3"/>
  <c r="AC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N339" i="3"/>
  <c r="P339" i="3"/>
  <c r="R339" i="3"/>
  <c r="T339" i="3"/>
  <c r="V339" i="3"/>
  <c r="X339" i="3"/>
  <c r="Z339" i="3"/>
  <c r="AB339" i="3"/>
  <c r="AD339" i="3"/>
  <c r="AF339" i="3"/>
  <c r="AH339" i="3"/>
  <c r="AJ339" i="3"/>
  <c r="AL339" i="3"/>
  <c r="AN339" i="3"/>
  <c r="AP339" i="3"/>
  <c r="AR339" i="3"/>
  <c r="AT339" i="3"/>
  <c r="AV339" i="3"/>
  <c r="AX339" i="3"/>
  <c r="AZ339" i="3"/>
  <c r="BB339" i="3"/>
  <c r="BD339" i="3"/>
  <c r="BF339" i="3"/>
  <c r="BH339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AZ359" i="3"/>
  <c r="BD359" i="3"/>
  <c r="BH359" i="3"/>
  <c r="BB359" i="3"/>
  <c r="BF359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4" i="3"/>
  <c r="P454" i="3"/>
  <c r="R454" i="3"/>
  <c r="T454" i="3"/>
  <c r="V454" i="3"/>
  <c r="X454" i="3"/>
  <c r="Z454" i="3"/>
  <c r="AB454" i="3"/>
  <c r="AD454" i="3"/>
  <c r="AF454" i="3"/>
  <c r="AH454" i="3"/>
  <c r="AJ454" i="3"/>
  <c r="AL454" i="3"/>
  <c r="AN454" i="3"/>
  <c r="AP454" i="3"/>
  <c r="AR454" i="3"/>
  <c r="AT454" i="3"/>
  <c r="AV454" i="3"/>
  <c r="AX454" i="3"/>
  <c r="AZ454" i="3"/>
  <c r="BB454" i="3"/>
  <c r="BD454" i="3"/>
  <c r="BF454" i="3"/>
  <c r="BH454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AS449" i="3"/>
  <c r="AU449" i="3"/>
  <c r="AW449" i="3"/>
  <c r="AY449" i="3"/>
  <c r="BA449" i="3"/>
  <c r="BC449" i="3"/>
  <c r="BE449" i="3"/>
  <c r="BG449" i="3"/>
  <c r="BI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M457" i="3"/>
  <c r="O457" i="3"/>
  <c r="Q457" i="3"/>
  <c r="S457" i="3"/>
  <c r="U457" i="3"/>
  <c r="W457" i="3"/>
  <c r="Y457" i="3"/>
  <c r="AA457" i="3"/>
  <c r="AC457" i="3"/>
  <c r="AE457" i="3"/>
  <c r="AG457" i="3"/>
  <c r="AI457" i="3"/>
  <c r="AK457" i="3"/>
  <c r="AM457" i="3"/>
  <c r="AO457" i="3"/>
  <c r="AQ457" i="3"/>
  <c r="AS457" i="3"/>
  <c r="AU457" i="3"/>
  <c r="AW457" i="3"/>
  <c r="AY457" i="3"/>
  <c r="BA457" i="3"/>
  <c r="BC457" i="3"/>
  <c r="BE457" i="3"/>
  <c r="BG457" i="3"/>
  <c r="BI457" i="3"/>
  <c r="N457" i="3"/>
  <c r="P457" i="3"/>
  <c r="R457" i="3"/>
  <c r="T457" i="3"/>
  <c r="V457" i="3"/>
  <c r="X457" i="3"/>
  <c r="Z457" i="3"/>
  <c r="AB457" i="3"/>
  <c r="AD457" i="3"/>
  <c r="AF457" i="3"/>
  <c r="AH457" i="3"/>
  <c r="AJ457" i="3"/>
  <c r="AL457" i="3"/>
  <c r="AN457" i="3"/>
  <c r="AP457" i="3"/>
  <c r="AR457" i="3"/>
  <c r="AT457" i="3"/>
  <c r="AV457" i="3"/>
  <c r="AX457" i="3"/>
  <c r="AZ457" i="3"/>
  <c r="BB457" i="3"/>
  <c r="BD457" i="3"/>
  <c r="BF457" i="3"/>
  <c r="BH45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N456" i="3"/>
  <c r="P456" i="3"/>
  <c r="R456" i="3"/>
  <c r="T456" i="3"/>
  <c r="V456" i="3"/>
  <c r="X456" i="3"/>
  <c r="Z456" i="3"/>
  <c r="AB456" i="3"/>
  <c r="AD456" i="3"/>
  <c r="AF456" i="3"/>
  <c r="AH456" i="3"/>
  <c r="AJ456" i="3"/>
  <c r="AL456" i="3"/>
  <c r="AN456" i="3"/>
  <c r="AP456" i="3"/>
  <c r="AR456" i="3"/>
  <c r="AT456" i="3"/>
  <c r="AV456" i="3"/>
  <c r="AX456" i="3"/>
  <c r="AZ456" i="3"/>
  <c r="BB456" i="3"/>
  <c r="BD456" i="3"/>
  <c r="BF456" i="3"/>
  <c r="BH456" i="3"/>
  <c r="M456" i="3"/>
  <c r="O456" i="3"/>
  <c r="Q456" i="3"/>
  <c r="S456" i="3"/>
  <c r="U456" i="3"/>
  <c r="W456" i="3"/>
  <c r="Y456" i="3"/>
  <c r="AA456" i="3"/>
  <c r="AC456" i="3"/>
  <c r="AE456" i="3"/>
  <c r="AG456" i="3"/>
  <c r="AI456" i="3"/>
  <c r="AK456" i="3"/>
  <c r="AM456" i="3"/>
  <c r="AO456" i="3"/>
  <c r="AQ456" i="3"/>
  <c r="AS456" i="3"/>
  <c r="AU456" i="3"/>
  <c r="AW456" i="3"/>
  <c r="AY456" i="3"/>
  <c r="BA456" i="3"/>
  <c r="BC456" i="3"/>
  <c r="BE456" i="3"/>
  <c r="BG456" i="3"/>
  <c r="BI456" i="3"/>
  <c r="BJ477" i="3"/>
  <c r="BL314" i="3"/>
  <c r="BN315" i="3"/>
  <c r="BK315" i="3"/>
  <c r="BK316" i="3"/>
  <c r="BM316" i="3"/>
  <c r="BJ316" i="3"/>
  <c r="BL317" i="3"/>
  <c r="BL319" i="3"/>
  <c r="BN320" i="3"/>
  <c r="BM320" i="3"/>
  <c r="BL320" i="3"/>
  <c r="BJ320" i="3"/>
  <c r="BL321" i="3"/>
  <c r="BM321" i="3"/>
  <c r="BK321" i="3"/>
  <c r="BI391" i="3"/>
  <c r="BE391" i="3"/>
  <c r="BA391" i="3"/>
  <c r="AW391" i="3"/>
  <c r="AS391" i="3"/>
  <c r="AO391" i="3"/>
  <c r="AK391" i="3"/>
  <c r="AG391" i="3"/>
  <c r="AC391" i="3"/>
  <c r="Y391" i="3"/>
  <c r="U391" i="3"/>
  <c r="Q391" i="3"/>
  <c r="M391" i="3"/>
  <c r="BF391" i="3"/>
  <c r="BB391" i="3"/>
  <c r="AX391" i="3"/>
  <c r="AT391" i="3"/>
  <c r="AP391" i="3"/>
  <c r="AL391" i="3"/>
  <c r="AH391" i="3"/>
  <c r="AD391" i="3"/>
  <c r="Z391" i="3"/>
  <c r="V391" i="3"/>
  <c r="R391" i="3"/>
  <c r="BG395" i="3"/>
  <c r="BC395" i="3"/>
  <c r="AY395" i="3"/>
  <c r="AU395" i="3"/>
  <c r="AQ395" i="3"/>
  <c r="AM395" i="3"/>
  <c r="AI395" i="3"/>
  <c r="AE395" i="3"/>
  <c r="AA395" i="3"/>
  <c r="W395" i="3"/>
  <c r="S395" i="3"/>
  <c r="O395" i="3"/>
  <c r="BH395" i="3"/>
  <c r="BD395" i="3"/>
  <c r="AZ395" i="3"/>
  <c r="AV395" i="3"/>
  <c r="AR395" i="3"/>
  <c r="AN395" i="3"/>
  <c r="AJ395" i="3"/>
  <c r="AF395" i="3"/>
  <c r="AB395" i="3"/>
  <c r="X395" i="3"/>
  <c r="T395" i="3"/>
  <c r="BJ399" i="3"/>
  <c r="BN399" i="3"/>
  <c r="BL400" i="3"/>
  <c r="BJ401" i="3"/>
  <c r="BN401" i="3"/>
  <c r="BL402" i="3"/>
  <c r="BJ403" i="3"/>
  <c r="BN403" i="3"/>
  <c r="BL404" i="3"/>
  <c r="BJ405" i="3"/>
  <c r="BN405" i="3"/>
  <c r="BL406" i="3"/>
  <c r="BJ407" i="3"/>
  <c r="BN407" i="3"/>
  <c r="BL408" i="3"/>
  <c r="BJ409" i="3"/>
  <c r="BN409" i="3"/>
  <c r="BL410" i="3"/>
  <c r="BJ413" i="3"/>
  <c r="BN413" i="3"/>
  <c r="BL426" i="3"/>
  <c r="BM428" i="3"/>
  <c r="BJ429" i="3"/>
  <c r="BM437" i="3"/>
  <c r="BJ437" i="3"/>
  <c r="BK447" i="3"/>
  <c r="BN447" i="3"/>
  <c r="BM461" i="3"/>
  <c r="BL461" i="3"/>
  <c r="BJ461" i="3"/>
  <c r="BM463" i="3"/>
  <c r="BL463" i="3"/>
  <c r="BJ463" i="3"/>
  <c r="BK463" i="3"/>
  <c r="M464" i="3"/>
  <c r="O464" i="3"/>
  <c r="Q464" i="3"/>
  <c r="S464" i="3"/>
  <c r="U464" i="3"/>
  <c r="W464" i="3"/>
  <c r="Y464" i="3"/>
  <c r="AA464" i="3"/>
  <c r="AC464" i="3"/>
  <c r="AE464" i="3"/>
  <c r="AG464" i="3"/>
  <c r="AI464" i="3"/>
  <c r="AK464" i="3"/>
  <c r="AM464" i="3"/>
  <c r="AO464" i="3"/>
  <c r="AQ464" i="3"/>
  <c r="AS464" i="3"/>
  <c r="AU464" i="3"/>
  <c r="AW464" i="3"/>
  <c r="AY464" i="3"/>
  <c r="BA464" i="3"/>
  <c r="BC464" i="3"/>
  <c r="BE464" i="3"/>
  <c r="BG464" i="3"/>
  <c r="BI464" i="3"/>
  <c r="N464" i="3"/>
  <c r="P464" i="3"/>
  <c r="R464" i="3"/>
  <c r="T464" i="3"/>
  <c r="V464" i="3"/>
  <c r="X464" i="3"/>
  <c r="Z464" i="3"/>
  <c r="AB464" i="3"/>
  <c r="AD464" i="3"/>
  <c r="AF464" i="3"/>
  <c r="AH464" i="3"/>
  <c r="AJ464" i="3"/>
  <c r="AL464" i="3"/>
  <c r="AN464" i="3"/>
  <c r="AP464" i="3"/>
  <c r="AR464" i="3"/>
  <c r="AT464" i="3"/>
  <c r="AV464" i="3"/>
  <c r="AX464" i="3"/>
  <c r="AZ464" i="3"/>
  <c r="BB464" i="3"/>
  <c r="BD464" i="3"/>
  <c r="BF464" i="3"/>
  <c r="BH464" i="3"/>
  <c r="M466" i="3"/>
  <c r="O466" i="3"/>
  <c r="Q466" i="3"/>
  <c r="S466" i="3"/>
  <c r="U466" i="3"/>
  <c r="W466" i="3"/>
  <c r="Y466" i="3"/>
  <c r="AA466" i="3"/>
  <c r="AC466" i="3"/>
  <c r="AE466" i="3"/>
  <c r="AG466" i="3"/>
  <c r="AI466" i="3"/>
  <c r="AK466" i="3"/>
  <c r="AM466" i="3"/>
  <c r="AO466" i="3"/>
  <c r="AQ466" i="3"/>
  <c r="AS466" i="3"/>
  <c r="AU466" i="3"/>
  <c r="AW466" i="3"/>
  <c r="AY466" i="3"/>
  <c r="BA466" i="3"/>
  <c r="BC466" i="3"/>
  <c r="BE466" i="3"/>
  <c r="BG466" i="3"/>
  <c r="BI466" i="3"/>
  <c r="N466" i="3"/>
  <c r="P466" i="3"/>
  <c r="R466" i="3"/>
  <c r="T466" i="3"/>
  <c r="V466" i="3"/>
  <c r="X466" i="3"/>
  <c r="Z466" i="3"/>
  <c r="AB466" i="3"/>
  <c r="AD466" i="3"/>
  <c r="AF466" i="3"/>
  <c r="AH466" i="3"/>
  <c r="AJ466" i="3"/>
  <c r="AL466" i="3"/>
  <c r="AN466" i="3"/>
  <c r="AP466" i="3"/>
  <c r="AR466" i="3"/>
  <c r="AT466" i="3"/>
  <c r="AV466" i="3"/>
  <c r="AX466" i="3"/>
  <c r="AZ466" i="3"/>
  <c r="BB466" i="3"/>
  <c r="BD466" i="3"/>
  <c r="BF466" i="3"/>
  <c r="BH466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N468" i="3"/>
  <c r="P468" i="3"/>
  <c r="R468" i="3"/>
  <c r="T468" i="3"/>
  <c r="V468" i="3"/>
  <c r="X468" i="3"/>
  <c r="Z468" i="3"/>
  <c r="AB468" i="3"/>
  <c r="AD468" i="3"/>
  <c r="AF468" i="3"/>
  <c r="AH468" i="3"/>
  <c r="AJ468" i="3"/>
  <c r="AL468" i="3"/>
  <c r="AN468" i="3"/>
  <c r="AP468" i="3"/>
  <c r="AR468" i="3"/>
  <c r="AT468" i="3"/>
  <c r="AV468" i="3"/>
  <c r="AX468" i="3"/>
  <c r="AZ468" i="3"/>
  <c r="BB468" i="3"/>
  <c r="BD468" i="3"/>
  <c r="BF468" i="3"/>
  <c r="BH468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N470" i="3"/>
  <c r="P470" i="3"/>
  <c r="R470" i="3"/>
  <c r="T470" i="3"/>
  <c r="V470" i="3"/>
  <c r="X470" i="3"/>
  <c r="Z470" i="3"/>
  <c r="AB470" i="3"/>
  <c r="AD470" i="3"/>
  <c r="AF470" i="3"/>
  <c r="AH470" i="3"/>
  <c r="AJ470" i="3"/>
  <c r="AL470" i="3"/>
  <c r="AN470" i="3"/>
  <c r="AP470" i="3"/>
  <c r="AR470" i="3"/>
  <c r="AT470" i="3"/>
  <c r="AV470" i="3"/>
  <c r="AX470" i="3"/>
  <c r="AZ470" i="3"/>
  <c r="BB470" i="3"/>
  <c r="BD470" i="3"/>
  <c r="BF470" i="3"/>
  <c r="BH470" i="3"/>
  <c r="M472" i="3"/>
  <c r="O472" i="3"/>
  <c r="Q472" i="3"/>
  <c r="S472" i="3"/>
  <c r="U472" i="3"/>
  <c r="W472" i="3"/>
  <c r="Y472" i="3"/>
  <c r="AA472" i="3"/>
  <c r="AC472" i="3"/>
  <c r="AE472" i="3"/>
  <c r="AG472" i="3"/>
  <c r="AI472" i="3"/>
  <c r="AK472" i="3"/>
  <c r="AM472" i="3"/>
  <c r="AO472" i="3"/>
  <c r="AQ472" i="3"/>
  <c r="AS472" i="3"/>
  <c r="AU472" i="3"/>
  <c r="AW472" i="3"/>
  <c r="AY472" i="3"/>
  <c r="BA472" i="3"/>
  <c r="BC472" i="3"/>
  <c r="BE472" i="3"/>
  <c r="BG472" i="3"/>
  <c r="BI472" i="3"/>
  <c r="N472" i="3"/>
  <c r="P472" i="3"/>
  <c r="R472" i="3"/>
  <c r="T472" i="3"/>
  <c r="V472" i="3"/>
  <c r="X472" i="3"/>
  <c r="Z472" i="3"/>
  <c r="AB472" i="3"/>
  <c r="AD472" i="3"/>
  <c r="AF472" i="3"/>
  <c r="AH472" i="3"/>
  <c r="AJ472" i="3"/>
  <c r="AL472" i="3"/>
  <c r="AN472" i="3"/>
  <c r="AP472" i="3"/>
  <c r="AR472" i="3"/>
  <c r="AT472" i="3"/>
  <c r="AV472" i="3"/>
  <c r="AX472" i="3"/>
  <c r="AZ472" i="3"/>
  <c r="BB472" i="3"/>
  <c r="BD472" i="3"/>
  <c r="BF472" i="3"/>
  <c r="BH472" i="3"/>
  <c r="N474" i="3"/>
  <c r="P474" i="3"/>
  <c r="R474" i="3"/>
  <c r="T474" i="3"/>
  <c r="V474" i="3"/>
  <c r="X474" i="3"/>
  <c r="Z474" i="3"/>
  <c r="AB474" i="3"/>
  <c r="AD474" i="3"/>
  <c r="AF474" i="3"/>
  <c r="AH474" i="3"/>
  <c r="AJ474" i="3"/>
  <c r="AL474" i="3"/>
  <c r="AN474" i="3"/>
  <c r="AP474" i="3"/>
  <c r="AR474" i="3"/>
  <c r="AT474" i="3"/>
  <c r="AV474" i="3"/>
  <c r="AX474" i="3"/>
  <c r="AZ474" i="3"/>
  <c r="BB474" i="3"/>
  <c r="BD474" i="3"/>
  <c r="BF474" i="3"/>
  <c r="BH474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N476" i="3"/>
  <c r="P476" i="3"/>
  <c r="R476" i="3"/>
  <c r="T476" i="3"/>
  <c r="V476" i="3"/>
  <c r="X476" i="3"/>
  <c r="Z476" i="3"/>
  <c r="AB476" i="3"/>
  <c r="AD476" i="3"/>
  <c r="AF476" i="3"/>
  <c r="AH476" i="3"/>
  <c r="AJ476" i="3"/>
  <c r="AL476" i="3"/>
  <c r="AN476" i="3"/>
  <c r="AP476" i="3"/>
  <c r="AR476" i="3"/>
  <c r="AT476" i="3"/>
  <c r="AV476" i="3"/>
  <c r="AX476" i="3"/>
  <c r="AZ476" i="3"/>
  <c r="BB476" i="3"/>
  <c r="BD476" i="3"/>
  <c r="BF476" i="3"/>
  <c r="BH476" i="3"/>
  <c r="M479" i="3"/>
  <c r="O479" i="3"/>
  <c r="Q479" i="3"/>
  <c r="S479" i="3"/>
  <c r="U479" i="3"/>
  <c r="W479" i="3"/>
  <c r="Y479" i="3"/>
  <c r="AA479" i="3"/>
  <c r="AC479" i="3"/>
  <c r="AE479" i="3"/>
  <c r="AG479" i="3"/>
  <c r="AI479" i="3"/>
  <c r="AK479" i="3"/>
  <c r="AM479" i="3"/>
  <c r="AO479" i="3"/>
  <c r="AQ479" i="3"/>
  <c r="AS479" i="3"/>
  <c r="AU479" i="3"/>
  <c r="AW479" i="3"/>
  <c r="AY479" i="3"/>
  <c r="BA479" i="3"/>
  <c r="BC479" i="3"/>
  <c r="BE479" i="3"/>
  <c r="BG479" i="3"/>
  <c r="BI479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N481" i="3"/>
  <c r="P481" i="3"/>
  <c r="R481" i="3"/>
  <c r="T481" i="3"/>
  <c r="V481" i="3"/>
  <c r="X481" i="3"/>
  <c r="Z481" i="3"/>
  <c r="AB481" i="3"/>
  <c r="AD481" i="3"/>
  <c r="AF481" i="3"/>
  <c r="AH481" i="3"/>
  <c r="AJ481" i="3"/>
  <c r="AL481" i="3"/>
  <c r="AN481" i="3"/>
  <c r="AP481" i="3"/>
  <c r="AR481" i="3"/>
  <c r="AT481" i="3"/>
  <c r="AV481" i="3"/>
  <c r="AX481" i="3"/>
  <c r="AZ481" i="3"/>
  <c r="BB481" i="3"/>
  <c r="BD481" i="3"/>
  <c r="BF481" i="3"/>
  <c r="BH481" i="3"/>
  <c r="M481" i="3"/>
  <c r="O481" i="3"/>
  <c r="Q481" i="3"/>
  <c r="S481" i="3"/>
  <c r="U481" i="3"/>
  <c r="W481" i="3"/>
  <c r="Y481" i="3"/>
  <c r="AA481" i="3"/>
  <c r="AC481" i="3"/>
  <c r="AE481" i="3"/>
  <c r="AG481" i="3"/>
  <c r="AI481" i="3"/>
  <c r="AK481" i="3"/>
  <c r="AM481" i="3"/>
  <c r="AO481" i="3"/>
  <c r="AQ481" i="3"/>
  <c r="AS481" i="3"/>
  <c r="AU481" i="3"/>
  <c r="AW481" i="3"/>
  <c r="AY481" i="3"/>
  <c r="BA481" i="3"/>
  <c r="BC481" i="3"/>
  <c r="BE481" i="3"/>
  <c r="BG481" i="3"/>
  <c r="BI481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N483" i="3"/>
  <c r="P483" i="3"/>
  <c r="R483" i="3"/>
  <c r="T483" i="3"/>
  <c r="V483" i="3"/>
  <c r="X483" i="3"/>
  <c r="Z483" i="3"/>
  <c r="AB483" i="3"/>
  <c r="AD483" i="3"/>
  <c r="AF483" i="3"/>
  <c r="AH483" i="3"/>
  <c r="AJ483" i="3"/>
  <c r="AL483" i="3"/>
  <c r="AN483" i="3"/>
  <c r="AP483" i="3"/>
  <c r="AR483" i="3"/>
  <c r="AT483" i="3"/>
  <c r="AV483" i="3"/>
  <c r="AX483" i="3"/>
  <c r="AZ483" i="3"/>
  <c r="BB483" i="3"/>
  <c r="BD483" i="3"/>
  <c r="BF483" i="3"/>
  <c r="BH483" i="3"/>
  <c r="BL477" i="3"/>
  <c r="BM477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BH458" i="3"/>
  <c r="BD458" i="3"/>
  <c r="AZ458" i="3"/>
  <c r="AV458" i="3"/>
  <c r="AR458" i="3"/>
  <c r="AN458" i="3"/>
  <c r="AJ458" i="3"/>
  <c r="AF458" i="3"/>
  <c r="AB458" i="3"/>
  <c r="X458" i="3"/>
  <c r="T458" i="3"/>
  <c r="P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394" i="3"/>
  <c r="BD394" i="3"/>
  <c r="AZ394" i="3"/>
  <c r="AV394" i="3"/>
  <c r="AR394" i="3"/>
  <c r="AN394" i="3"/>
  <c r="AJ394" i="3"/>
  <c r="AF394" i="3"/>
  <c r="AB394" i="3"/>
  <c r="X394" i="3"/>
  <c r="T394" i="3"/>
  <c r="P394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BF390" i="3"/>
  <c r="BB390" i="3"/>
  <c r="AX390" i="3"/>
  <c r="AT390" i="3"/>
  <c r="AP390" i="3"/>
  <c r="AL390" i="3"/>
  <c r="AH390" i="3"/>
  <c r="AD390" i="3"/>
  <c r="Z390" i="3"/>
  <c r="V390" i="3"/>
  <c r="R390" i="3"/>
  <c r="N390" i="3"/>
  <c r="BG390" i="3"/>
  <c r="BC390" i="3"/>
  <c r="AY390" i="3"/>
  <c r="AU390" i="3"/>
  <c r="AQ390" i="3"/>
  <c r="AM390" i="3"/>
  <c r="AI390" i="3"/>
  <c r="AE390" i="3"/>
  <c r="AA390" i="3"/>
  <c r="W390" i="3"/>
  <c r="S390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F398" i="3"/>
  <c r="BB398" i="3"/>
  <c r="AX398" i="3"/>
  <c r="AT398" i="3"/>
  <c r="AP398" i="3"/>
  <c r="AL398" i="3"/>
  <c r="AH398" i="3"/>
  <c r="AD398" i="3"/>
  <c r="Z398" i="3"/>
  <c r="V398" i="3"/>
  <c r="R398" i="3"/>
  <c r="K311" i="3"/>
  <c r="K310" i="3"/>
  <c r="K309" i="3"/>
  <c r="K307" i="3"/>
  <c r="L308" i="3"/>
  <c r="K302" i="3"/>
  <c r="K291" i="3"/>
  <c r="K274" i="3"/>
  <c r="K313" i="3"/>
  <c r="K312" i="3"/>
  <c r="L307" i="3"/>
  <c r="L306" i="3"/>
  <c r="BA306" i="3" s="1"/>
  <c r="L305" i="3"/>
  <c r="M305" i="3" s="1"/>
  <c r="L304" i="3"/>
  <c r="BD304" i="3" s="1"/>
  <c r="L303" i="3"/>
  <c r="AX303" i="3" s="1"/>
  <c r="L301" i="3"/>
  <c r="Z301" i="3" s="1"/>
  <c r="K299" i="3"/>
  <c r="K298" i="3"/>
  <c r="L297" i="3"/>
  <c r="AH297" i="3" s="1"/>
  <c r="L296" i="3"/>
  <c r="W296" i="3" s="1"/>
  <c r="L295" i="3"/>
  <c r="M295" i="3" s="1"/>
  <c r="L294" i="3"/>
  <c r="N294" i="3" s="1"/>
  <c r="L293" i="3"/>
  <c r="T293" i="3" s="1"/>
  <c r="L292" i="3"/>
  <c r="O292" i="3" s="1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L277" i="3"/>
  <c r="M277" i="3" s="1"/>
  <c r="L275" i="3"/>
  <c r="AH275" i="3" s="1"/>
  <c r="L273" i="3"/>
  <c r="P273" i="3" s="1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AS306" i="3"/>
  <c r="BD305" i="3"/>
  <c r="AV305" i="3"/>
  <c r="AJ305" i="3"/>
  <c r="X305" i="3"/>
  <c r="P305" i="3"/>
  <c r="L313" i="3"/>
  <c r="L312" i="3"/>
  <c r="L311" i="3"/>
  <c r="AC311" i="3" s="1"/>
  <c r="L310" i="3"/>
  <c r="L309" i="3"/>
  <c r="K308" i="3"/>
  <c r="L302" i="3"/>
  <c r="L300" i="3"/>
  <c r="M300" i="3" s="1"/>
  <c r="L299" i="3"/>
  <c r="L298" i="3"/>
  <c r="O295" i="3"/>
  <c r="S295" i="3"/>
  <c r="W295" i="3"/>
  <c r="AA295" i="3"/>
  <c r="AE295" i="3"/>
  <c r="AI295" i="3"/>
  <c r="AM295" i="3"/>
  <c r="AQ295" i="3"/>
  <c r="AU295" i="3"/>
  <c r="AY295" i="3"/>
  <c r="BC295" i="3"/>
  <c r="BG295" i="3"/>
  <c r="N295" i="3"/>
  <c r="R295" i="3"/>
  <c r="V295" i="3"/>
  <c r="Z295" i="3"/>
  <c r="AD295" i="3"/>
  <c r="AH295" i="3"/>
  <c r="AL295" i="3"/>
  <c r="AP295" i="3"/>
  <c r="AT295" i="3"/>
  <c r="AX295" i="3"/>
  <c r="BB295" i="3"/>
  <c r="BF295" i="3"/>
  <c r="W293" i="3"/>
  <c r="BC292" i="3"/>
  <c r="AT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BH277" i="3"/>
  <c r="L276" i="3"/>
  <c r="P276" i="3" s="1"/>
  <c r="AK275" i="3"/>
  <c r="L274" i="3"/>
  <c r="N273" i="3"/>
  <c r="AD273" i="3"/>
  <c r="AT273" i="3"/>
  <c r="M273" i="3"/>
  <c r="AS273" i="3"/>
  <c r="AA273" i="3"/>
  <c r="BG273" i="3"/>
  <c r="L272" i="3"/>
  <c r="M272" i="3" s="1"/>
  <c r="R309" i="3"/>
  <c r="AZ306" i="3"/>
  <c r="AJ306" i="3"/>
  <c r="T306" i="3"/>
  <c r="BG305" i="3"/>
  <c r="BC305" i="3"/>
  <c r="AY305" i="3"/>
  <c r="AU305" i="3"/>
  <c r="AQ305" i="3"/>
  <c r="AM305" i="3"/>
  <c r="AI305" i="3"/>
  <c r="AE305" i="3"/>
  <c r="AA305" i="3"/>
  <c r="W305" i="3"/>
  <c r="S305" i="3"/>
  <c r="O305" i="3"/>
  <c r="AN304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AW311" i="3" l="1"/>
  <c r="BB304" i="3"/>
  <c r="AB306" i="3"/>
  <c r="AR306" i="3"/>
  <c r="BH306" i="3"/>
  <c r="AQ273" i="3"/>
  <c r="BI273" i="3"/>
  <c r="AC273" i="3"/>
  <c r="BB273" i="3"/>
  <c r="AL273" i="3"/>
  <c r="V273" i="3"/>
  <c r="U277" i="3"/>
  <c r="Z292" i="3"/>
  <c r="M292" i="3"/>
  <c r="AR296" i="3"/>
  <c r="Q301" i="3"/>
  <c r="BK271" i="3"/>
  <c r="AS311" i="3"/>
  <c r="Q305" i="3"/>
  <c r="U305" i="3"/>
  <c r="Y305" i="3"/>
  <c r="AC305" i="3"/>
  <c r="AG305" i="3"/>
  <c r="AK305" i="3"/>
  <c r="AO305" i="3"/>
  <c r="AS305" i="3"/>
  <c r="AW305" i="3"/>
  <c r="BA305" i="3"/>
  <c r="BE305" i="3"/>
  <c r="BI305" i="3"/>
  <c r="W311" i="3"/>
  <c r="BH295" i="3"/>
  <c r="BD295" i="3"/>
  <c r="AZ295" i="3"/>
  <c r="AV295" i="3"/>
  <c r="AR295" i="3"/>
  <c r="AN295" i="3"/>
  <c r="AJ295" i="3"/>
  <c r="AF295" i="3"/>
  <c r="AB295" i="3"/>
  <c r="X295" i="3"/>
  <c r="T295" i="3"/>
  <c r="P295" i="3"/>
  <c r="BI295" i="3"/>
  <c r="BE295" i="3"/>
  <c r="BA295" i="3"/>
  <c r="AW295" i="3"/>
  <c r="AS295" i="3"/>
  <c r="AO295" i="3"/>
  <c r="AK295" i="3"/>
  <c r="AG295" i="3"/>
  <c r="AC295" i="3"/>
  <c r="Y295" i="3"/>
  <c r="U295" i="3"/>
  <c r="Q295" i="3"/>
  <c r="BE311" i="3"/>
  <c r="T305" i="3"/>
  <c r="AF305" i="3"/>
  <c r="AN305" i="3"/>
  <c r="AZ305" i="3"/>
  <c r="BL434" i="3"/>
  <c r="BH309" i="3"/>
  <c r="BM436" i="3"/>
  <c r="BJ400" i="3"/>
  <c r="BL407" i="3"/>
  <c r="BL403" i="3"/>
  <c r="BL399" i="3"/>
  <c r="BM399" i="3"/>
  <c r="BD310" i="3"/>
  <c r="BC303" i="3"/>
  <c r="AG311" i="3"/>
  <c r="BC311" i="3"/>
  <c r="AR275" i="3"/>
  <c r="AP277" i="3"/>
  <c r="AD293" i="3"/>
  <c r="AG297" i="3"/>
  <c r="BK406" i="3"/>
  <c r="BM413" i="3"/>
  <c r="M304" i="3"/>
  <c r="Q311" i="3"/>
  <c r="AM311" i="3"/>
  <c r="BI311" i="3"/>
  <c r="BG275" i="3"/>
  <c r="V275" i="3"/>
  <c r="AW277" i="3"/>
  <c r="AS293" i="3"/>
  <c r="AD294" i="3"/>
  <c r="AX297" i="3"/>
  <c r="AL309" i="3"/>
  <c r="BL435" i="3"/>
  <c r="Q275" i="3"/>
  <c r="AZ293" i="3"/>
  <c r="R303" i="3"/>
  <c r="BK410" i="3"/>
  <c r="BK413" i="3"/>
  <c r="U307" i="3"/>
  <c r="BL405" i="3"/>
  <c r="BK404" i="3"/>
  <c r="BL409" i="3"/>
  <c r="AR310" i="3"/>
  <c r="AC304" i="3"/>
  <c r="AT304" i="3"/>
  <c r="P306" i="3"/>
  <c r="X306" i="3"/>
  <c r="AF306" i="3"/>
  <c r="AN306" i="3"/>
  <c r="AV306" i="3"/>
  <c r="BD306" i="3"/>
  <c r="AQ307" i="3"/>
  <c r="AB310" i="3"/>
  <c r="O311" i="3"/>
  <c r="U311" i="3"/>
  <c r="Y311" i="3"/>
  <c r="AE311" i="3"/>
  <c r="AK311" i="3"/>
  <c r="AO311" i="3"/>
  <c r="AU311" i="3"/>
  <c r="BA311" i="3"/>
  <c r="AY273" i="3"/>
  <c r="AI273" i="3"/>
  <c r="S273" i="3"/>
  <c r="BA273" i="3"/>
  <c r="AK273" i="3"/>
  <c r="U273" i="3"/>
  <c r="BF273" i="3"/>
  <c r="AX273" i="3"/>
  <c r="AP273" i="3"/>
  <c r="AH273" i="3"/>
  <c r="Z273" i="3"/>
  <c r="R273" i="3"/>
  <c r="AB277" i="3"/>
  <c r="R277" i="3"/>
  <c r="AG277" i="3"/>
  <c r="BF292" i="3"/>
  <c r="AL292" i="3"/>
  <c r="N292" i="3"/>
  <c r="AK292" i="3"/>
  <c r="AK294" i="3"/>
  <c r="AV310" i="3"/>
  <c r="BJ402" i="3"/>
  <c r="BK461" i="3"/>
  <c r="BM403" i="3"/>
  <c r="BJ271" i="3"/>
  <c r="BK403" i="3"/>
  <c r="BK402" i="3"/>
  <c r="BJ406" i="3"/>
  <c r="BM407" i="3"/>
  <c r="BK407" i="3"/>
  <c r="Y304" i="3"/>
  <c r="AG304" i="3"/>
  <c r="AP304" i="3"/>
  <c r="AX304" i="3"/>
  <c r="R306" i="3"/>
  <c r="V306" i="3"/>
  <c r="Z306" i="3"/>
  <c r="AD306" i="3"/>
  <c r="AH306" i="3"/>
  <c r="AL306" i="3"/>
  <c r="AP306" i="3"/>
  <c r="AT306" i="3"/>
  <c r="AX306" i="3"/>
  <c r="BB306" i="3"/>
  <c r="BF306" i="3"/>
  <c r="BC273" i="3"/>
  <c r="AU273" i="3"/>
  <c r="AM273" i="3"/>
  <c r="AE273" i="3"/>
  <c r="W273" i="3"/>
  <c r="O273" i="3"/>
  <c r="BE273" i="3"/>
  <c r="AW273" i="3"/>
  <c r="AO273" i="3"/>
  <c r="AG273" i="3"/>
  <c r="Y273" i="3"/>
  <c r="Q273" i="3"/>
  <c r="BH273" i="3"/>
  <c r="BD273" i="3"/>
  <c r="AZ273" i="3"/>
  <c r="AV273" i="3"/>
  <c r="AR273" i="3"/>
  <c r="AN273" i="3"/>
  <c r="AJ273" i="3"/>
  <c r="AF273" i="3"/>
  <c r="AB273" i="3"/>
  <c r="X273" i="3"/>
  <c r="T273" i="3"/>
  <c r="P274" i="3"/>
  <c r="AJ277" i="3"/>
  <c r="BF277" i="3"/>
  <c r="Z277" i="3"/>
  <c r="BA277" i="3"/>
  <c r="AS277" i="3"/>
  <c r="AC277" i="3"/>
  <c r="BB292" i="3"/>
  <c r="AP292" i="3"/>
  <c r="AD292" i="3"/>
  <c r="V292" i="3"/>
  <c r="BG292" i="3"/>
  <c r="AS292" i="3"/>
  <c r="AC292" i="3"/>
  <c r="AS294" i="3"/>
  <c r="AC294" i="3"/>
  <c r="BH296" i="3"/>
  <c r="N296" i="3"/>
  <c r="AW301" i="3"/>
  <c r="AH301" i="3"/>
  <c r="M306" i="3"/>
  <c r="BK408" i="3"/>
  <c r="BA307" i="3"/>
  <c r="AX309" i="3"/>
  <c r="BN477" i="3"/>
  <c r="AQ303" i="3"/>
  <c r="S307" i="3"/>
  <c r="AO307" i="3"/>
  <c r="BI307" i="3"/>
  <c r="AJ309" i="3"/>
  <c r="BF309" i="3"/>
  <c r="X310" i="3"/>
  <c r="AL310" i="3"/>
  <c r="BB310" i="3"/>
  <c r="BI275" i="3"/>
  <c r="AO275" i="3"/>
  <c r="S275" i="3"/>
  <c r="AT275" i="3"/>
  <c r="Z275" i="3"/>
  <c r="BA293" i="3"/>
  <c r="AE293" i="3"/>
  <c r="BH293" i="3"/>
  <c r="AL293" i="3"/>
  <c r="P293" i="3"/>
  <c r="AI297" i="3"/>
  <c r="AZ297" i="3"/>
  <c r="AL303" i="3"/>
  <c r="AB305" i="3"/>
  <c r="AR305" i="3"/>
  <c r="BH305" i="3"/>
  <c r="BG303" i="3"/>
  <c r="AC307" i="3"/>
  <c r="AY307" i="3"/>
  <c r="Z309" i="3"/>
  <c r="AT309" i="3"/>
  <c r="P310" i="3"/>
  <c r="AF310" i="3"/>
  <c r="AT310" i="3"/>
  <c r="BH310" i="3"/>
  <c r="AY275" i="3"/>
  <c r="AC275" i="3"/>
  <c r="BF275" i="3"/>
  <c r="AJ275" i="3"/>
  <c r="N275" i="3"/>
  <c r="AQ293" i="3"/>
  <c r="U293" i="3"/>
  <c r="AV293" i="3"/>
  <c r="AB293" i="3"/>
  <c r="AY297" i="3"/>
  <c r="S297" i="3"/>
  <c r="AJ297" i="3"/>
  <c r="AA303" i="3"/>
  <c r="AM303" i="3"/>
  <c r="AG307" i="3"/>
  <c r="AB309" i="3"/>
  <c r="V310" i="3"/>
  <c r="AJ310" i="3"/>
  <c r="AW275" i="3"/>
  <c r="AA275" i="3"/>
  <c r="BB275" i="3"/>
  <c r="BC293" i="3"/>
  <c r="AI293" i="3"/>
  <c r="M293" i="3"/>
  <c r="AN293" i="3"/>
  <c r="AW297" i="3"/>
  <c r="Q297" i="3"/>
  <c r="BN459" i="3"/>
  <c r="BL401" i="3"/>
  <c r="P275" i="3"/>
  <c r="X275" i="3"/>
  <c r="AF275" i="3"/>
  <c r="AN275" i="3"/>
  <c r="AV275" i="3"/>
  <c r="BD275" i="3"/>
  <c r="O275" i="3"/>
  <c r="W275" i="3"/>
  <c r="AE275" i="3"/>
  <c r="AM275" i="3"/>
  <c r="AU275" i="3"/>
  <c r="BC275" i="3"/>
  <c r="R293" i="3"/>
  <c r="Z293" i="3"/>
  <c r="AH293" i="3"/>
  <c r="AP293" i="3"/>
  <c r="AX293" i="3"/>
  <c r="BF293" i="3"/>
  <c r="Q293" i="3"/>
  <c r="Y293" i="3"/>
  <c r="AG293" i="3"/>
  <c r="AO293" i="3"/>
  <c r="AW293" i="3"/>
  <c r="BE293" i="3"/>
  <c r="P297" i="3"/>
  <c r="R297" i="3"/>
  <c r="AF297" i="3"/>
  <c r="AN297" i="3"/>
  <c r="AV297" i="3"/>
  <c r="BD297" i="3"/>
  <c r="O297" i="3"/>
  <c r="W297" i="3"/>
  <c r="AE297" i="3"/>
  <c r="AM297" i="3"/>
  <c r="AU297" i="3"/>
  <c r="BC297" i="3"/>
  <c r="N297" i="3"/>
  <c r="AD297" i="3"/>
  <c r="AL297" i="3"/>
  <c r="AT297" i="3"/>
  <c r="BB297" i="3"/>
  <c r="M297" i="3"/>
  <c r="U297" i="3"/>
  <c r="AC297" i="3"/>
  <c r="AK297" i="3"/>
  <c r="AS297" i="3"/>
  <c r="BA297" i="3"/>
  <c r="BI297" i="3"/>
  <c r="AK303" i="3"/>
  <c r="S303" i="3"/>
  <c r="N303" i="3"/>
  <c r="AD303" i="3"/>
  <c r="AT303" i="3"/>
  <c r="AS303" i="3"/>
  <c r="O303" i="3"/>
  <c r="AE303" i="3"/>
  <c r="Z303" i="3"/>
  <c r="AP303" i="3"/>
  <c r="BF303" i="3"/>
  <c r="BC307" i="3"/>
  <c r="AU307" i="3"/>
  <c r="AM307" i="3"/>
  <c r="AE307" i="3"/>
  <c r="W307" i="3"/>
  <c r="O307" i="3"/>
  <c r="BD309" i="3"/>
  <c r="AV309" i="3"/>
  <c r="AN309" i="3"/>
  <c r="AF309" i="3"/>
  <c r="X309" i="3"/>
  <c r="P309" i="3"/>
  <c r="AU303" i="3"/>
  <c r="Y307" i="3"/>
  <c r="AI307" i="3"/>
  <c r="AS307" i="3"/>
  <c r="BE307" i="3"/>
  <c r="T309" i="3"/>
  <c r="AD309" i="3"/>
  <c r="AP309" i="3"/>
  <c r="AZ309" i="3"/>
  <c r="BE275" i="3"/>
  <c r="AS275" i="3"/>
  <c r="AI275" i="3"/>
  <c r="Y275" i="3"/>
  <c r="M275" i="3"/>
  <c r="AZ275" i="3"/>
  <c r="AP275" i="3"/>
  <c r="AD275" i="3"/>
  <c r="T275" i="3"/>
  <c r="M291" i="3"/>
  <c r="BI293" i="3"/>
  <c r="AY293" i="3"/>
  <c r="AM293" i="3"/>
  <c r="AC293" i="3"/>
  <c r="S293" i="3"/>
  <c r="BD293" i="3"/>
  <c r="AT293" i="3"/>
  <c r="AJ293" i="3"/>
  <c r="X293" i="3"/>
  <c r="N293" i="3"/>
  <c r="BG297" i="3"/>
  <c r="AQ297" i="3"/>
  <c r="AA297" i="3"/>
  <c r="BH297" i="3"/>
  <c r="AR297" i="3"/>
  <c r="Z297" i="3"/>
  <c r="AH303" i="3"/>
  <c r="W303" i="3"/>
  <c r="BA303" i="3"/>
  <c r="AR307" i="3"/>
  <c r="O277" i="3"/>
  <c r="Y277" i="3"/>
  <c r="AO277" i="3"/>
  <c r="BE277" i="3"/>
  <c r="AH277" i="3"/>
  <c r="T277" i="3"/>
  <c r="AZ277" i="3"/>
  <c r="P294" i="3"/>
  <c r="M294" i="3"/>
  <c r="BA294" i="3"/>
  <c r="BC304" i="3"/>
  <c r="AA304" i="3"/>
  <c r="BH304" i="3"/>
  <c r="AZ304" i="3"/>
  <c r="AR304" i="3"/>
  <c r="AJ304" i="3"/>
  <c r="U304" i="3"/>
  <c r="BF310" i="3"/>
  <c r="AX310" i="3"/>
  <c r="AP310" i="3"/>
  <c r="AH310" i="3"/>
  <c r="Z310" i="3"/>
  <c r="R310" i="3"/>
  <c r="AI303" i="3"/>
  <c r="AY303" i="3"/>
  <c r="Q304" i="3"/>
  <c r="AL304" i="3"/>
  <c r="AV304" i="3"/>
  <c r="BF304" i="3"/>
  <c r="Q307" i="3"/>
  <c r="AA307" i="3"/>
  <c r="AK307" i="3"/>
  <c r="AW307" i="3"/>
  <c r="BG307" i="3"/>
  <c r="V309" i="3"/>
  <c r="AH309" i="3"/>
  <c r="AR309" i="3"/>
  <c r="BB309" i="3"/>
  <c r="T310" i="3"/>
  <c r="AD310" i="3"/>
  <c r="AN310" i="3"/>
  <c r="AZ310" i="3"/>
  <c r="BA275" i="3"/>
  <c r="AQ275" i="3"/>
  <c r="AG275" i="3"/>
  <c r="U275" i="3"/>
  <c r="BH275" i="3"/>
  <c r="AX275" i="3"/>
  <c r="AL275" i="3"/>
  <c r="AB275" i="3"/>
  <c r="R275" i="3"/>
  <c r="AR277" i="3"/>
  <c r="AX277" i="3"/>
  <c r="BI277" i="3"/>
  <c r="AK277" i="3"/>
  <c r="Q277" i="3"/>
  <c r="BG293" i="3"/>
  <c r="AU293" i="3"/>
  <c r="AK293" i="3"/>
  <c r="AA293" i="3"/>
  <c r="O293" i="3"/>
  <c r="BB293" i="3"/>
  <c r="AR293" i="3"/>
  <c r="AF293" i="3"/>
  <c r="V293" i="3"/>
  <c r="BI294" i="3"/>
  <c r="AT294" i="3"/>
  <c r="BE297" i="3"/>
  <c r="AO297" i="3"/>
  <c r="Y297" i="3"/>
  <c r="BF297" i="3"/>
  <c r="AP297" i="3"/>
  <c r="V297" i="3"/>
  <c r="BB303" i="3"/>
  <c r="V303" i="3"/>
  <c r="X304" i="3"/>
  <c r="M311" i="3"/>
  <c r="BG311" i="3"/>
  <c r="AY311" i="3"/>
  <c r="AQ311" i="3"/>
  <c r="AI311" i="3"/>
  <c r="AA311" i="3"/>
  <c r="S311" i="3"/>
  <c r="BI303" i="3"/>
  <c r="BL455" i="3"/>
  <c r="BM405" i="3"/>
  <c r="BK429" i="3"/>
  <c r="BM426" i="3"/>
  <c r="BM435" i="3"/>
  <c r="BK437" i="3"/>
  <c r="BN455" i="3"/>
  <c r="BJ321" i="3"/>
  <c r="AX292" i="3"/>
  <c r="AH292" i="3"/>
  <c r="R292" i="3"/>
  <c r="AY292" i="3"/>
  <c r="U292" i="3"/>
  <c r="AE296" i="3"/>
  <c r="N309" i="3"/>
  <c r="BL417" i="3"/>
  <c r="U294" i="3"/>
  <c r="BB294" i="3"/>
  <c r="AL294" i="3"/>
  <c r="V294" i="3"/>
  <c r="AZ296" i="3"/>
  <c r="AD296" i="3"/>
  <c r="AU296" i="3"/>
  <c r="O296" i="3"/>
  <c r="AG301" i="3"/>
  <c r="AX301" i="3"/>
  <c r="R301" i="3"/>
  <c r="AU304" i="3"/>
  <c r="AC306" i="3"/>
  <c r="BI306" i="3"/>
  <c r="BH307" i="3"/>
  <c r="BM447" i="3"/>
  <c r="BJ447" i="3"/>
  <c r="BL436" i="3"/>
  <c r="BN436" i="3"/>
  <c r="BM421" i="3"/>
  <c r="BJ455" i="3"/>
  <c r="BJ427" i="3"/>
  <c r="BM417" i="3"/>
  <c r="BJ410" i="3"/>
  <c r="BK405" i="3"/>
  <c r="BJ404" i="3"/>
  <c r="BN404" i="3"/>
  <c r="BJ459" i="3"/>
  <c r="BL429" i="3"/>
  <c r="BN429" i="3"/>
  <c r="BK426" i="3"/>
  <c r="BN426" i="3"/>
  <c r="BJ426" i="3"/>
  <c r="BK417" i="3"/>
  <c r="BN410" i="3"/>
  <c r="BL447" i="3"/>
  <c r="BN437" i="3"/>
  <c r="BL437" i="3"/>
  <c r="BJ436" i="3"/>
  <c r="BM434" i="3"/>
  <c r="BK434" i="3"/>
  <c r="BN434" i="3"/>
  <c r="BJ434" i="3"/>
  <c r="BJ421" i="3"/>
  <c r="BN421" i="3"/>
  <c r="BL421" i="3"/>
  <c r="BM455" i="3"/>
  <c r="BM459" i="3"/>
  <c r="BJ435" i="3"/>
  <c r="BL428" i="3"/>
  <c r="BM427" i="3"/>
  <c r="BL427" i="3"/>
  <c r="BN427" i="3"/>
  <c r="BJ417" i="3"/>
  <c r="BJ408" i="3"/>
  <c r="BN408" i="3"/>
  <c r="BK401" i="3"/>
  <c r="BN400" i="3"/>
  <c r="BK320" i="3"/>
  <c r="BJ319" i="3"/>
  <c r="BN319" i="3"/>
  <c r="BL459" i="3"/>
  <c r="BN428" i="3"/>
  <c r="BJ428" i="3"/>
  <c r="BK421" i="3"/>
  <c r="BN398" i="3"/>
  <c r="BK462" i="3"/>
  <c r="BK460" i="3"/>
  <c r="BK458" i="3"/>
  <c r="K197" i="3"/>
  <c r="L123" i="3"/>
  <c r="L119" i="3"/>
  <c r="BK275" i="3"/>
  <c r="BN462" i="3"/>
  <c r="AB297" i="3"/>
  <c r="X297" i="3"/>
  <c r="T297" i="3"/>
  <c r="BH303" i="3"/>
  <c r="BD303" i="3"/>
  <c r="AZ303" i="3"/>
  <c r="AV303" i="3"/>
  <c r="AR303" i="3"/>
  <c r="AN303" i="3"/>
  <c r="AJ303" i="3"/>
  <c r="AF303" i="3"/>
  <c r="AB303" i="3"/>
  <c r="X303" i="3"/>
  <c r="T303" i="3"/>
  <c r="P303" i="3"/>
  <c r="AG303" i="3"/>
  <c r="AC303" i="3"/>
  <c r="Y303" i="3"/>
  <c r="U303" i="3"/>
  <c r="Q303" i="3"/>
  <c r="M303" i="3"/>
  <c r="AO303" i="3"/>
  <c r="AW303" i="3"/>
  <c r="BE303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AB307" i="3"/>
  <c r="BN271" i="3"/>
  <c r="AZ307" i="3"/>
  <c r="BJ398" i="3"/>
  <c r="BM390" i="3"/>
  <c r="BL390" i="3"/>
  <c r="BL391" i="3"/>
  <c r="BJ391" i="3"/>
  <c r="BK351" i="3"/>
  <c r="BK327" i="3"/>
  <c r="BM478" i="3"/>
  <c r="BK389" i="3"/>
  <c r="BK385" i="3"/>
  <c r="BK377" i="3"/>
  <c r="BK369" i="3"/>
  <c r="BK361" i="3"/>
  <c r="BK345" i="3"/>
  <c r="BK337" i="3"/>
  <c r="BJ462" i="3"/>
  <c r="BM441" i="3"/>
  <c r="BL441" i="3"/>
  <c r="BK440" i="3"/>
  <c r="BN440" i="3"/>
  <c r="BM439" i="3"/>
  <c r="BL439" i="3"/>
  <c r="BK438" i="3"/>
  <c r="BN438" i="3"/>
  <c r="BJ438" i="3"/>
  <c r="BM432" i="3"/>
  <c r="BL432" i="3"/>
  <c r="BK432" i="3"/>
  <c r="BN431" i="3"/>
  <c r="BK431" i="3"/>
  <c r="BJ430" i="3"/>
  <c r="BM430" i="3"/>
  <c r="BL430" i="3"/>
  <c r="BK420" i="3"/>
  <c r="BN420" i="3"/>
  <c r="BJ420" i="3"/>
  <c r="BM419" i="3"/>
  <c r="BL419" i="3"/>
  <c r="BM418" i="3"/>
  <c r="BK418" i="3"/>
  <c r="BN418" i="3"/>
  <c r="BJ418" i="3"/>
  <c r="BJ412" i="3"/>
  <c r="BL412" i="3"/>
  <c r="BJ411" i="3"/>
  <c r="BN411" i="3"/>
  <c r="BK411" i="3"/>
  <c r="BJ396" i="3"/>
  <c r="BM396" i="3"/>
  <c r="BL396" i="3"/>
  <c r="BN392" i="3"/>
  <c r="BK392" i="3"/>
  <c r="BJ392" i="3"/>
  <c r="BK483" i="3"/>
  <c r="BM483" i="3"/>
  <c r="BL483" i="3"/>
  <c r="BK481" i="3"/>
  <c r="BN481" i="3"/>
  <c r="BM479" i="3"/>
  <c r="BL479" i="3"/>
  <c r="BM476" i="3"/>
  <c r="BJ476" i="3"/>
  <c r="BN476" i="3"/>
  <c r="BK476" i="3"/>
  <c r="BJ472" i="3"/>
  <c r="BK472" i="3"/>
  <c r="BM470" i="3"/>
  <c r="BL470" i="3"/>
  <c r="BJ468" i="3"/>
  <c r="BN468" i="3"/>
  <c r="BK468" i="3"/>
  <c r="BM466" i="3"/>
  <c r="BL466" i="3"/>
  <c r="BJ464" i="3"/>
  <c r="BN464" i="3"/>
  <c r="BK464" i="3"/>
  <c r="BL395" i="3"/>
  <c r="BL456" i="3"/>
  <c r="BK456" i="3"/>
  <c r="BN456" i="3"/>
  <c r="BJ456" i="3"/>
  <c r="BJ448" i="3"/>
  <c r="BM448" i="3"/>
  <c r="BL448" i="3"/>
  <c r="BK397" i="3"/>
  <c r="BN397" i="3"/>
  <c r="BM457" i="3"/>
  <c r="BJ457" i="3"/>
  <c r="BL457" i="3"/>
  <c r="BN449" i="3"/>
  <c r="BK449" i="3"/>
  <c r="BJ454" i="3"/>
  <c r="BM454" i="3"/>
  <c r="BL454" i="3"/>
  <c r="BL446" i="3"/>
  <c r="BN446" i="3"/>
  <c r="BK446" i="3"/>
  <c r="BL393" i="3"/>
  <c r="BJ393" i="3"/>
  <c r="BM393" i="3"/>
  <c r="BN383" i="3"/>
  <c r="BL383" i="3"/>
  <c r="BJ383" i="3"/>
  <c r="BM379" i="3"/>
  <c r="BL379" i="3"/>
  <c r="BK379" i="3"/>
  <c r="BN375" i="3"/>
  <c r="BJ375" i="3"/>
  <c r="BM371" i="3"/>
  <c r="BL371" i="3"/>
  <c r="BK371" i="3"/>
  <c r="BN367" i="3"/>
  <c r="BJ367" i="3"/>
  <c r="BM363" i="3"/>
  <c r="BL363" i="3"/>
  <c r="BK363" i="3"/>
  <c r="BM359" i="3"/>
  <c r="BL359" i="3"/>
  <c r="BJ359" i="3"/>
  <c r="BJ355" i="3"/>
  <c r="BM355" i="3"/>
  <c r="BL355" i="3"/>
  <c r="BM351" i="3"/>
  <c r="BN351" i="3"/>
  <c r="BJ347" i="3"/>
  <c r="BL347" i="3"/>
  <c r="BN343" i="3"/>
  <c r="BJ343" i="3"/>
  <c r="BL339" i="3"/>
  <c r="BM339" i="3"/>
  <c r="BK339" i="3"/>
  <c r="BN335" i="3"/>
  <c r="BJ335" i="3"/>
  <c r="BJ331" i="3"/>
  <c r="BL331" i="3"/>
  <c r="BM327" i="3"/>
  <c r="BN327" i="3"/>
  <c r="BJ323" i="3"/>
  <c r="BL323" i="3"/>
  <c r="BN382" i="3"/>
  <c r="BK382" i="3"/>
  <c r="BJ378" i="3"/>
  <c r="BM378" i="3"/>
  <c r="BL378" i="3"/>
  <c r="BK374" i="3"/>
  <c r="BN374" i="3"/>
  <c r="BJ370" i="3"/>
  <c r="BM370" i="3"/>
  <c r="BL370" i="3"/>
  <c r="BN366" i="3"/>
  <c r="BK366" i="3"/>
  <c r="BJ362" i="3"/>
  <c r="BM362" i="3"/>
  <c r="BL362" i="3"/>
  <c r="BK358" i="3"/>
  <c r="BN358" i="3"/>
  <c r="BN350" i="3"/>
  <c r="BK350" i="3"/>
  <c r="BM350" i="3"/>
  <c r="BL350" i="3"/>
  <c r="BJ350" i="3"/>
  <c r="BN342" i="3"/>
  <c r="BK342" i="3"/>
  <c r="BM338" i="3"/>
  <c r="BL338" i="3"/>
  <c r="BJ338" i="3"/>
  <c r="BN334" i="3"/>
  <c r="BK334" i="3"/>
  <c r="BL326" i="3"/>
  <c r="BN326" i="3"/>
  <c r="BK398" i="3"/>
  <c r="BL398" i="3"/>
  <c r="BK390" i="3"/>
  <c r="BN390" i="3"/>
  <c r="BM394" i="3"/>
  <c r="BM462" i="3"/>
  <c r="BM460" i="3"/>
  <c r="BM458" i="3"/>
  <c r="BM451" i="3"/>
  <c r="BL451" i="3"/>
  <c r="BK443" i="3"/>
  <c r="BN443" i="3"/>
  <c r="BL433" i="3"/>
  <c r="BN425" i="3"/>
  <c r="BK425" i="3"/>
  <c r="BM424" i="3"/>
  <c r="BL424" i="3"/>
  <c r="BK423" i="3"/>
  <c r="BN423" i="3"/>
  <c r="BJ423" i="3"/>
  <c r="BL422" i="3"/>
  <c r="BM416" i="3"/>
  <c r="BK416" i="3"/>
  <c r="BN416" i="3"/>
  <c r="BJ416" i="3"/>
  <c r="BM415" i="3"/>
  <c r="BL415" i="3"/>
  <c r="BM414" i="3"/>
  <c r="BN414" i="3"/>
  <c r="BK414" i="3"/>
  <c r="BM482" i="3"/>
  <c r="BJ482" i="3"/>
  <c r="BN482" i="3"/>
  <c r="BK482" i="3"/>
  <c r="BL482" i="3"/>
  <c r="BL480" i="3"/>
  <c r="BJ478" i="3"/>
  <c r="BN478" i="3"/>
  <c r="BK478" i="3"/>
  <c r="BL478" i="3"/>
  <c r="BM475" i="3"/>
  <c r="BL475" i="3"/>
  <c r="BK473" i="3"/>
  <c r="BN473" i="3"/>
  <c r="BJ473" i="3"/>
  <c r="BM471" i="3"/>
  <c r="BL471" i="3"/>
  <c r="BJ471" i="3"/>
  <c r="BK471" i="3"/>
  <c r="BM469" i="3"/>
  <c r="BL469" i="3"/>
  <c r="BM467" i="3"/>
  <c r="BL467" i="3"/>
  <c r="BJ467" i="3"/>
  <c r="BK467" i="3"/>
  <c r="BN465" i="3"/>
  <c r="BN395" i="3"/>
  <c r="BK395" i="3"/>
  <c r="BM395" i="3"/>
  <c r="BM391" i="3"/>
  <c r="BN452" i="3"/>
  <c r="BJ452" i="3"/>
  <c r="BL444" i="3"/>
  <c r="BM444" i="3"/>
  <c r="BN389" i="3"/>
  <c r="BM453" i="3"/>
  <c r="BJ453" i="3"/>
  <c r="BL453" i="3"/>
  <c r="BK445" i="3"/>
  <c r="BN445" i="3"/>
  <c r="BJ445" i="3"/>
  <c r="BJ450" i="3"/>
  <c r="BM450" i="3"/>
  <c r="BN442" i="3"/>
  <c r="BK442" i="3"/>
  <c r="BJ442" i="3"/>
  <c r="BN387" i="3"/>
  <c r="BK387" i="3"/>
  <c r="BN385" i="3"/>
  <c r="BJ381" i="3"/>
  <c r="BM381" i="3"/>
  <c r="BL381" i="3"/>
  <c r="BN377" i="3"/>
  <c r="BJ373" i="3"/>
  <c r="BM373" i="3"/>
  <c r="BL373" i="3"/>
  <c r="BN369" i="3"/>
  <c r="BJ365" i="3"/>
  <c r="BM365" i="3"/>
  <c r="BL365" i="3"/>
  <c r="BN361" i="3"/>
  <c r="BJ357" i="3"/>
  <c r="BM357" i="3"/>
  <c r="BL357" i="3"/>
  <c r="BN353" i="3"/>
  <c r="BJ353" i="3"/>
  <c r="BL349" i="3"/>
  <c r="BM349" i="3"/>
  <c r="BK349" i="3"/>
  <c r="BM345" i="3"/>
  <c r="BN345" i="3"/>
  <c r="BJ341" i="3"/>
  <c r="BL341" i="3"/>
  <c r="BM337" i="3"/>
  <c r="BN337" i="3"/>
  <c r="BM333" i="3"/>
  <c r="BN333" i="3"/>
  <c r="BN329" i="3"/>
  <c r="BJ329" i="3"/>
  <c r="BL325" i="3"/>
  <c r="BM325" i="3"/>
  <c r="BK325" i="3"/>
  <c r="BK388" i="3"/>
  <c r="BN388" i="3"/>
  <c r="BJ388" i="3"/>
  <c r="BJ386" i="3"/>
  <c r="BM386" i="3"/>
  <c r="BL386" i="3"/>
  <c r="BN384" i="3"/>
  <c r="BK384" i="3"/>
  <c r="BJ384" i="3"/>
  <c r="BM380" i="3"/>
  <c r="BL380" i="3"/>
  <c r="BK376" i="3"/>
  <c r="BN376" i="3"/>
  <c r="BJ376" i="3"/>
  <c r="BM372" i="3"/>
  <c r="BL372" i="3"/>
  <c r="BN368" i="3"/>
  <c r="BK368" i="3"/>
  <c r="BJ368" i="3"/>
  <c r="BM364" i="3"/>
  <c r="BL364" i="3"/>
  <c r="BK360" i="3"/>
  <c r="BN360" i="3"/>
  <c r="BM356" i="3"/>
  <c r="BL356" i="3"/>
  <c r="BN352" i="3"/>
  <c r="BK352" i="3"/>
  <c r="BM348" i="3"/>
  <c r="BL348" i="3"/>
  <c r="BJ348" i="3"/>
  <c r="BN344" i="3"/>
  <c r="BK344" i="3"/>
  <c r="BM344" i="3"/>
  <c r="BL344" i="3"/>
  <c r="BJ344" i="3"/>
  <c r="BN336" i="3"/>
  <c r="BK336" i="3"/>
  <c r="BM336" i="3"/>
  <c r="BL336" i="3"/>
  <c r="BJ336" i="3"/>
  <c r="BM332" i="3"/>
  <c r="BL332" i="3"/>
  <c r="BJ332" i="3"/>
  <c r="BN328" i="3"/>
  <c r="BK328" i="3"/>
  <c r="BM324" i="3"/>
  <c r="BL324" i="3"/>
  <c r="BJ324" i="3"/>
  <c r="BN318" i="3"/>
  <c r="BM318" i="3"/>
  <c r="BL318" i="3"/>
  <c r="BJ318" i="3"/>
  <c r="BJ273" i="3"/>
  <c r="BK273" i="3"/>
  <c r="BD277" i="3"/>
  <c r="AV277" i="3"/>
  <c r="AN277" i="3"/>
  <c r="AF277" i="3"/>
  <c r="X277" i="3"/>
  <c r="P277" i="3"/>
  <c r="BB277" i="3"/>
  <c r="AT277" i="3"/>
  <c r="AL277" i="3"/>
  <c r="AD277" i="3"/>
  <c r="V277" i="3"/>
  <c r="N277" i="3"/>
  <c r="BG277" i="3"/>
  <c r="BC277" i="3"/>
  <c r="AY277" i="3"/>
  <c r="AU277" i="3"/>
  <c r="AQ277" i="3"/>
  <c r="AM277" i="3"/>
  <c r="AI277" i="3"/>
  <c r="AE277" i="3"/>
  <c r="AA277" i="3"/>
  <c r="W277" i="3"/>
  <c r="S277" i="3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I292" i="3"/>
  <c r="BE292" i="3"/>
  <c r="BA292" i="3"/>
  <c r="AW292" i="3"/>
  <c r="AO292" i="3"/>
  <c r="AG292" i="3"/>
  <c r="Y292" i="3"/>
  <c r="Q292" i="3"/>
  <c r="BE294" i="3"/>
  <c r="AW294" i="3"/>
  <c r="AO294" i="3"/>
  <c r="AG294" i="3"/>
  <c r="Y294" i="3"/>
  <c r="Q294" i="3"/>
  <c r="BF294" i="3"/>
  <c r="AX294" i="3"/>
  <c r="AP294" i="3"/>
  <c r="AH294" i="3"/>
  <c r="Z294" i="3"/>
  <c r="R294" i="3"/>
  <c r="BD296" i="3"/>
  <c r="AV296" i="3"/>
  <c r="AL296" i="3"/>
  <c r="V296" i="3"/>
  <c r="BC296" i="3"/>
  <c r="AM296" i="3"/>
  <c r="BE301" i="3"/>
  <c r="AO301" i="3"/>
  <c r="Y301" i="3"/>
  <c r="BF301" i="3"/>
  <c r="AP301" i="3"/>
  <c r="AF304" i="3"/>
  <c r="P304" i="3"/>
  <c r="AM304" i="3"/>
  <c r="U306" i="3"/>
  <c r="AK306" i="3"/>
  <c r="T307" i="3"/>
  <c r="AJ307" i="3"/>
  <c r="BJ390" i="3"/>
  <c r="BK394" i="3"/>
  <c r="BK441" i="3"/>
  <c r="BN441" i="3"/>
  <c r="BJ441" i="3"/>
  <c r="BJ440" i="3"/>
  <c r="BM440" i="3"/>
  <c r="BL440" i="3"/>
  <c r="BK439" i="3"/>
  <c r="BN439" i="3"/>
  <c r="BJ439" i="3"/>
  <c r="BM438" i="3"/>
  <c r="BL438" i="3"/>
  <c r="BN432" i="3"/>
  <c r="BJ432" i="3"/>
  <c r="BJ431" i="3"/>
  <c r="BM431" i="3"/>
  <c r="BL431" i="3"/>
  <c r="BK430" i="3"/>
  <c r="BN430" i="3"/>
  <c r="BM420" i="3"/>
  <c r="BL420" i="3"/>
  <c r="BK419" i="3"/>
  <c r="BN419" i="3"/>
  <c r="BJ419" i="3"/>
  <c r="BL418" i="3"/>
  <c r="BM412" i="3"/>
  <c r="BK412" i="3"/>
  <c r="BN412" i="3"/>
  <c r="BM411" i="3"/>
  <c r="BL411" i="3"/>
  <c r="BN396" i="3"/>
  <c r="BK396" i="3"/>
  <c r="BM392" i="3"/>
  <c r="BL392" i="3"/>
  <c r="BJ483" i="3"/>
  <c r="BN483" i="3"/>
  <c r="BM481" i="3"/>
  <c r="BL481" i="3"/>
  <c r="BJ481" i="3"/>
  <c r="BJ479" i="3"/>
  <c r="BK479" i="3"/>
  <c r="BN479" i="3"/>
  <c r="BL476" i="3"/>
  <c r="BM474" i="3"/>
  <c r="BJ474" i="3"/>
  <c r="BN474" i="3"/>
  <c r="BK474" i="3"/>
  <c r="BL474" i="3"/>
  <c r="BN472" i="3"/>
  <c r="BM472" i="3"/>
  <c r="BL472" i="3"/>
  <c r="BJ470" i="3"/>
  <c r="BN470" i="3"/>
  <c r="BK470" i="3"/>
  <c r="BM468" i="3"/>
  <c r="BL468" i="3"/>
  <c r="BJ466" i="3"/>
  <c r="BN466" i="3"/>
  <c r="BK466" i="3"/>
  <c r="BM464" i="3"/>
  <c r="BL464" i="3"/>
  <c r="BN391" i="3"/>
  <c r="BM456" i="3"/>
  <c r="BK448" i="3"/>
  <c r="BN448" i="3"/>
  <c r="BJ397" i="3"/>
  <c r="BM397" i="3"/>
  <c r="BL397" i="3"/>
  <c r="BN457" i="3"/>
  <c r="BK457" i="3"/>
  <c r="BM449" i="3"/>
  <c r="BJ449" i="3"/>
  <c r="BL449" i="3"/>
  <c r="BN454" i="3"/>
  <c r="BK454" i="3"/>
  <c r="BJ446" i="3"/>
  <c r="BM446" i="3"/>
  <c r="BK393" i="3"/>
  <c r="BN393" i="3"/>
  <c r="BM383" i="3"/>
  <c r="BK383" i="3"/>
  <c r="BN379" i="3"/>
  <c r="BJ379" i="3"/>
  <c r="BM375" i="3"/>
  <c r="BL375" i="3"/>
  <c r="BK375" i="3"/>
  <c r="BN371" i="3"/>
  <c r="BJ371" i="3"/>
  <c r="BM367" i="3"/>
  <c r="BL367" i="3"/>
  <c r="BK367" i="3"/>
  <c r="BN363" i="3"/>
  <c r="BJ363" i="3"/>
  <c r="BN359" i="3"/>
  <c r="BK359" i="3"/>
  <c r="BN355" i="3"/>
  <c r="BK355" i="3"/>
  <c r="BJ351" i="3"/>
  <c r="BL351" i="3"/>
  <c r="BM347" i="3"/>
  <c r="BK347" i="3"/>
  <c r="BN347" i="3"/>
  <c r="BL343" i="3"/>
  <c r="BM343" i="3"/>
  <c r="BK343" i="3"/>
  <c r="BN339" i="3"/>
  <c r="BJ339" i="3"/>
  <c r="BL335" i="3"/>
  <c r="BM335" i="3"/>
  <c r="BK335" i="3"/>
  <c r="BM331" i="3"/>
  <c r="BK331" i="3"/>
  <c r="BN331" i="3"/>
  <c r="BJ327" i="3"/>
  <c r="BL327" i="3"/>
  <c r="BM323" i="3"/>
  <c r="BK323" i="3"/>
  <c r="BN323" i="3"/>
  <c r="BJ382" i="3"/>
  <c r="BM382" i="3"/>
  <c r="BL382" i="3"/>
  <c r="BN378" i="3"/>
  <c r="BK378" i="3"/>
  <c r="BJ374" i="3"/>
  <c r="BM374" i="3"/>
  <c r="BL374" i="3"/>
  <c r="BK370" i="3"/>
  <c r="BN370" i="3"/>
  <c r="BJ366" i="3"/>
  <c r="BM366" i="3"/>
  <c r="BL366" i="3"/>
  <c r="BN362" i="3"/>
  <c r="BK362" i="3"/>
  <c r="BJ358" i="3"/>
  <c r="BM358" i="3"/>
  <c r="BL358" i="3"/>
  <c r="BN354" i="3"/>
  <c r="BK354" i="3"/>
  <c r="BM354" i="3"/>
  <c r="BL354" i="3"/>
  <c r="BJ354" i="3"/>
  <c r="BM346" i="3"/>
  <c r="BL346" i="3"/>
  <c r="BJ346" i="3"/>
  <c r="BN346" i="3"/>
  <c r="BK346" i="3"/>
  <c r="BM342" i="3"/>
  <c r="BL342" i="3"/>
  <c r="BJ342" i="3"/>
  <c r="BN338" i="3"/>
  <c r="BK338" i="3"/>
  <c r="BM334" i="3"/>
  <c r="BL334" i="3"/>
  <c r="BJ334" i="3"/>
  <c r="BN330" i="3"/>
  <c r="BK330" i="3"/>
  <c r="BM330" i="3"/>
  <c r="BL330" i="3"/>
  <c r="BJ330" i="3"/>
  <c r="BK326" i="3"/>
  <c r="BM326" i="3"/>
  <c r="BJ326" i="3"/>
  <c r="BN322" i="3"/>
  <c r="BK322" i="3"/>
  <c r="BM322" i="3"/>
  <c r="BL322" i="3"/>
  <c r="BJ322" i="3"/>
  <c r="BM398" i="3"/>
  <c r="BL394" i="3"/>
  <c r="BJ394" i="3"/>
  <c r="BL462" i="3"/>
  <c r="BL460" i="3"/>
  <c r="BJ460" i="3"/>
  <c r="BL458" i="3"/>
  <c r="BJ458" i="3"/>
  <c r="BK451" i="3"/>
  <c r="BN451" i="3"/>
  <c r="BJ451" i="3"/>
  <c r="BJ443" i="3"/>
  <c r="BM443" i="3"/>
  <c r="BL443" i="3"/>
  <c r="BK433" i="3"/>
  <c r="BN433" i="3"/>
  <c r="BM433" i="3"/>
  <c r="BJ433" i="3"/>
  <c r="BJ425" i="3"/>
  <c r="BM425" i="3"/>
  <c r="BL425" i="3"/>
  <c r="BK424" i="3"/>
  <c r="BN424" i="3"/>
  <c r="BJ424" i="3"/>
  <c r="BM423" i="3"/>
  <c r="BL423" i="3"/>
  <c r="BM422" i="3"/>
  <c r="BK422" i="3"/>
  <c r="BN422" i="3"/>
  <c r="BJ422" i="3"/>
  <c r="BL416" i="3"/>
  <c r="BJ415" i="3"/>
  <c r="BN415" i="3"/>
  <c r="BK415" i="3"/>
  <c r="BJ414" i="3"/>
  <c r="BL414" i="3"/>
  <c r="BM480" i="3"/>
  <c r="BJ480" i="3"/>
  <c r="BN480" i="3"/>
  <c r="BK480" i="3"/>
  <c r="BJ475" i="3"/>
  <c r="BK475" i="3"/>
  <c r="BN475" i="3"/>
  <c r="BM473" i="3"/>
  <c r="BL473" i="3"/>
  <c r="BN471" i="3"/>
  <c r="BN469" i="3"/>
  <c r="BJ469" i="3"/>
  <c r="BK469" i="3"/>
  <c r="BN467" i="3"/>
  <c r="BM465" i="3"/>
  <c r="BL465" i="3"/>
  <c r="BJ465" i="3"/>
  <c r="BK465" i="3"/>
  <c r="BJ395" i="3"/>
  <c r="BK391" i="3"/>
  <c r="BL452" i="3"/>
  <c r="BM452" i="3"/>
  <c r="BK452" i="3"/>
  <c r="BK444" i="3"/>
  <c r="BN444" i="3"/>
  <c r="BJ444" i="3"/>
  <c r="BL389" i="3"/>
  <c r="BJ389" i="3"/>
  <c r="BM389" i="3"/>
  <c r="BK453" i="3"/>
  <c r="BN453" i="3"/>
  <c r="BM445" i="3"/>
  <c r="BL445" i="3"/>
  <c r="BL450" i="3"/>
  <c r="BK450" i="3"/>
  <c r="BN450" i="3"/>
  <c r="BM442" i="3"/>
  <c r="BL442" i="3"/>
  <c r="BM387" i="3"/>
  <c r="BL387" i="3"/>
  <c r="BJ387" i="3"/>
  <c r="BL385" i="3"/>
  <c r="BJ385" i="3"/>
  <c r="BM385" i="3"/>
  <c r="BK381" i="3"/>
  <c r="BN381" i="3"/>
  <c r="BJ377" i="3"/>
  <c r="BM377" i="3"/>
  <c r="BL377" i="3"/>
  <c r="BK373" i="3"/>
  <c r="BN373" i="3"/>
  <c r="BJ369" i="3"/>
  <c r="BM369" i="3"/>
  <c r="BL369" i="3"/>
  <c r="BK365" i="3"/>
  <c r="BN365" i="3"/>
  <c r="BJ361" i="3"/>
  <c r="BM361" i="3"/>
  <c r="BL361" i="3"/>
  <c r="BK357" i="3"/>
  <c r="BN357" i="3"/>
  <c r="BL353" i="3"/>
  <c r="BM353" i="3"/>
  <c r="BK353" i="3"/>
  <c r="BN349" i="3"/>
  <c r="BJ349" i="3"/>
  <c r="BJ345" i="3"/>
  <c r="BL345" i="3"/>
  <c r="BM341" i="3"/>
  <c r="BK341" i="3"/>
  <c r="BN341" i="3"/>
  <c r="BJ337" i="3"/>
  <c r="BL337" i="3"/>
  <c r="BK333" i="3"/>
  <c r="BL333" i="3"/>
  <c r="BJ333" i="3"/>
  <c r="BL329" i="3"/>
  <c r="BM329" i="3"/>
  <c r="BK329" i="3"/>
  <c r="BN325" i="3"/>
  <c r="BJ325" i="3"/>
  <c r="BM388" i="3"/>
  <c r="BL388" i="3"/>
  <c r="BK386" i="3"/>
  <c r="BN386" i="3"/>
  <c r="BM384" i="3"/>
  <c r="BL384" i="3"/>
  <c r="BK380" i="3"/>
  <c r="BN380" i="3"/>
  <c r="BJ380" i="3"/>
  <c r="BM376" i="3"/>
  <c r="BL376" i="3"/>
  <c r="BK372" i="3"/>
  <c r="BN372" i="3"/>
  <c r="BJ372" i="3"/>
  <c r="BM368" i="3"/>
  <c r="BL368" i="3"/>
  <c r="BK364" i="3"/>
  <c r="BN364" i="3"/>
  <c r="BJ364" i="3"/>
  <c r="BJ360" i="3"/>
  <c r="BM360" i="3"/>
  <c r="BL360" i="3"/>
  <c r="BN356" i="3"/>
  <c r="BK356" i="3"/>
  <c r="BJ356" i="3"/>
  <c r="BM352" i="3"/>
  <c r="BL352" i="3"/>
  <c r="BJ352" i="3"/>
  <c r="BN348" i="3"/>
  <c r="BK348" i="3"/>
  <c r="BN340" i="3"/>
  <c r="BK340" i="3"/>
  <c r="BM340" i="3"/>
  <c r="BL340" i="3"/>
  <c r="BJ340" i="3"/>
  <c r="BN332" i="3"/>
  <c r="BK332" i="3"/>
  <c r="BM328" i="3"/>
  <c r="BL328" i="3"/>
  <c r="BJ328" i="3"/>
  <c r="BN324" i="3"/>
  <c r="BK324" i="3"/>
  <c r="BK318" i="3"/>
  <c r="BN460" i="3"/>
  <c r="BN458" i="3"/>
  <c r="BN394" i="3"/>
  <c r="L191" i="3"/>
  <c r="L187" i="3"/>
  <c r="L155" i="3"/>
  <c r="L151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P296" i="3"/>
  <c r="T296" i="3"/>
  <c r="X296" i="3"/>
  <c r="AB296" i="3"/>
  <c r="AF296" i="3"/>
  <c r="AJ296" i="3"/>
  <c r="AN296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O301" i="3"/>
  <c r="S301" i="3"/>
  <c r="W301" i="3"/>
  <c r="AA301" i="3"/>
  <c r="AE301" i="3"/>
  <c r="AI301" i="3"/>
  <c r="AM301" i="3"/>
  <c r="AQ301" i="3"/>
  <c r="AU301" i="3"/>
  <c r="AY301" i="3"/>
  <c r="BC301" i="3"/>
  <c r="BG301" i="3"/>
  <c r="O304" i="3"/>
  <c r="BI304" i="3"/>
  <c r="BE304" i="3"/>
  <c r="BA304" i="3"/>
  <c r="AW304" i="3"/>
  <c r="AS304" i="3"/>
  <c r="AO304" i="3"/>
  <c r="AK304" i="3"/>
  <c r="AE304" i="3"/>
  <c r="W304" i="3"/>
  <c r="N304" i="3"/>
  <c r="R304" i="3"/>
  <c r="V304" i="3"/>
  <c r="Z304" i="3"/>
  <c r="AD304" i="3"/>
  <c r="AH304" i="3"/>
  <c r="N306" i="3"/>
  <c r="BG306" i="3"/>
  <c r="BC306" i="3"/>
  <c r="AY306" i="3"/>
  <c r="AU306" i="3"/>
  <c r="AQ306" i="3"/>
  <c r="AM306" i="3"/>
  <c r="AI306" i="3"/>
  <c r="AE306" i="3"/>
  <c r="AA306" i="3"/>
  <c r="W306" i="3"/>
  <c r="S306" i="3"/>
  <c r="BK306" i="3" s="1"/>
  <c r="O306" i="3"/>
  <c r="BF307" i="3"/>
  <c r="BB307" i="3"/>
  <c r="AX307" i="3"/>
  <c r="AT307" i="3"/>
  <c r="AP307" i="3"/>
  <c r="AL307" i="3"/>
  <c r="AH307" i="3"/>
  <c r="AD307" i="3"/>
  <c r="Z307" i="3"/>
  <c r="V307" i="3"/>
  <c r="R307" i="3"/>
  <c r="N307" i="3"/>
  <c r="K267" i="3"/>
  <c r="K266" i="3"/>
  <c r="L265" i="3"/>
  <c r="L135" i="3"/>
  <c r="AU292" i="3"/>
  <c r="AQ292" i="3"/>
  <c r="AM292" i="3"/>
  <c r="AI292" i="3"/>
  <c r="AE292" i="3"/>
  <c r="AA292" i="3"/>
  <c r="W292" i="3"/>
  <c r="S292" i="3"/>
  <c r="BG294" i="3"/>
  <c r="BC294" i="3"/>
  <c r="AY294" i="3"/>
  <c r="AU294" i="3"/>
  <c r="AQ294" i="3"/>
  <c r="AM294" i="3"/>
  <c r="AI294" i="3"/>
  <c r="AE294" i="3"/>
  <c r="AA294" i="3"/>
  <c r="W294" i="3"/>
  <c r="S294" i="3"/>
  <c r="BK294" i="3" s="1"/>
  <c r="O294" i="3"/>
  <c r="BN294" i="3" s="1"/>
  <c r="BH294" i="3"/>
  <c r="BD294" i="3"/>
  <c r="AZ294" i="3"/>
  <c r="AV294" i="3"/>
  <c r="AR294" i="3"/>
  <c r="AN294" i="3"/>
  <c r="AJ294" i="3"/>
  <c r="AF294" i="3"/>
  <c r="AB294" i="3"/>
  <c r="X294" i="3"/>
  <c r="T294" i="3"/>
  <c r="BF296" i="3"/>
  <c r="BB296" i="3"/>
  <c r="AX296" i="3"/>
  <c r="AT296" i="3"/>
  <c r="AP296" i="3"/>
  <c r="AH296" i="3"/>
  <c r="Z296" i="3"/>
  <c r="R296" i="3"/>
  <c r="BG296" i="3"/>
  <c r="AY296" i="3"/>
  <c r="AQ296" i="3"/>
  <c r="AI296" i="3"/>
  <c r="AA296" i="3"/>
  <c r="S296" i="3"/>
  <c r="BI301" i="3"/>
  <c r="BA301" i="3"/>
  <c r="AS301" i="3"/>
  <c r="AK301" i="3"/>
  <c r="AC301" i="3"/>
  <c r="U301" i="3"/>
  <c r="M301" i="3"/>
  <c r="BB301" i="3"/>
  <c r="AT301" i="3"/>
  <c r="AL301" i="3"/>
  <c r="AD301" i="3"/>
  <c r="V301" i="3"/>
  <c r="N301" i="3"/>
  <c r="AB304" i="3"/>
  <c r="T304" i="3"/>
  <c r="BG310" i="3"/>
  <c r="S304" i="3"/>
  <c r="AI304" i="3"/>
  <c r="AQ304" i="3"/>
  <c r="AY304" i="3"/>
  <c r="BG304" i="3"/>
  <c r="Q306" i="3"/>
  <c r="Y306" i="3"/>
  <c r="AG306" i="3"/>
  <c r="AO306" i="3"/>
  <c r="AW306" i="3"/>
  <c r="BE306" i="3"/>
  <c r="P307" i="3"/>
  <c r="X307" i="3"/>
  <c r="AF307" i="3"/>
  <c r="AN307" i="3"/>
  <c r="AV307" i="3"/>
  <c r="BD307" i="3"/>
  <c r="P302" i="3"/>
  <c r="M307" i="3"/>
  <c r="L263" i="3"/>
  <c r="K263" i="3"/>
  <c r="L259" i="3"/>
  <c r="L202" i="3"/>
  <c r="L195" i="3"/>
  <c r="L190" i="3"/>
  <c r="L188" i="3"/>
  <c r="L181" i="3"/>
  <c r="L167" i="3"/>
  <c r="L143" i="3"/>
  <c r="L141" i="3"/>
  <c r="L138" i="3"/>
  <c r="L136" i="3"/>
  <c r="L127" i="3"/>
  <c r="L125" i="3"/>
  <c r="L122" i="3"/>
  <c r="L120" i="3"/>
  <c r="K116" i="3"/>
  <c r="BM277" i="3"/>
  <c r="BJ295" i="3"/>
  <c r="BK295" i="3"/>
  <c r="BK303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P311" i="3"/>
  <c r="T311" i="3"/>
  <c r="X311" i="3"/>
  <c r="AB311" i="3"/>
  <c r="AF311" i="3"/>
  <c r="AJ311" i="3"/>
  <c r="AN311" i="3"/>
  <c r="AR311" i="3"/>
  <c r="AV311" i="3"/>
  <c r="AZ311" i="3"/>
  <c r="BD311" i="3"/>
  <c r="BH311" i="3"/>
  <c r="BL271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AT298" i="3"/>
  <c r="AV298" i="3"/>
  <c r="AX298" i="3"/>
  <c r="AZ298" i="3"/>
  <c r="BB298" i="3"/>
  <c r="BD298" i="3"/>
  <c r="BF298" i="3"/>
  <c r="BH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BH274" i="3"/>
  <c r="BD274" i="3"/>
  <c r="AZ274" i="3"/>
  <c r="AV274" i="3"/>
  <c r="AR274" i="3"/>
  <c r="AN274" i="3"/>
  <c r="AJ274" i="3"/>
  <c r="AF274" i="3"/>
  <c r="Y274" i="3"/>
  <c r="Q274" i="3"/>
  <c r="BI274" i="3"/>
  <c r="BE274" i="3"/>
  <c r="BA274" i="3"/>
  <c r="AW274" i="3"/>
  <c r="AS274" i="3"/>
  <c r="AO274" i="3"/>
  <c r="AK274" i="3"/>
  <c r="AG274" i="3"/>
  <c r="AA274" i="3"/>
  <c r="S274" i="3"/>
  <c r="AD274" i="3"/>
  <c r="Z274" i="3"/>
  <c r="V274" i="3"/>
  <c r="R274" i="3"/>
  <c r="N274" i="3"/>
  <c r="BF291" i="3"/>
  <c r="BB291" i="3"/>
  <c r="AX291" i="3"/>
  <c r="AT291" i="3"/>
  <c r="AP291" i="3"/>
  <c r="AL291" i="3"/>
  <c r="AH291" i="3"/>
  <c r="AD291" i="3"/>
  <c r="Z291" i="3"/>
  <c r="V291" i="3"/>
  <c r="R291" i="3"/>
  <c r="N291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2" i="3"/>
  <c r="BF302" i="3"/>
  <c r="BB302" i="3"/>
  <c r="AX302" i="3"/>
  <c r="AT302" i="3"/>
  <c r="AP302" i="3"/>
  <c r="AL302" i="3"/>
  <c r="AH302" i="3"/>
  <c r="AD302" i="3"/>
  <c r="Z302" i="3"/>
  <c r="V302" i="3"/>
  <c r="R302" i="3"/>
  <c r="N302" i="3"/>
  <c r="BB272" i="3"/>
  <c r="AT272" i="3"/>
  <c r="AL272" i="3"/>
  <c r="AD272" i="3"/>
  <c r="V272" i="3"/>
  <c r="N272" i="3"/>
  <c r="BD272" i="3"/>
  <c r="AV272" i="3"/>
  <c r="AN272" i="3"/>
  <c r="AF272" i="3"/>
  <c r="X272" i="3"/>
  <c r="P272" i="3"/>
  <c r="BG272" i="3"/>
  <c r="BC272" i="3"/>
  <c r="AY272" i="3"/>
  <c r="AU272" i="3"/>
  <c r="AQ272" i="3"/>
  <c r="AM272" i="3"/>
  <c r="AI272" i="3"/>
  <c r="AE272" i="3"/>
  <c r="AA272" i="3"/>
  <c r="W272" i="3"/>
  <c r="S272" i="3"/>
  <c r="O272" i="3"/>
  <c r="BG276" i="3"/>
  <c r="AY276" i="3"/>
  <c r="AQ276" i="3"/>
  <c r="AI276" i="3"/>
  <c r="AA276" i="3"/>
  <c r="S276" i="3"/>
  <c r="BE276" i="3"/>
  <c r="AW276" i="3"/>
  <c r="AO276" i="3"/>
  <c r="AG276" i="3"/>
  <c r="Y276" i="3"/>
  <c r="Q276" i="3"/>
  <c r="M276" i="3"/>
  <c r="BF276" i="3"/>
  <c r="BB276" i="3"/>
  <c r="AX276" i="3"/>
  <c r="AT276" i="3"/>
  <c r="AP276" i="3"/>
  <c r="AL276" i="3"/>
  <c r="AH276" i="3"/>
  <c r="AD276" i="3"/>
  <c r="Z276" i="3"/>
  <c r="V276" i="3"/>
  <c r="R276" i="3"/>
  <c r="N276" i="3"/>
  <c r="BF300" i="3"/>
  <c r="BB300" i="3"/>
  <c r="AX300" i="3"/>
  <c r="AT300" i="3"/>
  <c r="AP300" i="3"/>
  <c r="AL300" i="3"/>
  <c r="AH300" i="3"/>
  <c r="AD300" i="3"/>
  <c r="Z300" i="3"/>
  <c r="V300" i="3"/>
  <c r="R300" i="3"/>
  <c r="N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N310" i="3"/>
  <c r="L175" i="3"/>
  <c r="L170" i="3"/>
  <c r="L168" i="3"/>
  <c r="L159" i="3"/>
  <c r="L157" i="3"/>
  <c r="L154" i="3"/>
  <c r="L152" i="3"/>
  <c r="BK304" i="3"/>
  <c r="BL273" i="3"/>
  <c r="BM273" i="3"/>
  <c r="BN273" i="3"/>
  <c r="BL275" i="3"/>
  <c r="BM275" i="3"/>
  <c r="BN275" i="3"/>
  <c r="BL277" i="3"/>
  <c r="BM293" i="3"/>
  <c r="BN293" i="3"/>
  <c r="BL293" i="3"/>
  <c r="BJ293" i="3"/>
  <c r="BK293" i="3"/>
  <c r="BM295" i="3"/>
  <c r="BN295" i="3"/>
  <c r="BL295" i="3"/>
  <c r="BN297" i="3"/>
  <c r="BL297" i="3"/>
  <c r="BJ297" i="3"/>
  <c r="BK297" i="3"/>
  <c r="BN303" i="3"/>
  <c r="BK305" i="3"/>
  <c r="BL305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O310" i="3"/>
  <c r="S310" i="3"/>
  <c r="W310" i="3"/>
  <c r="AA310" i="3"/>
  <c r="AE310" i="3"/>
  <c r="AI310" i="3"/>
  <c r="AM310" i="3"/>
  <c r="AQ310" i="3"/>
  <c r="AU310" i="3"/>
  <c r="AY310" i="3"/>
  <c r="BC310" i="3"/>
  <c r="N311" i="3"/>
  <c r="R311" i="3"/>
  <c r="V311" i="3"/>
  <c r="Z311" i="3"/>
  <c r="AD311" i="3"/>
  <c r="AH311" i="3"/>
  <c r="AL311" i="3"/>
  <c r="AP311" i="3"/>
  <c r="AT311" i="3"/>
  <c r="AX311" i="3"/>
  <c r="BB311" i="3"/>
  <c r="BF311" i="3"/>
  <c r="BM271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N284" i="3"/>
  <c r="P284" i="3"/>
  <c r="R284" i="3"/>
  <c r="T284" i="3"/>
  <c r="M284" i="3"/>
  <c r="O284" i="3"/>
  <c r="Q284" i="3"/>
  <c r="S284" i="3"/>
  <c r="U284" i="3"/>
  <c r="W284" i="3"/>
  <c r="Y284" i="3"/>
  <c r="V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X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M286" i="3"/>
  <c r="O286" i="3"/>
  <c r="Q286" i="3"/>
  <c r="S286" i="3"/>
  <c r="U286" i="3"/>
  <c r="W286" i="3"/>
  <c r="Y286" i="3"/>
  <c r="AA286" i="3"/>
  <c r="AC286" i="3"/>
  <c r="AE286" i="3"/>
  <c r="AG286" i="3"/>
  <c r="AI286" i="3"/>
  <c r="AK286" i="3"/>
  <c r="AM286" i="3"/>
  <c r="AO286" i="3"/>
  <c r="AQ286" i="3"/>
  <c r="AS286" i="3"/>
  <c r="AU286" i="3"/>
  <c r="AW286" i="3"/>
  <c r="AY286" i="3"/>
  <c r="BA286" i="3"/>
  <c r="BC286" i="3"/>
  <c r="BE286" i="3"/>
  <c r="BG286" i="3"/>
  <c r="BI286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N288" i="3"/>
  <c r="P288" i="3"/>
  <c r="R288" i="3"/>
  <c r="T288" i="3"/>
  <c r="V288" i="3"/>
  <c r="X288" i="3"/>
  <c r="Z288" i="3"/>
  <c r="AB288" i="3"/>
  <c r="AD288" i="3"/>
  <c r="AF288" i="3"/>
  <c r="AH288" i="3"/>
  <c r="AJ288" i="3"/>
  <c r="AL288" i="3"/>
  <c r="AN288" i="3"/>
  <c r="AP288" i="3"/>
  <c r="AR288" i="3"/>
  <c r="AT288" i="3"/>
  <c r="AV288" i="3"/>
  <c r="AX288" i="3"/>
  <c r="AZ288" i="3"/>
  <c r="BB288" i="3"/>
  <c r="BD288" i="3"/>
  <c r="BF288" i="3"/>
  <c r="BH288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BI290" i="3"/>
  <c r="M299" i="3"/>
  <c r="O299" i="3"/>
  <c r="Q299" i="3"/>
  <c r="S299" i="3"/>
  <c r="U299" i="3"/>
  <c r="W299" i="3"/>
  <c r="Y299" i="3"/>
  <c r="AA299" i="3"/>
  <c r="AC299" i="3"/>
  <c r="AE299" i="3"/>
  <c r="AG299" i="3"/>
  <c r="AI299" i="3"/>
  <c r="AK299" i="3"/>
  <c r="AM299" i="3"/>
  <c r="AO299" i="3"/>
  <c r="AQ299" i="3"/>
  <c r="AS299" i="3"/>
  <c r="AU299" i="3"/>
  <c r="AW299" i="3"/>
  <c r="AY299" i="3"/>
  <c r="BA299" i="3"/>
  <c r="BC299" i="3"/>
  <c r="BE299" i="3"/>
  <c r="BG299" i="3"/>
  <c r="BI299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BF274" i="3"/>
  <c r="BB274" i="3"/>
  <c r="AX274" i="3"/>
  <c r="AT274" i="3"/>
  <c r="AP274" i="3"/>
  <c r="AL274" i="3"/>
  <c r="AH274" i="3"/>
  <c r="AC274" i="3"/>
  <c r="U274" i="3"/>
  <c r="M274" i="3"/>
  <c r="BG274" i="3"/>
  <c r="BC274" i="3"/>
  <c r="AY274" i="3"/>
  <c r="AU274" i="3"/>
  <c r="AQ274" i="3"/>
  <c r="AM274" i="3"/>
  <c r="AI274" i="3"/>
  <c r="AE274" i="3"/>
  <c r="W274" i="3"/>
  <c r="O274" i="3"/>
  <c r="AB274" i="3"/>
  <c r="X274" i="3"/>
  <c r="T274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BI291" i="3"/>
  <c r="BE291" i="3"/>
  <c r="BA291" i="3"/>
  <c r="AW291" i="3"/>
  <c r="AS291" i="3"/>
  <c r="AO291" i="3"/>
  <c r="AK291" i="3"/>
  <c r="AG291" i="3"/>
  <c r="AC291" i="3"/>
  <c r="Y291" i="3"/>
  <c r="U291" i="3"/>
  <c r="Q291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H302" i="3"/>
  <c r="BD302" i="3"/>
  <c r="AZ302" i="3"/>
  <c r="AV302" i="3"/>
  <c r="AR302" i="3"/>
  <c r="AN302" i="3"/>
  <c r="AJ302" i="3"/>
  <c r="AF302" i="3"/>
  <c r="AB302" i="3"/>
  <c r="X302" i="3"/>
  <c r="T302" i="3"/>
  <c r="BF272" i="3"/>
  <c r="AX272" i="3"/>
  <c r="AP272" i="3"/>
  <c r="AH272" i="3"/>
  <c r="Z272" i="3"/>
  <c r="R272" i="3"/>
  <c r="BH272" i="3"/>
  <c r="AZ272" i="3"/>
  <c r="AR272" i="3"/>
  <c r="AJ272" i="3"/>
  <c r="AB272" i="3"/>
  <c r="T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BC276" i="3"/>
  <c r="AU276" i="3"/>
  <c r="AM276" i="3"/>
  <c r="AE276" i="3"/>
  <c r="W276" i="3"/>
  <c r="BI276" i="3"/>
  <c r="BA276" i="3"/>
  <c r="AS276" i="3"/>
  <c r="AK276" i="3"/>
  <c r="AC276" i="3"/>
  <c r="U276" i="3"/>
  <c r="O276" i="3"/>
  <c r="BH276" i="3"/>
  <c r="BD276" i="3"/>
  <c r="AZ276" i="3"/>
  <c r="AV276" i="3"/>
  <c r="AR276" i="3"/>
  <c r="AN276" i="3"/>
  <c r="AJ276" i="3"/>
  <c r="AF276" i="3"/>
  <c r="AB276" i="3"/>
  <c r="X276" i="3"/>
  <c r="T276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I300" i="3"/>
  <c r="BE300" i="3"/>
  <c r="BA300" i="3"/>
  <c r="AW300" i="3"/>
  <c r="AS300" i="3"/>
  <c r="AO300" i="3"/>
  <c r="AK300" i="3"/>
  <c r="AG300" i="3"/>
  <c r="AC300" i="3"/>
  <c r="Y300" i="3"/>
  <c r="U300" i="3"/>
  <c r="Q300" i="3"/>
  <c r="K175" i="3"/>
  <c r="M175" i="3" s="1"/>
  <c r="L173" i="3"/>
  <c r="K173" i="3"/>
  <c r="L166" i="3"/>
  <c r="L164" i="3"/>
  <c r="L163" i="3"/>
  <c r="K158" i="3"/>
  <c r="K156" i="3"/>
  <c r="L145" i="3"/>
  <c r="K143" i="3"/>
  <c r="AO143" i="3" s="1"/>
  <c r="K141" i="3"/>
  <c r="Q141" i="3" s="1"/>
  <c r="L134" i="3"/>
  <c r="L132" i="3"/>
  <c r="L131" i="3"/>
  <c r="K126" i="3"/>
  <c r="K124" i="3"/>
  <c r="L113" i="3"/>
  <c r="K261" i="3"/>
  <c r="K259" i="3"/>
  <c r="O259" i="3" s="1"/>
  <c r="K264" i="3"/>
  <c r="K262" i="3"/>
  <c r="K167" i="3"/>
  <c r="S167" i="3" s="1"/>
  <c r="K165" i="3"/>
  <c r="K150" i="3"/>
  <c r="K148" i="3"/>
  <c r="K135" i="3"/>
  <c r="P135" i="3" s="1"/>
  <c r="K133" i="3"/>
  <c r="K118" i="3"/>
  <c r="K258" i="3"/>
  <c r="K204" i="3"/>
  <c r="K202" i="3"/>
  <c r="M202" i="3" s="1"/>
  <c r="L200" i="3"/>
  <c r="AI200" i="3" s="1"/>
  <c r="K200" i="3"/>
  <c r="L198" i="3"/>
  <c r="Z198" i="3" s="1"/>
  <c r="K198" i="3"/>
  <c r="L193" i="3"/>
  <c r="O193" i="3" s="1"/>
  <c r="K193" i="3"/>
  <c r="L186" i="3"/>
  <c r="L184" i="3"/>
  <c r="L183" i="3"/>
  <c r="L179" i="3"/>
  <c r="L161" i="3"/>
  <c r="K159" i="3"/>
  <c r="K157" i="3"/>
  <c r="L150" i="3"/>
  <c r="L148" i="3"/>
  <c r="L147" i="3"/>
  <c r="K142" i="3"/>
  <c r="K140" i="3"/>
  <c r="L129" i="3"/>
  <c r="K127" i="3"/>
  <c r="P127" i="3" s="1"/>
  <c r="K125" i="3"/>
  <c r="L118" i="3"/>
  <c r="L116" i="3"/>
  <c r="Q116" i="3" s="1"/>
  <c r="L115" i="3"/>
  <c r="L111" i="3"/>
  <c r="K260" i="3"/>
  <c r="K265" i="3"/>
  <c r="AO265" i="3" s="1"/>
  <c r="K257" i="3"/>
  <c r="K185" i="3"/>
  <c r="K181" i="3"/>
  <c r="N181" i="3" s="1"/>
  <c r="L171" i="3"/>
  <c r="K166" i="3"/>
  <c r="K164" i="3"/>
  <c r="K151" i="3"/>
  <c r="S151" i="3" s="1"/>
  <c r="K149" i="3"/>
  <c r="L139" i="3"/>
  <c r="K134" i="3"/>
  <c r="K132" i="3"/>
  <c r="Q132" i="3" s="1"/>
  <c r="K119" i="3"/>
  <c r="AE119" i="3" s="1"/>
  <c r="K117" i="3"/>
  <c r="K111" i="3"/>
  <c r="AK111" i="3" s="1"/>
  <c r="L189" i="3"/>
  <c r="K189" i="3"/>
  <c r="L182" i="3"/>
  <c r="L180" i="3"/>
  <c r="K171" i="3"/>
  <c r="K169" i="3"/>
  <c r="K162" i="3"/>
  <c r="K160" i="3"/>
  <c r="K155" i="3"/>
  <c r="K153" i="3"/>
  <c r="K146" i="3"/>
  <c r="K144" i="3"/>
  <c r="K139" i="3"/>
  <c r="K137" i="3"/>
  <c r="K130" i="3"/>
  <c r="K128" i="3"/>
  <c r="K123" i="3"/>
  <c r="K121" i="3"/>
  <c r="K114" i="3"/>
  <c r="K112" i="3"/>
  <c r="BF263" i="3"/>
  <c r="AX263" i="3"/>
  <c r="AP263" i="3"/>
  <c r="AH263" i="3"/>
  <c r="Z263" i="3"/>
  <c r="R263" i="3"/>
  <c r="AX259" i="3"/>
  <c r="L110" i="3"/>
  <c r="K110" i="3"/>
  <c r="L108" i="3"/>
  <c r="K108" i="3"/>
  <c r="L106" i="3"/>
  <c r="K106" i="3"/>
  <c r="L270" i="3"/>
  <c r="K270" i="3"/>
  <c r="L268" i="3"/>
  <c r="K268" i="3"/>
  <c r="L266" i="3"/>
  <c r="P266" i="3" s="1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1" i="3"/>
  <c r="K201" i="3"/>
  <c r="L199" i="3"/>
  <c r="K199" i="3"/>
  <c r="L196" i="3"/>
  <c r="L185" i="3"/>
  <c r="R181" i="3"/>
  <c r="Z181" i="3"/>
  <c r="AH181" i="3"/>
  <c r="AP181" i="3"/>
  <c r="AX181" i="3"/>
  <c r="BF181" i="3"/>
  <c r="S181" i="3"/>
  <c r="AA181" i="3"/>
  <c r="AI181" i="3"/>
  <c r="AQ181" i="3"/>
  <c r="AY181" i="3"/>
  <c r="BG181" i="3"/>
  <c r="T181" i="3"/>
  <c r="AB181" i="3"/>
  <c r="AJ181" i="3"/>
  <c r="AR181" i="3"/>
  <c r="AZ181" i="3"/>
  <c r="BH181" i="3"/>
  <c r="Q181" i="3"/>
  <c r="Y181" i="3"/>
  <c r="AG181" i="3"/>
  <c r="AO181" i="3"/>
  <c r="AW181" i="3"/>
  <c r="BE181" i="3"/>
  <c r="L178" i="3"/>
  <c r="L176" i="3"/>
  <c r="L169" i="3"/>
  <c r="AI167" i="3"/>
  <c r="L162" i="3"/>
  <c r="L160" i="3"/>
  <c r="L153" i="3"/>
  <c r="O151" i="3"/>
  <c r="W151" i="3"/>
  <c r="AE151" i="3"/>
  <c r="AM151" i="3"/>
  <c r="AU151" i="3"/>
  <c r="BC151" i="3"/>
  <c r="P151" i="3"/>
  <c r="X151" i="3"/>
  <c r="AF151" i="3"/>
  <c r="AN151" i="3"/>
  <c r="AV151" i="3"/>
  <c r="BD151" i="3"/>
  <c r="M151" i="3"/>
  <c r="U151" i="3"/>
  <c r="AC151" i="3"/>
  <c r="AK151" i="3"/>
  <c r="AS151" i="3"/>
  <c r="BA151" i="3"/>
  <c r="BI151" i="3"/>
  <c r="R151" i="3"/>
  <c r="Z151" i="3"/>
  <c r="AH151" i="3"/>
  <c r="AP151" i="3"/>
  <c r="AX151" i="3"/>
  <c r="BF151" i="3"/>
  <c r="L146" i="3"/>
  <c r="L144" i="3"/>
  <c r="L137" i="3"/>
  <c r="Z135" i="3"/>
  <c r="AS135" i="3"/>
  <c r="L130" i="3"/>
  <c r="L128" i="3"/>
  <c r="L121" i="3"/>
  <c r="AM119" i="3"/>
  <c r="BD119" i="3"/>
  <c r="R119" i="3"/>
  <c r="L114" i="3"/>
  <c r="L112" i="3"/>
  <c r="V266" i="3"/>
  <c r="BE263" i="3"/>
  <c r="AW263" i="3"/>
  <c r="AO263" i="3"/>
  <c r="AG263" i="3"/>
  <c r="Y263" i="3"/>
  <c r="Q263" i="3"/>
  <c r="BI259" i="3"/>
  <c r="BA259" i="3"/>
  <c r="AS259" i="3"/>
  <c r="AK259" i="3"/>
  <c r="AC259" i="3"/>
  <c r="U259" i="3"/>
  <c r="M259" i="3"/>
  <c r="L197" i="3"/>
  <c r="AA197" i="3" s="1"/>
  <c r="L194" i="3"/>
  <c r="L192" i="3"/>
  <c r="L177" i="3"/>
  <c r="K177" i="3"/>
  <c r="L174" i="3"/>
  <c r="L172" i="3"/>
  <c r="K170" i="3"/>
  <c r="K168" i="3"/>
  <c r="L165" i="3"/>
  <c r="U165" i="3" s="1"/>
  <c r="K163" i="3"/>
  <c r="K161" i="3"/>
  <c r="L158" i="3"/>
  <c r="L156" i="3"/>
  <c r="K154" i="3"/>
  <c r="K152" i="3"/>
  <c r="L149" i="3"/>
  <c r="K147" i="3"/>
  <c r="K145" i="3"/>
  <c r="L142" i="3"/>
  <c r="L140" i="3"/>
  <c r="K138" i="3"/>
  <c r="K136" i="3"/>
  <c r="L133" i="3"/>
  <c r="N133" i="3" s="1"/>
  <c r="K131" i="3"/>
  <c r="K129" i="3"/>
  <c r="L126" i="3"/>
  <c r="L124" i="3"/>
  <c r="K122" i="3"/>
  <c r="K120" i="3"/>
  <c r="L117" i="3"/>
  <c r="K115" i="3"/>
  <c r="K113" i="3"/>
  <c r="AC266" i="3"/>
  <c r="BD263" i="3"/>
  <c r="AV263" i="3"/>
  <c r="AN263" i="3"/>
  <c r="AF263" i="3"/>
  <c r="X263" i="3"/>
  <c r="P263" i="3"/>
  <c r="BD259" i="3"/>
  <c r="AV259" i="3"/>
  <c r="AN259" i="3"/>
  <c r="AF259" i="3"/>
  <c r="X259" i="3"/>
  <c r="P259" i="3"/>
  <c r="L109" i="3"/>
  <c r="K109" i="3"/>
  <c r="L107" i="3"/>
  <c r="K107" i="3"/>
  <c r="L105" i="3"/>
  <c r="K105" i="3"/>
  <c r="L269" i="3"/>
  <c r="K269" i="3"/>
  <c r="L267" i="3"/>
  <c r="AX267" i="3" s="1"/>
  <c r="L256" i="3"/>
  <c r="K256" i="3"/>
  <c r="L254" i="3"/>
  <c r="K254" i="3"/>
  <c r="L252" i="3"/>
  <c r="K252" i="3"/>
  <c r="L248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Q202" i="3"/>
  <c r="Y202" i="3"/>
  <c r="AG202" i="3"/>
  <c r="AO202" i="3"/>
  <c r="AW202" i="3"/>
  <c r="BE202" i="3"/>
  <c r="N202" i="3"/>
  <c r="V202" i="3"/>
  <c r="AD202" i="3"/>
  <c r="AL202" i="3"/>
  <c r="AT202" i="3"/>
  <c r="BB202" i="3"/>
  <c r="O202" i="3"/>
  <c r="W202" i="3"/>
  <c r="AE202" i="3"/>
  <c r="AM202" i="3"/>
  <c r="AU202" i="3"/>
  <c r="BC202" i="3"/>
  <c r="P202" i="3"/>
  <c r="X202" i="3"/>
  <c r="AF202" i="3"/>
  <c r="AN202" i="3"/>
  <c r="AV202" i="3"/>
  <c r="BD202" i="3"/>
  <c r="S200" i="3"/>
  <c r="AY200" i="3"/>
  <c r="AJ200" i="3"/>
  <c r="M200" i="3"/>
  <c r="AC200" i="3"/>
  <c r="AS200" i="3"/>
  <c r="BI200" i="3"/>
  <c r="Z200" i="3"/>
  <c r="AP200" i="3"/>
  <c r="BF200" i="3"/>
  <c r="BF198" i="3"/>
  <c r="AB198" i="3"/>
  <c r="AO198" i="3"/>
  <c r="W193" i="3"/>
  <c r="AM193" i="3"/>
  <c r="BC193" i="3"/>
  <c r="X193" i="3"/>
  <c r="AN193" i="3"/>
  <c r="BD193" i="3"/>
  <c r="U193" i="3"/>
  <c r="AK193" i="3"/>
  <c r="BA193" i="3"/>
  <c r="R193" i="3"/>
  <c r="AH193" i="3"/>
  <c r="AX193" i="3"/>
  <c r="Q175" i="3"/>
  <c r="Y175" i="3"/>
  <c r="AG175" i="3"/>
  <c r="AO175" i="3"/>
  <c r="AW175" i="3"/>
  <c r="BE175" i="3"/>
  <c r="N175" i="3"/>
  <c r="V175" i="3"/>
  <c r="AD175" i="3"/>
  <c r="AL175" i="3"/>
  <c r="AT175" i="3"/>
  <c r="BB175" i="3"/>
  <c r="O175" i="3"/>
  <c r="W175" i="3"/>
  <c r="AE175" i="3"/>
  <c r="AM175" i="3"/>
  <c r="AU175" i="3"/>
  <c r="BC175" i="3"/>
  <c r="P175" i="3"/>
  <c r="X175" i="3"/>
  <c r="AF175" i="3"/>
  <c r="AN175" i="3"/>
  <c r="AV175" i="3"/>
  <c r="BD175" i="3"/>
  <c r="M173" i="3"/>
  <c r="AS173" i="3"/>
  <c r="Z173" i="3"/>
  <c r="BF173" i="3"/>
  <c r="AQ173" i="3"/>
  <c r="AB173" i="3"/>
  <c r="BH173" i="3"/>
  <c r="S166" i="3"/>
  <c r="AA166" i="3"/>
  <c r="AI166" i="3"/>
  <c r="AQ166" i="3"/>
  <c r="AY166" i="3"/>
  <c r="BG166" i="3"/>
  <c r="T166" i="3"/>
  <c r="AB166" i="3"/>
  <c r="AJ166" i="3"/>
  <c r="AR166" i="3"/>
  <c r="AZ166" i="3"/>
  <c r="BH166" i="3"/>
  <c r="Q166" i="3"/>
  <c r="Y166" i="3"/>
  <c r="AG166" i="3"/>
  <c r="AO166" i="3"/>
  <c r="AW166" i="3"/>
  <c r="BE166" i="3"/>
  <c r="N166" i="3"/>
  <c r="V166" i="3"/>
  <c r="AD166" i="3"/>
  <c r="AL166" i="3"/>
  <c r="AT166" i="3"/>
  <c r="BB166" i="3"/>
  <c r="P164" i="3"/>
  <c r="X164" i="3"/>
  <c r="AF164" i="3"/>
  <c r="AN164" i="3"/>
  <c r="AV164" i="3"/>
  <c r="BD164" i="3"/>
  <c r="M164" i="3"/>
  <c r="U164" i="3"/>
  <c r="AC164" i="3"/>
  <c r="AK164" i="3"/>
  <c r="AS164" i="3"/>
  <c r="BA164" i="3"/>
  <c r="BI164" i="3"/>
  <c r="R164" i="3"/>
  <c r="Z164" i="3"/>
  <c r="AH164" i="3"/>
  <c r="AP164" i="3"/>
  <c r="AX164" i="3"/>
  <c r="BF164" i="3"/>
  <c r="S164" i="3"/>
  <c r="AA164" i="3"/>
  <c r="AI164" i="3"/>
  <c r="AQ164" i="3"/>
  <c r="AY164" i="3"/>
  <c r="BG164" i="3"/>
  <c r="S159" i="3"/>
  <c r="AA159" i="3"/>
  <c r="AI159" i="3"/>
  <c r="AQ159" i="3"/>
  <c r="AY159" i="3"/>
  <c r="BG159" i="3"/>
  <c r="T159" i="3"/>
  <c r="AB159" i="3"/>
  <c r="AJ159" i="3"/>
  <c r="AR159" i="3"/>
  <c r="AZ159" i="3"/>
  <c r="BH159" i="3"/>
  <c r="Q159" i="3"/>
  <c r="Y159" i="3"/>
  <c r="AG159" i="3"/>
  <c r="AO159" i="3"/>
  <c r="AW159" i="3"/>
  <c r="BE159" i="3"/>
  <c r="N159" i="3"/>
  <c r="V159" i="3"/>
  <c r="AD159" i="3"/>
  <c r="AL159" i="3"/>
  <c r="AT159" i="3"/>
  <c r="BB159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P157" i="3"/>
  <c r="T157" i="3"/>
  <c r="X157" i="3"/>
  <c r="AB157" i="3"/>
  <c r="AF157" i="3"/>
  <c r="AJ157" i="3"/>
  <c r="AN157" i="3"/>
  <c r="AR157" i="3"/>
  <c r="AV157" i="3"/>
  <c r="AZ157" i="3"/>
  <c r="BD157" i="3"/>
  <c r="BH157" i="3"/>
  <c r="M150" i="3"/>
  <c r="U150" i="3"/>
  <c r="O150" i="3"/>
  <c r="W150" i="3"/>
  <c r="N150" i="3"/>
  <c r="AD150" i="3"/>
  <c r="AL150" i="3"/>
  <c r="AT150" i="3"/>
  <c r="BB150" i="3"/>
  <c r="R150" i="3"/>
  <c r="AE150" i="3"/>
  <c r="AM150" i="3"/>
  <c r="AU150" i="3"/>
  <c r="BC150" i="3"/>
  <c r="T150" i="3"/>
  <c r="AF150" i="3"/>
  <c r="AN150" i="3"/>
  <c r="AV150" i="3"/>
  <c r="BD150" i="3"/>
  <c r="V150" i="3"/>
  <c r="AG150" i="3"/>
  <c r="AO150" i="3"/>
  <c r="AW150" i="3"/>
  <c r="BE150" i="3"/>
  <c r="X148" i="3"/>
  <c r="BD148" i="3"/>
  <c r="AK148" i="3"/>
  <c r="R148" i="3"/>
  <c r="AX148" i="3"/>
  <c r="AI148" i="3"/>
  <c r="Q143" i="3"/>
  <c r="AW143" i="3"/>
  <c r="AD143" i="3"/>
  <c r="O143" i="3"/>
  <c r="AU143" i="3"/>
  <c r="AF143" i="3"/>
  <c r="M141" i="3"/>
  <c r="U141" i="3"/>
  <c r="AC141" i="3"/>
  <c r="AK141" i="3"/>
  <c r="AS141" i="3"/>
  <c r="BA141" i="3"/>
  <c r="BI141" i="3"/>
  <c r="R141" i="3"/>
  <c r="Z141" i="3"/>
  <c r="AH141" i="3"/>
  <c r="AP141" i="3"/>
  <c r="AX141" i="3"/>
  <c r="BF141" i="3"/>
  <c r="S141" i="3"/>
  <c r="AA141" i="3"/>
  <c r="AI141" i="3"/>
  <c r="AQ141" i="3"/>
  <c r="AY141" i="3"/>
  <c r="BG141" i="3"/>
  <c r="T141" i="3"/>
  <c r="AB141" i="3"/>
  <c r="AJ141" i="3"/>
  <c r="AR141" i="3"/>
  <c r="AZ141" i="3"/>
  <c r="BH141" i="3"/>
  <c r="M134" i="3"/>
  <c r="Q134" i="3"/>
  <c r="U134" i="3"/>
  <c r="Y134" i="3"/>
  <c r="AC134" i="3"/>
  <c r="AG134" i="3"/>
  <c r="AK134" i="3"/>
  <c r="AO134" i="3"/>
  <c r="AS134" i="3"/>
  <c r="AW134" i="3"/>
  <c r="BA134" i="3"/>
  <c r="BE134" i="3"/>
  <c r="BI134" i="3"/>
  <c r="N134" i="3"/>
  <c r="R134" i="3"/>
  <c r="V134" i="3"/>
  <c r="Z134" i="3"/>
  <c r="AD134" i="3"/>
  <c r="AH134" i="3"/>
  <c r="AL134" i="3"/>
  <c r="AP134" i="3"/>
  <c r="AT134" i="3"/>
  <c r="AX134" i="3"/>
  <c r="BB134" i="3"/>
  <c r="BF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M132" i="3"/>
  <c r="U132" i="3"/>
  <c r="AC132" i="3"/>
  <c r="AK132" i="3"/>
  <c r="AS132" i="3"/>
  <c r="BA132" i="3"/>
  <c r="BI132" i="3"/>
  <c r="R132" i="3"/>
  <c r="Z132" i="3"/>
  <c r="AH132" i="3"/>
  <c r="AP132" i="3"/>
  <c r="AX132" i="3"/>
  <c r="BF132" i="3"/>
  <c r="S132" i="3"/>
  <c r="AA132" i="3"/>
  <c r="AI132" i="3"/>
  <c r="AQ132" i="3"/>
  <c r="AY132" i="3"/>
  <c r="BG132" i="3"/>
  <c r="T132" i="3"/>
  <c r="AB132" i="3"/>
  <c r="AJ132" i="3"/>
  <c r="AR132" i="3"/>
  <c r="AZ132" i="3"/>
  <c r="BH132" i="3"/>
  <c r="T127" i="3"/>
  <c r="AB127" i="3"/>
  <c r="AJ127" i="3"/>
  <c r="AR127" i="3"/>
  <c r="AZ127" i="3"/>
  <c r="BH127" i="3"/>
  <c r="Q127" i="3"/>
  <c r="Y127" i="3"/>
  <c r="AG127" i="3"/>
  <c r="AO127" i="3"/>
  <c r="AW127" i="3"/>
  <c r="BE127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5" i="3"/>
  <c r="T125" i="3"/>
  <c r="X125" i="3"/>
  <c r="AB125" i="3"/>
  <c r="AF125" i="3"/>
  <c r="AJ125" i="3"/>
  <c r="AN125" i="3"/>
  <c r="AR125" i="3"/>
  <c r="AV125" i="3"/>
  <c r="AZ125" i="3"/>
  <c r="BD125" i="3"/>
  <c r="BH125" i="3"/>
  <c r="M125" i="3"/>
  <c r="Q125" i="3"/>
  <c r="U125" i="3"/>
  <c r="Y125" i="3"/>
  <c r="AC125" i="3"/>
  <c r="AG125" i="3"/>
  <c r="AK125" i="3"/>
  <c r="AO125" i="3"/>
  <c r="AS125" i="3"/>
  <c r="AW125" i="3"/>
  <c r="BA125" i="3"/>
  <c r="BE125" i="3"/>
  <c r="BI125" i="3"/>
  <c r="N125" i="3"/>
  <c r="R125" i="3"/>
  <c r="V125" i="3"/>
  <c r="Z125" i="3"/>
  <c r="AD125" i="3"/>
  <c r="AH125" i="3"/>
  <c r="AL125" i="3"/>
  <c r="AP125" i="3"/>
  <c r="AT125" i="3"/>
  <c r="AX125" i="3"/>
  <c r="BB125" i="3"/>
  <c r="BF125" i="3"/>
  <c r="O125" i="3"/>
  <c r="S125" i="3"/>
  <c r="W125" i="3"/>
  <c r="AA125" i="3"/>
  <c r="AE125" i="3"/>
  <c r="AI125" i="3"/>
  <c r="AM125" i="3"/>
  <c r="AQ125" i="3"/>
  <c r="AU125" i="3"/>
  <c r="AY125" i="3"/>
  <c r="BC125" i="3"/>
  <c r="BG125" i="3"/>
  <c r="R118" i="3"/>
  <c r="Z118" i="3"/>
  <c r="AH118" i="3"/>
  <c r="AP118" i="3"/>
  <c r="AX118" i="3"/>
  <c r="BF118" i="3"/>
  <c r="S118" i="3"/>
  <c r="AA118" i="3"/>
  <c r="AI118" i="3"/>
  <c r="AQ118" i="3"/>
  <c r="AY118" i="3"/>
  <c r="BG118" i="3"/>
  <c r="T118" i="3"/>
  <c r="AB118" i="3"/>
  <c r="AJ118" i="3"/>
  <c r="AR118" i="3"/>
  <c r="AZ118" i="3"/>
  <c r="BH118" i="3"/>
  <c r="Q118" i="3"/>
  <c r="Y118" i="3"/>
  <c r="AG118" i="3"/>
  <c r="AO118" i="3"/>
  <c r="AW118" i="3"/>
  <c r="BE118" i="3"/>
  <c r="P116" i="3"/>
  <c r="Y116" i="3"/>
  <c r="BE116" i="3"/>
  <c r="AM116" i="3"/>
  <c r="AT116" i="3"/>
  <c r="AH116" i="3"/>
  <c r="BH116" i="3"/>
  <c r="BG267" i="3"/>
  <c r="BC267" i="3"/>
  <c r="AY267" i="3"/>
  <c r="AU267" i="3"/>
  <c r="AQ267" i="3"/>
  <c r="AM267" i="3"/>
  <c r="AI267" i="3"/>
  <c r="AE267" i="3"/>
  <c r="AA267" i="3"/>
  <c r="W267" i="3"/>
  <c r="S267" i="3"/>
  <c r="BH266" i="3"/>
  <c r="AB266" i="3"/>
  <c r="BC263" i="3"/>
  <c r="AU263" i="3"/>
  <c r="AM263" i="3"/>
  <c r="AE263" i="3"/>
  <c r="W263" i="3"/>
  <c r="BG259" i="3"/>
  <c r="AY259" i="3"/>
  <c r="AQ259" i="3"/>
  <c r="AI259" i="3"/>
  <c r="AA259" i="3"/>
  <c r="S259" i="3"/>
  <c r="L261" i="3"/>
  <c r="L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62" i="3"/>
  <c r="L258" i="3"/>
  <c r="L250" i="3"/>
  <c r="K250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64" i="3"/>
  <c r="N264" i="3" s="1"/>
  <c r="L260" i="3"/>
  <c r="R260" i="3" s="1"/>
  <c r="K194" i="3"/>
  <c r="K190" i="3"/>
  <c r="K186" i="3"/>
  <c r="K182" i="3"/>
  <c r="K178" i="3"/>
  <c r="K174" i="3"/>
  <c r="K195" i="3"/>
  <c r="K191" i="3"/>
  <c r="K187" i="3"/>
  <c r="K183" i="3"/>
  <c r="K179" i="3"/>
  <c r="K196" i="3"/>
  <c r="K192" i="3"/>
  <c r="K188" i="3"/>
  <c r="K184" i="3"/>
  <c r="K180" i="3"/>
  <c r="K176" i="3"/>
  <c r="K172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J275" i="3" l="1"/>
  <c r="BF193" i="3"/>
  <c r="AP193" i="3"/>
  <c r="Z193" i="3"/>
  <c r="BI193" i="3"/>
  <c r="AS193" i="3"/>
  <c r="AC193" i="3"/>
  <c r="M193" i="3"/>
  <c r="AV193" i="3"/>
  <c r="AF193" i="3"/>
  <c r="P193" i="3"/>
  <c r="AU193" i="3"/>
  <c r="AE193" i="3"/>
  <c r="BH198" i="3"/>
  <c r="AQ198" i="3"/>
  <c r="AX200" i="3"/>
  <c r="AH200" i="3"/>
  <c r="R200" i="3"/>
  <c r="BA200" i="3"/>
  <c r="AK200" i="3"/>
  <c r="U200" i="3"/>
  <c r="AZ200" i="3"/>
  <c r="T200" i="3"/>
  <c r="BI266" i="3"/>
  <c r="O124" i="3"/>
  <c r="P142" i="3"/>
  <c r="X156" i="3"/>
  <c r="AX119" i="3"/>
  <c r="AK119" i="3"/>
  <c r="X119" i="3"/>
  <c r="AF135" i="3"/>
  <c r="BN296" i="3"/>
  <c r="P148" i="3"/>
  <c r="BB266" i="3"/>
  <c r="AT167" i="3"/>
  <c r="BJ307" i="3"/>
  <c r="AP259" i="3"/>
  <c r="R259" i="3"/>
  <c r="R198" i="3"/>
  <c r="BJ157" i="3"/>
  <c r="BM157" i="3"/>
  <c r="AI111" i="3"/>
  <c r="BM304" i="3"/>
  <c r="BK301" i="3"/>
  <c r="BM301" i="3"/>
  <c r="BL294" i="3"/>
  <c r="AK173" i="3"/>
  <c r="AR266" i="3"/>
  <c r="V116" i="3"/>
  <c r="AN116" i="3"/>
  <c r="BC116" i="3"/>
  <c r="W116" i="3"/>
  <c r="AO116" i="3"/>
  <c r="AF116" i="3"/>
  <c r="AV143" i="3"/>
  <c r="P143" i="3"/>
  <c r="AE143" i="3"/>
  <c r="AT143" i="3"/>
  <c r="N143" i="3"/>
  <c r="AG143" i="3"/>
  <c r="AY148" i="3"/>
  <c r="S148" i="3"/>
  <c r="AH148" i="3"/>
  <c r="BA148" i="3"/>
  <c r="U148" i="3"/>
  <c r="AN148" i="3"/>
  <c r="AR173" i="3"/>
  <c r="BG173" i="3"/>
  <c r="AA173" i="3"/>
  <c r="AP173" i="3"/>
  <c r="BI173" i="3"/>
  <c r="AC173" i="3"/>
  <c r="BE198" i="3"/>
  <c r="Y198" i="3"/>
  <c r="AR198" i="3"/>
  <c r="BG198" i="3"/>
  <c r="AA198" i="3"/>
  <c r="AP198" i="3"/>
  <c r="M266" i="3"/>
  <c r="AS266" i="3"/>
  <c r="AL266" i="3"/>
  <c r="AH119" i="3"/>
  <c r="BA119" i="3"/>
  <c r="U119" i="3"/>
  <c r="AN119" i="3"/>
  <c r="BC119" i="3"/>
  <c r="W119" i="3"/>
  <c r="M135" i="3"/>
  <c r="AQ135" i="3"/>
  <c r="AZ167" i="3"/>
  <c r="T266" i="3"/>
  <c r="AZ266" i="3"/>
  <c r="AX116" i="3"/>
  <c r="N116" i="3"/>
  <c r="AU116" i="3"/>
  <c r="O116" i="3"/>
  <c r="AG116" i="3"/>
  <c r="X116" i="3"/>
  <c r="AN143" i="3"/>
  <c r="BC143" i="3"/>
  <c r="W143" i="3"/>
  <c r="AL143" i="3"/>
  <c r="BE143" i="3"/>
  <c r="Y143" i="3"/>
  <c r="AQ148" i="3"/>
  <c r="BF148" i="3"/>
  <c r="Z148" i="3"/>
  <c r="AS148" i="3"/>
  <c r="M148" i="3"/>
  <c r="AF148" i="3"/>
  <c r="AJ173" i="3"/>
  <c r="AY173" i="3"/>
  <c r="S173" i="3"/>
  <c r="AH173" i="3"/>
  <c r="BA173" i="3"/>
  <c r="U173" i="3"/>
  <c r="AW198" i="3"/>
  <c r="Q198" i="3"/>
  <c r="AJ198" i="3"/>
  <c r="AY198" i="3"/>
  <c r="S198" i="3"/>
  <c r="AH198" i="3"/>
  <c r="U266" i="3"/>
  <c r="BA266" i="3"/>
  <c r="N266" i="3"/>
  <c r="AT266" i="3"/>
  <c r="BF119" i="3"/>
  <c r="Z119" i="3"/>
  <c r="AS119" i="3"/>
  <c r="M119" i="3"/>
  <c r="AF119" i="3"/>
  <c r="AU119" i="3"/>
  <c r="O119" i="3"/>
  <c r="BI135" i="3"/>
  <c r="AV135" i="3"/>
  <c r="BF135" i="3"/>
  <c r="T167" i="3"/>
  <c r="O159" i="3"/>
  <c r="Y261" i="3"/>
  <c r="AJ266" i="3"/>
  <c r="AR116" i="3"/>
  <c r="BD116" i="3"/>
  <c r="Z116" i="3"/>
  <c r="AE116" i="3"/>
  <c r="AW116" i="3"/>
  <c r="BD143" i="3"/>
  <c r="X143" i="3"/>
  <c r="AM143" i="3"/>
  <c r="BB143" i="3"/>
  <c r="V143" i="3"/>
  <c r="BG148" i="3"/>
  <c r="AA148" i="3"/>
  <c r="AP148" i="3"/>
  <c r="BI148" i="3"/>
  <c r="AC148" i="3"/>
  <c r="AV148" i="3"/>
  <c r="AZ173" i="3"/>
  <c r="T173" i="3"/>
  <c r="AI173" i="3"/>
  <c r="AX173" i="3"/>
  <c r="R173" i="3"/>
  <c r="AG198" i="3"/>
  <c r="AZ198" i="3"/>
  <c r="T198" i="3"/>
  <c r="AI198" i="3"/>
  <c r="AX198" i="3"/>
  <c r="AS204" i="3"/>
  <c r="AK266" i="3"/>
  <c r="AD266" i="3"/>
  <c r="AP119" i="3"/>
  <c r="BI119" i="3"/>
  <c r="AC119" i="3"/>
  <c r="AV119" i="3"/>
  <c r="P119" i="3"/>
  <c r="AC135" i="3"/>
  <c r="N167" i="3"/>
  <c r="BD265" i="3"/>
  <c r="R111" i="3"/>
  <c r="O166" i="3"/>
  <c r="BL296" i="3"/>
  <c r="AM185" i="3"/>
  <c r="AZ111" i="3"/>
  <c r="AM265" i="3"/>
  <c r="N118" i="3"/>
  <c r="P150" i="3"/>
  <c r="Z259" i="3"/>
  <c r="BF259" i="3"/>
  <c r="V265" i="3"/>
  <c r="AG167" i="3"/>
  <c r="AH259" i="3"/>
  <c r="S193" i="3"/>
  <c r="AA200" i="3"/>
  <c r="BB263" i="3"/>
  <c r="BL292" i="3"/>
  <c r="BK277" i="3"/>
  <c r="N198" i="3"/>
  <c r="BN289" i="3"/>
  <c r="BN307" i="3"/>
  <c r="K17" i="3"/>
  <c r="T148" i="3"/>
  <c r="T164" i="3"/>
  <c r="Q173" i="3"/>
  <c r="BM134" i="3"/>
  <c r="BK157" i="3"/>
  <c r="R185" i="3"/>
  <c r="T116" i="3"/>
  <c r="M143" i="3"/>
  <c r="AP135" i="3"/>
  <c r="BF266" i="3"/>
  <c r="BN304" i="3"/>
  <c r="BJ305" i="3"/>
  <c r="BN305" i="3"/>
  <c r="BM303" i="3"/>
  <c r="BL303" i="3"/>
  <c r="BM297" i="3"/>
  <c r="BL307" i="3"/>
  <c r="BN306" i="3"/>
  <c r="BL304" i="3"/>
  <c r="BJ301" i="3"/>
  <c r="BN301" i="3"/>
  <c r="BK296" i="3"/>
  <c r="BJ292" i="3"/>
  <c r="BK292" i="3"/>
  <c r="BM305" i="3"/>
  <c r="BJ303" i="3"/>
  <c r="S257" i="3"/>
  <c r="BN157" i="3"/>
  <c r="W259" i="3"/>
  <c r="AE259" i="3"/>
  <c r="AM259" i="3"/>
  <c r="AU259" i="3"/>
  <c r="BC259" i="3"/>
  <c r="S263" i="3"/>
  <c r="AA263" i="3"/>
  <c r="AI263" i="3"/>
  <c r="AQ263" i="3"/>
  <c r="AY263" i="3"/>
  <c r="BG263" i="3"/>
  <c r="X266" i="3"/>
  <c r="AF266" i="3"/>
  <c r="AN266" i="3"/>
  <c r="AV266" i="3"/>
  <c r="BD266" i="3"/>
  <c r="AZ116" i="3"/>
  <c r="AJ116" i="3"/>
  <c r="BF116" i="3"/>
  <c r="AP116" i="3"/>
  <c r="R116" i="3"/>
  <c r="AV116" i="3"/>
  <c r="AD116" i="3"/>
  <c r="BB116" i="3"/>
  <c r="AL116" i="3"/>
  <c r="BG116" i="3"/>
  <c r="AY116" i="3"/>
  <c r="AQ116" i="3"/>
  <c r="AI116" i="3"/>
  <c r="AA116" i="3"/>
  <c r="S116" i="3"/>
  <c r="BI116" i="3"/>
  <c r="BA116" i="3"/>
  <c r="AS116" i="3"/>
  <c r="AK116" i="3"/>
  <c r="AC116" i="3"/>
  <c r="U116" i="3"/>
  <c r="M116" i="3"/>
  <c r="AB116" i="3"/>
  <c r="BI118" i="3"/>
  <c r="BA118" i="3"/>
  <c r="AS118" i="3"/>
  <c r="AK118" i="3"/>
  <c r="AC118" i="3"/>
  <c r="U118" i="3"/>
  <c r="M118" i="3"/>
  <c r="BD118" i="3"/>
  <c r="AV118" i="3"/>
  <c r="AN118" i="3"/>
  <c r="AF118" i="3"/>
  <c r="X118" i="3"/>
  <c r="P118" i="3"/>
  <c r="BC118" i="3"/>
  <c r="AU118" i="3"/>
  <c r="AM118" i="3"/>
  <c r="AE118" i="3"/>
  <c r="W118" i="3"/>
  <c r="O118" i="3"/>
  <c r="BB118" i="3"/>
  <c r="AT118" i="3"/>
  <c r="AL118" i="3"/>
  <c r="AD118" i="3"/>
  <c r="V118" i="3"/>
  <c r="BG127" i="3"/>
  <c r="AY127" i="3"/>
  <c r="AQ127" i="3"/>
  <c r="AI127" i="3"/>
  <c r="AA127" i="3"/>
  <c r="S127" i="3"/>
  <c r="BF127" i="3"/>
  <c r="AX127" i="3"/>
  <c r="AP127" i="3"/>
  <c r="AH127" i="3"/>
  <c r="Z127" i="3"/>
  <c r="R127" i="3"/>
  <c r="BI127" i="3"/>
  <c r="BA127" i="3"/>
  <c r="AS127" i="3"/>
  <c r="AK127" i="3"/>
  <c r="AC127" i="3"/>
  <c r="U127" i="3"/>
  <c r="M127" i="3"/>
  <c r="BD127" i="3"/>
  <c r="AV127" i="3"/>
  <c r="AN127" i="3"/>
  <c r="AF127" i="3"/>
  <c r="X127" i="3"/>
  <c r="BD132" i="3"/>
  <c r="AV132" i="3"/>
  <c r="AN132" i="3"/>
  <c r="AF132" i="3"/>
  <c r="X132" i="3"/>
  <c r="P132" i="3"/>
  <c r="BC132" i="3"/>
  <c r="AU132" i="3"/>
  <c r="AM132" i="3"/>
  <c r="AE132" i="3"/>
  <c r="W132" i="3"/>
  <c r="O132" i="3"/>
  <c r="BB132" i="3"/>
  <c r="AT132" i="3"/>
  <c r="AL132" i="3"/>
  <c r="AD132" i="3"/>
  <c r="V132" i="3"/>
  <c r="N132" i="3"/>
  <c r="BE132" i="3"/>
  <c r="AW132" i="3"/>
  <c r="AO132" i="3"/>
  <c r="AG132" i="3"/>
  <c r="Y132" i="3"/>
  <c r="BD141" i="3"/>
  <c r="AV141" i="3"/>
  <c r="AN141" i="3"/>
  <c r="AF141" i="3"/>
  <c r="X141" i="3"/>
  <c r="P141" i="3"/>
  <c r="BC141" i="3"/>
  <c r="AU141" i="3"/>
  <c r="AM141" i="3"/>
  <c r="AE141" i="3"/>
  <c r="W141" i="3"/>
  <c r="O141" i="3"/>
  <c r="BB141" i="3"/>
  <c r="AT141" i="3"/>
  <c r="AL141" i="3"/>
  <c r="AD141" i="3"/>
  <c r="V141" i="3"/>
  <c r="N141" i="3"/>
  <c r="BE141" i="3"/>
  <c r="AW141" i="3"/>
  <c r="AO141" i="3"/>
  <c r="AG141" i="3"/>
  <c r="Y141" i="3"/>
  <c r="BH143" i="3"/>
  <c r="AZ143" i="3"/>
  <c r="AR143" i="3"/>
  <c r="AJ143" i="3"/>
  <c r="AB143" i="3"/>
  <c r="T143" i="3"/>
  <c r="BG143" i="3"/>
  <c r="AY143" i="3"/>
  <c r="AQ143" i="3"/>
  <c r="AI143" i="3"/>
  <c r="AA143" i="3"/>
  <c r="S143" i="3"/>
  <c r="BF143" i="3"/>
  <c r="AX143" i="3"/>
  <c r="AP143" i="3"/>
  <c r="AH143" i="3"/>
  <c r="Z143" i="3"/>
  <c r="R143" i="3"/>
  <c r="BI143" i="3"/>
  <c r="BA143" i="3"/>
  <c r="AS143" i="3"/>
  <c r="AK143" i="3"/>
  <c r="AC143" i="3"/>
  <c r="U143" i="3"/>
  <c r="BC148" i="3"/>
  <c r="AU148" i="3"/>
  <c r="AM148" i="3"/>
  <c r="AE148" i="3"/>
  <c r="W148" i="3"/>
  <c r="O148" i="3"/>
  <c r="BB148" i="3"/>
  <c r="AT148" i="3"/>
  <c r="AL148" i="3"/>
  <c r="AD148" i="3"/>
  <c r="V148" i="3"/>
  <c r="N148" i="3"/>
  <c r="BE148" i="3"/>
  <c r="AW148" i="3"/>
  <c r="AO148" i="3"/>
  <c r="AG148" i="3"/>
  <c r="Y148" i="3"/>
  <c r="Q148" i="3"/>
  <c r="BH148" i="3"/>
  <c r="AZ148" i="3"/>
  <c r="AR148" i="3"/>
  <c r="AJ148" i="3"/>
  <c r="AB148" i="3"/>
  <c r="BI150" i="3"/>
  <c r="BA150" i="3"/>
  <c r="AS150" i="3"/>
  <c r="AK150" i="3"/>
  <c r="AC150" i="3"/>
  <c r="BH150" i="3"/>
  <c r="AZ150" i="3"/>
  <c r="AR150" i="3"/>
  <c r="AJ150" i="3"/>
  <c r="AB150" i="3"/>
  <c r="BG150" i="3"/>
  <c r="AY150" i="3"/>
  <c r="AQ150" i="3"/>
  <c r="AI150" i="3"/>
  <c r="Z150" i="3"/>
  <c r="BF150" i="3"/>
  <c r="AX150" i="3"/>
  <c r="AP150" i="3"/>
  <c r="AH150" i="3"/>
  <c r="X150" i="3"/>
  <c r="AA150" i="3"/>
  <c r="S150" i="3"/>
  <c r="Y150" i="3"/>
  <c r="Q150" i="3"/>
  <c r="BF159" i="3"/>
  <c r="AX159" i="3"/>
  <c r="AP159" i="3"/>
  <c r="AH159" i="3"/>
  <c r="Z159" i="3"/>
  <c r="R159" i="3"/>
  <c r="BI159" i="3"/>
  <c r="BA159" i="3"/>
  <c r="AS159" i="3"/>
  <c r="AK159" i="3"/>
  <c r="AC159" i="3"/>
  <c r="U159" i="3"/>
  <c r="M159" i="3"/>
  <c r="BD159" i="3"/>
  <c r="AV159" i="3"/>
  <c r="AN159" i="3"/>
  <c r="AF159" i="3"/>
  <c r="X159" i="3"/>
  <c r="P159" i="3"/>
  <c r="BC159" i="3"/>
  <c r="AU159" i="3"/>
  <c r="AM159" i="3"/>
  <c r="AE159" i="3"/>
  <c r="W159" i="3"/>
  <c r="BC164" i="3"/>
  <c r="AU164" i="3"/>
  <c r="AM164" i="3"/>
  <c r="AE164" i="3"/>
  <c r="W164" i="3"/>
  <c r="O164" i="3"/>
  <c r="BB164" i="3"/>
  <c r="AT164" i="3"/>
  <c r="AL164" i="3"/>
  <c r="AD164" i="3"/>
  <c r="V164" i="3"/>
  <c r="N164" i="3"/>
  <c r="BE164" i="3"/>
  <c r="AW164" i="3"/>
  <c r="AO164" i="3"/>
  <c r="AG164" i="3"/>
  <c r="Y164" i="3"/>
  <c r="Q164" i="3"/>
  <c r="BH164" i="3"/>
  <c r="AZ164" i="3"/>
  <c r="AR164" i="3"/>
  <c r="AJ164" i="3"/>
  <c r="AB164" i="3"/>
  <c r="BF166" i="3"/>
  <c r="AX166" i="3"/>
  <c r="AP166" i="3"/>
  <c r="AH166" i="3"/>
  <c r="Z166" i="3"/>
  <c r="R166" i="3"/>
  <c r="BI166" i="3"/>
  <c r="BA166" i="3"/>
  <c r="AS166" i="3"/>
  <c r="AK166" i="3"/>
  <c r="AC166" i="3"/>
  <c r="U166" i="3"/>
  <c r="M166" i="3"/>
  <c r="BD166" i="3"/>
  <c r="AV166" i="3"/>
  <c r="AN166" i="3"/>
  <c r="AF166" i="3"/>
  <c r="X166" i="3"/>
  <c r="P166" i="3"/>
  <c r="BC166" i="3"/>
  <c r="AU166" i="3"/>
  <c r="AM166" i="3"/>
  <c r="AE166" i="3"/>
  <c r="W166" i="3"/>
  <c r="BD173" i="3"/>
  <c r="AV173" i="3"/>
  <c r="AN173" i="3"/>
  <c r="AF173" i="3"/>
  <c r="X173" i="3"/>
  <c r="P173" i="3"/>
  <c r="BC173" i="3"/>
  <c r="AU173" i="3"/>
  <c r="AM173" i="3"/>
  <c r="AE173" i="3"/>
  <c r="W173" i="3"/>
  <c r="O173" i="3"/>
  <c r="BB173" i="3"/>
  <c r="AT173" i="3"/>
  <c r="AL173" i="3"/>
  <c r="AD173" i="3"/>
  <c r="V173" i="3"/>
  <c r="N173" i="3"/>
  <c r="BE173" i="3"/>
  <c r="AW173" i="3"/>
  <c r="AO173" i="3"/>
  <c r="AG173" i="3"/>
  <c r="Y173" i="3"/>
  <c r="BH175" i="3"/>
  <c r="AZ175" i="3"/>
  <c r="AR175" i="3"/>
  <c r="AJ175" i="3"/>
  <c r="AB175" i="3"/>
  <c r="T175" i="3"/>
  <c r="BG175" i="3"/>
  <c r="AY175" i="3"/>
  <c r="AQ175" i="3"/>
  <c r="AI175" i="3"/>
  <c r="AA175" i="3"/>
  <c r="S175" i="3"/>
  <c r="BF175" i="3"/>
  <c r="AX175" i="3"/>
  <c r="AP175" i="3"/>
  <c r="AH175" i="3"/>
  <c r="Z175" i="3"/>
  <c r="R175" i="3"/>
  <c r="BI175" i="3"/>
  <c r="BA175" i="3"/>
  <c r="AS175" i="3"/>
  <c r="AK175" i="3"/>
  <c r="AC175" i="3"/>
  <c r="U175" i="3"/>
  <c r="BB193" i="3"/>
  <c r="AT193" i="3"/>
  <c r="AL193" i="3"/>
  <c r="AD193" i="3"/>
  <c r="V193" i="3"/>
  <c r="N193" i="3"/>
  <c r="BE193" i="3"/>
  <c r="AW193" i="3"/>
  <c r="AO193" i="3"/>
  <c r="AG193" i="3"/>
  <c r="Y193" i="3"/>
  <c r="Q193" i="3"/>
  <c r="BH193" i="3"/>
  <c r="AZ193" i="3"/>
  <c r="AR193" i="3"/>
  <c r="AJ193" i="3"/>
  <c r="AB193" i="3"/>
  <c r="T193" i="3"/>
  <c r="BG193" i="3"/>
  <c r="AY193" i="3"/>
  <c r="AQ193" i="3"/>
  <c r="AI193" i="3"/>
  <c r="AA193" i="3"/>
  <c r="BI198" i="3"/>
  <c r="BA198" i="3"/>
  <c r="AS198" i="3"/>
  <c r="AK198" i="3"/>
  <c r="AC198" i="3"/>
  <c r="U198" i="3"/>
  <c r="M198" i="3"/>
  <c r="BD198" i="3"/>
  <c r="AV198" i="3"/>
  <c r="AN198" i="3"/>
  <c r="AF198" i="3"/>
  <c r="X198" i="3"/>
  <c r="P198" i="3"/>
  <c r="BC198" i="3"/>
  <c r="AU198" i="3"/>
  <c r="AM198" i="3"/>
  <c r="AE198" i="3"/>
  <c r="W198" i="3"/>
  <c r="O198" i="3"/>
  <c r="BB198" i="3"/>
  <c r="AT198" i="3"/>
  <c r="AL198" i="3"/>
  <c r="AD198" i="3"/>
  <c r="V198" i="3"/>
  <c r="BB200" i="3"/>
  <c r="AT200" i="3"/>
  <c r="AL200" i="3"/>
  <c r="AD200" i="3"/>
  <c r="V200" i="3"/>
  <c r="N200" i="3"/>
  <c r="BE200" i="3"/>
  <c r="AW200" i="3"/>
  <c r="AO200" i="3"/>
  <c r="AG200" i="3"/>
  <c r="Y200" i="3"/>
  <c r="Q200" i="3"/>
  <c r="BH200" i="3"/>
  <c r="AR200" i="3"/>
  <c r="AB200" i="3"/>
  <c r="BG200" i="3"/>
  <c r="AQ200" i="3"/>
  <c r="BH202" i="3"/>
  <c r="AZ202" i="3"/>
  <c r="AR202" i="3"/>
  <c r="AJ202" i="3"/>
  <c r="AB202" i="3"/>
  <c r="T202" i="3"/>
  <c r="BG202" i="3"/>
  <c r="AY202" i="3"/>
  <c r="AQ202" i="3"/>
  <c r="AI202" i="3"/>
  <c r="AA202" i="3"/>
  <c r="S202" i="3"/>
  <c r="BF202" i="3"/>
  <c r="AX202" i="3"/>
  <c r="AP202" i="3"/>
  <c r="AH202" i="3"/>
  <c r="Z202" i="3"/>
  <c r="R202" i="3"/>
  <c r="BI202" i="3"/>
  <c r="BA202" i="3"/>
  <c r="AS202" i="3"/>
  <c r="AK202" i="3"/>
  <c r="AC202" i="3"/>
  <c r="U202" i="3"/>
  <c r="T259" i="3"/>
  <c r="AB259" i="3"/>
  <c r="AJ259" i="3"/>
  <c r="AR259" i="3"/>
  <c r="AZ259" i="3"/>
  <c r="BH259" i="3"/>
  <c r="T263" i="3"/>
  <c r="AB263" i="3"/>
  <c r="AJ263" i="3"/>
  <c r="AR263" i="3"/>
  <c r="AZ263" i="3"/>
  <c r="BH263" i="3"/>
  <c r="Q266" i="3"/>
  <c r="Y266" i="3"/>
  <c r="AG266" i="3"/>
  <c r="AO266" i="3"/>
  <c r="AW266" i="3"/>
  <c r="BE266" i="3"/>
  <c r="R117" i="3"/>
  <c r="S126" i="3"/>
  <c r="AB140" i="3"/>
  <c r="AA158" i="3"/>
  <c r="Q259" i="3"/>
  <c r="Y259" i="3"/>
  <c r="AG259" i="3"/>
  <c r="AO259" i="3"/>
  <c r="AW259" i="3"/>
  <c r="BE259" i="3"/>
  <c r="M263" i="3"/>
  <c r="U263" i="3"/>
  <c r="AC263" i="3"/>
  <c r="AK263" i="3"/>
  <c r="AS263" i="3"/>
  <c r="BA263" i="3"/>
  <c r="BI263" i="3"/>
  <c r="R266" i="3"/>
  <c r="Z266" i="3"/>
  <c r="AH266" i="3"/>
  <c r="AP266" i="3"/>
  <c r="AX266" i="3"/>
  <c r="BA135" i="3"/>
  <c r="AK135" i="3"/>
  <c r="U135" i="3"/>
  <c r="BD135" i="3"/>
  <c r="AN135" i="3"/>
  <c r="X135" i="3"/>
  <c r="BC135" i="3"/>
  <c r="AA135" i="3"/>
  <c r="BB151" i="3"/>
  <c r="AT151" i="3"/>
  <c r="AL151" i="3"/>
  <c r="AD151" i="3"/>
  <c r="V151" i="3"/>
  <c r="N151" i="3"/>
  <c r="BE151" i="3"/>
  <c r="AW151" i="3"/>
  <c r="AO151" i="3"/>
  <c r="AG151" i="3"/>
  <c r="Y151" i="3"/>
  <c r="Q151" i="3"/>
  <c r="BH151" i="3"/>
  <c r="AZ151" i="3"/>
  <c r="AR151" i="3"/>
  <c r="AJ151" i="3"/>
  <c r="AB151" i="3"/>
  <c r="T151" i="3"/>
  <c r="BG151" i="3"/>
  <c r="AY151" i="3"/>
  <c r="AQ151" i="3"/>
  <c r="AI151" i="3"/>
  <c r="AA151" i="3"/>
  <c r="BI181" i="3"/>
  <c r="BA181" i="3"/>
  <c r="AS181" i="3"/>
  <c r="AK181" i="3"/>
  <c r="AC181" i="3"/>
  <c r="U181" i="3"/>
  <c r="M181" i="3"/>
  <c r="BD181" i="3"/>
  <c r="AV181" i="3"/>
  <c r="AN181" i="3"/>
  <c r="AF181" i="3"/>
  <c r="X181" i="3"/>
  <c r="P181" i="3"/>
  <c r="BC181" i="3"/>
  <c r="AU181" i="3"/>
  <c r="AM181" i="3"/>
  <c r="AE181" i="3"/>
  <c r="W181" i="3"/>
  <c r="O181" i="3"/>
  <c r="BB181" i="3"/>
  <c r="AT181" i="3"/>
  <c r="AL181" i="3"/>
  <c r="AD181" i="3"/>
  <c r="V181" i="3"/>
  <c r="N259" i="3"/>
  <c r="V259" i="3"/>
  <c r="AD259" i="3"/>
  <c r="AL259" i="3"/>
  <c r="AT259" i="3"/>
  <c r="BB259" i="3"/>
  <c r="N263" i="3"/>
  <c r="V263" i="3"/>
  <c r="AD263" i="3"/>
  <c r="AL263" i="3"/>
  <c r="AT263" i="3"/>
  <c r="BD185" i="3"/>
  <c r="AX204" i="3"/>
  <c r="BN311" i="3"/>
  <c r="BJ304" i="3"/>
  <c r="BL301" i="3"/>
  <c r="BN292" i="3"/>
  <c r="BJ294" i="3"/>
  <c r="BM118" i="3"/>
  <c r="AD167" i="3"/>
  <c r="AW167" i="3"/>
  <c r="Q167" i="3"/>
  <c r="AJ167" i="3"/>
  <c r="AY167" i="3"/>
  <c r="T111" i="3"/>
  <c r="AX111" i="3"/>
  <c r="X265" i="3"/>
  <c r="BB265" i="3"/>
  <c r="Q111" i="3"/>
  <c r="M111" i="3"/>
  <c r="AC111" i="3"/>
  <c r="AS111" i="3"/>
  <c r="BI111" i="3"/>
  <c r="Z111" i="3"/>
  <c r="AP111" i="3"/>
  <c r="BF111" i="3"/>
  <c r="AA111" i="3"/>
  <c r="AQ111" i="3"/>
  <c r="BG111" i="3"/>
  <c r="AB111" i="3"/>
  <c r="AR111" i="3"/>
  <c r="BH111" i="3"/>
  <c r="U111" i="3"/>
  <c r="BA111" i="3"/>
  <c r="AH111" i="3"/>
  <c r="S111" i="3"/>
  <c r="AY111" i="3"/>
  <c r="AJ111" i="3"/>
  <c r="S119" i="3"/>
  <c r="AA119" i="3"/>
  <c r="AI119" i="3"/>
  <c r="AQ119" i="3"/>
  <c r="AY119" i="3"/>
  <c r="BG119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N119" i="3"/>
  <c r="V119" i="3"/>
  <c r="AD119" i="3"/>
  <c r="AL119" i="3"/>
  <c r="AT119" i="3"/>
  <c r="BB119" i="3"/>
  <c r="AA185" i="3"/>
  <c r="W185" i="3"/>
  <c r="BC185" i="3"/>
  <c r="AN185" i="3"/>
  <c r="U185" i="3"/>
  <c r="BA185" i="3"/>
  <c r="AH185" i="3"/>
  <c r="X185" i="3"/>
  <c r="AK185" i="3"/>
  <c r="AX185" i="3"/>
  <c r="M265" i="3"/>
  <c r="Q265" i="3"/>
  <c r="AG265" i="3"/>
  <c r="AW265" i="3"/>
  <c r="N265" i="3"/>
  <c r="AD265" i="3"/>
  <c r="AT265" i="3"/>
  <c r="O265" i="3"/>
  <c r="AE265" i="3"/>
  <c r="AU265" i="3"/>
  <c r="P265" i="3"/>
  <c r="AF265" i="3"/>
  <c r="AV265" i="3"/>
  <c r="Y265" i="3"/>
  <c r="BE265" i="3"/>
  <c r="AL265" i="3"/>
  <c r="W265" i="3"/>
  <c r="BC265" i="3"/>
  <c r="AN265" i="3"/>
  <c r="O200" i="3"/>
  <c r="W200" i="3"/>
  <c r="AE200" i="3"/>
  <c r="AM200" i="3"/>
  <c r="AU200" i="3"/>
  <c r="BC200" i="3"/>
  <c r="P200" i="3"/>
  <c r="X200" i="3"/>
  <c r="AF200" i="3"/>
  <c r="AN200" i="3"/>
  <c r="AV200" i="3"/>
  <c r="BD200" i="3"/>
  <c r="N135" i="3"/>
  <c r="V135" i="3"/>
  <c r="AD135" i="3"/>
  <c r="AL135" i="3"/>
  <c r="AT135" i="3"/>
  <c r="BB135" i="3"/>
  <c r="O135" i="3"/>
  <c r="W135" i="3"/>
  <c r="AE135" i="3"/>
  <c r="AM135" i="3"/>
  <c r="AU135" i="3"/>
  <c r="R135" i="3"/>
  <c r="AH135" i="3"/>
  <c r="AX135" i="3"/>
  <c r="S135" i="3"/>
  <c r="AI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O167" i="3"/>
  <c r="W167" i="3"/>
  <c r="AE167" i="3"/>
  <c r="AM167" i="3"/>
  <c r="AU167" i="3"/>
  <c r="BC167" i="3"/>
  <c r="P167" i="3"/>
  <c r="X167" i="3"/>
  <c r="AF167" i="3"/>
  <c r="AN167" i="3"/>
  <c r="AV167" i="3"/>
  <c r="BD167" i="3"/>
  <c r="M167" i="3"/>
  <c r="U167" i="3"/>
  <c r="AC167" i="3"/>
  <c r="AK167" i="3"/>
  <c r="AS167" i="3"/>
  <c r="BA167" i="3"/>
  <c r="BI167" i="3"/>
  <c r="R167" i="3"/>
  <c r="Z167" i="3"/>
  <c r="AH167" i="3"/>
  <c r="AP167" i="3"/>
  <c r="AX167" i="3"/>
  <c r="BF167" i="3"/>
  <c r="AA167" i="3"/>
  <c r="AQ167" i="3"/>
  <c r="BG167" i="3"/>
  <c r="AB167" i="3"/>
  <c r="AR167" i="3"/>
  <c r="BH167" i="3"/>
  <c r="Y167" i="3"/>
  <c r="AO167" i="3"/>
  <c r="BE167" i="3"/>
  <c r="V167" i="3"/>
  <c r="AL167" i="3"/>
  <c r="BB167" i="3"/>
  <c r="W204" i="3"/>
  <c r="Y149" i="3"/>
  <c r="BM294" i="3"/>
  <c r="BK307" i="3"/>
  <c r="BM296" i="3"/>
  <c r="BJ296" i="3"/>
  <c r="BB185" i="3"/>
  <c r="AL185" i="3"/>
  <c r="V185" i="3"/>
  <c r="BE185" i="3"/>
  <c r="AO185" i="3"/>
  <c r="Y185" i="3"/>
  <c r="BH185" i="3"/>
  <c r="AR185" i="3"/>
  <c r="AB185" i="3"/>
  <c r="BG185" i="3"/>
  <c r="AQ185" i="3"/>
  <c r="O185" i="3"/>
  <c r="BD111" i="3"/>
  <c r="AV111" i="3"/>
  <c r="AN111" i="3"/>
  <c r="AF111" i="3"/>
  <c r="X111" i="3"/>
  <c r="P111" i="3"/>
  <c r="BC111" i="3"/>
  <c r="AU111" i="3"/>
  <c r="AM111" i="3"/>
  <c r="AE111" i="3"/>
  <c r="W111" i="3"/>
  <c r="O111" i="3"/>
  <c r="BB111" i="3"/>
  <c r="AT111" i="3"/>
  <c r="AL111" i="3"/>
  <c r="AD111" i="3"/>
  <c r="V111" i="3"/>
  <c r="N111" i="3"/>
  <c r="BE111" i="3"/>
  <c r="AW111" i="3"/>
  <c r="AO111" i="3"/>
  <c r="AG111" i="3"/>
  <c r="Y111" i="3"/>
  <c r="BH265" i="3"/>
  <c r="AZ265" i="3"/>
  <c r="AR265" i="3"/>
  <c r="AJ265" i="3"/>
  <c r="AB265" i="3"/>
  <c r="T265" i="3"/>
  <c r="BG265" i="3"/>
  <c r="AY265" i="3"/>
  <c r="AQ265" i="3"/>
  <c r="AI265" i="3"/>
  <c r="AA265" i="3"/>
  <c r="S265" i="3"/>
  <c r="BF265" i="3"/>
  <c r="AX265" i="3"/>
  <c r="AP265" i="3"/>
  <c r="AH265" i="3"/>
  <c r="Z265" i="3"/>
  <c r="R265" i="3"/>
  <c r="BI265" i="3"/>
  <c r="BA265" i="3"/>
  <c r="AS265" i="3"/>
  <c r="AK265" i="3"/>
  <c r="AC265" i="3"/>
  <c r="U265" i="3"/>
  <c r="BM307" i="3"/>
  <c r="BL306" i="3"/>
  <c r="BD204" i="3"/>
  <c r="AD204" i="3"/>
  <c r="M204" i="3"/>
  <c r="BM306" i="3"/>
  <c r="BJ277" i="3"/>
  <c r="BN277" i="3"/>
  <c r="BL311" i="3"/>
  <c r="BL310" i="3"/>
  <c r="BJ309" i="3"/>
  <c r="BN300" i="3"/>
  <c r="BJ306" i="3"/>
  <c r="BJ125" i="3"/>
  <c r="BN125" i="3"/>
  <c r="BK134" i="3"/>
  <c r="BI204" i="3"/>
  <c r="BC204" i="3"/>
  <c r="AL204" i="3"/>
  <c r="N204" i="3"/>
  <c r="AC204" i="3"/>
  <c r="AY204" i="3"/>
  <c r="BK300" i="3"/>
  <c r="BM311" i="3"/>
  <c r="BM310" i="3"/>
  <c r="BK309" i="3"/>
  <c r="BN285" i="3"/>
  <c r="BN281" i="3"/>
  <c r="O263" i="3"/>
  <c r="BM292" i="3"/>
  <c r="BL272" i="3"/>
  <c r="BM291" i="3"/>
  <c r="BN274" i="3"/>
  <c r="BM299" i="3"/>
  <c r="BN299" i="3"/>
  <c r="BL299" i="3"/>
  <c r="BK290" i="3"/>
  <c r="BL290" i="3"/>
  <c r="BJ290" i="3"/>
  <c r="BN290" i="3"/>
  <c r="BM288" i="3"/>
  <c r="BN286" i="3"/>
  <c r="BK284" i="3"/>
  <c r="BM284" i="3"/>
  <c r="BN282" i="3"/>
  <c r="BM280" i="3"/>
  <c r="BL278" i="3"/>
  <c r="BN278" i="3"/>
  <c r="BJ310" i="3"/>
  <c r="BL300" i="3"/>
  <c r="BL276" i="3"/>
  <c r="BM276" i="3"/>
  <c r="BJ272" i="3"/>
  <c r="BJ302" i="3"/>
  <c r="BM302" i="3"/>
  <c r="BK302" i="3"/>
  <c r="BN302" i="3"/>
  <c r="BL274" i="3"/>
  <c r="BM274" i="3"/>
  <c r="BK312" i="3"/>
  <c r="BN312" i="3"/>
  <c r="BM289" i="3"/>
  <c r="BK289" i="3"/>
  <c r="BL287" i="3"/>
  <c r="BM287" i="3"/>
  <c r="BN287" i="3"/>
  <c r="BM285" i="3"/>
  <c r="BK285" i="3"/>
  <c r="BL283" i="3"/>
  <c r="BM283" i="3"/>
  <c r="BN283" i="3"/>
  <c r="BM281" i="3"/>
  <c r="BK281" i="3"/>
  <c r="BL279" i="3"/>
  <c r="BM279" i="3"/>
  <c r="BN279" i="3"/>
  <c r="BK311" i="3"/>
  <c r="BM309" i="3"/>
  <c r="BK308" i="3"/>
  <c r="BN308" i="3"/>
  <c r="BN272" i="3"/>
  <c r="BE204" i="3"/>
  <c r="BG204" i="3"/>
  <c r="BB204" i="3"/>
  <c r="AT204" i="3"/>
  <c r="AH204" i="3"/>
  <c r="V204" i="3"/>
  <c r="AW204" i="3"/>
  <c r="AG204" i="3"/>
  <c r="Y204" i="3"/>
  <c r="AJ204" i="3"/>
  <c r="AE204" i="3"/>
  <c r="BN291" i="3"/>
  <c r="BM313" i="3"/>
  <c r="BN313" i="3"/>
  <c r="BL313" i="3"/>
  <c r="BJ313" i="3"/>
  <c r="BK313" i="3"/>
  <c r="BJ299" i="3"/>
  <c r="BK299" i="3"/>
  <c r="BM290" i="3"/>
  <c r="BN288" i="3"/>
  <c r="BK288" i="3"/>
  <c r="BL288" i="3"/>
  <c r="BJ288" i="3"/>
  <c r="BK286" i="3"/>
  <c r="BL286" i="3"/>
  <c r="BJ286" i="3"/>
  <c r="BM286" i="3"/>
  <c r="BN284" i="3"/>
  <c r="BL284" i="3"/>
  <c r="BJ284" i="3"/>
  <c r="BK282" i="3"/>
  <c r="BL282" i="3"/>
  <c r="BJ282" i="3"/>
  <c r="BM282" i="3"/>
  <c r="BN280" i="3"/>
  <c r="BK280" i="3"/>
  <c r="BL280" i="3"/>
  <c r="BJ280" i="3"/>
  <c r="BK278" i="3"/>
  <c r="BJ278" i="3"/>
  <c r="BM278" i="3"/>
  <c r="BJ300" i="3"/>
  <c r="BM300" i="3"/>
  <c r="BJ276" i="3"/>
  <c r="BK276" i="3"/>
  <c r="BN276" i="3"/>
  <c r="BM272" i="3"/>
  <c r="BK272" i="3"/>
  <c r="BL302" i="3"/>
  <c r="BL291" i="3"/>
  <c r="BJ291" i="3"/>
  <c r="BJ274" i="3"/>
  <c r="BK274" i="3"/>
  <c r="BM312" i="3"/>
  <c r="BL312" i="3"/>
  <c r="BJ312" i="3"/>
  <c r="BK298" i="3"/>
  <c r="BN298" i="3"/>
  <c r="BM298" i="3"/>
  <c r="BL298" i="3"/>
  <c r="BJ298" i="3"/>
  <c r="BJ289" i="3"/>
  <c r="BL289" i="3"/>
  <c r="BK287" i="3"/>
  <c r="BJ287" i="3"/>
  <c r="BJ285" i="3"/>
  <c r="BL285" i="3"/>
  <c r="BK283" i="3"/>
  <c r="BJ283" i="3"/>
  <c r="BJ281" i="3"/>
  <c r="BL281" i="3"/>
  <c r="BK279" i="3"/>
  <c r="BJ279" i="3"/>
  <c r="BJ311" i="3"/>
  <c r="BK310" i="3"/>
  <c r="BN310" i="3"/>
  <c r="BN309" i="3"/>
  <c r="BL309" i="3"/>
  <c r="BM308" i="3"/>
  <c r="BL308" i="3"/>
  <c r="BJ308" i="3"/>
  <c r="BK291" i="3"/>
  <c r="K13" i="3"/>
  <c r="K11" i="3"/>
  <c r="K9" i="3"/>
  <c r="L81" i="3"/>
  <c r="L77" i="3"/>
  <c r="L73" i="3"/>
  <c r="L69" i="3"/>
  <c r="L49" i="3"/>
  <c r="L45" i="3"/>
  <c r="L41" i="3"/>
  <c r="L37" i="3"/>
  <c r="AR204" i="3"/>
  <c r="X204" i="3"/>
  <c r="AQ204" i="3"/>
  <c r="S204" i="3"/>
  <c r="P267" i="3"/>
  <c r="AV267" i="3"/>
  <c r="BI267" i="3"/>
  <c r="BB117" i="3"/>
  <c r="AK117" i="3"/>
  <c r="AS117" i="3"/>
  <c r="Z117" i="3"/>
  <c r="AH124" i="3"/>
  <c r="U124" i="3"/>
  <c r="BC124" i="3"/>
  <c r="AL126" i="3"/>
  <c r="Y126" i="3"/>
  <c r="BG126" i="3"/>
  <c r="BD133" i="3"/>
  <c r="AM133" i="3"/>
  <c r="V133" i="3"/>
  <c r="AI142" i="3"/>
  <c r="R142" i="3"/>
  <c r="BD142" i="3"/>
  <c r="AQ156" i="3"/>
  <c r="Z156" i="3"/>
  <c r="M156" i="3"/>
  <c r="AQ266" i="3"/>
  <c r="L17" i="3"/>
  <c r="BL127" i="3"/>
  <c r="BN132" i="3"/>
  <c r="BL134" i="3"/>
  <c r="BK143" i="3"/>
  <c r="R204" i="3"/>
  <c r="AO204" i="3"/>
  <c r="Q204" i="3"/>
  <c r="AN204" i="3"/>
  <c r="T204" i="3"/>
  <c r="AI204" i="3"/>
  <c r="O204" i="3"/>
  <c r="AB267" i="3"/>
  <c r="BH267" i="3"/>
  <c r="M267" i="3"/>
  <c r="AM117" i="3"/>
  <c r="BH117" i="3"/>
  <c r="S117" i="3"/>
  <c r="R124" i="3"/>
  <c r="BD124" i="3"/>
  <c r="AM124" i="3"/>
  <c r="V126" i="3"/>
  <c r="BH126" i="3"/>
  <c r="AQ126" i="3"/>
  <c r="BA133" i="3"/>
  <c r="AN133" i="3"/>
  <c r="W133" i="3"/>
  <c r="S142" i="3"/>
  <c r="BA142" i="3"/>
  <c r="AN142" i="3"/>
  <c r="AA156" i="3"/>
  <c r="BI156" i="3"/>
  <c r="BG266" i="3"/>
  <c r="L53" i="3"/>
  <c r="L21" i="3"/>
  <c r="AF267" i="3"/>
  <c r="AC267" i="3"/>
  <c r="AG117" i="3"/>
  <c r="AO117" i="3"/>
  <c r="T117" i="3"/>
  <c r="BA124" i="3"/>
  <c r="AN124" i="3"/>
  <c r="W124" i="3"/>
  <c r="BE126" i="3"/>
  <c r="AR126" i="3"/>
  <c r="AA126" i="3"/>
  <c r="AK133" i="3"/>
  <c r="X133" i="3"/>
  <c r="BB133" i="3"/>
  <c r="AX142" i="3"/>
  <c r="AK142" i="3"/>
  <c r="X142" i="3"/>
  <c r="BF156" i="3"/>
  <c r="AS156" i="3"/>
  <c r="AZ257" i="3"/>
  <c r="BJ259" i="3"/>
  <c r="AZ204" i="3"/>
  <c r="AB204" i="3"/>
  <c r="AU204" i="3"/>
  <c r="AA204" i="3"/>
  <c r="AR267" i="3"/>
  <c r="AS267" i="3"/>
  <c r="BF117" i="3"/>
  <c r="BE117" i="3"/>
  <c r="M117" i="3"/>
  <c r="AP117" i="3"/>
  <c r="AX124" i="3"/>
  <c r="AK124" i="3"/>
  <c r="X124" i="3"/>
  <c r="BB126" i="3"/>
  <c r="AO126" i="3"/>
  <c r="AB126" i="3"/>
  <c r="U133" i="3"/>
  <c r="BC133" i="3"/>
  <c r="AL133" i="3"/>
  <c r="AY142" i="3"/>
  <c r="AH142" i="3"/>
  <c r="U142" i="3"/>
  <c r="BG156" i="3"/>
  <c r="AP156" i="3"/>
  <c r="AC156" i="3"/>
  <c r="AA266" i="3"/>
  <c r="L101" i="3"/>
  <c r="L85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M192" i="3"/>
  <c r="Q192" i="3"/>
  <c r="U192" i="3"/>
  <c r="Y192" i="3"/>
  <c r="AC192" i="3"/>
  <c r="AG192" i="3"/>
  <c r="AK192" i="3"/>
  <c r="AO192" i="3"/>
  <c r="AS192" i="3"/>
  <c r="AW192" i="3"/>
  <c r="BA192" i="3"/>
  <c r="BE192" i="3"/>
  <c r="BI192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O192" i="3"/>
  <c r="S192" i="3"/>
  <c r="W192" i="3"/>
  <c r="AA192" i="3"/>
  <c r="AE192" i="3"/>
  <c r="AI192" i="3"/>
  <c r="AM192" i="3"/>
  <c r="AQ192" i="3"/>
  <c r="AU192" i="3"/>
  <c r="AY192" i="3"/>
  <c r="BC192" i="3"/>
  <c r="BG192" i="3"/>
  <c r="P192" i="3"/>
  <c r="T192" i="3"/>
  <c r="X192" i="3"/>
  <c r="AB192" i="3"/>
  <c r="AF192" i="3"/>
  <c r="AJ192" i="3"/>
  <c r="AN192" i="3"/>
  <c r="AR192" i="3"/>
  <c r="AV192" i="3"/>
  <c r="AZ192" i="3"/>
  <c r="BD192" i="3"/>
  <c r="BH192" i="3"/>
  <c r="P187" i="3"/>
  <c r="T187" i="3"/>
  <c r="X187" i="3"/>
  <c r="AB187" i="3"/>
  <c r="AF187" i="3"/>
  <c r="AJ187" i="3"/>
  <c r="AN187" i="3"/>
  <c r="AR187" i="3"/>
  <c r="AV187" i="3"/>
  <c r="AZ187" i="3"/>
  <c r="BD187" i="3"/>
  <c r="BH187" i="3"/>
  <c r="M187" i="3"/>
  <c r="Q187" i="3"/>
  <c r="U187" i="3"/>
  <c r="Y187" i="3"/>
  <c r="AC187" i="3"/>
  <c r="AG187" i="3"/>
  <c r="AK187" i="3"/>
  <c r="AO187" i="3"/>
  <c r="AS187" i="3"/>
  <c r="AW187" i="3"/>
  <c r="BA187" i="3"/>
  <c r="BE187" i="3"/>
  <c r="BI187" i="3"/>
  <c r="N187" i="3"/>
  <c r="R187" i="3"/>
  <c r="V187" i="3"/>
  <c r="Z187" i="3"/>
  <c r="AD187" i="3"/>
  <c r="AH187" i="3"/>
  <c r="AL187" i="3"/>
  <c r="AP187" i="3"/>
  <c r="AT187" i="3"/>
  <c r="AX187" i="3"/>
  <c r="BB187" i="3"/>
  <c r="BF187" i="3"/>
  <c r="O187" i="3"/>
  <c r="S187" i="3"/>
  <c r="W187" i="3"/>
  <c r="AA187" i="3"/>
  <c r="AE187" i="3"/>
  <c r="AI187" i="3"/>
  <c r="AM187" i="3"/>
  <c r="AQ187" i="3"/>
  <c r="AU187" i="3"/>
  <c r="AY187" i="3"/>
  <c r="BC187" i="3"/>
  <c r="BG187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P194" i="3"/>
  <c r="T194" i="3"/>
  <c r="X194" i="3"/>
  <c r="AB194" i="3"/>
  <c r="AF194" i="3"/>
  <c r="AJ194" i="3"/>
  <c r="AN194" i="3"/>
  <c r="AR194" i="3"/>
  <c r="AV194" i="3"/>
  <c r="AZ194" i="3"/>
  <c r="BD194" i="3"/>
  <c r="BH194" i="3"/>
  <c r="M194" i="3"/>
  <c r="Q194" i="3"/>
  <c r="U194" i="3"/>
  <c r="Y194" i="3"/>
  <c r="AC194" i="3"/>
  <c r="AG194" i="3"/>
  <c r="AK194" i="3"/>
  <c r="AO194" i="3"/>
  <c r="AS194" i="3"/>
  <c r="AW194" i="3"/>
  <c r="BA194" i="3"/>
  <c r="BE194" i="3"/>
  <c r="BI194" i="3"/>
  <c r="N194" i="3"/>
  <c r="R194" i="3"/>
  <c r="V194" i="3"/>
  <c r="Z194" i="3"/>
  <c r="AD194" i="3"/>
  <c r="AH194" i="3"/>
  <c r="AL194" i="3"/>
  <c r="AP194" i="3"/>
  <c r="AT194" i="3"/>
  <c r="AX194" i="3"/>
  <c r="BB194" i="3"/>
  <c r="BF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R258" i="3"/>
  <c r="P258" i="3"/>
  <c r="M258" i="3"/>
  <c r="AC258" i="3"/>
  <c r="AN258" i="3"/>
  <c r="BD258" i="3"/>
  <c r="AK258" i="3"/>
  <c r="BA258" i="3"/>
  <c r="AH258" i="3"/>
  <c r="AX258" i="3"/>
  <c r="AE258" i="3"/>
  <c r="AU258" i="3"/>
  <c r="V258" i="3"/>
  <c r="T258" i="3"/>
  <c r="Q258" i="3"/>
  <c r="S258" i="3"/>
  <c r="AR258" i="3"/>
  <c r="BH258" i="3"/>
  <c r="AO258" i="3"/>
  <c r="BE258" i="3"/>
  <c r="AL258" i="3"/>
  <c r="BB258" i="3"/>
  <c r="AI258" i="3"/>
  <c r="AY258" i="3"/>
  <c r="Z258" i="3"/>
  <c r="X258" i="3"/>
  <c r="U258" i="3"/>
  <c r="AF258" i="3"/>
  <c r="AV258" i="3"/>
  <c r="W258" i="3"/>
  <c r="AS258" i="3"/>
  <c r="BI258" i="3"/>
  <c r="AP258" i="3"/>
  <c r="BF258" i="3"/>
  <c r="AM258" i="3"/>
  <c r="BC258" i="3"/>
  <c r="N258" i="3"/>
  <c r="AD258" i="3"/>
  <c r="AB258" i="3"/>
  <c r="Y258" i="3"/>
  <c r="AJ258" i="3"/>
  <c r="AZ258" i="3"/>
  <c r="AG258" i="3"/>
  <c r="AW258" i="3"/>
  <c r="AA258" i="3"/>
  <c r="AT258" i="3"/>
  <c r="O258" i="3"/>
  <c r="AQ258" i="3"/>
  <c r="BG258" i="3"/>
  <c r="N235" i="3"/>
  <c r="R235" i="3"/>
  <c r="V235" i="3"/>
  <c r="Z235" i="3"/>
  <c r="AD235" i="3"/>
  <c r="AH235" i="3"/>
  <c r="AL235" i="3"/>
  <c r="AP235" i="3"/>
  <c r="AT235" i="3"/>
  <c r="AX235" i="3"/>
  <c r="BB235" i="3"/>
  <c r="BF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P235" i="3"/>
  <c r="T235" i="3"/>
  <c r="X235" i="3"/>
  <c r="AB235" i="3"/>
  <c r="AF235" i="3"/>
  <c r="AJ235" i="3"/>
  <c r="AN235" i="3"/>
  <c r="AR235" i="3"/>
  <c r="AV235" i="3"/>
  <c r="AZ235" i="3"/>
  <c r="BD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P239" i="3"/>
  <c r="T239" i="3"/>
  <c r="X239" i="3"/>
  <c r="AB239" i="3"/>
  <c r="AF239" i="3"/>
  <c r="AJ239" i="3"/>
  <c r="AN239" i="3"/>
  <c r="AR239" i="3"/>
  <c r="AV239" i="3"/>
  <c r="AZ239" i="3"/>
  <c r="BD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N239" i="3"/>
  <c r="R239" i="3"/>
  <c r="V239" i="3"/>
  <c r="Z239" i="3"/>
  <c r="AD239" i="3"/>
  <c r="AH239" i="3"/>
  <c r="AL239" i="3"/>
  <c r="AP239" i="3"/>
  <c r="AT239" i="3"/>
  <c r="AX239" i="3"/>
  <c r="BB239" i="3"/>
  <c r="BF239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P243" i="3"/>
  <c r="T243" i="3"/>
  <c r="X243" i="3"/>
  <c r="AB243" i="3"/>
  <c r="AF243" i="3"/>
  <c r="AJ243" i="3"/>
  <c r="AN243" i="3"/>
  <c r="AR243" i="3"/>
  <c r="AV243" i="3"/>
  <c r="AZ243" i="3"/>
  <c r="BD243" i="3"/>
  <c r="BH243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N247" i="3"/>
  <c r="R247" i="3"/>
  <c r="V247" i="3"/>
  <c r="Z247" i="3"/>
  <c r="AD247" i="3"/>
  <c r="AH247" i="3"/>
  <c r="AL247" i="3"/>
  <c r="AP247" i="3"/>
  <c r="AT247" i="3"/>
  <c r="AX247" i="3"/>
  <c r="BB247" i="3"/>
  <c r="BF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N251" i="3"/>
  <c r="R251" i="3"/>
  <c r="V251" i="3"/>
  <c r="Z251" i="3"/>
  <c r="AD251" i="3"/>
  <c r="AH251" i="3"/>
  <c r="AL251" i="3"/>
  <c r="AP251" i="3"/>
  <c r="AT251" i="3"/>
  <c r="AX251" i="3"/>
  <c r="BB251" i="3"/>
  <c r="BF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P251" i="3"/>
  <c r="T251" i="3"/>
  <c r="X251" i="3"/>
  <c r="AB251" i="3"/>
  <c r="AF251" i="3"/>
  <c r="AJ251" i="3"/>
  <c r="AN251" i="3"/>
  <c r="AR251" i="3"/>
  <c r="AV251" i="3"/>
  <c r="AZ251" i="3"/>
  <c r="BD251" i="3"/>
  <c r="BH251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N255" i="3"/>
  <c r="R255" i="3"/>
  <c r="V255" i="3"/>
  <c r="Z255" i="3"/>
  <c r="AD255" i="3"/>
  <c r="AH255" i="3"/>
  <c r="AL255" i="3"/>
  <c r="AP255" i="3"/>
  <c r="AT255" i="3"/>
  <c r="AX255" i="3"/>
  <c r="BB255" i="3"/>
  <c r="BF255" i="3"/>
  <c r="O255" i="3"/>
  <c r="S255" i="3"/>
  <c r="W255" i="3"/>
  <c r="AA255" i="3"/>
  <c r="AE255" i="3"/>
  <c r="AI255" i="3"/>
  <c r="AM255" i="3"/>
  <c r="AQ255" i="3"/>
  <c r="AU255" i="3"/>
  <c r="AY255" i="3"/>
  <c r="BC255" i="3"/>
  <c r="BG255" i="3"/>
  <c r="P255" i="3"/>
  <c r="T255" i="3"/>
  <c r="X255" i="3"/>
  <c r="AB255" i="3"/>
  <c r="AF255" i="3"/>
  <c r="AJ255" i="3"/>
  <c r="AN255" i="3"/>
  <c r="AR255" i="3"/>
  <c r="AV255" i="3"/>
  <c r="AZ255" i="3"/>
  <c r="BD255" i="3"/>
  <c r="BH255" i="3"/>
  <c r="BL118" i="3"/>
  <c r="BK125" i="3"/>
  <c r="BM125" i="3"/>
  <c r="M180" i="3"/>
  <c r="Q180" i="3"/>
  <c r="U180" i="3"/>
  <c r="Y180" i="3"/>
  <c r="AC180" i="3"/>
  <c r="AG180" i="3"/>
  <c r="AK180" i="3"/>
  <c r="AO180" i="3"/>
  <c r="AS180" i="3"/>
  <c r="AW180" i="3"/>
  <c r="BA180" i="3"/>
  <c r="BE180" i="3"/>
  <c r="BI180" i="3"/>
  <c r="N180" i="3"/>
  <c r="R180" i="3"/>
  <c r="V180" i="3"/>
  <c r="Z180" i="3"/>
  <c r="AD180" i="3"/>
  <c r="AH180" i="3"/>
  <c r="AL180" i="3"/>
  <c r="AP180" i="3"/>
  <c r="AT180" i="3"/>
  <c r="AX180" i="3"/>
  <c r="BB180" i="3"/>
  <c r="BF180" i="3"/>
  <c r="O180" i="3"/>
  <c r="S180" i="3"/>
  <c r="W180" i="3"/>
  <c r="AA180" i="3"/>
  <c r="AE180" i="3"/>
  <c r="AI180" i="3"/>
  <c r="AM180" i="3"/>
  <c r="AQ180" i="3"/>
  <c r="AU180" i="3"/>
  <c r="AY180" i="3"/>
  <c r="BC180" i="3"/>
  <c r="BG180" i="3"/>
  <c r="P180" i="3"/>
  <c r="T180" i="3"/>
  <c r="X180" i="3"/>
  <c r="AB180" i="3"/>
  <c r="AF180" i="3"/>
  <c r="AJ180" i="3"/>
  <c r="AN180" i="3"/>
  <c r="AR180" i="3"/>
  <c r="AV180" i="3"/>
  <c r="AZ180" i="3"/>
  <c r="BD180" i="3"/>
  <c r="BH180" i="3"/>
  <c r="M196" i="3"/>
  <c r="Q196" i="3"/>
  <c r="U196" i="3"/>
  <c r="Y196" i="3"/>
  <c r="AC196" i="3"/>
  <c r="AG196" i="3"/>
  <c r="AK196" i="3"/>
  <c r="AO196" i="3"/>
  <c r="AS196" i="3"/>
  <c r="AW196" i="3"/>
  <c r="BA196" i="3"/>
  <c r="BE196" i="3"/>
  <c r="BI196" i="3"/>
  <c r="N196" i="3"/>
  <c r="R196" i="3"/>
  <c r="V196" i="3"/>
  <c r="Z196" i="3"/>
  <c r="AD196" i="3"/>
  <c r="AH196" i="3"/>
  <c r="AL196" i="3"/>
  <c r="AP196" i="3"/>
  <c r="AT196" i="3"/>
  <c r="AX196" i="3"/>
  <c r="BB196" i="3"/>
  <c r="BF196" i="3"/>
  <c r="O196" i="3"/>
  <c r="S196" i="3"/>
  <c r="W196" i="3"/>
  <c r="AA196" i="3"/>
  <c r="AE196" i="3"/>
  <c r="AI196" i="3"/>
  <c r="AM196" i="3"/>
  <c r="AQ196" i="3"/>
  <c r="AU196" i="3"/>
  <c r="AY196" i="3"/>
  <c r="BC196" i="3"/>
  <c r="BG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O191" i="3"/>
  <c r="S191" i="3"/>
  <c r="W191" i="3"/>
  <c r="AA191" i="3"/>
  <c r="AE191" i="3"/>
  <c r="AI191" i="3"/>
  <c r="AM191" i="3"/>
  <c r="AQ191" i="3"/>
  <c r="AU191" i="3"/>
  <c r="AY191" i="3"/>
  <c r="BC191" i="3"/>
  <c r="BG191" i="3"/>
  <c r="P191" i="3"/>
  <c r="T191" i="3"/>
  <c r="X191" i="3"/>
  <c r="AB191" i="3"/>
  <c r="AF191" i="3"/>
  <c r="AJ191" i="3"/>
  <c r="AN191" i="3"/>
  <c r="AR191" i="3"/>
  <c r="AV191" i="3"/>
  <c r="AZ191" i="3"/>
  <c r="BD191" i="3"/>
  <c r="BH191" i="3"/>
  <c r="M191" i="3"/>
  <c r="Q191" i="3"/>
  <c r="U191" i="3"/>
  <c r="Y191" i="3"/>
  <c r="AC191" i="3"/>
  <c r="AG191" i="3"/>
  <c r="AK191" i="3"/>
  <c r="AO191" i="3"/>
  <c r="AS191" i="3"/>
  <c r="AW191" i="3"/>
  <c r="BA191" i="3"/>
  <c r="BE191" i="3"/>
  <c r="BI191" i="3"/>
  <c r="M182" i="3"/>
  <c r="Q182" i="3"/>
  <c r="U182" i="3"/>
  <c r="Y182" i="3"/>
  <c r="AC182" i="3"/>
  <c r="AG182" i="3"/>
  <c r="AK182" i="3"/>
  <c r="AO182" i="3"/>
  <c r="AS182" i="3"/>
  <c r="AW182" i="3"/>
  <c r="BA182" i="3"/>
  <c r="BE182" i="3"/>
  <c r="BI182" i="3"/>
  <c r="N182" i="3"/>
  <c r="R182" i="3"/>
  <c r="V182" i="3"/>
  <c r="Z182" i="3"/>
  <c r="AD182" i="3"/>
  <c r="AH182" i="3"/>
  <c r="AL182" i="3"/>
  <c r="AP182" i="3"/>
  <c r="AT182" i="3"/>
  <c r="AX182" i="3"/>
  <c r="BB182" i="3"/>
  <c r="BF182" i="3"/>
  <c r="O182" i="3"/>
  <c r="S182" i="3"/>
  <c r="W182" i="3"/>
  <c r="AA182" i="3"/>
  <c r="AE182" i="3"/>
  <c r="AI182" i="3"/>
  <c r="AM182" i="3"/>
  <c r="AQ182" i="3"/>
  <c r="AU182" i="3"/>
  <c r="AY182" i="3"/>
  <c r="BC182" i="3"/>
  <c r="BG182" i="3"/>
  <c r="P182" i="3"/>
  <c r="T182" i="3"/>
  <c r="X182" i="3"/>
  <c r="AB182" i="3"/>
  <c r="AF182" i="3"/>
  <c r="AJ182" i="3"/>
  <c r="AN182" i="3"/>
  <c r="AR182" i="3"/>
  <c r="AV182" i="3"/>
  <c r="AZ182" i="3"/>
  <c r="BD182" i="3"/>
  <c r="BH182" i="3"/>
  <c r="BA260" i="3"/>
  <c r="AK260" i="3"/>
  <c r="U260" i="3"/>
  <c r="BH260" i="3"/>
  <c r="AR260" i="3"/>
  <c r="AB260" i="3"/>
  <c r="BG260" i="3"/>
  <c r="AQ260" i="3"/>
  <c r="AA260" i="3"/>
  <c r="BF260" i="3"/>
  <c r="AP260" i="3"/>
  <c r="Z260" i="3"/>
  <c r="AW260" i="3"/>
  <c r="AG260" i="3"/>
  <c r="Q260" i="3"/>
  <c r="BD260" i="3"/>
  <c r="AN260" i="3"/>
  <c r="X260" i="3"/>
  <c r="BC260" i="3"/>
  <c r="AM260" i="3"/>
  <c r="W260" i="3"/>
  <c r="BB260" i="3"/>
  <c r="AL260" i="3"/>
  <c r="V260" i="3"/>
  <c r="N260" i="3"/>
  <c r="BI260" i="3"/>
  <c r="AS260" i="3"/>
  <c r="AC260" i="3"/>
  <c r="M260" i="3"/>
  <c r="AZ260" i="3"/>
  <c r="AJ260" i="3"/>
  <c r="T260" i="3"/>
  <c r="AY260" i="3"/>
  <c r="AI260" i="3"/>
  <c r="S260" i="3"/>
  <c r="BE260" i="3"/>
  <c r="AO260" i="3"/>
  <c r="Y260" i="3"/>
  <c r="AV260" i="3"/>
  <c r="AF260" i="3"/>
  <c r="P260" i="3"/>
  <c r="AU260" i="3"/>
  <c r="AE260" i="3"/>
  <c r="O260" i="3"/>
  <c r="AT260" i="3"/>
  <c r="AD260" i="3"/>
  <c r="M236" i="3"/>
  <c r="Q236" i="3"/>
  <c r="U236" i="3"/>
  <c r="Y236" i="3"/>
  <c r="AC236" i="3"/>
  <c r="AG236" i="3"/>
  <c r="AK236" i="3"/>
  <c r="AO236" i="3"/>
  <c r="AS236" i="3"/>
  <c r="AW236" i="3"/>
  <c r="BA236" i="3"/>
  <c r="BE236" i="3"/>
  <c r="BI236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O240" i="3"/>
  <c r="S240" i="3"/>
  <c r="W240" i="3"/>
  <c r="AA240" i="3"/>
  <c r="AE240" i="3"/>
  <c r="AI240" i="3"/>
  <c r="AM240" i="3"/>
  <c r="AQ240" i="3"/>
  <c r="AU240" i="3"/>
  <c r="AY240" i="3"/>
  <c r="BC240" i="3"/>
  <c r="BG240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M244" i="3"/>
  <c r="Q244" i="3"/>
  <c r="U244" i="3"/>
  <c r="Y244" i="3"/>
  <c r="AC244" i="3"/>
  <c r="AG244" i="3"/>
  <c r="AK244" i="3"/>
  <c r="AO244" i="3"/>
  <c r="AS244" i="3"/>
  <c r="AW244" i="3"/>
  <c r="BA244" i="3"/>
  <c r="BE244" i="3"/>
  <c r="BI244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R248" i="3"/>
  <c r="V248" i="3"/>
  <c r="Z248" i="3"/>
  <c r="AD248" i="3"/>
  <c r="AH248" i="3"/>
  <c r="AL248" i="3"/>
  <c r="AP248" i="3"/>
  <c r="AT248" i="3"/>
  <c r="AX248" i="3"/>
  <c r="BB248" i="3"/>
  <c r="BF248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AB262" i="3"/>
  <c r="AR262" i="3"/>
  <c r="BH262" i="3"/>
  <c r="Y262" i="3"/>
  <c r="AO262" i="3"/>
  <c r="BE262" i="3"/>
  <c r="V262" i="3"/>
  <c r="AL262" i="3"/>
  <c r="BB262" i="3"/>
  <c r="W262" i="3"/>
  <c r="AM262" i="3"/>
  <c r="BC262" i="3"/>
  <c r="P262" i="3"/>
  <c r="AF262" i="3"/>
  <c r="AV262" i="3"/>
  <c r="M262" i="3"/>
  <c r="AC262" i="3"/>
  <c r="AS262" i="3"/>
  <c r="BI262" i="3"/>
  <c r="Z262" i="3"/>
  <c r="AP262" i="3"/>
  <c r="BF262" i="3"/>
  <c r="AA262" i="3"/>
  <c r="AQ262" i="3"/>
  <c r="BG262" i="3"/>
  <c r="T262" i="3"/>
  <c r="AJ262" i="3"/>
  <c r="AZ262" i="3"/>
  <c r="Q262" i="3"/>
  <c r="AG262" i="3"/>
  <c r="AW262" i="3"/>
  <c r="N262" i="3"/>
  <c r="AD262" i="3"/>
  <c r="AT262" i="3"/>
  <c r="O262" i="3"/>
  <c r="AE262" i="3"/>
  <c r="AU262" i="3"/>
  <c r="X262" i="3"/>
  <c r="AN262" i="3"/>
  <c r="BD262" i="3"/>
  <c r="U262" i="3"/>
  <c r="AK262" i="3"/>
  <c r="BA262" i="3"/>
  <c r="R262" i="3"/>
  <c r="AH262" i="3"/>
  <c r="AX262" i="3"/>
  <c r="S262" i="3"/>
  <c r="AI262" i="3"/>
  <c r="AY262" i="3"/>
  <c r="AH260" i="3"/>
  <c r="L68" i="3"/>
  <c r="AX260" i="3"/>
  <c r="BN116" i="3"/>
  <c r="BL125" i="3"/>
  <c r="BK132" i="3"/>
  <c r="BK159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M252" i="3"/>
  <c r="Q252" i="3"/>
  <c r="U252" i="3"/>
  <c r="Y252" i="3"/>
  <c r="AC252" i="3"/>
  <c r="AG252" i="3"/>
  <c r="AK252" i="3"/>
  <c r="AO252" i="3"/>
  <c r="AS252" i="3"/>
  <c r="AW252" i="3"/>
  <c r="BA252" i="3"/>
  <c r="BE252" i="3"/>
  <c r="BI252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M256" i="3"/>
  <c r="Q256" i="3"/>
  <c r="U256" i="3"/>
  <c r="Y256" i="3"/>
  <c r="AC256" i="3"/>
  <c r="AG256" i="3"/>
  <c r="AK256" i="3"/>
  <c r="AO256" i="3"/>
  <c r="AS256" i="3"/>
  <c r="AW256" i="3"/>
  <c r="BA256" i="3"/>
  <c r="BE256" i="3"/>
  <c r="BI256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N120" i="3"/>
  <c r="R120" i="3"/>
  <c r="V120" i="3"/>
  <c r="Z120" i="3"/>
  <c r="AD120" i="3"/>
  <c r="AH120" i="3"/>
  <c r="AL120" i="3"/>
  <c r="AP120" i="3"/>
  <c r="AT120" i="3"/>
  <c r="AX120" i="3"/>
  <c r="BB120" i="3"/>
  <c r="BF120" i="3"/>
  <c r="O120" i="3"/>
  <c r="S120" i="3"/>
  <c r="W120" i="3"/>
  <c r="AA120" i="3"/>
  <c r="AE120" i="3"/>
  <c r="AI120" i="3"/>
  <c r="AM120" i="3"/>
  <c r="AQ120" i="3"/>
  <c r="AU120" i="3"/>
  <c r="AY120" i="3"/>
  <c r="BC120" i="3"/>
  <c r="BG120" i="3"/>
  <c r="P120" i="3"/>
  <c r="T120" i="3"/>
  <c r="X120" i="3"/>
  <c r="AB120" i="3"/>
  <c r="AF120" i="3"/>
  <c r="AJ120" i="3"/>
  <c r="AN120" i="3"/>
  <c r="AR120" i="3"/>
  <c r="AV120" i="3"/>
  <c r="AZ120" i="3"/>
  <c r="BD120" i="3"/>
  <c r="BH120" i="3"/>
  <c r="M120" i="3"/>
  <c r="Q120" i="3"/>
  <c r="U120" i="3"/>
  <c r="Y120" i="3"/>
  <c r="AC120" i="3"/>
  <c r="AG120" i="3"/>
  <c r="AK120" i="3"/>
  <c r="AO120" i="3"/>
  <c r="AS120" i="3"/>
  <c r="AW120" i="3"/>
  <c r="BA120" i="3"/>
  <c r="BE120" i="3"/>
  <c r="BI120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O129" i="3"/>
  <c r="S129" i="3"/>
  <c r="W129" i="3"/>
  <c r="AA129" i="3"/>
  <c r="AE129" i="3"/>
  <c r="AI129" i="3"/>
  <c r="AM129" i="3"/>
  <c r="AQ129" i="3"/>
  <c r="AU129" i="3"/>
  <c r="AY129" i="3"/>
  <c r="BC129" i="3"/>
  <c r="BG129" i="3"/>
  <c r="P129" i="3"/>
  <c r="T129" i="3"/>
  <c r="X129" i="3"/>
  <c r="AB129" i="3"/>
  <c r="AF129" i="3"/>
  <c r="AJ129" i="3"/>
  <c r="AN129" i="3"/>
  <c r="AR129" i="3"/>
  <c r="AV129" i="3"/>
  <c r="AZ129" i="3"/>
  <c r="BD129" i="3"/>
  <c r="BH129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N138" i="3"/>
  <c r="R138" i="3"/>
  <c r="V138" i="3"/>
  <c r="Z138" i="3"/>
  <c r="AD138" i="3"/>
  <c r="AH138" i="3"/>
  <c r="AL138" i="3"/>
  <c r="AP138" i="3"/>
  <c r="AT138" i="3"/>
  <c r="AX138" i="3"/>
  <c r="BB138" i="3"/>
  <c r="BF138" i="3"/>
  <c r="O138" i="3"/>
  <c r="S138" i="3"/>
  <c r="W138" i="3"/>
  <c r="AA138" i="3"/>
  <c r="AE138" i="3"/>
  <c r="AI138" i="3"/>
  <c r="AM138" i="3"/>
  <c r="AQ138" i="3"/>
  <c r="AU138" i="3"/>
  <c r="AY138" i="3"/>
  <c r="BC138" i="3"/>
  <c r="BG13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O147" i="3"/>
  <c r="S147" i="3"/>
  <c r="W147" i="3"/>
  <c r="AA147" i="3"/>
  <c r="AE147" i="3"/>
  <c r="AI147" i="3"/>
  <c r="AM147" i="3"/>
  <c r="AQ147" i="3"/>
  <c r="AU147" i="3"/>
  <c r="AY147" i="3"/>
  <c r="BC147" i="3"/>
  <c r="BG147" i="3"/>
  <c r="P147" i="3"/>
  <c r="T147" i="3"/>
  <c r="X147" i="3"/>
  <c r="AB147" i="3"/>
  <c r="AF147" i="3"/>
  <c r="AJ147" i="3"/>
  <c r="AN147" i="3"/>
  <c r="AR147" i="3"/>
  <c r="AV147" i="3"/>
  <c r="AZ147" i="3"/>
  <c r="BD147" i="3"/>
  <c r="BH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Y267" i="3"/>
  <c r="AO267" i="3"/>
  <c r="BE267" i="3"/>
  <c r="BI117" i="3"/>
  <c r="AQ117" i="3"/>
  <c r="O117" i="3"/>
  <c r="AU117" i="3"/>
  <c r="U117" i="3"/>
  <c r="AY117" i="3"/>
  <c r="AA117" i="3"/>
  <c r="X117" i="3"/>
  <c r="AT117" i="3"/>
  <c r="AD117" i="3"/>
  <c r="N117" i="3"/>
  <c r="BB124" i="3"/>
  <c r="AL124" i="3"/>
  <c r="V124" i="3"/>
  <c r="BE124" i="3"/>
  <c r="AO124" i="3"/>
  <c r="Y124" i="3"/>
  <c r="BH124" i="3"/>
  <c r="AR124" i="3"/>
  <c r="AB124" i="3"/>
  <c r="BG124" i="3"/>
  <c r="AQ124" i="3"/>
  <c r="AA124" i="3"/>
  <c r="BF126" i="3"/>
  <c r="AP126" i="3"/>
  <c r="Z126" i="3"/>
  <c r="BI126" i="3"/>
  <c r="AS126" i="3"/>
  <c r="AC126" i="3"/>
  <c r="M126" i="3"/>
  <c r="AV126" i="3"/>
  <c r="AF126" i="3"/>
  <c r="P126" i="3"/>
  <c r="AU126" i="3"/>
  <c r="AE126" i="3"/>
  <c r="O126" i="3"/>
  <c r="BE133" i="3"/>
  <c r="AO133" i="3"/>
  <c r="Y133" i="3"/>
  <c r="BH133" i="3"/>
  <c r="AR133" i="3"/>
  <c r="AB133" i="3"/>
  <c r="BG133" i="3"/>
  <c r="AQ133" i="3"/>
  <c r="AA133" i="3"/>
  <c r="BF133" i="3"/>
  <c r="AP133" i="3"/>
  <c r="Z133" i="3"/>
  <c r="AY140" i="3"/>
  <c r="AI140" i="3"/>
  <c r="S140" i="3"/>
  <c r="AX140" i="3"/>
  <c r="AH140" i="3"/>
  <c r="R140" i="3"/>
  <c r="BA140" i="3"/>
  <c r="AK140" i="3"/>
  <c r="U140" i="3"/>
  <c r="BD140" i="3"/>
  <c r="AN140" i="3"/>
  <c r="X140" i="3"/>
  <c r="BC142" i="3"/>
  <c r="AM142" i="3"/>
  <c r="W142" i="3"/>
  <c r="BB142" i="3"/>
  <c r="AL142" i="3"/>
  <c r="V142" i="3"/>
  <c r="BE142" i="3"/>
  <c r="AO142" i="3"/>
  <c r="Y142" i="3"/>
  <c r="BH142" i="3"/>
  <c r="AR142" i="3"/>
  <c r="AB142" i="3"/>
  <c r="AA149" i="3"/>
  <c r="AY149" i="3"/>
  <c r="AE149" i="3"/>
  <c r="AZ149" i="3"/>
  <c r="AJ149" i="3"/>
  <c r="T149" i="3"/>
  <c r="AX149" i="3"/>
  <c r="AH149" i="3"/>
  <c r="R149" i="3"/>
  <c r="BA149" i="3"/>
  <c r="AK149" i="3"/>
  <c r="U149" i="3"/>
  <c r="AU156" i="3"/>
  <c r="AE156" i="3"/>
  <c r="O156" i="3"/>
  <c r="AT156" i="3"/>
  <c r="AD156" i="3"/>
  <c r="N156" i="3"/>
  <c r="AW156" i="3"/>
  <c r="AG156" i="3"/>
  <c r="Q156" i="3"/>
  <c r="AZ156" i="3"/>
  <c r="AJ156" i="3"/>
  <c r="T156" i="3"/>
  <c r="AX158" i="3"/>
  <c r="AH158" i="3"/>
  <c r="R158" i="3"/>
  <c r="BA158" i="3"/>
  <c r="AK158" i="3"/>
  <c r="U158" i="3"/>
  <c r="BD158" i="3"/>
  <c r="AN158" i="3"/>
  <c r="X158" i="3"/>
  <c r="BC158" i="3"/>
  <c r="AM158" i="3"/>
  <c r="W158" i="3"/>
  <c r="AV165" i="3"/>
  <c r="AF165" i="3"/>
  <c r="P165" i="3"/>
  <c r="AU165" i="3"/>
  <c r="AE165" i="3"/>
  <c r="O165" i="3"/>
  <c r="AT165" i="3"/>
  <c r="AD165" i="3"/>
  <c r="N165" i="3"/>
  <c r="AW165" i="3"/>
  <c r="AG165" i="3"/>
  <c r="Q165" i="3"/>
  <c r="N201" i="3"/>
  <c r="R201" i="3"/>
  <c r="V201" i="3"/>
  <c r="Z201" i="3"/>
  <c r="AD201" i="3"/>
  <c r="AH201" i="3"/>
  <c r="AL201" i="3"/>
  <c r="AP201" i="3"/>
  <c r="AT201" i="3"/>
  <c r="AX201" i="3"/>
  <c r="BB201" i="3"/>
  <c r="BF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P201" i="3"/>
  <c r="T201" i="3"/>
  <c r="X201" i="3"/>
  <c r="AB201" i="3"/>
  <c r="AF201" i="3"/>
  <c r="AJ201" i="3"/>
  <c r="AN201" i="3"/>
  <c r="AR201" i="3"/>
  <c r="AV201" i="3"/>
  <c r="AZ201" i="3"/>
  <c r="BD201" i="3"/>
  <c r="BH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Q209" i="3"/>
  <c r="U209" i="3"/>
  <c r="Y209" i="3"/>
  <c r="AC209" i="3"/>
  <c r="AG209" i="3"/>
  <c r="AK209" i="3"/>
  <c r="AO209" i="3"/>
  <c r="AS209" i="3"/>
  <c r="AW209" i="3"/>
  <c r="BA209" i="3"/>
  <c r="BE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O209" i="3"/>
  <c r="S209" i="3"/>
  <c r="W209" i="3"/>
  <c r="AA209" i="3"/>
  <c r="AE209" i="3"/>
  <c r="AI209" i="3"/>
  <c r="AM209" i="3"/>
  <c r="AQ209" i="3"/>
  <c r="AU209" i="3"/>
  <c r="AY209" i="3"/>
  <c r="BC209" i="3"/>
  <c r="BG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Q213" i="3"/>
  <c r="U213" i="3"/>
  <c r="Y213" i="3"/>
  <c r="AC213" i="3"/>
  <c r="AG213" i="3"/>
  <c r="AK213" i="3"/>
  <c r="AO213" i="3"/>
  <c r="AS213" i="3"/>
  <c r="AW213" i="3"/>
  <c r="BA213" i="3"/>
  <c r="BE213" i="3"/>
  <c r="BI213" i="3"/>
  <c r="N213" i="3"/>
  <c r="R213" i="3"/>
  <c r="V213" i="3"/>
  <c r="Z213" i="3"/>
  <c r="AD213" i="3"/>
  <c r="AH213" i="3"/>
  <c r="AL213" i="3"/>
  <c r="AP213" i="3"/>
  <c r="AT213" i="3"/>
  <c r="AX213" i="3"/>
  <c r="BB213" i="3"/>
  <c r="BF213" i="3"/>
  <c r="O213" i="3"/>
  <c r="S213" i="3"/>
  <c r="W213" i="3"/>
  <c r="AA213" i="3"/>
  <c r="AE213" i="3"/>
  <c r="AI213" i="3"/>
  <c r="AM213" i="3"/>
  <c r="AQ213" i="3"/>
  <c r="AU213" i="3"/>
  <c r="AY213" i="3"/>
  <c r="BC213" i="3"/>
  <c r="BG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17" i="3"/>
  <c r="R217" i="3"/>
  <c r="V217" i="3"/>
  <c r="Z217" i="3"/>
  <c r="AD217" i="3"/>
  <c r="AH217" i="3"/>
  <c r="AL217" i="3"/>
  <c r="AP217" i="3"/>
  <c r="AT217" i="3"/>
  <c r="AX217" i="3"/>
  <c r="BB217" i="3"/>
  <c r="BF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P217" i="3"/>
  <c r="T217" i="3"/>
  <c r="X217" i="3"/>
  <c r="AB217" i="3"/>
  <c r="AF217" i="3"/>
  <c r="AJ217" i="3"/>
  <c r="AN217" i="3"/>
  <c r="AR217" i="3"/>
  <c r="AV217" i="3"/>
  <c r="AZ217" i="3"/>
  <c r="BD217" i="3"/>
  <c r="BH217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5" i="3"/>
  <c r="R225" i="3"/>
  <c r="V225" i="3"/>
  <c r="Z225" i="3"/>
  <c r="AD225" i="3"/>
  <c r="AH225" i="3"/>
  <c r="AL225" i="3"/>
  <c r="AP225" i="3"/>
  <c r="AT225" i="3"/>
  <c r="AX225" i="3"/>
  <c r="BB225" i="3"/>
  <c r="BF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P225" i="3"/>
  <c r="T225" i="3"/>
  <c r="X225" i="3"/>
  <c r="AB225" i="3"/>
  <c r="AF225" i="3"/>
  <c r="AJ225" i="3"/>
  <c r="AN225" i="3"/>
  <c r="AR225" i="3"/>
  <c r="AV225" i="3"/>
  <c r="AZ225" i="3"/>
  <c r="BD225" i="3"/>
  <c r="BH225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29" i="3"/>
  <c r="R229" i="3"/>
  <c r="V229" i="3"/>
  <c r="Z229" i="3"/>
  <c r="AD229" i="3"/>
  <c r="AH229" i="3"/>
  <c r="AL229" i="3"/>
  <c r="AP229" i="3"/>
  <c r="AT229" i="3"/>
  <c r="AX229" i="3"/>
  <c r="BB229" i="3"/>
  <c r="BF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T229" i="3"/>
  <c r="AJ229" i="3"/>
  <c r="AZ229" i="3"/>
  <c r="X229" i="3"/>
  <c r="AN229" i="3"/>
  <c r="BD229" i="3"/>
  <c r="AB229" i="3"/>
  <c r="AR229" i="3"/>
  <c r="BH229" i="3"/>
  <c r="P229" i="3"/>
  <c r="AF229" i="3"/>
  <c r="AV229" i="3"/>
  <c r="BB257" i="3"/>
  <c r="AL257" i="3"/>
  <c r="V257" i="3"/>
  <c r="BE257" i="3"/>
  <c r="AO257" i="3"/>
  <c r="Y257" i="3"/>
  <c r="AV257" i="3"/>
  <c r="AF257" i="3"/>
  <c r="P257" i="3"/>
  <c r="AU257" i="3"/>
  <c r="AE257" i="3"/>
  <c r="O257" i="3"/>
  <c r="W266" i="3"/>
  <c r="AM266" i="3"/>
  <c r="BC266" i="3"/>
  <c r="V267" i="3"/>
  <c r="AL267" i="3"/>
  <c r="BB267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N121" i="3"/>
  <c r="R121" i="3"/>
  <c r="V121" i="3"/>
  <c r="Z121" i="3"/>
  <c r="AD121" i="3"/>
  <c r="AH121" i="3"/>
  <c r="AL121" i="3"/>
  <c r="AP121" i="3"/>
  <c r="AT121" i="3"/>
  <c r="AX121" i="3"/>
  <c r="BB121" i="3"/>
  <c r="BF121" i="3"/>
  <c r="O121" i="3"/>
  <c r="S121" i="3"/>
  <c r="W121" i="3"/>
  <c r="AA121" i="3"/>
  <c r="AE121" i="3"/>
  <c r="AI121" i="3"/>
  <c r="AM121" i="3"/>
  <c r="AQ121" i="3"/>
  <c r="AU121" i="3"/>
  <c r="AY121" i="3"/>
  <c r="BC121" i="3"/>
  <c r="BG121" i="3"/>
  <c r="N137" i="3"/>
  <c r="R137" i="3"/>
  <c r="V137" i="3"/>
  <c r="Z137" i="3"/>
  <c r="AD137" i="3"/>
  <c r="AH137" i="3"/>
  <c r="AL137" i="3"/>
  <c r="AP137" i="3"/>
  <c r="AT137" i="3"/>
  <c r="AX137" i="3"/>
  <c r="BB137" i="3"/>
  <c r="BF137" i="3"/>
  <c r="O137" i="3"/>
  <c r="S137" i="3"/>
  <c r="W137" i="3"/>
  <c r="AA137" i="3"/>
  <c r="AE137" i="3"/>
  <c r="AI137" i="3"/>
  <c r="AM137" i="3"/>
  <c r="AQ137" i="3"/>
  <c r="AU137" i="3"/>
  <c r="AY137" i="3"/>
  <c r="BC137" i="3"/>
  <c r="BG137" i="3"/>
  <c r="P137" i="3"/>
  <c r="T137" i="3"/>
  <c r="X137" i="3"/>
  <c r="AB137" i="3"/>
  <c r="AF137" i="3"/>
  <c r="AJ137" i="3"/>
  <c r="AN137" i="3"/>
  <c r="AR137" i="3"/>
  <c r="AV137" i="3"/>
  <c r="AZ137" i="3"/>
  <c r="BD137" i="3"/>
  <c r="BH137" i="3"/>
  <c r="M137" i="3"/>
  <c r="Q137" i="3"/>
  <c r="U137" i="3"/>
  <c r="Y137" i="3"/>
  <c r="AC137" i="3"/>
  <c r="AG137" i="3"/>
  <c r="AK137" i="3"/>
  <c r="AO137" i="3"/>
  <c r="AS137" i="3"/>
  <c r="AW137" i="3"/>
  <c r="BA137" i="3"/>
  <c r="BE137" i="3"/>
  <c r="BI137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M169" i="3"/>
  <c r="Q169" i="3"/>
  <c r="U169" i="3"/>
  <c r="Y169" i="3"/>
  <c r="AC169" i="3"/>
  <c r="AG169" i="3"/>
  <c r="AK169" i="3"/>
  <c r="AO169" i="3"/>
  <c r="AS169" i="3"/>
  <c r="AW169" i="3"/>
  <c r="BA169" i="3"/>
  <c r="BE169" i="3"/>
  <c r="BI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AX197" i="3"/>
  <c r="AH197" i="3"/>
  <c r="R197" i="3"/>
  <c r="BA197" i="3"/>
  <c r="AK197" i="3"/>
  <c r="U197" i="3"/>
  <c r="BD197" i="3"/>
  <c r="AN197" i="3"/>
  <c r="X197" i="3"/>
  <c r="BC197" i="3"/>
  <c r="AM197" i="3"/>
  <c r="W197" i="3"/>
  <c r="BE264" i="3"/>
  <c r="AO264" i="3"/>
  <c r="Y264" i="3"/>
  <c r="BH264" i="3"/>
  <c r="AR264" i="3"/>
  <c r="AB264" i="3"/>
  <c r="BG264" i="3"/>
  <c r="AQ264" i="3"/>
  <c r="AA264" i="3"/>
  <c r="BF264" i="3"/>
  <c r="AP264" i="3"/>
  <c r="Z264" i="3"/>
  <c r="AZ261" i="3"/>
  <c r="AJ261" i="3"/>
  <c r="T261" i="3"/>
  <c r="AY261" i="3"/>
  <c r="AI261" i="3"/>
  <c r="S261" i="3"/>
  <c r="AX261" i="3"/>
  <c r="AH261" i="3"/>
  <c r="R261" i="3"/>
  <c r="BA261" i="3"/>
  <c r="AK261" i="3"/>
  <c r="U261" i="3"/>
  <c r="BJ134" i="3"/>
  <c r="BK148" i="3"/>
  <c r="BN150" i="3"/>
  <c r="BM166" i="3"/>
  <c r="BK193" i="3"/>
  <c r="N208" i="3"/>
  <c r="R208" i="3"/>
  <c r="V208" i="3"/>
  <c r="Z208" i="3"/>
  <c r="AD208" i="3"/>
  <c r="AH208" i="3"/>
  <c r="AL208" i="3"/>
  <c r="AP208" i="3"/>
  <c r="AT208" i="3"/>
  <c r="AX208" i="3"/>
  <c r="BB208" i="3"/>
  <c r="BF208" i="3"/>
  <c r="O208" i="3"/>
  <c r="S208" i="3"/>
  <c r="W208" i="3"/>
  <c r="AA208" i="3"/>
  <c r="AE208" i="3"/>
  <c r="AI208" i="3"/>
  <c r="AM208" i="3"/>
  <c r="AQ208" i="3"/>
  <c r="AU208" i="3"/>
  <c r="AY208" i="3"/>
  <c r="BC208" i="3"/>
  <c r="BG208" i="3"/>
  <c r="P208" i="3"/>
  <c r="T208" i="3"/>
  <c r="X208" i="3"/>
  <c r="AB208" i="3"/>
  <c r="AF208" i="3"/>
  <c r="AJ208" i="3"/>
  <c r="AN208" i="3"/>
  <c r="AR208" i="3"/>
  <c r="AV208" i="3"/>
  <c r="AZ208" i="3"/>
  <c r="BD208" i="3"/>
  <c r="BH208" i="3"/>
  <c r="M208" i="3"/>
  <c r="Q208" i="3"/>
  <c r="U208" i="3"/>
  <c r="Y208" i="3"/>
  <c r="AC208" i="3"/>
  <c r="AG208" i="3"/>
  <c r="AK208" i="3"/>
  <c r="AO208" i="3"/>
  <c r="AS208" i="3"/>
  <c r="AW208" i="3"/>
  <c r="BA208" i="3"/>
  <c r="BE208" i="3"/>
  <c r="BI208" i="3"/>
  <c r="N212" i="3"/>
  <c r="R212" i="3"/>
  <c r="V212" i="3"/>
  <c r="Z212" i="3"/>
  <c r="AD212" i="3"/>
  <c r="AH212" i="3"/>
  <c r="AL212" i="3"/>
  <c r="AP212" i="3"/>
  <c r="AT212" i="3"/>
  <c r="AX212" i="3"/>
  <c r="BB212" i="3"/>
  <c r="BF212" i="3"/>
  <c r="O212" i="3"/>
  <c r="S212" i="3"/>
  <c r="W212" i="3"/>
  <c r="AA212" i="3"/>
  <c r="AE212" i="3"/>
  <c r="AI212" i="3"/>
  <c r="AM212" i="3"/>
  <c r="AQ212" i="3"/>
  <c r="AU212" i="3"/>
  <c r="AY212" i="3"/>
  <c r="BC212" i="3"/>
  <c r="BG212" i="3"/>
  <c r="P212" i="3"/>
  <c r="T212" i="3"/>
  <c r="X212" i="3"/>
  <c r="AB212" i="3"/>
  <c r="AF212" i="3"/>
  <c r="AJ212" i="3"/>
  <c r="AN212" i="3"/>
  <c r="AR212" i="3"/>
  <c r="AV212" i="3"/>
  <c r="AZ212" i="3"/>
  <c r="BD212" i="3"/>
  <c r="BH212" i="3"/>
  <c r="M212" i="3"/>
  <c r="Q212" i="3"/>
  <c r="U212" i="3"/>
  <c r="Y212" i="3"/>
  <c r="AC212" i="3"/>
  <c r="AG212" i="3"/>
  <c r="AK212" i="3"/>
  <c r="AO212" i="3"/>
  <c r="AS212" i="3"/>
  <c r="AW212" i="3"/>
  <c r="BA212" i="3"/>
  <c r="BE212" i="3"/>
  <c r="BI212" i="3"/>
  <c r="N216" i="3"/>
  <c r="R216" i="3"/>
  <c r="V216" i="3"/>
  <c r="Z216" i="3"/>
  <c r="AD216" i="3"/>
  <c r="AH216" i="3"/>
  <c r="AL216" i="3"/>
  <c r="AP216" i="3"/>
  <c r="AT216" i="3"/>
  <c r="AX216" i="3"/>
  <c r="BB216" i="3"/>
  <c r="BF216" i="3"/>
  <c r="O216" i="3"/>
  <c r="S216" i="3"/>
  <c r="W216" i="3"/>
  <c r="AA216" i="3"/>
  <c r="AE216" i="3"/>
  <c r="AI216" i="3"/>
  <c r="AM216" i="3"/>
  <c r="AQ216" i="3"/>
  <c r="AU216" i="3"/>
  <c r="AY216" i="3"/>
  <c r="BC216" i="3"/>
  <c r="BG216" i="3"/>
  <c r="P216" i="3"/>
  <c r="T216" i="3"/>
  <c r="X216" i="3"/>
  <c r="AB216" i="3"/>
  <c r="AF216" i="3"/>
  <c r="AJ216" i="3"/>
  <c r="AN216" i="3"/>
  <c r="AR216" i="3"/>
  <c r="AV216" i="3"/>
  <c r="AZ216" i="3"/>
  <c r="BD216" i="3"/>
  <c r="BH216" i="3"/>
  <c r="M216" i="3"/>
  <c r="Q216" i="3"/>
  <c r="U216" i="3"/>
  <c r="Y216" i="3"/>
  <c r="AC216" i="3"/>
  <c r="AG216" i="3"/>
  <c r="AK216" i="3"/>
  <c r="AO216" i="3"/>
  <c r="AS216" i="3"/>
  <c r="AW216" i="3"/>
  <c r="BA216" i="3"/>
  <c r="BE216" i="3"/>
  <c r="BI216" i="3"/>
  <c r="N220" i="3"/>
  <c r="R220" i="3"/>
  <c r="V220" i="3"/>
  <c r="Z220" i="3"/>
  <c r="AD220" i="3"/>
  <c r="AH220" i="3"/>
  <c r="AL220" i="3"/>
  <c r="AP220" i="3"/>
  <c r="AT220" i="3"/>
  <c r="AX220" i="3"/>
  <c r="BB220" i="3"/>
  <c r="BF220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N224" i="3"/>
  <c r="R224" i="3"/>
  <c r="V224" i="3"/>
  <c r="Z224" i="3"/>
  <c r="AD224" i="3"/>
  <c r="AH224" i="3"/>
  <c r="AL224" i="3"/>
  <c r="AP224" i="3"/>
  <c r="AT224" i="3"/>
  <c r="AX224" i="3"/>
  <c r="BB224" i="3"/>
  <c r="BF224" i="3"/>
  <c r="O224" i="3"/>
  <c r="S224" i="3"/>
  <c r="W224" i="3"/>
  <c r="AA224" i="3"/>
  <c r="AE224" i="3"/>
  <c r="AI224" i="3"/>
  <c r="AM224" i="3"/>
  <c r="AQ224" i="3"/>
  <c r="AU224" i="3"/>
  <c r="AY224" i="3"/>
  <c r="BC224" i="3"/>
  <c r="BG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M224" i="3"/>
  <c r="Q224" i="3"/>
  <c r="U224" i="3"/>
  <c r="Y224" i="3"/>
  <c r="AC224" i="3"/>
  <c r="AG224" i="3"/>
  <c r="AK224" i="3"/>
  <c r="AO224" i="3"/>
  <c r="AS224" i="3"/>
  <c r="AW224" i="3"/>
  <c r="BA224" i="3"/>
  <c r="BE224" i="3"/>
  <c r="BI224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O228" i="3"/>
  <c r="S228" i="3"/>
  <c r="W228" i="3"/>
  <c r="AA228" i="3"/>
  <c r="AE228" i="3"/>
  <c r="AI228" i="3"/>
  <c r="AM228" i="3"/>
  <c r="AQ228" i="3"/>
  <c r="AU228" i="3"/>
  <c r="AY228" i="3"/>
  <c r="BC228" i="3"/>
  <c r="BG228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U228" i="3"/>
  <c r="AK228" i="3"/>
  <c r="BA228" i="3"/>
  <c r="Y228" i="3"/>
  <c r="AO228" i="3"/>
  <c r="BE228" i="3"/>
  <c r="M228" i="3"/>
  <c r="AC228" i="3"/>
  <c r="AS228" i="3"/>
  <c r="BI228" i="3"/>
  <c r="Q228" i="3"/>
  <c r="AG228" i="3"/>
  <c r="AW228" i="3"/>
  <c r="N232" i="3"/>
  <c r="R232" i="3"/>
  <c r="V232" i="3"/>
  <c r="Z232" i="3"/>
  <c r="AD232" i="3"/>
  <c r="AH232" i="3"/>
  <c r="AL232" i="3"/>
  <c r="AP232" i="3"/>
  <c r="O232" i="3"/>
  <c r="S232" i="3"/>
  <c r="W232" i="3"/>
  <c r="AA232" i="3"/>
  <c r="AE232" i="3"/>
  <c r="AI232" i="3"/>
  <c r="AM232" i="3"/>
  <c r="T232" i="3"/>
  <c r="AB232" i="3"/>
  <c r="AJ232" i="3"/>
  <c r="AQ232" i="3"/>
  <c r="AU232" i="3"/>
  <c r="AY232" i="3"/>
  <c r="BC232" i="3"/>
  <c r="BG232" i="3"/>
  <c r="M232" i="3"/>
  <c r="U232" i="3"/>
  <c r="AC232" i="3"/>
  <c r="AK232" i="3"/>
  <c r="AR232" i="3"/>
  <c r="AV232" i="3"/>
  <c r="AZ232" i="3"/>
  <c r="BD232" i="3"/>
  <c r="BH232" i="3"/>
  <c r="P232" i="3"/>
  <c r="X232" i="3"/>
  <c r="AF232" i="3"/>
  <c r="AN232" i="3"/>
  <c r="AS232" i="3"/>
  <c r="AW232" i="3"/>
  <c r="BA232" i="3"/>
  <c r="BE232" i="3"/>
  <c r="BI232" i="3"/>
  <c r="Q232" i="3"/>
  <c r="Y232" i="3"/>
  <c r="AG232" i="3"/>
  <c r="AO232" i="3"/>
  <c r="AT232" i="3"/>
  <c r="AX232" i="3"/>
  <c r="BB232" i="3"/>
  <c r="BF232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N105" i="3"/>
  <c r="R105" i="3"/>
  <c r="V105" i="3"/>
  <c r="Z105" i="3"/>
  <c r="AD105" i="3"/>
  <c r="AH105" i="3"/>
  <c r="AL105" i="3"/>
  <c r="AP105" i="3"/>
  <c r="AT105" i="3"/>
  <c r="AX105" i="3"/>
  <c r="BB105" i="3"/>
  <c r="BF105" i="3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O109" i="3"/>
  <c r="S109" i="3"/>
  <c r="W109" i="3"/>
  <c r="AA109" i="3"/>
  <c r="AE109" i="3"/>
  <c r="AI109" i="3"/>
  <c r="AM109" i="3"/>
  <c r="AQ109" i="3"/>
  <c r="AU109" i="3"/>
  <c r="AY109" i="3"/>
  <c r="BC109" i="3"/>
  <c r="BG109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N109" i="3"/>
  <c r="R109" i="3"/>
  <c r="V109" i="3"/>
  <c r="Z109" i="3"/>
  <c r="AD109" i="3"/>
  <c r="AH109" i="3"/>
  <c r="AL109" i="3"/>
  <c r="AP109" i="3"/>
  <c r="AT109" i="3"/>
  <c r="AX109" i="3"/>
  <c r="BB109" i="3"/>
  <c r="BF109" i="3"/>
  <c r="N113" i="3"/>
  <c r="R113" i="3"/>
  <c r="V113" i="3"/>
  <c r="Z113" i="3"/>
  <c r="AD113" i="3"/>
  <c r="AH113" i="3"/>
  <c r="AL113" i="3"/>
  <c r="AP113" i="3"/>
  <c r="AT113" i="3"/>
  <c r="AX113" i="3"/>
  <c r="BB113" i="3"/>
  <c r="BF113" i="3"/>
  <c r="O113" i="3"/>
  <c r="S113" i="3"/>
  <c r="W113" i="3"/>
  <c r="AA113" i="3"/>
  <c r="AE113" i="3"/>
  <c r="AI113" i="3"/>
  <c r="AM113" i="3"/>
  <c r="AQ113" i="3"/>
  <c r="AU113" i="3"/>
  <c r="AY113" i="3"/>
  <c r="BC113" i="3"/>
  <c r="BG113" i="3"/>
  <c r="P113" i="3"/>
  <c r="T113" i="3"/>
  <c r="X113" i="3"/>
  <c r="AB113" i="3"/>
  <c r="AF113" i="3"/>
  <c r="AJ113" i="3"/>
  <c r="AN113" i="3"/>
  <c r="AR113" i="3"/>
  <c r="AV113" i="3"/>
  <c r="AZ113" i="3"/>
  <c r="BD113" i="3"/>
  <c r="BH113" i="3"/>
  <c r="M113" i="3"/>
  <c r="Q113" i="3"/>
  <c r="U113" i="3"/>
  <c r="Y113" i="3"/>
  <c r="AC113" i="3"/>
  <c r="AG113" i="3"/>
  <c r="AK113" i="3"/>
  <c r="AO113" i="3"/>
  <c r="AS113" i="3"/>
  <c r="AW113" i="3"/>
  <c r="BA113" i="3"/>
  <c r="BE113" i="3"/>
  <c r="BI113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M122" i="3"/>
  <c r="Q122" i="3"/>
  <c r="U122" i="3"/>
  <c r="Y122" i="3"/>
  <c r="AC122" i="3"/>
  <c r="AG122" i="3"/>
  <c r="AK122" i="3"/>
  <c r="AO122" i="3"/>
  <c r="AS122" i="3"/>
  <c r="AW122" i="3"/>
  <c r="BA122" i="3"/>
  <c r="BE122" i="3"/>
  <c r="BI122" i="3"/>
  <c r="O131" i="3"/>
  <c r="S131" i="3"/>
  <c r="W131" i="3"/>
  <c r="AA131" i="3"/>
  <c r="AE131" i="3"/>
  <c r="AI131" i="3"/>
  <c r="AM131" i="3"/>
  <c r="AQ131" i="3"/>
  <c r="AU131" i="3"/>
  <c r="AY131" i="3"/>
  <c r="BC131" i="3"/>
  <c r="BG131" i="3"/>
  <c r="P131" i="3"/>
  <c r="T131" i="3"/>
  <c r="X131" i="3"/>
  <c r="AB131" i="3"/>
  <c r="AF131" i="3"/>
  <c r="AJ131" i="3"/>
  <c r="AN131" i="3"/>
  <c r="AR131" i="3"/>
  <c r="AV131" i="3"/>
  <c r="AZ131" i="3"/>
  <c r="BD131" i="3"/>
  <c r="BH131" i="3"/>
  <c r="M131" i="3"/>
  <c r="Q131" i="3"/>
  <c r="U131" i="3"/>
  <c r="Y131" i="3"/>
  <c r="AC131" i="3"/>
  <c r="AG131" i="3"/>
  <c r="AK131" i="3"/>
  <c r="AO131" i="3"/>
  <c r="AS131" i="3"/>
  <c r="AW131" i="3"/>
  <c r="BA131" i="3"/>
  <c r="BE131" i="3"/>
  <c r="BI131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N168" i="3"/>
  <c r="R168" i="3"/>
  <c r="V168" i="3"/>
  <c r="Z168" i="3"/>
  <c r="AD168" i="3"/>
  <c r="AH168" i="3"/>
  <c r="AL168" i="3"/>
  <c r="AP168" i="3"/>
  <c r="AT168" i="3"/>
  <c r="AX168" i="3"/>
  <c r="BB168" i="3"/>
  <c r="BF168" i="3"/>
  <c r="O168" i="3"/>
  <c r="S168" i="3"/>
  <c r="W168" i="3"/>
  <c r="AA168" i="3"/>
  <c r="AE168" i="3"/>
  <c r="AI168" i="3"/>
  <c r="AM168" i="3"/>
  <c r="AQ168" i="3"/>
  <c r="AU168" i="3"/>
  <c r="AY168" i="3"/>
  <c r="BC168" i="3"/>
  <c r="BG168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M168" i="3"/>
  <c r="Q168" i="3"/>
  <c r="U168" i="3"/>
  <c r="Y168" i="3"/>
  <c r="AC168" i="3"/>
  <c r="AG168" i="3"/>
  <c r="AK168" i="3"/>
  <c r="AO168" i="3"/>
  <c r="AS168" i="3"/>
  <c r="AW168" i="3"/>
  <c r="BA168" i="3"/>
  <c r="BE168" i="3"/>
  <c r="BI168" i="3"/>
  <c r="N177" i="3"/>
  <c r="R177" i="3"/>
  <c r="V177" i="3"/>
  <c r="Z177" i="3"/>
  <c r="AD177" i="3"/>
  <c r="AH177" i="3"/>
  <c r="AL177" i="3"/>
  <c r="AP177" i="3"/>
  <c r="O177" i="3"/>
  <c r="S177" i="3"/>
  <c r="W177" i="3"/>
  <c r="AA177" i="3"/>
  <c r="AE177" i="3"/>
  <c r="AI177" i="3"/>
  <c r="AM177" i="3"/>
  <c r="M177" i="3"/>
  <c r="Q177" i="3"/>
  <c r="U177" i="3"/>
  <c r="Y177" i="3"/>
  <c r="AC177" i="3"/>
  <c r="AG177" i="3"/>
  <c r="AK177" i="3"/>
  <c r="AO177" i="3"/>
  <c r="P177" i="3"/>
  <c r="AF177" i="3"/>
  <c r="AR177" i="3"/>
  <c r="AV177" i="3"/>
  <c r="AZ177" i="3"/>
  <c r="BD177" i="3"/>
  <c r="BH177" i="3"/>
  <c r="T177" i="3"/>
  <c r="AJ177" i="3"/>
  <c r="AS177" i="3"/>
  <c r="AW177" i="3"/>
  <c r="BA177" i="3"/>
  <c r="BE177" i="3"/>
  <c r="BI177" i="3"/>
  <c r="X177" i="3"/>
  <c r="AN177" i="3"/>
  <c r="AT177" i="3"/>
  <c r="AX177" i="3"/>
  <c r="BB177" i="3"/>
  <c r="BF177" i="3"/>
  <c r="AB177" i="3"/>
  <c r="AQ177" i="3"/>
  <c r="AU177" i="3"/>
  <c r="AY177" i="3"/>
  <c r="BC177" i="3"/>
  <c r="BG177" i="3"/>
  <c r="BM259" i="3"/>
  <c r="AU140" i="3"/>
  <c r="AE140" i="3"/>
  <c r="O140" i="3"/>
  <c r="AT140" i="3"/>
  <c r="AD140" i="3"/>
  <c r="N140" i="3"/>
  <c r="AW140" i="3"/>
  <c r="AG140" i="3"/>
  <c r="Q140" i="3"/>
  <c r="AZ140" i="3"/>
  <c r="AJ140" i="3"/>
  <c r="T140" i="3"/>
  <c r="BC149" i="3"/>
  <c r="AI149" i="3"/>
  <c r="O149" i="3"/>
  <c r="AV149" i="3"/>
  <c r="AF149" i="3"/>
  <c r="P149" i="3"/>
  <c r="AT149" i="3"/>
  <c r="AD149" i="3"/>
  <c r="N149" i="3"/>
  <c r="AW149" i="3"/>
  <c r="AG149" i="3"/>
  <c r="Q149" i="3"/>
  <c r="AV156" i="3"/>
  <c r="AF156" i="3"/>
  <c r="P156" i="3"/>
  <c r="AT158" i="3"/>
  <c r="AD158" i="3"/>
  <c r="N158" i="3"/>
  <c r="AW158" i="3"/>
  <c r="AG158" i="3"/>
  <c r="Q158" i="3"/>
  <c r="AZ158" i="3"/>
  <c r="AJ158" i="3"/>
  <c r="T158" i="3"/>
  <c r="AY158" i="3"/>
  <c r="AI158" i="3"/>
  <c r="S158" i="3"/>
  <c r="BH165" i="3"/>
  <c r="AR165" i="3"/>
  <c r="AB165" i="3"/>
  <c r="BG165" i="3"/>
  <c r="AQ165" i="3"/>
  <c r="AA165" i="3"/>
  <c r="BF165" i="3"/>
  <c r="AP165" i="3"/>
  <c r="Z165" i="3"/>
  <c r="BI165" i="3"/>
  <c r="AS165" i="3"/>
  <c r="AC165" i="3"/>
  <c r="M165" i="3"/>
  <c r="N268" i="3"/>
  <c r="R268" i="3"/>
  <c r="V268" i="3"/>
  <c r="Z268" i="3"/>
  <c r="AD268" i="3"/>
  <c r="AH268" i="3"/>
  <c r="AL268" i="3"/>
  <c r="AP268" i="3"/>
  <c r="AT268" i="3"/>
  <c r="AX268" i="3"/>
  <c r="BB268" i="3"/>
  <c r="BF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P106" i="3"/>
  <c r="T106" i="3"/>
  <c r="X106" i="3"/>
  <c r="AB106" i="3"/>
  <c r="AF106" i="3"/>
  <c r="AJ106" i="3"/>
  <c r="AN106" i="3"/>
  <c r="AR106" i="3"/>
  <c r="AV106" i="3"/>
  <c r="AZ106" i="3"/>
  <c r="BD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AX257" i="3"/>
  <c r="AH257" i="3"/>
  <c r="R257" i="3"/>
  <c r="BA257" i="3"/>
  <c r="AK257" i="3"/>
  <c r="U257" i="3"/>
  <c r="AR257" i="3"/>
  <c r="AB257" i="3"/>
  <c r="BG257" i="3"/>
  <c r="AQ257" i="3"/>
  <c r="AA257" i="3"/>
  <c r="Z267" i="3"/>
  <c r="AP267" i="3"/>
  <c r="BF267" i="3"/>
  <c r="P123" i="3"/>
  <c r="T123" i="3"/>
  <c r="X123" i="3"/>
  <c r="M123" i="3"/>
  <c r="Q123" i="3"/>
  <c r="U123" i="3"/>
  <c r="Y123" i="3"/>
  <c r="AC123" i="3"/>
  <c r="AG123" i="3"/>
  <c r="AK123" i="3"/>
  <c r="AO123" i="3"/>
  <c r="AS123" i="3"/>
  <c r="N123" i="3"/>
  <c r="R123" i="3"/>
  <c r="V123" i="3"/>
  <c r="Z123" i="3"/>
  <c r="O123" i="3"/>
  <c r="S123" i="3"/>
  <c r="W123" i="3"/>
  <c r="AA123" i="3"/>
  <c r="AE123" i="3"/>
  <c r="AI123" i="3"/>
  <c r="AM123" i="3"/>
  <c r="AQ123" i="3"/>
  <c r="AB123" i="3"/>
  <c r="AJ123" i="3"/>
  <c r="AR123" i="3"/>
  <c r="AW123" i="3"/>
  <c r="BA123" i="3"/>
  <c r="BE123" i="3"/>
  <c r="BI123" i="3"/>
  <c r="AD123" i="3"/>
  <c r="AL123" i="3"/>
  <c r="AT123" i="3"/>
  <c r="AX123" i="3"/>
  <c r="BB123" i="3"/>
  <c r="BF123" i="3"/>
  <c r="AF123" i="3"/>
  <c r="AN123" i="3"/>
  <c r="AU123" i="3"/>
  <c r="AY123" i="3"/>
  <c r="BC123" i="3"/>
  <c r="BG123" i="3"/>
  <c r="AH123" i="3"/>
  <c r="AP123" i="3"/>
  <c r="AV123" i="3"/>
  <c r="AZ123" i="3"/>
  <c r="BD123" i="3"/>
  <c r="BH123" i="3"/>
  <c r="N139" i="3"/>
  <c r="R139" i="3"/>
  <c r="V139" i="3"/>
  <c r="Z139" i="3"/>
  <c r="AD139" i="3"/>
  <c r="AH139" i="3"/>
  <c r="AL139" i="3"/>
  <c r="AP139" i="3"/>
  <c r="AT139" i="3"/>
  <c r="AX139" i="3"/>
  <c r="BB139" i="3"/>
  <c r="BF139" i="3"/>
  <c r="O139" i="3"/>
  <c r="S139" i="3"/>
  <c r="W139" i="3"/>
  <c r="AA139" i="3"/>
  <c r="AE139" i="3"/>
  <c r="AI139" i="3"/>
  <c r="AM139" i="3"/>
  <c r="AQ139" i="3"/>
  <c r="AU139" i="3"/>
  <c r="AY139" i="3"/>
  <c r="BC139" i="3"/>
  <c r="BG139" i="3"/>
  <c r="P139" i="3"/>
  <c r="T139" i="3"/>
  <c r="X139" i="3"/>
  <c r="AB139" i="3"/>
  <c r="AF139" i="3"/>
  <c r="AJ139" i="3"/>
  <c r="AN139" i="3"/>
  <c r="AR139" i="3"/>
  <c r="AV139" i="3"/>
  <c r="AZ139" i="3"/>
  <c r="BD139" i="3"/>
  <c r="BH139" i="3"/>
  <c r="M139" i="3"/>
  <c r="Q139" i="3"/>
  <c r="U139" i="3"/>
  <c r="Y139" i="3"/>
  <c r="AC139" i="3"/>
  <c r="AG139" i="3"/>
  <c r="AK139" i="3"/>
  <c r="AO139" i="3"/>
  <c r="AS139" i="3"/>
  <c r="AW139" i="3"/>
  <c r="BA139" i="3"/>
  <c r="BE139" i="3"/>
  <c r="BI139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O171" i="3"/>
  <c r="S171" i="3"/>
  <c r="W171" i="3"/>
  <c r="AA171" i="3"/>
  <c r="AE171" i="3"/>
  <c r="AI171" i="3"/>
  <c r="AM171" i="3"/>
  <c r="AQ171" i="3"/>
  <c r="AU171" i="3"/>
  <c r="AY171" i="3"/>
  <c r="BC171" i="3"/>
  <c r="BG171" i="3"/>
  <c r="P171" i="3"/>
  <c r="T171" i="3"/>
  <c r="X171" i="3"/>
  <c r="AB171" i="3"/>
  <c r="AF171" i="3"/>
  <c r="AJ171" i="3"/>
  <c r="AN171" i="3"/>
  <c r="AR171" i="3"/>
  <c r="AV171" i="3"/>
  <c r="AZ171" i="3"/>
  <c r="BD171" i="3"/>
  <c r="BH171" i="3"/>
  <c r="M171" i="3"/>
  <c r="Q171" i="3"/>
  <c r="U171" i="3"/>
  <c r="Y171" i="3"/>
  <c r="AC171" i="3"/>
  <c r="AG171" i="3"/>
  <c r="AK171" i="3"/>
  <c r="AO171" i="3"/>
  <c r="AS171" i="3"/>
  <c r="AW171" i="3"/>
  <c r="BA171" i="3"/>
  <c r="BE171" i="3"/>
  <c r="BI171" i="3"/>
  <c r="N171" i="3"/>
  <c r="R171" i="3"/>
  <c r="V171" i="3"/>
  <c r="Z171" i="3"/>
  <c r="AD171" i="3"/>
  <c r="AH171" i="3"/>
  <c r="AL171" i="3"/>
  <c r="AP171" i="3"/>
  <c r="AT171" i="3"/>
  <c r="AX171" i="3"/>
  <c r="BB171" i="3"/>
  <c r="BF171" i="3"/>
  <c r="AT197" i="3"/>
  <c r="AD197" i="3"/>
  <c r="N197" i="3"/>
  <c r="AW197" i="3"/>
  <c r="AG197" i="3"/>
  <c r="Q197" i="3"/>
  <c r="AZ197" i="3"/>
  <c r="AJ197" i="3"/>
  <c r="T197" i="3"/>
  <c r="AY197" i="3"/>
  <c r="AI197" i="3"/>
  <c r="S197" i="3"/>
  <c r="O267" i="3"/>
  <c r="BA264" i="3"/>
  <c r="AK264" i="3"/>
  <c r="U264" i="3"/>
  <c r="BD264" i="3"/>
  <c r="AN264" i="3"/>
  <c r="X264" i="3"/>
  <c r="BC264" i="3"/>
  <c r="AM264" i="3"/>
  <c r="W264" i="3"/>
  <c r="BB264" i="3"/>
  <c r="AL264" i="3"/>
  <c r="V264" i="3"/>
  <c r="AV261" i="3"/>
  <c r="AF261" i="3"/>
  <c r="P261" i="3"/>
  <c r="AU261" i="3"/>
  <c r="AE261" i="3"/>
  <c r="O261" i="3"/>
  <c r="AT261" i="3"/>
  <c r="AD261" i="3"/>
  <c r="N261" i="3"/>
  <c r="AW261" i="3"/>
  <c r="AG261" i="3"/>
  <c r="Q261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S184" i="3"/>
  <c r="W184" i="3"/>
  <c r="AA184" i="3"/>
  <c r="AE184" i="3"/>
  <c r="AI184" i="3"/>
  <c r="AM184" i="3"/>
  <c r="AQ184" i="3"/>
  <c r="AU184" i="3"/>
  <c r="AY184" i="3"/>
  <c r="BC184" i="3"/>
  <c r="BG184" i="3"/>
  <c r="P184" i="3"/>
  <c r="T184" i="3"/>
  <c r="X184" i="3"/>
  <c r="AB184" i="3"/>
  <c r="AF184" i="3"/>
  <c r="AJ184" i="3"/>
  <c r="AN184" i="3"/>
  <c r="AR184" i="3"/>
  <c r="AV184" i="3"/>
  <c r="AZ184" i="3"/>
  <c r="BD184" i="3"/>
  <c r="BH184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9" i="3"/>
  <c r="S179" i="3"/>
  <c r="W179" i="3"/>
  <c r="AA179" i="3"/>
  <c r="AE179" i="3"/>
  <c r="AI179" i="3"/>
  <c r="AM179" i="3"/>
  <c r="AQ179" i="3"/>
  <c r="AU179" i="3"/>
  <c r="AY179" i="3"/>
  <c r="BC179" i="3"/>
  <c r="BG179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O195" i="3"/>
  <c r="S195" i="3"/>
  <c r="W195" i="3"/>
  <c r="AA195" i="3"/>
  <c r="AE195" i="3"/>
  <c r="AI195" i="3"/>
  <c r="AM195" i="3"/>
  <c r="AQ195" i="3"/>
  <c r="AU195" i="3"/>
  <c r="AY195" i="3"/>
  <c r="BC195" i="3"/>
  <c r="BG195" i="3"/>
  <c r="P195" i="3"/>
  <c r="T195" i="3"/>
  <c r="X195" i="3"/>
  <c r="AB195" i="3"/>
  <c r="AF195" i="3"/>
  <c r="AJ195" i="3"/>
  <c r="AN195" i="3"/>
  <c r="AR195" i="3"/>
  <c r="AV195" i="3"/>
  <c r="AZ195" i="3"/>
  <c r="BD195" i="3"/>
  <c r="BH195" i="3"/>
  <c r="M195" i="3"/>
  <c r="Q195" i="3"/>
  <c r="U195" i="3"/>
  <c r="Y195" i="3"/>
  <c r="AC195" i="3"/>
  <c r="AG195" i="3"/>
  <c r="AK195" i="3"/>
  <c r="AO195" i="3"/>
  <c r="AS195" i="3"/>
  <c r="AW195" i="3"/>
  <c r="BA195" i="3"/>
  <c r="BE195" i="3"/>
  <c r="BI195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N250" i="3"/>
  <c r="R250" i="3"/>
  <c r="V250" i="3"/>
  <c r="Z250" i="3"/>
  <c r="AD250" i="3"/>
  <c r="AH250" i="3"/>
  <c r="AL250" i="3"/>
  <c r="AP250" i="3"/>
  <c r="AT250" i="3"/>
  <c r="AX250" i="3"/>
  <c r="BB250" i="3"/>
  <c r="BF250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P250" i="3"/>
  <c r="T250" i="3"/>
  <c r="X250" i="3"/>
  <c r="AB250" i="3"/>
  <c r="AF250" i="3"/>
  <c r="AJ250" i="3"/>
  <c r="AN250" i="3"/>
  <c r="AR250" i="3"/>
  <c r="AV250" i="3"/>
  <c r="AZ250" i="3"/>
  <c r="BD250" i="3"/>
  <c r="BH250" i="3"/>
  <c r="M250" i="3"/>
  <c r="Q250" i="3"/>
  <c r="U250" i="3"/>
  <c r="Y250" i="3"/>
  <c r="AC250" i="3"/>
  <c r="AG250" i="3"/>
  <c r="AK250" i="3"/>
  <c r="AO250" i="3"/>
  <c r="AS250" i="3"/>
  <c r="AW250" i="3"/>
  <c r="BA250" i="3"/>
  <c r="BE250" i="3"/>
  <c r="BI250" i="3"/>
  <c r="N233" i="3"/>
  <c r="R233" i="3"/>
  <c r="V233" i="3"/>
  <c r="Z233" i="3"/>
  <c r="AD233" i="3"/>
  <c r="AH233" i="3"/>
  <c r="AL233" i="3"/>
  <c r="AP233" i="3"/>
  <c r="AT233" i="3"/>
  <c r="AX233" i="3"/>
  <c r="BB233" i="3"/>
  <c r="BF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P233" i="3"/>
  <c r="T233" i="3"/>
  <c r="X233" i="3"/>
  <c r="AB233" i="3"/>
  <c r="AF233" i="3"/>
  <c r="AJ233" i="3"/>
  <c r="AN233" i="3"/>
  <c r="AR233" i="3"/>
  <c r="AV233" i="3"/>
  <c r="AZ233" i="3"/>
  <c r="BD233" i="3"/>
  <c r="BH233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O237" i="3"/>
  <c r="S237" i="3"/>
  <c r="W237" i="3"/>
  <c r="AA237" i="3"/>
  <c r="AE237" i="3"/>
  <c r="AI237" i="3"/>
  <c r="AM237" i="3"/>
  <c r="AQ237" i="3"/>
  <c r="AU237" i="3"/>
  <c r="AY237" i="3"/>
  <c r="BC237" i="3"/>
  <c r="BG237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O241" i="3"/>
  <c r="S241" i="3"/>
  <c r="W241" i="3"/>
  <c r="AA241" i="3"/>
  <c r="AE241" i="3"/>
  <c r="AI241" i="3"/>
  <c r="AM241" i="3"/>
  <c r="AQ241" i="3"/>
  <c r="AU241" i="3"/>
  <c r="AY241" i="3"/>
  <c r="BC241" i="3"/>
  <c r="BG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M241" i="3"/>
  <c r="Q241" i="3"/>
  <c r="U241" i="3"/>
  <c r="Y241" i="3"/>
  <c r="AC241" i="3"/>
  <c r="AG241" i="3"/>
  <c r="AK241" i="3"/>
  <c r="AO241" i="3"/>
  <c r="AS241" i="3"/>
  <c r="AW241" i="3"/>
  <c r="BA241" i="3"/>
  <c r="BE241" i="3"/>
  <c r="BI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O245" i="3"/>
  <c r="S245" i="3"/>
  <c r="W245" i="3"/>
  <c r="AA245" i="3"/>
  <c r="AE245" i="3"/>
  <c r="AI245" i="3"/>
  <c r="AM245" i="3"/>
  <c r="AQ245" i="3"/>
  <c r="AU245" i="3"/>
  <c r="AY245" i="3"/>
  <c r="BC245" i="3"/>
  <c r="BG245" i="3"/>
  <c r="P245" i="3"/>
  <c r="T245" i="3"/>
  <c r="X245" i="3"/>
  <c r="AB245" i="3"/>
  <c r="AF245" i="3"/>
  <c r="AJ245" i="3"/>
  <c r="AN245" i="3"/>
  <c r="AR245" i="3"/>
  <c r="AV245" i="3"/>
  <c r="AZ245" i="3"/>
  <c r="BD245" i="3"/>
  <c r="BH245" i="3"/>
  <c r="M245" i="3"/>
  <c r="Q245" i="3"/>
  <c r="U245" i="3"/>
  <c r="Y245" i="3"/>
  <c r="AC245" i="3"/>
  <c r="AG245" i="3"/>
  <c r="AK245" i="3"/>
  <c r="AO245" i="3"/>
  <c r="AS245" i="3"/>
  <c r="AW245" i="3"/>
  <c r="BA245" i="3"/>
  <c r="BE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O249" i="3"/>
  <c r="S249" i="3"/>
  <c r="W249" i="3"/>
  <c r="AA249" i="3"/>
  <c r="AE249" i="3"/>
  <c r="AI249" i="3"/>
  <c r="AM249" i="3"/>
  <c r="AQ249" i="3"/>
  <c r="AU249" i="3"/>
  <c r="AY249" i="3"/>
  <c r="BC249" i="3"/>
  <c r="BG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M249" i="3"/>
  <c r="Q249" i="3"/>
  <c r="U249" i="3"/>
  <c r="Y249" i="3"/>
  <c r="AC249" i="3"/>
  <c r="AG249" i="3"/>
  <c r="AK249" i="3"/>
  <c r="AO249" i="3"/>
  <c r="AS249" i="3"/>
  <c r="AW249" i="3"/>
  <c r="BA249" i="3"/>
  <c r="BE249" i="3"/>
  <c r="BI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O253" i="3"/>
  <c r="S253" i="3"/>
  <c r="W253" i="3"/>
  <c r="AA253" i="3"/>
  <c r="AE253" i="3"/>
  <c r="AI253" i="3"/>
  <c r="AM253" i="3"/>
  <c r="AQ253" i="3"/>
  <c r="AU253" i="3"/>
  <c r="AY253" i="3"/>
  <c r="BC253" i="3"/>
  <c r="BG253" i="3"/>
  <c r="P253" i="3"/>
  <c r="T253" i="3"/>
  <c r="X253" i="3"/>
  <c r="AB253" i="3"/>
  <c r="AF253" i="3"/>
  <c r="AJ253" i="3"/>
  <c r="AN253" i="3"/>
  <c r="AR253" i="3"/>
  <c r="AV253" i="3"/>
  <c r="AZ253" i="3"/>
  <c r="BD253" i="3"/>
  <c r="BH253" i="3"/>
  <c r="M253" i="3"/>
  <c r="Q253" i="3"/>
  <c r="U253" i="3"/>
  <c r="Y253" i="3"/>
  <c r="AC253" i="3"/>
  <c r="AG253" i="3"/>
  <c r="AK253" i="3"/>
  <c r="AO253" i="3"/>
  <c r="AS253" i="3"/>
  <c r="AW253" i="3"/>
  <c r="BA253" i="3"/>
  <c r="BE253" i="3"/>
  <c r="BI253" i="3"/>
  <c r="N253" i="3"/>
  <c r="R253" i="3"/>
  <c r="V253" i="3"/>
  <c r="Z253" i="3"/>
  <c r="AD253" i="3"/>
  <c r="AH253" i="3"/>
  <c r="AL253" i="3"/>
  <c r="AP253" i="3"/>
  <c r="AT253" i="3"/>
  <c r="AX253" i="3"/>
  <c r="BB253" i="3"/>
  <c r="BF253" i="3"/>
  <c r="BN118" i="3"/>
  <c r="BJ118" i="3"/>
  <c r="BN134" i="3"/>
  <c r="BL157" i="3"/>
  <c r="BN166" i="3"/>
  <c r="BL193" i="3"/>
  <c r="BM202" i="3"/>
  <c r="N254" i="3"/>
  <c r="R254" i="3"/>
  <c r="V254" i="3"/>
  <c r="Z254" i="3"/>
  <c r="AD254" i="3"/>
  <c r="AH254" i="3"/>
  <c r="AL254" i="3"/>
  <c r="AP254" i="3"/>
  <c r="AT254" i="3"/>
  <c r="AX254" i="3"/>
  <c r="BB254" i="3"/>
  <c r="BF254" i="3"/>
  <c r="O254" i="3"/>
  <c r="S254" i="3"/>
  <c r="W254" i="3"/>
  <c r="AA254" i="3"/>
  <c r="AE254" i="3"/>
  <c r="AI254" i="3"/>
  <c r="AM254" i="3"/>
  <c r="AQ254" i="3"/>
  <c r="AU254" i="3"/>
  <c r="AY254" i="3"/>
  <c r="BC254" i="3"/>
  <c r="BG254" i="3"/>
  <c r="P254" i="3"/>
  <c r="T254" i="3"/>
  <c r="X254" i="3"/>
  <c r="AB254" i="3"/>
  <c r="AF254" i="3"/>
  <c r="AJ254" i="3"/>
  <c r="AN254" i="3"/>
  <c r="AR254" i="3"/>
  <c r="AV254" i="3"/>
  <c r="AZ254" i="3"/>
  <c r="BD254" i="3"/>
  <c r="BH254" i="3"/>
  <c r="M254" i="3"/>
  <c r="Q254" i="3"/>
  <c r="U254" i="3"/>
  <c r="Y254" i="3"/>
  <c r="AC254" i="3"/>
  <c r="AG254" i="3"/>
  <c r="AK254" i="3"/>
  <c r="AO254" i="3"/>
  <c r="AS254" i="3"/>
  <c r="AW254" i="3"/>
  <c r="BA254" i="3"/>
  <c r="BE254" i="3"/>
  <c r="BI254" i="3"/>
  <c r="T267" i="3"/>
  <c r="AJ267" i="3"/>
  <c r="AZ267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P115" i="3"/>
  <c r="T115" i="3"/>
  <c r="X115" i="3"/>
  <c r="AB115" i="3"/>
  <c r="AF115" i="3"/>
  <c r="AJ115" i="3"/>
  <c r="AN115" i="3"/>
  <c r="M115" i="3"/>
  <c r="Q115" i="3"/>
  <c r="U115" i="3"/>
  <c r="Y115" i="3"/>
  <c r="AC115" i="3"/>
  <c r="AG115" i="3"/>
  <c r="AK115" i="3"/>
  <c r="AO115" i="3"/>
  <c r="AS115" i="3"/>
  <c r="AW115" i="3"/>
  <c r="BA115" i="3"/>
  <c r="BE115" i="3"/>
  <c r="BI115" i="3"/>
  <c r="AR115" i="3"/>
  <c r="BH115" i="3"/>
  <c r="AV115" i="3"/>
  <c r="AZ115" i="3"/>
  <c r="BD115" i="3"/>
  <c r="N152" i="3"/>
  <c r="R152" i="3"/>
  <c r="V152" i="3"/>
  <c r="Z152" i="3"/>
  <c r="AD152" i="3"/>
  <c r="AH152" i="3"/>
  <c r="AL152" i="3"/>
  <c r="AP152" i="3"/>
  <c r="AT152" i="3"/>
  <c r="AX152" i="3"/>
  <c r="BB152" i="3"/>
  <c r="BF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M161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P161" i="3"/>
  <c r="T161" i="3"/>
  <c r="X161" i="3"/>
  <c r="AB161" i="3"/>
  <c r="AF161" i="3"/>
  <c r="AJ161" i="3"/>
  <c r="AN161" i="3"/>
  <c r="AR161" i="3"/>
  <c r="AV161" i="3"/>
  <c r="AZ161" i="3"/>
  <c r="BD161" i="3"/>
  <c r="BH161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BH257" i="3"/>
  <c r="BM263" i="3"/>
  <c r="Q267" i="3"/>
  <c r="AG267" i="3"/>
  <c r="AW267" i="3"/>
  <c r="AW117" i="3"/>
  <c r="Y117" i="3"/>
  <c r="BA117" i="3"/>
  <c r="AE117" i="3"/>
  <c r="BD117" i="3"/>
  <c r="AJ117" i="3"/>
  <c r="BG117" i="3"/>
  <c r="AN117" i="3"/>
  <c r="AF117" i="3"/>
  <c r="P117" i="3"/>
  <c r="AL117" i="3"/>
  <c r="V117" i="3"/>
  <c r="AT124" i="3"/>
  <c r="AD124" i="3"/>
  <c r="N124" i="3"/>
  <c r="AW124" i="3"/>
  <c r="AG124" i="3"/>
  <c r="Q124" i="3"/>
  <c r="AZ124" i="3"/>
  <c r="AJ124" i="3"/>
  <c r="T124" i="3"/>
  <c r="AY124" i="3"/>
  <c r="AI124" i="3"/>
  <c r="S124" i="3"/>
  <c r="AX126" i="3"/>
  <c r="AH126" i="3"/>
  <c r="R126" i="3"/>
  <c r="BA126" i="3"/>
  <c r="AK126" i="3"/>
  <c r="U126" i="3"/>
  <c r="BD126" i="3"/>
  <c r="AN126" i="3"/>
  <c r="X126" i="3"/>
  <c r="BC126" i="3"/>
  <c r="AM126" i="3"/>
  <c r="W126" i="3"/>
  <c r="AW133" i="3"/>
  <c r="AG133" i="3"/>
  <c r="Q133" i="3"/>
  <c r="AZ133" i="3"/>
  <c r="AJ133" i="3"/>
  <c r="T133" i="3"/>
  <c r="AY133" i="3"/>
  <c r="AI133" i="3"/>
  <c r="S133" i="3"/>
  <c r="AX133" i="3"/>
  <c r="AH133" i="3"/>
  <c r="R133" i="3"/>
  <c r="BG140" i="3"/>
  <c r="AQ140" i="3"/>
  <c r="AA140" i="3"/>
  <c r="BF140" i="3"/>
  <c r="AP140" i="3"/>
  <c r="Z140" i="3"/>
  <c r="BI140" i="3"/>
  <c r="AS140" i="3"/>
  <c r="AC140" i="3"/>
  <c r="M140" i="3"/>
  <c r="AV140" i="3"/>
  <c r="AF140" i="3"/>
  <c r="P140" i="3"/>
  <c r="AU142" i="3"/>
  <c r="AE142" i="3"/>
  <c r="O142" i="3"/>
  <c r="AT142" i="3"/>
  <c r="AD142" i="3"/>
  <c r="N142" i="3"/>
  <c r="AW142" i="3"/>
  <c r="AG142" i="3"/>
  <c r="Q142" i="3"/>
  <c r="AZ142" i="3"/>
  <c r="AJ142" i="3"/>
  <c r="T142" i="3"/>
  <c r="BG149" i="3"/>
  <c r="AM149" i="3"/>
  <c r="S149" i="3"/>
  <c r="BH149" i="3"/>
  <c r="AR149" i="3"/>
  <c r="AB149" i="3"/>
  <c r="BF149" i="3"/>
  <c r="AP149" i="3"/>
  <c r="Z149" i="3"/>
  <c r="BI149" i="3"/>
  <c r="AS149" i="3"/>
  <c r="AC149" i="3"/>
  <c r="M149" i="3"/>
  <c r="BC156" i="3"/>
  <c r="AM156" i="3"/>
  <c r="W156" i="3"/>
  <c r="BB156" i="3"/>
  <c r="AL156" i="3"/>
  <c r="V156" i="3"/>
  <c r="BE156" i="3"/>
  <c r="AO156" i="3"/>
  <c r="Y156" i="3"/>
  <c r="BH156" i="3"/>
  <c r="AR156" i="3"/>
  <c r="AB156" i="3"/>
  <c r="BF158" i="3"/>
  <c r="AP158" i="3"/>
  <c r="Z158" i="3"/>
  <c r="BI158" i="3"/>
  <c r="AS158" i="3"/>
  <c r="AC158" i="3"/>
  <c r="M158" i="3"/>
  <c r="AV158" i="3"/>
  <c r="AF158" i="3"/>
  <c r="P158" i="3"/>
  <c r="AU158" i="3"/>
  <c r="AE158" i="3"/>
  <c r="O158" i="3"/>
  <c r="BD165" i="3"/>
  <c r="AN165" i="3"/>
  <c r="X165" i="3"/>
  <c r="BC165" i="3"/>
  <c r="AM165" i="3"/>
  <c r="W165" i="3"/>
  <c r="BB165" i="3"/>
  <c r="AL165" i="3"/>
  <c r="V165" i="3"/>
  <c r="BE165" i="3"/>
  <c r="AO165" i="3"/>
  <c r="Y165" i="3"/>
  <c r="BK167" i="3"/>
  <c r="AT185" i="3"/>
  <c r="AD185" i="3"/>
  <c r="N185" i="3"/>
  <c r="AW185" i="3"/>
  <c r="AG185" i="3"/>
  <c r="Q185" i="3"/>
  <c r="AZ185" i="3"/>
  <c r="AJ185" i="3"/>
  <c r="T185" i="3"/>
  <c r="AY185" i="3"/>
  <c r="AI185" i="3"/>
  <c r="S185" i="3"/>
  <c r="P199" i="3"/>
  <c r="T199" i="3"/>
  <c r="X199" i="3"/>
  <c r="AB199" i="3"/>
  <c r="AF199" i="3"/>
  <c r="AJ199" i="3"/>
  <c r="AN199" i="3"/>
  <c r="AR199" i="3"/>
  <c r="AV199" i="3"/>
  <c r="AZ199" i="3"/>
  <c r="BD199" i="3"/>
  <c r="BH199" i="3"/>
  <c r="M199" i="3"/>
  <c r="Q199" i="3"/>
  <c r="U199" i="3"/>
  <c r="Y199" i="3"/>
  <c r="AC199" i="3"/>
  <c r="AG199" i="3"/>
  <c r="AK199" i="3"/>
  <c r="AO199" i="3"/>
  <c r="AS199" i="3"/>
  <c r="AW199" i="3"/>
  <c r="BA199" i="3"/>
  <c r="BE199" i="3"/>
  <c r="BI199" i="3"/>
  <c r="N199" i="3"/>
  <c r="R199" i="3"/>
  <c r="V199" i="3"/>
  <c r="Z199" i="3"/>
  <c r="AD199" i="3"/>
  <c r="AH199" i="3"/>
  <c r="AL199" i="3"/>
  <c r="AP199" i="3"/>
  <c r="AT199" i="3"/>
  <c r="AX199" i="3"/>
  <c r="BB199" i="3"/>
  <c r="BF199" i="3"/>
  <c r="O199" i="3"/>
  <c r="S199" i="3"/>
  <c r="W199" i="3"/>
  <c r="AA199" i="3"/>
  <c r="AE199" i="3"/>
  <c r="AI199" i="3"/>
  <c r="AM199" i="3"/>
  <c r="AQ199" i="3"/>
  <c r="AU199" i="3"/>
  <c r="AY199" i="3"/>
  <c r="BC199" i="3"/>
  <c r="BG199" i="3"/>
  <c r="P203" i="3"/>
  <c r="T203" i="3"/>
  <c r="X203" i="3"/>
  <c r="AB203" i="3"/>
  <c r="AF203" i="3"/>
  <c r="AJ203" i="3"/>
  <c r="AN203" i="3"/>
  <c r="AR203" i="3"/>
  <c r="AV203" i="3"/>
  <c r="AZ203" i="3"/>
  <c r="BD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N203" i="3"/>
  <c r="R203" i="3"/>
  <c r="V203" i="3"/>
  <c r="Z203" i="3"/>
  <c r="AD203" i="3"/>
  <c r="AH203" i="3"/>
  <c r="AL203" i="3"/>
  <c r="AP203" i="3"/>
  <c r="AT203" i="3"/>
  <c r="AX203" i="3"/>
  <c r="BB203" i="3"/>
  <c r="BF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O207" i="3"/>
  <c r="S207" i="3"/>
  <c r="W207" i="3"/>
  <c r="AA207" i="3"/>
  <c r="AE207" i="3"/>
  <c r="AI207" i="3"/>
  <c r="AM207" i="3"/>
  <c r="AQ207" i="3"/>
  <c r="AU207" i="3"/>
  <c r="AY207" i="3"/>
  <c r="BC207" i="3"/>
  <c r="BG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M207" i="3"/>
  <c r="Q207" i="3"/>
  <c r="U207" i="3"/>
  <c r="Y207" i="3"/>
  <c r="AC207" i="3"/>
  <c r="AG207" i="3"/>
  <c r="AK207" i="3"/>
  <c r="AO207" i="3"/>
  <c r="AS207" i="3"/>
  <c r="AW207" i="3"/>
  <c r="BA207" i="3"/>
  <c r="BE207" i="3"/>
  <c r="BI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P211" i="3"/>
  <c r="T211" i="3"/>
  <c r="X211" i="3"/>
  <c r="AB211" i="3"/>
  <c r="AF211" i="3"/>
  <c r="AJ211" i="3"/>
  <c r="AN211" i="3"/>
  <c r="AR211" i="3"/>
  <c r="AV211" i="3"/>
  <c r="AZ211" i="3"/>
  <c r="BD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N211" i="3"/>
  <c r="R211" i="3"/>
  <c r="V211" i="3"/>
  <c r="Z211" i="3"/>
  <c r="AD211" i="3"/>
  <c r="AH211" i="3"/>
  <c r="AL211" i="3"/>
  <c r="AP211" i="3"/>
  <c r="AT211" i="3"/>
  <c r="AX211" i="3"/>
  <c r="BB211" i="3"/>
  <c r="BF211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P215" i="3"/>
  <c r="T215" i="3"/>
  <c r="X215" i="3"/>
  <c r="AB215" i="3"/>
  <c r="AF215" i="3"/>
  <c r="AJ215" i="3"/>
  <c r="AN215" i="3"/>
  <c r="AR215" i="3"/>
  <c r="AV215" i="3"/>
  <c r="AZ215" i="3"/>
  <c r="BD215" i="3"/>
  <c r="BH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5" i="3"/>
  <c r="R215" i="3"/>
  <c r="V215" i="3"/>
  <c r="Z215" i="3"/>
  <c r="AD215" i="3"/>
  <c r="AH215" i="3"/>
  <c r="AL215" i="3"/>
  <c r="AP215" i="3"/>
  <c r="AT215" i="3"/>
  <c r="AX215" i="3"/>
  <c r="BB215" i="3"/>
  <c r="BF215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P219" i="3"/>
  <c r="T219" i="3"/>
  <c r="X219" i="3"/>
  <c r="AB219" i="3"/>
  <c r="AF219" i="3"/>
  <c r="AJ219" i="3"/>
  <c r="AN219" i="3"/>
  <c r="AR219" i="3"/>
  <c r="AV219" i="3"/>
  <c r="AZ219" i="3"/>
  <c r="BD219" i="3"/>
  <c r="BH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19" i="3"/>
  <c r="R219" i="3"/>
  <c r="V219" i="3"/>
  <c r="Z219" i="3"/>
  <c r="AD219" i="3"/>
  <c r="AH219" i="3"/>
  <c r="AL219" i="3"/>
  <c r="AP219" i="3"/>
  <c r="AT219" i="3"/>
  <c r="AX219" i="3"/>
  <c r="BB219" i="3"/>
  <c r="BF219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P223" i="3"/>
  <c r="T223" i="3"/>
  <c r="X223" i="3"/>
  <c r="AB223" i="3"/>
  <c r="AF223" i="3"/>
  <c r="AJ223" i="3"/>
  <c r="AN223" i="3"/>
  <c r="AR223" i="3"/>
  <c r="AV223" i="3"/>
  <c r="AZ223" i="3"/>
  <c r="BD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N223" i="3"/>
  <c r="R223" i="3"/>
  <c r="V223" i="3"/>
  <c r="Z223" i="3"/>
  <c r="AD223" i="3"/>
  <c r="AH223" i="3"/>
  <c r="AL223" i="3"/>
  <c r="AP223" i="3"/>
  <c r="AT223" i="3"/>
  <c r="AX223" i="3"/>
  <c r="BB223" i="3"/>
  <c r="BF223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P227" i="3"/>
  <c r="T227" i="3"/>
  <c r="X227" i="3"/>
  <c r="AB227" i="3"/>
  <c r="AF227" i="3"/>
  <c r="AJ227" i="3"/>
  <c r="AN227" i="3"/>
  <c r="AR227" i="3"/>
  <c r="AV227" i="3"/>
  <c r="AZ227" i="3"/>
  <c r="BD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V227" i="3"/>
  <c r="AL227" i="3"/>
  <c r="BB227" i="3"/>
  <c r="Z227" i="3"/>
  <c r="AP227" i="3"/>
  <c r="BF227" i="3"/>
  <c r="N227" i="3"/>
  <c r="AD227" i="3"/>
  <c r="AT227" i="3"/>
  <c r="R227" i="3"/>
  <c r="AH227" i="3"/>
  <c r="AX227" i="3"/>
  <c r="O231" i="3"/>
  <c r="S231" i="3"/>
  <c r="W231" i="3"/>
  <c r="AA231" i="3"/>
  <c r="AE231" i="3"/>
  <c r="AI231" i="3"/>
  <c r="AM231" i="3"/>
  <c r="P231" i="3"/>
  <c r="T231" i="3"/>
  <c r="X231" i="3"/>
  <c r="AB231" i="3"/>
  <c r="AF231" i="3"/>
  <c r="AJ231" i="3"/>
  <c r="AN231" i="3"/>
  <c r="AR231" i="3"/>
  <c r="AV231" i="3"/>
  <c r="AZ231" i="3"/>
  <c r="BD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R231" i="3"/>
  <c r="AH231" i="3"/>
  <c r="AT231" i="3"/>
  <c r="BB231" i="3"/>
  <c r="V231" i="3"/>
  <c r="AL231" i="3"/>
  <c r="AU231" i="3"/>
  <c r="BC231" i="3"/>
  <c r="Z231" i="3"/>
  <c r="AP231" i="3"/>
  <c r="AX231" i="3"/>
  <c r="BF231" i="3"/>
  <c r="N231" i="3"/>
  <c r="AD231" i="3"/>
  <c r="AQ231" i="3"/>
  <c r="AY231" i="3"/>
  <c r="BG231" i="3"/>
  <c r="AT257" i="3"/>
  <c r="AD257" i="3"/>
  <c r="N257" i="3"/>
  <c r="AW257" i="3"/>
  <c r="AG257" i="3"/>
  <c r="Q257" i="3"/>
  <c r="AN257" i="3"/>
  <c r="X257" i="3"/>
  <c r="BC257" i="3"/>
  <c r="AM257" i="3"/>
  <c r="W257" i="3"/>
  <c r="O266" i="3"/>
  <c r="AE266" i="3"/>
  <c r="AU266" i="3"/>
  <c r="N267" i="3"/>
  <c r="AD267" i="3"/>
  <c r="AT267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M112" i="3"/>
  <c r="Q112" i="3"/>
  <c r="U112" i="3"/>
  <c r="Y112" i="3"/>
  <c r="AC112" i="3"/>
  <c r="AG112" i="3"/>
  <c r="AK112" i="3"/>
  <c r="AO112" i="3"/>
  <c r="AS112" i="3"/>
  <c r="AW112" i="3"/>
  <c r="BA112" i="3"/>
  <c r="BE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O112" i="3"/>
  <c r="S112" i="3"/>
  <c r="W112" i="3"/>
  <c r="AA112" i="3"/>
  <c r="AE112" i="3"/>
  <c r="AI112" i="3"/>
  <c r="AM112" i="3"/>
  <c r="AQ112" i="3"/>
  <c r="AU112" i="3"/>
  <c r="AY112" i="3"/>
  <c r="BC112" i="3"/>
  <c r="BG112" i="3"/>
  <c r="O128" i="3"/>
  <c r="S128" i="3"/>
  <c r="W128" i="3"/>
  <c r="AA128" i="3"/>
  <c r="AE128" i="3"/>
  <c r="AI128" i="3"/>
  <c r="AM128" i="3"/>
  <c r="AQ128" i="3"/>
  <c r="AU128" i="3"/>
  <c r="AY128" i="3"/>
  <c r="BC128" i="3"/>
  <c r="BG128" i="3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M128" i="3"/>
  <c r="Q128" i="3"/>
  <c r="U128" i="3"/>
  <c r="Y128" i="3"/>
  <c r="AC128" i="3"/>
  <c r="AG128" i="3"/>
  <c r="AK128" i="3"/>
  <c r="AO128" i="3"/>
  <c r="AS128" i="3"/>
  <c r="AW128" i="3"/>
  <c r="BA128" i="3"/>
  <c r="BE128" i="3"/>
  <c r="BI128" i="3"/>
  <c r="N128" i="3"/>
  <c r="R128" i="3"/>
  <c r="V128" i="3"/>
  <c r="Z128" i="3"/>
  <c r="AD128" i="3"/>
  <c r="AH128" i="3"/>
  <c r="AL128" i="3"/>
  <c r="AP128" i="3"/>
  <c r="AT128" i="3"/>
  <c r="AX128" i="3"/>
  <c r="BB128" i="3"/>
  <c r="BF128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O160" i="3"/>
  <c r="S160" i="3"/>
  <c r="W160" i="3"/>
  <c r="AA160" i="3"/>
  <c r="AE160" i="3"/>
  <c r="AI160" i="3"/>
  <c r="AM160" i="3"/>
  <c r="AQ160" i="3"/>
  <c r="AU160" i="3"/>
  <c r="AY160" i="3"/>
  <c r="BC160" i="3"/>
  <c r="BG16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M160" i="3"/>
  <c r="Q160" i="3"/>
  <c r="U160" i="3"/>
  <c r="Y160" i="3"/>
  <c r="AC160" i="3"/>
  <c r="AG160" i="3"/>
  <c r="AK160" i="3"/>
  <c r="AO160" i="3"/>
  <c r="AS160" i="3"/>
  <c r="AW160" i="3"/>
  <c r="BA160" i="3"/>
  <c r="BE160" i="3"/>
  <c r="BI160" i="3"/>
  <c r="BF197" i="3"/>
  <c r="AP197" i="3"/>
  <c r="Z197" i="3"/>
  <c r="BI197" i="3"/>
  <c r="AS197" i="3"/>
  <c r="AC197" i="3"/>
  <c r="M197" i="3"/>
  <c r="AV197" i="3"/>
  <c r="AF197" i="3"/>
  <c r="P197" i="3"/>
  <c r="AU197" i="3"/>
  <c r="AE197" i="3"/>
  <c r="O197" i="3"/>
  <c r="BN111" i="3"/>
  <c r="BM265" i="3"/>
  <c r="AW264" i="3"/>
  <c r="AG264" i="3"/>
  <c r="Q264" i="3"/>
  <c r="AZ264" i="3"/>
  <c r="AJ264" i="3"/>
  <c r="T264" i="3"/>
  <c r="AY264" i="3"/>
  <c r="AI264" i="3"/>
  <c r="S264" i="3"/>
  <c r="AX264" i="3"/>
  <c r="AH264" i="3"/>
  <c r="R264" i="3"/>
  <c r="BH261" i="3"/>
  <c r="AR261" i="3"/>
  <c r="AB261" i="3"/>
  <c r="BG261" i="3"/>
  <c r="AQ261" i="3"/>
  <c r="AA261" i="3"/>
  <c r="BF261" i="3"/>
  <c r="AP261" i="3"/>
  <c r="Z261" i="3"/>
  <c r="BI261" i="3"/>
  <c r="AS261" i="3"/>
  <c r="AC261" i="3"/>
  <c r="M261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M172" i="3"/>
  <c r="Q172" i="3"/>
  <c r="U172" i="3"/>
  <c r="Y172" i="3"/>
  <c r="AC172" i="3"/>
  <c r="AG172" i="3"/>
  <c r="AK172" i="3"/>
  <c r="AO172" i="3"/>
  <c r="AS172" i="3"/>
  <c r="AW172" i="3"/>
  <c r="BA172" i="3"/>
  <c r="BE172" i="3"/>
  <c r="BI172" i="3"/>
  <c r="N172" i="3"/>
  <c r="R172" i="3"/>
  <c r="V172" i="3"/>
  <c r="Z172" i="3"/>
  <c r="AD172" i="3"/>
  <c r="AH172" i="3"/>
  <c r="AL172" i="3"/>
  <c r="AP172" i="3"/>
  <c r="AT172" i="3"/>
  <c r="AX172" i="3"/>
  <c r="BB172" i="3"/>
  <c r="BF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N188" i="3"/>
  <c r="R188" i="3"/>
  <c r="V188" i="3"/>
  <c r="Z188" i="3"/>
  <c r="AD188" i="3"/>
  <c r="AH188" i="3"/>
  <c r="AL188" i="3"/>
  <c r="AP188" i="3"/>
  <c r="AT188" i="3"/>
  <c r="AX188" i="3"/>
  <c r="BB188" i="3"/>
  <c r="BF188" i="3"/>
  <c r="O188" i="3"/>
  <c r="S188" i="3"/>
  <c r="W188" i="3"/>
  <c r="AA188" i="3"/>
  <c r="AE188" i="3"/>
  <c r="AI188" i="3"/>
  <c r="AM188" i="3"/>
  <c r="AQ188" i="3"/>
  <c r="AU188" i="3"/>
  <c r="AY188" i="3"/>
  <c r="BC188" i="3"/>
  <c r="BG188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M183" i="3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Q174" i="3"/>
  <c r="U174" i="3"/>
  <c r="Y174" i="3"/>
  <c r="AC174" i="3"/>
  <c r="AG174" i="3"/>
  <c r="AK174" i="3"/>
  <c r="AO174" i="3"/>
  <c r="AS174" i="3"/>
  <c r="AW174" i="3"/>
  <c r="BA174" i="3"/>
  <c r="BE174" i="3"/>
  <c r="BI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M190" i="3"/>
  <c r="Q190" i="3"/>
  <c r="U190" i="3"/>
  <c r="Y190" i="3"/>
  <c r="AC190" i="3"/>
  <c r="AG190" i="3"/>
  <c r="AK190" i="3"/>
  <c r="AO190" i="3"/>
  <c r="AS190" i="3"/>
  <c r="AW190" i="3"/>
  <c r="BA190" i="3"/>
  <c r="BE190" i="3"/>
  <c r="BI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P190" i="3"/>
  <c r="T190" i="3"/>
  <c r="X190" i="3"/>
  <c r="AB190" i="3"/>
  <c r="AF190" i="3"/>
  <c r="AJ190" i="3"/>
  <c r="AN190" i="3"/>
  <c r="AR190" i="3"/>
  <c r="AV190" i="3"/>
  <c r="AZ190" i="3"/>
  <c r="BD190" i="3"/>
  <c r="BH190" i="3"/>
  <c r="P234" i="3"/>
  <c r="T234" i="3"/>
  <c r="X234" i="3"/>
  <c r="AB234" i="3"/>
  <c r="AF234" i="3"/>
  <c r="AJ234" i="3"/>
  <c r="AN234" i="3"/>
  <c r="AR234" i="3"/>
  <c r="AV234" i="3"/>
  <c r="AZ234" i="3"/>
  <c r="BD234" i="3"/>
  <c r="BH234" i="3"/>
  <c r="M234" i="3"/>
  <c r="Q234" i="3"/>
  <c r="U234" i="3"/>
  <c r="Y234" i="3"/>
  <c r="AC234" i="3"/>
  <c r="AG234" i="3"/>
  <c r="AK234" i="3"/>
  <c r="AO234" i="3"/>
  <c r="AS234" i="3"/>
  <c r="AW234" i="3"/>
  <c r="BA234" i="3"/>
  <c r="BE234" i="3"/>
  <c r="BI234" i="3"/>
  <c r="N234" i="3"/>
  <c r="R234" i="3"/>
  <c r="V234" i="3"/>
  <c r="Z234" i="3"/>
  <c r="AD234" i="3"/>
  <c r="AH234" i="3"/>
  <c r="AL234" i="3"/>
  <c r="AP234" i="3"/>
  <c r="AT234" i="3"/>
  <c r="AX234" i="3"/>
  <c r="BB234" i="3"/>
  <c r="BF234" i="3"/>
  <c r="O234" i="3"/>
  <c r="S234" i="3"/>
  <c r="W234" i="3"/>
  <c r="AA234" i="3"/>
  <c r="AE234" i="3"/>
  <c r="AI234" i="3"/>
  <c r="AM234" i="3"/>
  <c r="AQ234" i="3"/>
  <c r="AU234" i="3"/>
  <c r="AY234" i="3"/>
  <c r="BC234" i="3"/>
  <c r="BG234" i="3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N238" i="3"/>
  <c r="R238" i="3"/>
  <c r="V238" i="3"/>
  <c r="Z238" i="3"/>
  <c r="AD238" i="3"/>
  <c r="AH238" i="3"/>
  <c r="AL238" i="3"/>
  <c r="AP238" i="3"/>
  <c r="AT238" i="3"/>
  <c r="AX238" i="3"/>
  <c r="BB238" i="3"/>
  <c r="BF238" i="3"/>
  <c r="O238" i="3"/>
  <c r="S238" i="3"/>
  <c r="W238" i="3"/>
  <c r="AA238" i="3"/>
  <c r="AE238" i="3"/>
  <c r="AI238" i="3"/>
  <c r="AM238" i="3"/>
  <c r="AQ238" i="3"/>
  <c r="AU238" i="3"/>
  <c r="AY238" i="3"/>
  <c r="BC238" i="3"/>
  <c r="BG238" i="3"/>
  <c r="P238" i="3"/>
  <c r="T238" i="3"/>
  <c r="X238" i="3"/>
  <c r="AB238" i="3"/>
  <c r="AF238" i="3"/>
  <c r="AJ238" i="3"/>
  <c r="AN238" i="3"/>
  <c r="AR238" i="3"/>
  <c r="AV238" i="3"/>
  <c r="AZ238" i="3"/>
  <c r="BD238" i="3"/>
  <c r="BH238" i="3"/>
  <c r="N242" i="3"/>
  <c r="R242" i="3"/>
  <c r="V242" i="3"/>
  <c r="Z242" i="3"/>
  <c r="AD242" i="3"/>
  <c r="AH242" i="3"/>
  <c r="AL242" i="3"/>
  <c r="AP242" i="3"/>
  <c r="AT242" i="3"/>
  <c r="AX242" i="3"/>
  <c r="BB242" i="3"/>
  <c r="BF242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P242" i="3"/>
  <c r="T242" i="3"/>
  <c r="X242" i="3"/>
  <c r="AB242" i="3"/>
  <c r="AF242" i="3"/>
  <c r="AJ242" i="3"/>
  <c r="AN242" i="3"/>
  <c r="AR242" i="3"/>
  <c r="AV242" i="3"/>
  <c r="AZ242" i="3"/>
  <c r="BD242" i="3"/>
  <c r="BH242" i="3"/>
  <c r="M242" i="3"/>
  <c r="Q242" i="3"/>
  <c r="U242" i="3"/>
  <c r="Y242" i="3"/>
  <c r="AC242" i="3"/>
  <c r="AG242" i="3"/>
  <c r="AK242" i="3"/>
  <c r="AO242" i="3"/>
  <c r="AS242" i="3"/>
  <c r="AW242" i="3"/>
  <c r="BA242" i="3"/>
  <c r="BE242" i="3"/>
  <c r="BI242" i="3"/>
  <c r="N246" i="3"/>
  <c r="R246" i="3"/>
  <c r="V246" i="3"/>
  <c r="Z246" i="3"/>
  <c r="AD246" i="3"/>
  <c r="AH246" i="3"/>
  <c r="AL246" i="3"/>
  <c r="AP246" i="3"/>
  <c r="AT246" i="3"/>
  <c r="AX246" i="3"/>
  <c r="BB246" i="3"/>
  <c r="BF246" i="3"/>
  <c r="O246" i="3"/>
  <c r="S246" i="3"/>
  <c r="W246" i="3"/>
  <c r="AA246" i="3"/>
  <c r="AE246" i="3"/>
  <c r="AI246" i="3"/>
  <c r="AM246" i="3"/>
  <c r="AQ246" i="3"/>
  <c r="AU246" i="3"/>
  <c r="AY246" i="3"/>
  <c r="BC246" i="3"/>
  <c r="BG246" i="3"/>
  <c r="P246" i="3"/>
  <c r="T246" i="3"/>
  <c r="X246" i="3"/>
  <c r="AB246" i="3"/>
  <c r="AF246" i="3"/>
  <c r="AJ246" i="3"/>
  <c r="AN246" i="3"/>
  <c r="AR246" i="3"/>
  <c r="AV246" i="3"/>
  <c r="AZ246" i="3"/>
  <c r="BD246" i="3"/>
  <c r="BH246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BJ116" i="3"/>
  <c r="BM132" i="3"/>
  <c r="BL141" i="3"/>
  <c r="BM164" i="3"/>
  <c r="BM193" i="3"/>
  <c r="BH204" i="3"/>
  <c r="BF204" i="3"/>
  <c r="AP204" i="3"/>
  <c r="Z204" i="3"/>
  <c r="BA204" i="3"/>
  <c r="AK204" i="3"/>
  <c r="U204" i="3"/>
  <c r="AV204" i="3"/>
  <c r="AF204" i="3"/>
  <c r="P204" i="3"/>
  <c r="AM204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M206" i="3"/>
  <c r="Q206" i="3"/>
  <c r="U206" i="3"/>
  <c r="Y206" i="3"/>
  <c r="AC206" i="3"/>
  <c r="AG206" i="3"/>
  <c r="AK206" i="3"/>
  <c r="AO206" i="3"/>
  <c r="AS206" i="3"/>
  <c r="AW206" i="3"/>
  <c r="BA206" i="3"/>
  <c r="BE206" i="3"/>
  <c r="BI206" i="3"/>
  <c r="N206" i="3"/>
  <c r="R206" i="3"/>
  <c r="V206" i="3"/>
  <c r="Z206" i="3"/>
  <c r="AD206" i="3"/>
  <c r="AH206" i="3"/>
  <c r="AL206" i="3"/>
  <c r="AP206" i="3"/>
  <c r="AT206" i="3"/>
  <c r="AX206" i="3"/>
  <c r="BB206" i="3"/>
  <c r="BF206" i="3"/>
  <c r="O206" i="3"/>
  <c r="S206" i="3"/>
  <c r="W206" i="3"/>
  <c r="AA206" i="3"/>
  <c r="AE206" i="3"/>
  <c r="AI206" i="3"/>
  <c r="AM206" i="3"/>
  <c r="AQ206" i="3"/>
  <c r="AU206" i="3"/>
  <c r="AY206" i="3"/>
  <c r="BC206" i="3"/>
  <c r="BG206" i="3"/>
  <c r="P210" i="3"/>
  <c r="T210" i="3"/>
  <c r="X210" i="3"/>
  <c r="AB210" i="3"/>
  <c r="AF210" i="3"/>
  <c r="AJ210" i="3"/>
  <c r="AN210" i="3"/>
  <c r="AR210" i="3"/>
  <c r="AV210" i="3"/>
  <c r="AZ210" i="3"/>
  <c r="BD210" i="3"/>
  <c r="BH210" i="3"/>
  <c r="M210" i="3"/>
  <c r="Q210" i="3"/>
  <c r="U210" i="3"/>
  <c r="Y210" i="3"/>
  <c r="AC210" i="3"/>
  <c r="AG210" i="3"/>
  <c r="AK210" i="3"/>
  <c r="AO210" i="3"/>
  <c r="AS210" i="3"/>
  <c r="AW210" i="3"/>
  <c r="BA210" i="3"/>
  <c r="BE210" i="3"/>
  <c r="BI210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O210" i="3"/>
  <c r="S210" i="3"/>
  <c r="W210" i="3"/>
  <c r="AA210" i="3"/>
  <c r="AE210" i="3"/>
  <c r="AI210" i="3"/>
  <c r="AM210" i="3"/>
  <c r="AQ210" i="3"/>
  <c r="AU210" i="3"/>
  <c r="AY210" i="3"/>
  <c r="BC210" i="3"/>
  <c r="BG210" i="3"/>
  <c r="P214" i="3"/>
  <c r="T214" i="3"/>
  <c r="X214" i="3"/>
  <c r="AB214" i="3"/>
  <c r="AF214" i="3"/>
  <c r="AJ214" i="3"/>
  <c r="AN214" i="3"/>
  <c r="AR214" i="3"/>
  <c r="AV214" i="3"/>
  <c r="AZ214" i="3"/>
  <c r="BD214" i="3"/>
  <c r="BH214" i="3"/>
  <c r="M214" i="3"/>
  <c r="Q214" i="3"/>
  <c r="U214" i="3"/>
  <c r="Y214" i="3"/>
  <c r="AC214" i="3"/>
  <c r="AG214" i="3"/>
  <c r="AK214" i="3"/>
  <c r="AO214" i="3"/>
  <c r="AS214" i="3"/>
  <c r="AW214" i="3"/>
  <c r="BA214" i="3"/>
  <c r="BE214" i="3"/>
  <c r="BI214" i="3"/>
  <c r="N214" i="3"/>
  <c r="R214" i="3"/>
  <c r="V214" i="3"/>
  <c r="Z214" i="3"/>
  <c r="AD214" i="3"/>
  <c r="AH214" i="3"/>
  <c r="AL214" i="3"/>
  <c r="AP214" i="3"/>
  <c r="AT214" i="3"/>
  <c r="AX214" i="3"/>
  <c r="BB214" i="3"/>
  <c r="BF214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M218" i="3"/>
  <c r="Q218" i="3"/>
  <c r="U218" i="3"/>
  <c r="Y218" i="3"/>
  <c r="AC218" i="3"/>
  <c r="AG218" i="3"/>
  <c r="AK218" i="3"/>
  <c r="AO218" i="3"/>
  <c r="AS218" i="3"/>
  <c r="AW218" i="3"/>
  <c r="BA218" i="3"/>
  <c r="BE218" i="3"/>
  <c r="BI218" i="3"/>
  <c r="N218" i="3"/>
  <c r="R218" i="3"/>
  <c r="V218" i="3"/>
  <c r="Z218" i="3"/>
  <c r="AD218" i="3"/>
  <c r="AH218" i="3"/>
  <c r="AL218" i="3"/>
  <c r="AP218" i="3"/>
  <c r="AT218" i="3"/>
  <c r="AX218" i="3"/>
  <c r="BB218" i="3"/>
  <c r="BF218" i="3"/>
  <c r="O218" i="3"/>
  <c r="S218" i="3"/>
  <c r="W218" i="3"/>
  <c r="AA218" i="3"/>
  <c r="AE218" i="3"/>
  <c r="AI218" i="3"/>
  <c r="AM218" i="3"/>
  <c r="AQ218" i="3"/>
  <c r="AU218" i="3"/>
  <c r="AY218" i="3"/>
  <c r="BC218" i="3"/>
  <c r="BG218" i="3"/>
  <c r="P222" i="3"/>
  <c r="T222" i="3"/>
  <c r="X222" i="3"/>
  <c r="AB222" i="3"/>
  <c r="AF222" i="3"/>
  <c r="AJ222" i="3"/>
  <c r="AN222" i="3"/>
  <c r="AR222" i="3"/>
  <c r="AV222" i="3"/>
  <c r="AZ222" i="3"/>
  <c r="BD222" i="3"/>
  <c r="BH222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N222" i="3"/>
  <c r="R222" i="3"/>
  <c r="V222" i="3"/>
  <c r="Z222" i="3"/>
  <c r="AD222" i="3"/>
  <c r="AH222" i="3"/>
  <c r="AL222" i="3"/>
  <c r="AP222" i="3"/>
  <c r="AT222" i="3"/>
  <c r="AX222" i="3"/>
  <c r="BB222" i="3"/>
  <c r="BF222" i="3"/>
  <c r="O222" i="3"/>
  <c r="S222" i="3"/>
  <c r="W222" i="3"/>
  <c r="AA222" i="3"/>
  <c r="AE222" i="3"/>
  <c r="AI222" i="3"/>
  <c r="AM222" i="3"/>
  <c r="AQ222" i="3"/>
  <c r="AU222" i="3"/>
  <c r="AY222" i="3"/>
  <c r="BC222" i="3"/>
  <c r="BG222" i="3"/>
  <c r="P226" i="3"/>
  <c r="T226" i="3"/>
  <c r="X226" i="3"/>
  <c r="AB226" i="3"/>
  <c r="AF226" i="3"/>
  <c r="AJ226" i="3"/>
  <c r="AN226" i="3"/>
  <c r="AR226" i="3"/>
  <c r="AV226" i="3"/>
  <c r="AZ226" i="3"/>
  <c r="BD226" i="3"/>
  <c r="BH226" i="3"/>
  <c r="M226" i="3"/>
  <c r="Q226" i="3"/>
  <c r="U226" i="3"/>
  <c r="Y226" i="3"/>
  <c r="AC226" i="3"/>
  <c r="AG226" i="3"/>
  <c r="AK226" i="3"/>
  <c r="AO226" i="3"/>
  <c r="AS226" i="3"/>
  <c r="AW226" i="3"/>
  <c r="BA226" i="3"/>
  <c r="BE226" i="3"/>
  <c r="BI226" i="3"/>
  <c r="N226" i="3"/>
  <c r="R226" i="3"/>
  <c r="V226" i="3"/>
  <c r="Z226" i="3"/>
  <c r="AD226" i="3"/>
  <c r="AH226" i="3"/>
  <c r="AL226" i="3"/>
  <c r="AP226" i="3"/>
  <c r="AT226" i="3"/>
  <c r="AX226" i="3"/>
  <c r="BB226" i="3"/>
  <c r="BF226" i="3"/>
  <c r="W226" i="3"/>
  <c r="AM226" i="3"/>
  <c r="BC226" i="3"/>
  <c r="AA226" i="3"/>
  <c r="AQ226" i="3"/>
  <c r="BG226" i="3"/>
  <c r="O226" i="3"/>
  <c r="AE226" i="3"/>
  <c r="AU226" i="3"/>
  <c r="S226" i="3"/>
  <c r="AI226" i="3"/>
  <c r="AY226" i="3"/>
  <c r="P230" i="3"/>
  <c r="T230" i="3"/>
  <c r="X230" i="3"/>
  <c r="AB230" i="3"/>
  <c r="AF230" i="3"/>
  <c r="AJ230" i="3"/>
  <c r="AN230" i="3"/>
  <c r="AR230" i="3"/>
  <c r="AV230" i="3"/>
  <c r="AZ230" i="3"/>
  <c r="BD230" i="3"/>
  <c r="BH230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N230" i="3"/>
  <c r="R230" i="3"/>
  <c r="V230" i="3"/>
  <c r="Z230" i="3"/>
  <c r="AD230" i="3"/>
  <c r="AH230" i="3"/>
  <c r="AL230" i="3"/>
  <c r="AP230" i="3"/>
  <c r="AT230" i="3"/>
  <c r="AX230" i="3"/>
  <c r="BB230" i="3"/>
  <c r="BF230" i="3"/>
  <c r="S230" i="3"/>
  <c r="AI230" i="3"/>
  <c r="AY230" i="3"/>
  <c r="W230" i="3"/>
  <c r="AM230" i="3"/>
  <c r="BC230" i="3"/>
  <c r="AA230" i="3"/>
  <c r="AQ230" i="3"/>
  <c r="BG230" i="3"/>
  <c r="O230" i="3"/>
  <c r="AE230" i="3"/>
  <c r="AU230" i="3"/>
  <c r="P269" i="3"/>
  <c r="T269" i="3"/>
  <c r="X269" i="3"/>
  <c r="AB269" i="3"/>
  <c r="AF269" i="3"/>
  <c r="AJ269" i="3"/>
  <c r="AN269" i="3"/>
  <c r="AR269" i="3"/>
  <c r="AV269" i="3"/>
  <c r="AZ269" i="3"/>
  <c r="BD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O269" i="3"/>
  <c r="S269" i="3"/>
  <c r="W269" i="3"/>
  <c r="AA269" i="3"/>
  <c r="AE269" i="3"/>
  <c r="AI269" i="3"/>
  <c r="AM269" i="3"/>
  <c r="AQ269" i="3"/>
  <c r="AU269" i="3"/>
  <c r="AY269" i="3"/>
  <c r="BC269" i="3"/>
  <c r="BG269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N107" i="3"/>
  <c r="R107" i="3"/>
  <c r="V107" i="3"/>
  <c r="Z107" i="3"/>
  <c r="AD107" i="3"/>
  <c r="AH107" i="3"/>
  <c r="AL107" i="3"/>
  <c r="AP107" i="3"/>
  <c r="AT107" i="3"/>
  <c r="AX107" i="3"/>
  <c r="BB107" i="3"/>
  <c r="BF107" i="3"/>
  <c r="O107" i="3"/>
  <c r="S107" i="3"/>
  <c r="W107" i="3"/>
  <c r="AA107" i="3"/>
  <c r="AE107" i="3"/>
  <c r="AI107" i="3"/>
  <c r="AM107" i="3"/>
  <c r="AQ107" i="3"/>
  <c r="AU107" i="3"/>
  <c r="AY107" i="3"/>
  <c r="BC107" i="3"/>
  <c r="BG107" i="3"/>
  <c r="BD257" i="3"/>
  <c r="X267" i="3"/>
  <c r="AN267" i="3"/>
  <c r="BD267" i="3"/>
  <c r="M136" i="3"/>
  <c r="Q136" i="3"/>
  <c r="U136" i="3"/>
  <c r="Y136" i="3"/>
  <c r="AC136" i="3"/>
  <c r="AG136" i="3"/>
  <c r="AK136" i="3"/>
  <c r="AO136" i="3"/>
  <c r="AS136" i="3"/>
  <c r="AW136" i="3"/>
  <c r="BA136" i="3"/>
  <c r="BE136" i="3"/>
  <c r="N136" i="3"/>
  <c r="O136" i="3"/>
  <c r="S136" i="3"/>
  <c r="W136" i="3"/>
  <c r="AA136" i="3"/>
  <c r="AE136" i="3"/>
  <c r="AI136" i="3"/>
  <c r="AM136" i="3"/>
  <c r="AQ136" i="3"/>
  <c r="AU136" i="3"/>
  <c r="AY136" i="3"/>
  <c r="BC136" i="3"/>
  <c r="P136" i="3"/>
  <c r="T136" i="3"/>
  <c r="X136" i="3"/>
  <c r="AB136" i="3"/>
  <c r="AF136" i="3"/>
  <c r="AJ136" i="3"/>
  <c r="AN136" i="3"/>
  <c r="AR136" i="3"/>
  <c r="AV136" i="3"/>
  <c r="AZ136" i="3"/>
  <c r="BD136" i="3"/>
  <c r="R136" i="3"/>
  <c r="AH136" i="3"/>
  <c r="AX136" i="3"/>
  <c r="BH136" i="3"/>
  <c r="V136" i="3"/>
  <c r="AL136" i="3"/>
  <c r="BB136" i="3"/>
  <c r="BI136" i="3"/>
  <c r="Z136" i="3"/>
  <c r="AP136" i="3"/>
  <c r="BF136" i="3"/>
  <c r="AD136" i="3"/>
  <c r="AT136" i="3"/>
  <c r="BG136" i="3"/>
  <c r="N145" i="3"/>
  <c r="R145" i="3"/>
  <c r="V145" i="3"/>
  <c r="Z145" i="3"/>
  <c r="AD145" i="3"/>
  <c r="AH145" i="3"/>
  <c r="AL145" i="3"/>
  <c r="AP145" i="3"/>
  <c r="AT145" i="3"/>
  <c r="AX145" i="3"/>
  <c r="BB145" i="3"/>
  <c r="BF145" i="3"/>
  <c r="O145" i="3"/>
  <c r="S145" i="3"/>
  <c r="W145" i="3"/>
  <c r="AA145" i="3"/>
  <c r="AE145" i="3"/>
  <c r="AI145" i="3"/>
  <c r="AM145" i="3"/>
  <c r="AQ145" i="3"/>
  <c r="AU145" i="3"/>
  <c r="AY145" i="3"/>
  <c r="BC145" i="3"/>
  <c r="BG145" i="3"/>
  <c r="P145" i="3"/>
  <c r="T145" i="3"/>
  <c r="X145" i="3"/>
  <c r="AB145" i="3"/>
  <c r="AF145" i="3"/>
  <c r="AJ145" i="3"/>
  <c r="AN145" i="3"/>
  <c r="AR145" i="3"/>
  <c r="AV145" i="3"/>
  <c r="AZ145" i="3"/>
  <c r="BD145" i="3"/>
  <c r="BH145" i="3"/>
  <c r="M145" i="3"/>
  <c r="Q145" i="3"/>
  <c r="U145" i="3"/>
  <c r="Y145" i="3"/>
  <c r="AC145" i="3"/>
  <c r="AG145" i="3"/>
  <c r="AK145" i="3"/>
  <c r="AO145" i="3"/>
  <c r="AS145" i="3"/>
  <c r="AW145" i="3"/>
  <c r="BA145" i="3"/>
  <c r="BE145" i="3"/>
  <c r="BI145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M154" i="3"/>
  <c r="Q154" i="3"/>
  <c r="U154" i="3"/>
  <c r="Y154" i="3"/>
  <c r="AC154" i="3"/>
  <c r="AG154" i="3"/>
  <c r="AK154" i="3"/>
  <c r="AO154" i="3"/>
  <c r="AS154" i="3"/>
  <c r="AW154" i="3"/>
  <c r="BA154" i="3"/>
  <c r="BE154" i="3"/>
  <c r="BI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63" i="3"/>
  <c r="R163" i="3"/>
  <c r="V163" i="3"/>
  <c r="Z163" i="3"/>
  <c r="AD163" i="3"/>
  <c r="AH163" i="3"/>
  <c r="AL163" i="3"/>
  <c r="O163" i="3"/>
  <c r="S163" i="3"/>
  <c r="W163" i="3"/>
  <c r="AA163" i="3"/>
  <c r="AE163" i="3"/>
  <c r="AI163" i="3"/>
  <c r="AM163" i="3"/>
  <c r="AQ163" i="3"/>
  <c r="P163" i="3"/>
  <c r="T163" i="3"/>
  <c r="M163" i="3"/>
  <c r="Q163" i="3"/>
  <c r="U163" i="3"/>
  <c r="Y163" i="3"/>
  <c r="AC163" i="3"/>
  <c r="AG163" i="3"/>
  <c r="AK163" i="3"/>
  <c r="AO163" i="3"/>
  <c r="X163" i="3"/>
  <c r="AN163" i="3"/>
  <c r="AT163" i="3"/>
  <c r="AX163" i="3"/>
  <c r="BB163" i="3"/>
  <c r="BF163" i="3"/>
  <c r="AB163" i="3"/>
  <c r="AP163" i="3"/>
  <c r="AU163" i="3"/>
  <c r="AY163" i="3"/>
  <c r="BC163" i="3"/>
  <c r="BG163" i="3"/>
  <c r="AF163" i="3"/>
  <c r="AR163" i="3"/>
  <c r="AV163" i="3"/>
  <c r="AZ163" i="3"/>
  <c r="BD163" i="3"/>
  <c r="BH163" i="3"/>
  <c r="AJ163" i="3"/>
  <c r="AS163" i="3"/>
  <c r="AW163" i="3"/>
  <c r="BA163" i="3"/>
  <c r="BE163" i="3"/>
  <c r="BI163" i="3"/>
  <c r="U267" i="3"/>
  <c r="AK267" i="3"/>
  <c r="BA267" i="3"/>
  <c r="AR117" i="3"/>
  <c r="Q117" i="3"/>
  <c r="AV117" i="3"/>
  <c r="W117" i="3"/>
  <c r="AZ117" i="3"/>
  <c r="AC117" i="3"/>
  <c r="BC117" i="3"/>
  <c r="AI117" i="3"/>
  <c r="AB117" i="3"/>
  <c r="AX117" i="3"/>
  <c r="AH117" i="3"/>
  <c r="BF124" i="3"/>
  <c r="AP124" i="3"/>
  <c r="Z124" i="3"/>
  <c r="BI124" i="3"/>
  <c r="AS124" i="3"/>
  <c r="AC124" i="3"/>
  <c r="M124" i="3"/>
  <c r="AV124" i="3"/>
  <c r="AF124" i="3"/>
  <c r="P124" i="3"/>
  <c r="AU124" i="3"/>
  <c r="AE124" i="3"/>
  <c r="AT126" i="3"/>
  <c r="AD126" i="3"/>
  <c r="N126" i="3"/>
  <c r="AW126" i="3"/>
  <c r="AG126" i="3"/>
  <c r="Q126" i="3"/>
  <c r="AZ126" i="3"/>
  <c r="AJ126" i="3"/>
  <c r="T126" i="3"/>
  <c r="AY126" i="3"/>
  <c r="AI126" i="3"/>
  <c r="BI133" i="3"/>
  <c r="AS133" i="3"/>
  <c r="AC133" i="3"/>
  <c r="M133" i="3"/>
  <c r="AV133" i="3"/>
  <c r="AF133" i="3"/>
  <c r="P133" i="3"/>
  <c r="AU133" i="3"/>
  <c r="AE133" i="3"/>
  <c r="O133" i="3"/>
  <c r="AT133" i="3"/>
  <c r="AD133" i="3"/>
  <c r="BC140" i="3"/>
  <c r="AM140" i="3"/>
  <c r="W140" i="3"/>
  <c r="BB140" i="3"/>
  <c r="AL140" i="3"/>
  <c r="V140" i="3"/>
  <c r="BE140" i="3"/>
  <c r="AO140" i="3"/>
  <c r="Y140" i="3"/>
  <c r="BH140" i="3"/>
  <c r="AR140" i="3"/>
  <c r="BG142" i="3"/>
  <c r="AQ142" i="3"/>
  <c r="AA142" i="3"/>
  <c r="BF142" i="3"/>
  <c r="AP142" i="3"/>
  <c r="Z142" i="3"/>
  <c r="BI142" i="3"/>
  <c r="AS142" i="3"/>
  <c r="AC142" i="3"/>
  <c r="M142" i="3"/>
  <c r="AV142" i="3"/>
  <c r="AF142" i="3"/>
  <c r="AQ149" i="3"/>
  <c r="W149" i="3"/>
  <c r="AU149" i="3"/>
  <c r="BD149" i="3"/>
  <c r="AN149" i="3"/>
  <c r="X149" i="3"/>
  <c r="BB149" i="3"/>
  <c r="AL149" i="3"/>
  <c r="V149" i="3"/>
  <c r="BE149" i="3"/>
  <c r="AO149" i="3"/>
  <c r="AY156" i="3"/>
  <c r="AI156" i="3"/>
  <c r="S156" i="3"/>
  <c r="AX156" i="3"/>
  <c r="AH156" i="3"/>
  <c r="R156" i="3"/>
  <c r="BA156" i="3"/>
  <c r="AK156" i="3"/>
  <c r="U156" i="3"/>
  <c r="BD156" i="3"/>
  <c r="AN156" i="3"/>
  <c r="BB158" i="3"/>
  <c r="AL158" i="3"/>
  <c r="V158" i="3"/>
  <c r="BE158" i="3"/>
  <c r="AO158" i="3"/>
  <c r="Y158" i="3"/>
  <c r="BH158" i="3"/>
  <c r="AR158" i="3"/>
  <c r="AB158" i="3"/>
  <c r="BG158" i="3"/>
  <c r="AQ158" i="3"/>
  <c r="AZ165" i="3"/>
  <c r="AJ165" i="3"/>
  <c r="T165" i="3"/>
  <c r="AY165" i="3"/>
  <c r="AI165" i="3"/>
  <c r="S165" i="3"/>
  <c r="AX165" i="3"/>
  <c r="AH165" i="3"/>
  <c r="R165" i="3"/>
  <c r="BA165" i="3"/>
  <c r="AK165" i="3"/>
  <c r="BF185" i="3"/>
  <c r="AP185" i="3"/>
  <c r="Z185" i="3"/>
  <c r="BI185" i="3"/>
  <c r="AS185" i="3"/>
  <c r="AC185" i="3"/>
  <c r="M185" i="3"/>
  <c r="AV185" i="3"/>
  <c r="AF185" i="3"/>
  <c r="P185" i="3"/>
  <c r="AU185" i="3"/>
  <c r="AE185" i="3"/>
  <c r="N270" i="3"/>
  <c r="R270" i="3"/>
  <c r="V270" i="3"/>
  <c r="Z270" i="3"/>
  <c r="AD270" i="3"/>
  <c r="AH270" i="3"/>
  <c r="AL270" i="3"/>
  <c r="AP270" i="3"/>
  <c r="AT270" i="3"/>
  <c r="AX270" i="3"/>
  <c r="BB270" i="3"/>
  <c r="BF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P270" i="3"/>
  <c r="T270" i="3"/>
  <c r="X270" i="3"/>
  <c r="AB270" i="3"/>
  <c r="AF270" i="3"/>
  <c r="AJ270" i="3"/>
  <c r="AN270" i="3"/>
  <c r="AR270" i="3"/>
  <c r="AV270" i="3"/>
  <c r="AZ270" i="3"/>
  <c r="BD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M108" i="3"/>
  <c r="Q108" i="3"/>
  <c r="U108" i="3"/>
  <c r="Y108" i="3"/>
  <c r="AC108" i="3"/>
  <c r="AG108" i="3"/>
  <c r="AK108" i="3"/>
  <c r="AO108" i="3"/>
  <c r="AS108" i="3"/>
  <c r="AW108" i="3"/>
  <c r="BA108" i="3"/>
  <c r="BE108" i="3"/>
  <c r="BI108" i="3"/>
  <c r="BF257" i="3"/>
  <c r="AP257" i="3"/>
  <c r="Z257" i="3"/>
  <c r="BI257" i="3"/>
  <c r="AS257" i="3"/>
  <c r="AC257" i="3"/>
  <c r="M257" i="3"/>
  <c r="AJ257" i="3"/>
  <c r="T257" i="3"/>
  <c r="AY257" i="3"/>
  <c r="AI257" i="3"/>
  <c r="S266" i="3"/>
  <c r="AI266" i="3"/>
  <c r="AY266" i="3"/>
  <c r="R267" i="3"/>
  <c r="AH267" i="3"/>
  <c r="P114" i="3"/>
  <c r="T114" i="3"/>
  <c r="X114" i="3"/>
  <c r="AB114" i="3"/>
  <c r="AF114" i="3"/>
  <c r="AJ114" i="3"/>
  <c r="AN114" i="3"/>
  <c r="AR114" i="3"/>
  <c r="AV114" i="3"/>
  <c r="AZ114" i="3"/>
  <c r="BD114" i="3"/>
  <c r="BH114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O114" i="3"/>
  <c r="S114" i="3"/>
  <c r="W114" i="3"/>
  <c r="AA114" i="3"/>
  <c r="AE114" i="3"/>
  <c r="AI114" i="3"/>
  <c r="AM114" i="3"/>
  <c r="AQ114" i="3"/>
  <c r="AU114" i="3"/>
  <c r="AY114" i="3"/>
  <c r="BC114" i="3"/>
  <c r="BG114" i="3"/>
  <c r="O130" i="3"/>
  <c r="S130" i="3"/>
  <c r="W130" i="3"/>
  <c r="M130" i="3"/>
  <c r="Q130" i="3"/>
  <c r="U130" i="3"/>
  <c r="Y130" i="3"/>
  <c r="P130" i="3"/>
  <c r="X130" i="3"/>
  <c r="AC130" i="3"/>
  <c r="AG130" i="3"/>
  <c r="AK130" i="3"/>
  <c r="AO130" i="3"/>
  <c r="AS130" i="3"/>
  <c r="AW130" i="3"/>
  <c r="BA130" i="3"/>
  <c r="BE130" i="3"/>
  <c r="BI130" i="3"/>
  <c r="R130" i="3"/>
  <c r="Z130" i="3"/>
  <c r="AD130" i="3"/>
  <c r="AH130" i="3"/>
  <c r="AL130" i="3"/>
  <c r="AP130" i="3"/>
  <c r="AT130" i="3"/>
  <c r="AX130" i="3"/>
  <c r="BB130" i="3"/>
  <c r="BF130" i="3"/>
  <c r="T130" i="3"/>
  <c r="AA130" i="3"/>
  <c r="AE130" i="3"/>
  <c r="AI130" i="3"/>
  <c r="AM130" i="3"/>
  <c r="AQ130" i="3"/>
  <c r="AU130" i="3"/>
  <c r="AY130" i="3"/>
  <c r="BC130" i="3"/>
  <c r="BG130" i="3"/>
  <c r="N130" i="3"/>
  <c r="V130" i="3"/>
  <c r="AB130" i="3"/>
  <c r="AF130" i="3"/>
  <c r="AJ130" i="3"/>
  <c r="AN130" i="3"/>
  <c r="AR130" i="3"/>
  <c r="AV130" i="3"/>
  <c r="AZ130" i="3"/>
  <c r="BD130" i="3"/>
  <c r="BH130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S146" i="3"/>
  <c r="W146" i="3"/>
  <c r="AA146" i="3"/>
  <c r="AE146" i="3"/>
  <c r="AI146" i="3"/>
  <c r="AM146" i="3"/>
  <c r="AQ146" i="3"/>
  <c r="AU146" i="3"/>
  <c r="AY146" i="3"/>
  <c r="BC146" i="3"/>
  <c r="BG146" i="3"/>
  <c r="P162" i="3"/>
  <c r="T162" i="3"/>
  <c r="X162" i="3"/>
  <c r="AB162" i="3"/>
  <c r="AF162" i="3"/>
  <c r="AJ162" i="3"/>
  <c r="AN162" i="3"/>
  <c r="AR162" i="3"/>
  <c r="AV162" i="3"/>
  <c r="AZ162" i="3"/>
  <c r="BD162" i="3"/>
  <c r="BH162" i="3"/>
  <c r="M162" i="3"/>
  <c r="Q162" i="3"/>
  <c r="U162" i="3"/>
  <c r="Y162" i="3"/>
  <c r="AC162" i="3"/>
  <c r="AG162" i="3"/>
  <c r="AK162" i="3"/>
  <c r="AO162" i="3"/>
  <c r="AS162" i="3"/>
  <c r="AW162" i="3"/>
  <c r="BA162" i="3"/>
  <c r="BE162" i="3"/>
  <c r="BI162" i="3"/>
  <c r="N162" i="3"/>
  <c r="R162" i="3"/>
  <c r="V162" i="3"/>
  <c r="Z162" i="3"/>
  <c r="AD162" i="3"/>
  <c r="AH162" i="3"/>
  <c r="AL162" i="3"/>
  <c r="AP162" i="3"/>
  <c r="AT162" i="3"/>
  <c r="AX162" i="3"/>
  <c r="BB162" i="3"/>
  <c r="BF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BB197" i="3"/>
  <c r="AL197" i="3"/>
  <c r="V197" i="3"/>
  <c r="BE197" i="3"/>
  <c r="AO197" i="3"/>
  <c r="Y197" i="3"/>
  <c r="BH197" i="3"/>
  <c r="AR197" i="3"/>
  <c r="AB197" i="3"/>
  <c r="BG197" i="3"/>
  <c r="AQ197" i="3"/>
  <c r="BI264" i="3"/>
  <c r="AS264" i="3"/>
  <c r="AC264" i="3"/>
  <c r="M264" i="3"/>
  <c r="AV264" i="3"/>
  <c r="AF264" i="3"/>
  <c r="P264" i="3"/>
  <c r="AU264" i="3"/>
  <c r="AE264" i="3"/>
  <c r="O264" i="3"/>
  <c r="AT264" i="3"/>
  <c r="AD264" i="3"/>
  <c r="BD261" i="3"/>
  <c r="AN261" i="3"/>
  <c r="X261" i="3"/>
  <c r="BC261" i="3"/>
  <c r="AM261" i="3"/>
  <c r="W261" i="3"/>
  <c r="BB261" i="3"/>
  <c r="AL261" i="3"/>
  <c r="V261" i="3"/>
  <c r="BE261" i="3"/>
  <c r="AO261" i="3"/>
  <c r="K99" i="3"/>
  <c r="K67" i="3"/>
  <c r="K66" i="3"/>
  <c r="K37" i="3"/>
  <c r="AJ37" i="3" s="1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N21" i="3" s="1"/>
  <c r="K20" i="3"/>
  <c r="K19" i="3"/>
  <c r="K18" i="3"/>
  <c r="T17" i="3"/>
  <c r="BD17" i="3"/>
  <c r="AV17" i="3"/>
  <c r="AN17" i="3"/>
  <c r="AF17" i="3"/>
  <c r="X17" i="3"/>
  <c r="P17" i="3"/>
  <c r="K14" i="3"/>
  <c r="K12" i="3"/>
  <c r="K10" i="3"/>
  <c r="K91" i="3"/>
  <c r="K75" i="3"/>
  <c r="K61" i="3"/>
  <c r="K60" i="3"/>
  <c r="K59" i="3"/>
  <c r="K58" i="3"/>
  <c r="K45" i="3"/>
  <c r="T45" i="3" s="1"/>
  <c r="L44" i="3"/>
  <c r="K44" i="3"/>
  <c r="K43" i="3"/>
  <c r="K42" i="3"/>
  <c r="K29" i="3"/>
  <c r="K28" i="3"/>
  <c r="K27" i="3"/>
  <c r="K26" i="3"/>
  <c r="BH17" i="3"/>
  <c r="AZ17" i="3"/>
  <c r="AR17" i="3"/>
  <c r="AJ17" i="3"/>
  <c r="AB17" i="3"/>
  <c r="L13" i="3"/>
  <c r="N13" i="3" s="1"/>
  <c r="L9" i="3"/>
  <c r="N9" i="3" s="1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O11" i="3" s="1"/>
  <c r="L104" i="3"/>
  <c r="L103" i="3"/>
  <c r="L102" i="3"/>
  <c r="L96" i="3"/>
  <c r="L63" i="3"/>
  <c r="L62" i="3"/>
  <c r="K16" i="3"/>
  <c r="K15" i="3"/>
  <c r="L14" i="3"/>
  <c r="N14" i="3" s="1"/>
  <c r="L12" i="3"/>
  <c r="L10" i="3"/>
  <c r="K104" i="3"/>
  <c r="K103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BA75" i="3" s="1"/>
  <c r="L74" i="3"/>
  <c r="K71" i="3"/>
  <c r="L67" i="3"/>
  <c r="AH67" i="3" s="1"/>
  <c r="L66" i="3"/>
  <c r="L64" i="3"/>
  <c r="K63" i="3"/>
  <c r="K62" i="3"/>
  <c r="L60" i="3"/>
  <c r="L59" i="3"/>
  <c r="L58" i="3"/>
  <c r="O58" i="3" s="1"/>
  <c r="L55" i="3"/>
  <c r="L54" i="3"/>
  <c r="BG53" i="3"/>
  <c r="L40" i="3"/>
  <c r="L39" i="3"/>
  <c r="L38" i="3"/>
  <c r="AQ37" i="3"/>
  <c r="AL37" i="3"/>
  <c r="L24" i="3"/>
  <c r="L23" i="3"/>
  <c r="L22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T58" i="3"/>
  <c r="AZ3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101" i="3"/>
  <c r="K102" i="3"/>
  <c r="K98" i="3"/>
  <c r="K94" i="3"/>
  <c r="K90" i="3"/>
  <c r="K86" i="3"/>
  <c r="K82" i="3"/>
  <c r="K78" i="3"/>
  <c r="K74" i="3"/>
  <c r="K70" i="3"/>
  <c r="AG21" i="3" l="1"/>
  <c r="BJ166" i="3"/>
  <c r="BJ150" i="3"/>
  <c r="BK116" i="3"/>
  <c r="BN193" i="3"/>
  <c r="BJ148" i="3"/>
  <c r="BK141" i="3"/>
  <c r="BM127" i="3"/>
  <c r="BM198" i="3"/>
  <c r="BN148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BJ127" i="3"/>
  <c r="BK127" i="3"/>
  <c r="BJ132" i="3"/>
  <c r="BK118" i="3"/>
  <c r="BL116" i="3"/>
  <c r="M75" i="3"/>
  <c r="O12" i="3"/>
  <c r="AM45" i="3"/>
  <c r="BJ164" i="3"/>
  <c r="BM148" i="3"/>
  <c r="BL143" i="3"/>
  <c r="BL132" i="3"/>
  <c r="BJ143" i="3"/>
  <c r="BM116" i="3"/>
  <c r="M18" i="3"/>
  <c r="O27" i="3"/>
  <c r="M43" i="3"/>
  <c r="AF37" i="3"/>
  <c r="BG37" i="3"/>
  <c r="AA37" i="3"/>
  <c r="M67" i="3"/>
  <c r="AW59" i="3"/>
  <c r="Y52" i="3"/>
  <c r="AJ83" i="3"/>
  <c r="BM200" i="3"/>
  <c r="BL181" i="3"/>
  <c r="BJ263" i="3"/>
  <c r="BL259" i="3"/>
  <c r="BN14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BN259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BN26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BK164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BJ159" i="3"/>
  <c r="AR37" i="3"/>
  <c r="AN37" i="3"/>
  <c r="BF37" i="3"/>
  <c r="AP37" i="3"/>
  <c r="Z37" i="3"/>
  <c r="BI37" i="3"/>
  <c r="BA37" i="3"/>
  <c r="AS37" i="3"/>
  <c r="AK37" i="3"/>
  <c r="AC37" i="3"/>
  <c r="U37" i="3"/>
  <c r="M37" i="3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BM150" i="3"/>
  <c r="BN127" i="3"/>
  <c r="AP61" i="3"/>
  <c r="BI45" i="3"/>
  <c r="Y45" i="3"/>
  <c r="AI45" i="3"/>
  <c r="BD45" i="3"/>
  <c r="AN45" i="3"/>
  <c r="X45" i="3"/>
  <c r="BK259" i="3"/>
  <c r="BJ181" i="3"/>
  <c r="BM181" i="3"/>
  <c r="BK151" i="3"/>
  <c r="BJ198" i="3"/>
  <c r="BL166" i="3"/>
  <c r="BL151" i="3"/>
  <c r="BM151" i="3"/>
  <c r="BL202" i="3"/>
  <c r="BK202" i="3"/>
  <c r="BJ175" i="3"/>
  <c r="BM159" i="3"/>
  <c r="BL159" i="3"/>
  <c r="BM141" i="3"/>
  <c r="BM167" i="3"/>
  <c r="BN181" i="3"/>
  <c r="BK181" i="3"/>
  <c r="BJ151" i="3"/>
  <c r="BN151" i="3"/>
  <c r="BJ202" i="3"/>
  <c r="BL198" i="3"/>
  <c r="BN198" i="3"/>
  <c r="BK198" i="3"/>
  <c r="BJ193" i="3"/>
  <c r="BL175" i="3"/>
  <c r="BM175" i="3"/>
  <c r="BM173" i="3"/>
  <c r="BK166" i="3"/>
  <c r="BN164" i="3"/>
  <c r="BL164" i="3"/>
  <c r="BJ141" i="3"/>
  <c r="BK263" i="3"/>
  <c r="BK175" i="3"/>
  <c r="BN202" i="3"/>
  <c r="BK173" i="3"/>
  <c r="N52" i="3"/>
  <c r="BJ227" i="3"/>
  <c r="BK161" i="3"/>
  <c r="BN263" i="3"/>
  <c r="BK200" i="3"/>
  <c r="BJ173" i="3"/>
  <c r="BN173" i="3"/>
  <c r="BL173" i="3"/>
  <c r="BN159" i="3"/>
  <c r="BL150" i="3"/>
  <c r="BL148" i="3"/>
  <c r="BM143" i="3"/>
  <c r="BN175" i="3"/>
  <c r="BK150" i="3"/>
  <c r="BN141" i="3"/>
  <c r="T44" i="3"/>
  <c r="BH58" i="3"/>
  <c r="BD60" i="3"/>
  <c r="AK75" i="3"/>
  <c r="BK265" i="3"/>
  <c r="BJ200" i="3"/>
  <c r="BN119" i="3"/>
  <c r="BJ119" i="3"/>
  <c r="BM119" i="3"/>
  <c r="BK119" i="3"/>
  <c r="W61" i="3"/>
  <c r="AZ83" i="3"/>
  <c r="BA66" i="3"/>
  <c r="AW99" i="3"/>
  <c r="BN167" i="3"/>
  <c r="BL167" i="3"/>
  <c r="BM135" i="3"/>
  <c r="BK135" i="3"/>
  <c r="BL135" i="3"/>
  <c r="BN135" i="3"/>
  <c r="BJ135" i="3"/>
  <c r="BL200" i="3"/>
  <c r="BN200" i="3"/>
  <c r="BL119" i="3"/>
  <c r="BJ167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BJ111" i="3"/>
  <c r="BL111" i="3"/>
  <c r="BK111" i="3"/>
  <c r="BL263" i="3"/>
  <c r="BL265" i="3"/>
  <c r="BJ265" i="3"/>
  <c r="BM111" i="3"/>
  <c r="U61" i="3"/>
  <c r="BL264" i="3"/>
  <c r="BN21" i="3"/>
  <c r="BM126" i="3"/>
  <c r="BN233" i="3"/>
  <c r="BK186" i="3"/>
  <c r="BJ37" i="3"/>
  <c r="BH61" i="3"/>
  <c r="AR61" i="3"/>
  <c r="AB61" i="3"/>
  <c r="BI61" i="3"/>
  <c r="BA61" i="3"/>
  <c r="AM61" i="3"/>
  <c r="AE61" i="3"/>
  <c r="Q61" i="3"/>
  <c r="AR53" i="3"/>
  <c r="BN140" i="3"/>
  <c r="BK267" i="3"/>
  <c r="BL258" i="3"/>
  <c r="BJ21" i="3"/>
  <c r="BL52" i="3"/>
  <c r="BN52" i="3"/>
  <c r="BM266" i="3"/>
  <c r="BN108" i="3"/>
  <c r="BK153" i="3"/>
  <c r="BL124" i="3"/>
  <c r="BK37" i="3"/>
  <c r="BN37" i="3"/>
  <c r="AS61" i="3"/>
  <c r="AC61" i="3"/>
  <c r="M61" i="3"/>
  <c r="BN61" i="3" s="1"/>
  <c r="BJ204" i="3"/>
  <c r="BJ264" i="3"/>
  <c r="AV60" i="3"/>
  <c r="BN190" i="3"/>
  <c r="BL185" i="3"/>
  <c r="BJ133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K264" i="3"/>
  <c r="BN264" i="3"/>
  <c r="BK146" i="3"/>
  <c r="BM130" i="3"/>
  <c r="BM114" i="3"/>
  <c r="BK257" i="3"/>
  <c r="BN257" i="3"/>
  <c r="BN270" i="3"/>
  <c r="BK270" i="3"/>
  <c r="BJ270" i="3"/>
  <c r="BM185" i="3"/>
  <c r="BN133" i="3"/>
  <c r="BK133" i="3"/>
  <c r="BJ126" i="3"/>
  <c r="BN124" i="3"/>
  <c r="BK124" i="3"/>
  <c r="BM267" i="3"/>
  <c r="BL163" i="3"/>
  <c r="BK163" i="3"/>
  <c r="BN163" i="3"/>
  <c r="BM154" i="3"/>
  <c r="BJ136" i="3"/>
  <c r="BK136" i="3"/>
  <c r="BN136" i="3"/>
  <c r="BL107" i="3"/>
  <c r="BJ107" i="3"/>
  <c r="BM107" i="3"/>
  <c r="BM269" i="3"/>
  <c r="BN226" i="3"/>
  <c r="BK226" i="3"/>
  <c r="BL222" i="3"/>
  <c r="BJ222" i="3"/>
  <c r="BM218" i="3"/>
  <c r="BN210" i="3"/>
  <c r="BK210" i="3"/>
  <c r="BL206" i="3"/>
  <c r="BJ206" i="3"/>
  <c r="BK238" i="3"/>
  <c r="BN234" i="3"/>
  <c r="BL234" i="3"/>
  <c r="BJ234" i="3"/>
  <c r="BM190" i="3"/>
  <c r="BK174" i="3"/>
  <c r="BK183" i="3"/>
  <c r="BN183" i="3"/>
  <c r="BL183" i="3"/>
  <c r="BJ183" i="3"/>
  <c r="BL188" i="3"/>
  <c r="BM172" i="3"/>
  <c r="BK197" i="3"/>
  <c r="BN197" i="3"/>
  <c r="BN144" i="3"/>
  <c r="BK144" i="3"/>
  <c r="BJ128" i="3"/>
  <c r="BM128" i="3"/>
  <c r="BM112" i="3"/>
  <c r="BN266" i="3"/>
  <c r="BL266" i="3"/>
  <c r="BJ231" i="3"/>
  <c r="BL231" i="3"/>
  <c r="BM227" i="3"/>
  <c r="BK215" i="3"/>
  <c r="BN215" i="3"/>
  <c r="BL215" i="3"/>
  <c r="BJ211" i="3"/>
  <c r="BM211" i="3"/>
  <c r="BK199" i="3"/>
  <c r="BN199" i="3"/>
  <c r="BN158" i="3"/>
  <c r="BK158" i="3"/>
  <c r="BM142" i="3"/>
  <c r="BK140" i="3"/>
  <c r="BM133" i="3"/>
  <c r="BM170" i="3"/>
  <c r="BK152" i="3"/>
  <c r="BN152" i="3"/>
  <c r="BL152" i="3"/>
  <c r="BJ152" i="3"/>
  <c r="BM115" i="3"/>
  <c r="BM254" i="3"/>
  <c r="BJ253" i="3"/>
  <c r="BM249" i="3"/>
  <c r="BK241" i="3"/>
  <c r="BN241" i="3"/>
  <c r="BJ237" i="3"/>
  <c r="BM237" i="3"/>
  <c r="BK233" i="3"/>
  <c r="BM195" i="3"/>
  <c r="BM179" i="3"/>
  <c r="BL267" i="3"/>
  <c r="BJ171" i="3"/>
  <c r="BM171" i="3"/>
  <c r="BL123" i="3"/>
  <c r="BJ123" i="3"/>
  <c r="BK110" i="3"/>
  <c r="BN106" i="3"/>
  <c r="BM268" i="3"/>
  <c r="BJ158" i="3"/>
  <c r="BJ140" i="3"/>
  <c r="BM177" i="3"/>
  <c r="BN177" i="3"/>
  <c r="BK177" i="3"/>
  <c r="BK168" i="3"/>
  <c r="BN168" i="3"/>
  <c r="BL168" i="3"/>
  <c r="BJ168" i="3"/>
  <c r="BJ131" i="3"/>
  <c r="BM131" i="3"/>
  <c r="BK109" i="3"/>
  <c r="BN109" i="3"/>
  <c r="BL109" i="3"/>
  <c r="BN105" i="3"/>
  <c r="BL105" i="3"/>
  <c r="BJ105" i="3"/>
  <c r="BN224" i="3"/>
  <c r="BK224" i="3"/>
  <c r="BL224" i="3"/>
  <c r="BJ224" i="3"/>
  <c r="BM216" i="3"/>
  <c r="BN208" i="3"/>
  <c r="BK208" i="3"/>
  <c r="BL208" i="3"/>
  <c r="BJ208" i="3"/>
  <c r="BM169" i="3"/>
  <c r="BL153" i="3"/>
  <c r="BN153" i="3"/>
  <c r="BM137" i="3"/>
  <c r="BM121" i="3"/>
  <c r="BJ266" i="3"/>
  <c r="BL229" i="3"/>
  <c r="BJ229" i="3"/>
  <c r="BM225" i="3"/>
  <c r="BK217" i="3"/>
  <c r="BN217" i="3"/>
  <c r="BL213" i="3"/>
  <c r="BJ213" i="3"/>
  <c r="BM209" i="3"/>
  <c r="BN201" i="3"/>
  <c r="BK201" i="3"/>
  <c r="BL201" i="3"/>
  <c r="BJ201" i="3"/>
  <c r="BN165" i="3"/>
  <c r="BL165" i="3"/>
  <c r="BJ156" i="3"/>
  <c r="BN156" i="3"/>
  <c r="BL133" i="3"/>
  <c r="BN126" i="3"/>
  <c r="BK126" i="3"/>
  <c r="BM147" i="3"/>
  <c r="BK120" i="3"/>
  <c r="BN120" i="3"/>
  <c r="BL120" i="3"/>
  <c r="BJ120" i="3"/>
  <c r="BL256" i="3"/>
  <c r="BJ256" i="3"/>
  <c r="BM252" i="3"/>
  <c r="BL248" i="3"/>
  <c r="BJ248" i="3"/>
  <c r="BM244" i="3"/>
  <c r="BK236" i="3"/>
  <c r="BM260" i="3"/>
  <c r="BK182" i="3"/>
  <c r="BK191" i="3"/>
  <c r="BN191" i="3"/>
  <c r="BL191" i="3"/>
  <c r="BJ191" i="3"/>
  <c r="BL196" i="3"/>
  <c r="BJ196" i="3"/>
  <c r="BM180" i="3"/>
  <c r="BN251" i="3"/>
  <c r="BK251" i="3"/>
  <c r="BL247" i="3"/>
  <c r="BJ247" i="3"/>
  <c r="BM243" i="3"/>
  <c r="BM235" i="3"/>
  <c r="BK235" i="3"/>
  <c r="BN235" i="3"/>
  <c r="BM194" i="3"/>
  <c r="BK187" i="3"/>
  <c r="BN187" i="3"/>
  <c r="BL192" i="3"/>
  <c r="BJ192" i="3"/>
  <c r="BM176" i="3"/>
  <c r="BK266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BM162" i="3"/>
  <c r="BL130" i="3"/>
  <c r="BL114" i="3"/>
  <c r="BN114" i="3"/>
  <c r="BJ114" i="3"/>
  <c r="BK108" i="3"/>
  <c r="BL270" i="3"/>
  <c r="BL117" i="3"/>
  <c r="BM163" i="3"/>
  <c r="BL154" i="3"/>
  <c r="BJ154" i="3"/>
  <c r="BK107" i="3"/>
  <c r="BN107" i="3"/>
  <c r="BL269" i="3"/>
  <c r="BL230" i="3"/>
  <c r="BM230" i="3"/>
  <c r="BL226" i="3"/>
  <c r="BN222" i="3"/>
  <c r="BK222" i="3"/>
  <c r="BL218" i="3"/>
  <c r="BJ218" i="3"/>
  <c r="BM214" i="3"/>
  <c r="BN206" i="3"/>
  <c r="BK206" i="3"/>
  <c r="BM246" i="3"/>
  <c r="BK234" i="3"/>
  <c r="BL190" i="3"/>
  <c r="BJ190" i="3"/>
  <c r="BM174" i="3"/>
  <c r="BK188" i="3"/>
  <c r="BN188" i="3"/>
  <c r="BL172" i="3"/>
  <c r="BK128" i="3"/>
  <c r="BN128" i="3"/>
  <c r="BL128" i="3"/>
  <c r="BL112" i="3"/>
  <c r="BJ112" i="3"/>
  <c r="BJ267" i="3"/>
  <c r="BN267" i="3"/>
  <c r="BJ257" i="3"/>
  <c r="BN231" i="3"/>
  <c r="BK231" i="3"/>
  <c r="BK227" i="3"/>
  <c r="BN227" i="3"/>
  <c r="BL227" i="3"/>
  <c r="BJ223" i="3"/>
  <c r="BM223" i="3"/>
  <c r="BK211" i="3"/>
  <c r="BN211" i="3"/>
  <c r="BL211" i="3"/>
  <c r="BJ207" i="3"/>
  <c r="BM207" i="3"/>
  <c r="BM203" i="3"/>
  <c r="BM149" i="3"/>
  <c r="BL142" i="3"/>
  <c r="BM124" i="3"/>
  <c r="BL170" i="3"/>
  <c r="BN170" i="3"/>
  <c r="BJ170" i="3"/>
  <c r="BM161" i="3"/>
  <c r="BL115" i="3"/>
  <c r="BJ115" i="3"/>
  <c r="BN254" i="3"/>
  <c r="BK254" i="3"/>
  <c r="BL254" i="3"/>
  <c r="BJ254" i="3"/>
  <c r="BN253" i="3"/>
  <c r="BK253" i="3"/>
  <c r="BL253" i="3"/>
  <c r="BJ249" i="3"/>
  <c r="BM245" i="3"/>
  <c r="BM241" i="3"/>
  <c r="BK237" i="3"/>
  <c r="BN237" i="3"/>
  <c r="BL233" i="3"/>
  <c r="BK195" i="3"/>
  <c r="BN195" i="3"/>
  <c r="BL195" i="3"/>
  <c r="BJ195" i="3"/>
  <c r="BL179" i="3"/>
  <c r="BJ179" i="3"/>
  <c r="BM184" i="3"/>
  <c r="BM197" i="3"/>
  <c r="BN171" i="3"/>
  <c r="BK171" i="3"/>
  <c r="BL171" i="3"/>
  <c r="BJ155" i="3"/>
  <c r="BM155" i="3"/>
  <c r="BK123" i="3"/>
  <c r="BN123" i="3"/>
  <c r="BM257" i="3"/>
  <c r="BM110" i="3"/>
  <c r="BL110" i="3"/>
  <c r="BK106" i="3"/>
  <c r="BK268" i="3"/>
  <c r="BN268" i="3"/>
  <c r="BL268" i="3"/>
  <c r="BJ268" i="3"/>
  <c r="BJ149" i="3"/>
  <c r="BN131" i="3"/>
  <c r="BK131" i="3"/>
  <c r="BL131" i="3"/>
  <c r="BM122" i="3"/>
  <c r="BK105" i="3"/>
  <c r="BN228" i="3"/>
  <c r="BK228" i="3"/>
  <c r="BN220" i="3"/>
  <c r="BK220" i="3"/>
  <c r="BL220" i="3"/>
  <c r="BJ220" i="3"/>
  <c r="BM212" i="3"/>
  <c r="BM189" i="3"/>
  <c r="BN137" i="3"/>
  <c r="BK137" i="3"/>
  <c r="BL137" i="3"/>
  <c r="BJ137" i="3"/>
  <c r="BL121" i="3"/>
  <c r="BJ121" i="3"/>
  <c r="BL257" i="3"/>
  <c r="BK229" i="3"/>
  <c r="BN229" i="3"/>
  <c r="BL225" i="3"/>
  <c r="BJ225" i="3"/>
  <c r="BM221" i="3"/>
  <c r="BK213" i="3"/>
  <c r="BN213" i="3"/>
  <c r="BL209" i="3"/>
  <c r="BJ209" i="3"/>
  <c r="BM205" i="3"/>
  <c r="BJ165" i="3"/>
  <c r="BM117" i="3"/>
  <c r="BK147" i="3"/>
  <c r="BN147" i="3"/>
  <c r="BL147" i="3"/>
  <c r="BJ147" i="3"/>
  <c r="BL138" i="3"/>
  <c r="BN138" i="3"/>
  <c r="BJ138" i="3"/>
  <c r="BM138" i="3"/>
  <c r="BM129" i="3"/>
  <c r="BK256" i="3"/>
  <c r="BN256" i="3"/>
  <c r="BL252" i="3"/>
  <c r="BJ252" i="3"/>
  <c r="BJ262" i="3"/>
  <c r="BN262" i="3"/>
  <c r="BK262" i="3"/>
  <c r="BK248" i="3"/>
  <c r="BN248" i="3"/>
  <c r="BL244" i="3"/>
  <c r="BJ244" i="3"/>
  <c r="BJ240" i="3"/>
  <c r="BM240" i="3"/>
  <c r="BM182" i="3"/>
  <c r="BN196" i="3"/>
  <c r="BK196" i="3"/>
  <c r="BL180" i="3"/>
  <c r="BM255" i="3"/>
  <c r="BK247" i="3"/>
  <c r="BN247" i="3"/>
  <c r="BL243" i="3"/>
  <c r="BJ243" i="3"/>
  <c r="BL239" i="3"/>
  <c r="BJ258" i="3"/>
  <c r="BL194" i="3"/>
  <c r="BJ194" i="3"/>
  <c r="BN192" i="3"/>
  <c r="BK192" i="3"/>
  <c r="BL176" i="3"/>
  <c r="BJ176" i="3"/>
  <c r="BL162" i="3"/>
  <c r="BJ162" i="3"/>
  <c r="BK130" i="3"/>
  <c r="BK114" i="3"/>
  <c r="BM108" i="3"/>
  <c r="BL108" i="3"/>
  <c r="BK185" i="3"/>
  <c r="BN185" i="3"/>
  <c r="BM165" i="3"/>
  <c r="BN154" i="3"/>
  <c r="BK154" i="3"/>
  <c r="BM145" i="3"/>
  <c r="BM136" i="3"/>
  <c r="BN269" i="3"/>
  <c r="BK269" i="3"/>
  <c r="BJ230" i="3"/>
  <c r="BM226" i="3"/>
  <c r="BN218" i="3"/>
  <c r="BK218" i="3"/>
  <c r="BL214" i="3"/>
  <c r="BJ214" i="3"/>
  <c r="BM210" i="3"/>
  <c r="BM204" i="3"/>
  <c r="BL204" i="3"/>
  <c r="BN246" i="3"/>
  <c r="BK246" i="3"/>
  <c r="BL246" i="3"/>
  <c r="BJ246" i="3"/>
  <c r="BK242" i="3"/>
  <c r="BM242" i="3"/>
  <c r="BJ238" i="3"/>
  <c r="BM238" i="3"/>
  <c r="BL174" i="3"/>
  <c r="BJ174" i="3"/>
  <c r="BJ188" i="3"/>
  <c r="BK172" i="3"/>
  <c r="BN172" i="3"/>
  <c r="BL197" i="3"/>
  <c r="BM160" i="3"/>
  <c r="BM144" i="3"/>
  <c r="BK112" i="3"/>
  <c r="BN112" i="3"/>
  <c r="BK223" i="3"/>
  <c r="BN223" i="3"/>
  <c r="BL223" i="3"/>
  <c r="BJ219" i="3"/>
  <c r="BM219" i="3"/>
  <c r="BK207" i="3"/>
  <c r="BN207" i="3"/>
  <c r="BL207" i="3"/>
  <c r="BL203" i="3"/>
  <c r="BJ203" i="3"/>
  <c r="BM199" i="3"/>
  <c r="BJ185" i="3"/>
  <c r="BL158" i="3"/>
  <c r="BL149" i="3"/>
  <c r="BJ142" i="3"/>
  <c r="BJ124" i="3"/>
  <c r="BK170" i="3"/>
  <c r="BJ161" i="3"/>
  <c r="BK115" i="3"/>
  <c r="BN115" i="3"/>
  <c r="BN249" i="3"/>
  <c r="BK249" i="3"/>
  <c r="BL249" i="3"/>
  <c r="BJ245" i="3"/>
  <c r="BL241" i="3"/>
  <c r="BM250" i="3"/>
  <c r="BM186" i="3"/>
  <c r="BN179" i="3"/>
  <c r="BK179" i="3"/>
  <c r="BL184" i="3"/>
  <c r="BJ184" i="3"/>
  <c r="BL261" i="3"/>
  <c r="BJ197" i="3"/>
  <c r="BN155" i="3"/>
  <c r="BK155" i="3"/>
  <c r="BM139" i="3"/>
  <c r="BJ110" i="3"/>
  <c r="BL106" i="3"/>
  <c r="BK165" i="3"/>
  <c r="BM140" i="3"/>
  <c r="BK122" i="3"/>
  <c r="BL122" i="3"/>
  <c r="BN122" i="3"/>
  <c r="BJ122" i="3"/>
  <c r="BM113" i="3"/>
  <c r="BL232" i="3"/>
  <c r="BJ232" i="3"/>
  <c r="BM224" i="3"/>
  <c r="BN216" i="3"/>
  <c r="BK216" i="3"/>
  <c r="BL216" i="3"/>
  <c r="BJ216" i="3"/>
  <c r="BM208" i="3"/>
  <c r="BM261" i="3"/>
  <c r="BK189" i="3"/>
  <c r="BN189" i="3"/>
  <c r="BL189" i="3"/>
  <c r="BJ189" i="3"/>
  <c r="BJ169" i="3"/>
  <c r="BM153" i="3"/>
  <c r="BN121" i="3"/>
  <c r="BK121" i="3"/>
  <c r="BN225" i="3"/>
  <c r="BK225" i="3"/>
  <c r="BL221" i="3"/>
  <c r="BJ221" i="3"/>
  <c r="BM217" i="3"/>
  <c r="BK209" i="3"/>
  <c r="BN209" i="3"/>
  <c r="BL205" i="3"/>
  <c r="BJ205" i="3"/>
  <c r="BL126" i="3"/>
  <c r="BK138" i="3"/>
  <c r="BL129" i="3"/>
  <c r="BJ129" i="3"/>
  <c r="BN252" i="3"/>
  <c r="BK252" i="3"/>
  <c r="BM262" i="3"/>
  <c r="BL262" i="3"/>
  <c r="BN244" i="3"/>
  <c r="BK244" i="3"/>
  <c r="BN240" i="3"/>
  <c r="BL240" i="3"/>
  <c r="BJ236" i="3"/>
  <c r="BM236" i="3"/>
  <c r="BN260" i="3"/>
  <c r="BK260" i="3"/>
  <c r="BJ260" i="3"/>
  <c r="BL182" i="3"/>
  <c r="BJ182" i="3"/>
  <c r="BK180" i="3"/>
  <c r="BN180" i="3"/>
  <c r="BL255" i="3"/>
  <c r="BJ255" i="3"/>
  <c r="BM251" i="3"/>
  <c r="BN243" i="3"/>
  <c r="BK243" i="3"/>
  <c r="BJ239" i="3"/>
  <c r="BM239" i="3"/>
  <c r="BM258" i="3"/>
  <c r="BN194" i="3"/>
  <c r="BK194" i="3"/>
  <c r="BM178" i="3"/>
  <c r="BM187" i="3"/>
  <c r="BN176" i="3"/>
  <c r="BK176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N162" i="3"/>
  <c r="BK162" i="3"/>
  <c r="BL146" i="3"/>
  <c r="BN146" i="3"/>
  <c r="BJ146" i="3"/>
  <c r="BM146" i="3"/>
  <c r="BN130" i="3"/>
  <c r="BJ130" i="3"/>
  <c r="BJ108" i="3"/>
  <c r="BM270" i="3"/>
  <c r="BM156" i="3"/>
  <c r="BN142" i="3"/>
  <c r="BK142" i="3"/>
  <c r="BJ163" i="3"/>
  <c r="BN145" i="3"/>
  <c r="BK145" i="3"/>
  <c r="BL145" i="3"/>
  <c r="BJ145" i="3"/>
  <c r="BL136" i="3"/>
  <c r="BJ269" i="3"/>
  <c r="BN230" i="3"/>
  <c r="BK230" i="3"/>
  <c r="BJ226" i="3"/>
  <c r="BM222" i="3"/>
  <c r="BN214" i="3"/>
  <c r="BK214" i="3"/>
  <c r="BL210" i="3"/>
  <c r="BJ210" i="3"/>
  <c r="BM206" i="3"/>
  <c r="BN204" i="3"/>
  <c r="BK204" i="3"/>
  <c r="BN242" i="3"/>
  <c r="BL242" i="3"/>
  <c r="BJ242" i="3"/>
  <c r="BN238" i="3"/>
  <c r="BL238" i="3"/>
  <c r="BM234" i="3"/>
  <c r="BK190" i="3"/>
  <c r="BN174" i="3"/>
  <c r="BM183" i="3"/>
  <c r="BM188" i="3"/>
  <c r="BJ172" i="3"/>
  <c r="BK261" i="3"/>
  <c r="BN261" i="3"/>
  <c r="BM264" i="3"/>
  <c r="BK160" i="3"/>
  <c r="BN160" i="3"/>
  <c r="BL160" i="3"/>
  <c r="BJ160" i="3"/>
  <c r="BL144" i="3"/>
  <c r="BJ144" i="3"/>
  <c r="BM231" i="3"/>
  <c r="BK219" i="3"/>
  <c r="BN219" i="3"/>
  <c r="BL219" i="3"/>
  <c r="BJ215" i="3"/>
  <c r="BM215" i="3"/>
  <c r="BK203" i="3"/>
  <c r="BN203" i="3"/>
  <c r="BL199" i="3"/>
  <c r="BJ199" i="3"/>
  <c r="BK149" i="3"/>
  <c r="BN149" i="3"/>
  <c r="BK117" i="3"/>
  <c r="BL161" i="3"/>
  <c r="BN161" i="3"/>
  <c r="BM152" i="3"/>
  <c r="BM253" i="3"/>
  <c r="BN245" i="3"/>
  <c r="BK245" i="3"/>
  <c r="BL245" i="3"/>
  <c r="BJ241" i="3"/>
  <c r="BL237" i="3"/>
  <c r="BM233" i="3"/>
  <c r="BJ233" i="3"/>
  <c r="BN250" i="3"/>
  <c r="BK250" i="3"/>
  <c r="BL250" i="3"/>
  <c r="BJ250" i="3"/>
  <c r="BL186" i="3"/>
  <c r="BN186" i="3"/>
  <c r="BJ186" i="3"/>
  <c r="BN184" i="3"/>
  <c r="BK184" i="3"/>
  <c r="BJ261" i="3"/>
  <c r="BL155" i="3"/>
  <c r="BN139" i="3"/>
  <c r="BK139" i="3"/>
  <c r="BL139" i="3"/>
  <c r="BJ139" i="3"/>
  <c r="BM123" i="3"/>
  <c r="BN110" i="3"/>
  <c r="BJ106" i="3"/>
  <c r="BM106" i="3"/>
  <c r="BM158" i="3"/>
  <c r="BK156" i="3"/>
  <c r="BL140" i="3"/>
  <c r="BL177" i="3"/>
  <c r="BJ177" i="3"/>
  <c r="BM168" i="3"/>
  <c r="BN113" i="3"/>
  <c r="BK113" i="3"/>
  <c r="BL113" i="3"/>
  <c r="BJ113" i="3"/>
  <c r="BJ109" i="3"/>
  <c r="BM109" i="3"/>
  <c r="BM105" i="3"/>
  <c r="BN232" i="3"/>
  <c r="BK232" i="3"/>
  <c r="BM232" i="3"/>
  <c r="BM228" i="3"/>
  <c r="BL228" i="3"/>
  <c r="BJ228" i="3"/>
  <c r="BM220" i="3"/>
  <c r="BN212" i="3"/>
  <c r="BK212" i="3"/>
  <c r="BL212" i="3"/>
  <c r="BJ212" i="3"/>
  <c r="BN169" i="3"/>
  <c r="BK169" i="3"/>
  <c r="BL169" i="3"/>
  <c r="BJ153" i="3"/>
  <c r="BM229" i="3"/>
  <c r="BK221" i="3"/>
  <c r="BN221" i="3"/>
  <c r="BL217" i="3"/>
  <c r="BJ217" i="3"/>
  <c r="BM213" i="3"/>
  <c r="BK205" i="3"/>
  <c r="BN205" i="3"/>
  <c r="BM201" i="3"/>
  <c r="BL156" i="3"/>
  <c r="BJ117" i="3"/>
  <c r="BN117" i="3"/>
  <c r="BN129" i="3"/>
  <c r="BK129" i="3"/>
  <c r="BM120" i="3"/>
  <c r="BM256" i="3"/>
  <c r="BM248" i="3"/>
  <c r="BK240" i="3"/>
  <c r="BN236" i="3"/>
  <c r="BL236" i="3"/>
  <c r="BL260" i="3"/>
  <c r="BN182" i="3"/>
  <c r="BM191" i="3"/>
  <c r="BM196" i="3"/>
  <c r="BJ180" i="3"/>
  <c r="BK255" i="3"/>
  <c r="BN255" i="3"/>
  <c r="BL251" i="3"/>
  <c r="BJ251" i="3"/>
  <c r="BM247" i="3"/>
  <c r="BK239" i="3"/>
  <c r="BN239" i="3"/>
  <c r="BJ235" i="3"/>
  <c r="BL235" i="3"/>
  <c r="BK258" i="3"/>
  <c r="BN258" i="3"/>
  <c r="BK178" i="3"/>
  <c r="BL178" i="3"/>
  <c r="BN178" i="3"/>
  <c r="BJ178" i="3"/>
  <c r="BL187" i="3"/>
  <c r="BJ187" i="3"/>
  <c r="BM192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BJ20" i="3" s="1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N103" i="3"/>
  <c r="R103" i="3"/>
  <c r="V103" i="3"/>
  <c r="Z103" i="3"/>
  <c r="AD103" i="3"/>
  <c r="AH103" i="3"/>
  <c r="AL103" i="3"/>
  <c r="AP103" i="3"/>
  <c r="AT103" i="3"/>
  <c r="AX103" i="3"/>
  <c r="BB103" i="3"/>
  <c r="BF103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21" i="3" l="1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K103" i="3"/>
  <c r="BN10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M101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M102" i="3"/>
  <c r="BL102" i="3"/>
  <c r="BN102" i="3"/>
  <c r="BK102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104" i="3"/>
  <c r="BL104" i="3"/>
  <c r="BJ104" i="3"/>
  <c r="BN104" i="3"/>
  <c r="BK104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J103" i="3"/>
  <c r="BM103" i="3"/>
  <c r="BL103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K101" i="3"/>
  <c r="BN101" i="3"/>
  <c r="BJ101" i="3"/>
  <c r="BL101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J102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<sst xmlns="http://schemas.openxmlformats.org/spreadsheetml/2006/main" count="5383" uniqueCount="503">
  <si>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</si>
  <si>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</si>
  <si>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</si>
  <si>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</si>
  <si>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</si>
  <si>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</si>
  <si>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</si>
  <si>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</si>
  <si>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</si>
  <si>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</si>
  <si>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</si>
  <si>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</si>
  <si>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</si>
  <si>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</si>
  <si>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</si>
  <si>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</si>
  <si>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</si>
  <si>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</si>
  <si>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</si>
  <si>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</si>
  <si>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</si>
  <si>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</si>
  <si>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</si>
  <si>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</si>
  <si>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</si>
  <si>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</si>
  <si>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</si>
  <si>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</si>
  <si>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</si>
  <si>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</si>
  <si>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</si>
  <si>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</si>
  <si>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</si>
  <si>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</si>
  <si>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</si>
  <si>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</si>
  <si>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</si>
  <si>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</si>
  <si>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</si>
  <si>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</si>
  <si>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</si>
  <si>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</si>
  <si>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</si>
  <si>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</si>
  <si>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</si>
  <si>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</si>
  <si>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</si>
  <si>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</si>
  <si>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</si>
  <si>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</si>
  <si>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</si>
  <si>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</si>
  <si>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</si>
  <si>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</si>
  <si>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</si>
  <si>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</si>
  <si>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</si>
  <si>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</si>
  <si>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</si>
  <si>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</si>
  <si>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</si>
  <si>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</si>
  <si>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</si>
  <si>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</si>
  <si>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</si>
  <si>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</si>
  <si>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</si>
  <si>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</si>
  <si>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</si>
  <si>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</si>
  <si>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</si>
  <si>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</si>
  <si>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</si>
  <si>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</si>
  <si>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</si>
  <si>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</si>
  <si>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</si>
  <si>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</si>
  <si>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</si>
  <si>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</si>
  <si>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</si>
  <si>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</si>
  <si>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</si>
  <si>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</si>
  <si>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</si>
  <si>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</si>
  <si>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</si>
  <si>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</si>
  <si>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</si>
  <si>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</si>
  <si>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</si>
  <si>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</si>
  <si>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</si>
  <si>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</si>
  <si>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</si>
  <si>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</si>
  <si>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</si>
  <si>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</si>
  <si>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</si>
  <si>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</si>
  <si>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</si>
  <si>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</si>
  <si>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</si>
  <si>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</si>
  <si>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</si>
  <si>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</si>
  <si>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</si>
  <si>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</si>
  <si>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</si>
  <si>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</si>
  <si>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</si>
  <si>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</si>
  <si>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</si>
  <si>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</si>
  <si>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</si>
  <si>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</si>
  <si>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</si>
  <si>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</si>
  <si>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</si>
  <si>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</si>
  <si>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</si>
  <si>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</si>
  <si>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</si>
  <si>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</si>
  <si>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</si>
  <si>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</si>
  <si>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</si>
  <si>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</si>
  <si>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</si>
  <si>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</si>
  <si>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</si>
  <si>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</si>
  <si>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</si>
  <si>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</si>
  <si>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</si>
  <si>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</si>
  <si>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</si>
  <si>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</si>
  <si>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</si>
  <si>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</si>
  <si>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</si>
  <si>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</si>
  <si>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</si>
  <si>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</si>
  <si>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</si>
  <si>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</si>
  <si>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</si>
  <si>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</si>
  <si>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</si>
  <si>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</si>
  <si>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</si>
  <si>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</si>
  <si>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</si>
  <si>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</si>
  <si>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</si>
  <si>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</si>
  <si>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</si>
  <si>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</si>
  <si>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</si>
  <si>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</si>
  <si>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</si>
  <si>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</si>
  <si>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</si>
  <si>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</si>
  <si>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</si>
  <si>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</si>
  <si>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</si>
  <si>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</si>
  <si>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</si>
  <si>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</si>
  <si>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</si>
  <si>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</si>
  <si>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</si>
  <si>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</si>
  <si>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</si>
  <si>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</si>
  <si>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</si>
  <si>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</si>
  <si>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</si>
  <si>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</si>
  <si>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</si>
  <si>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</si>
  <si>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</si>
  <si>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</si>
  <si>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</si>
  <si>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</si>
  <si>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</si>
  <si>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</si>
  <si>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</si>
  <si>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</si>
  <si>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</si>
  <si>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</si>
  <si>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</si>
  <si>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</si>
  <si>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</si>
  <si>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</si>
  <si>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</si>
  <si>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</si>
  <si>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</si>
  <si>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</si>
  <si>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</si>
  <si>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</si>
  <si>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</si>
  <si>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</si>
  <si>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</si>
  <si>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</si>
  <si>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</si>
  <si>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</si>
  <si>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</si>
  <si>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</si>
  <si>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</si>
  <si>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</si>
  <si>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</si>
  <si>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</si>
  <si>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</si>
  <si>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</si>
  <si>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</si>
  <si>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</si>
  <si>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</si>
  <si>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</si>
  <si>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</si>
  <si>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</si>
  <si>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</si>
  <si>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</si>
  <si>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</si>
  <si>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</si>
  <si>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</si>
  <si>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</si>
  <si>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</si>
  <si>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</si>
  <si>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</si>
  <si>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</si>
  <si>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</si>
  <si>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</si>
  <si>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</si>
  <si>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</si>
  <si>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</si>
  <si>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</si>
  <si>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</si>
  <si>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</si>
  <si>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</si>
  <si>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</si>
  <si>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</si>
  <si>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</si>
  <si>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</si>
  <si>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</si>
  <si>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</si>
  <si>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</si>
  <si>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</si>
  <si>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</si>
  <si>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</si>
  <si>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</si>
  <si>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</si>
  <si>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</si>
  <si>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</si>
  <si>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</si>
  <si>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</si>
  <si>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</si>
  <si>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</si>
  <si>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</si>
  <si>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</si>
  <si>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</si>
  <si>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</si>
  <si>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</si>
  <si>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</si>
  <si>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</si>
  <si>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</si>
  <si>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</si>
  <si>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</si>
  <si>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</si>
  <si>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</si>
  <si>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</si>
  <si>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</si>
  <si>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</si>
  <si>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</si>
  <si>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</si>
  <si>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</si>
  <si>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</si>
  <si>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</si>
  <si>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</si>
  <si>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</si>
  <si>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</si>
  <si>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</si>
  <si>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</si>
  <si>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</si>
  <si>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</si>
  <si>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</si>
  <si>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</si>
  <si>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</si>
  <si>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</si>
  <si>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</si>
  <si>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</si>
  <si>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</si>
  <si>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</si>
  <si>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</si>
  <si>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</si>
  <si>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</si>
  <si>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</si>
  <si>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</si>
  <si>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</si>
  <si>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</si>
  <si>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</si>
  <si>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</si>
  <si>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</si>
  <si>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</si>
  <si>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</si>
  <si>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</si>
  <si>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</si>
  <si>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</si>
  <si>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</si>
  <si>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</si>
  <si>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</si>
  <si>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</si>
  <si>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</si>
  <si>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</si>
  <si>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</si>
  <si>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</si>
  <si>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</si>
  <si>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</si>
  <si>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</si>
  <si>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</si>
  <si>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</si>
  <si>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</si>
  <si>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</si>
  <si>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</si>
  <si>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</si>
  <si>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</si>
  <si>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</si>
  <si>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</si>
  <si>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</si>
  <si>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</si>
  <si>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</si>
  <si>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</si>
  <si>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</si>
  <si>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</si>
  <si>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</si>
  <si>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</si>
  <si>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</si>
  <si>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</si>
  <si>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</si>
  <si>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</si>
  <si>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</si>
  <si>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</si>
  <si>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</si>
  <si>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</si>
  <si>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</si>
  <si>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</si>
  <si>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</si>
  <si>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</si>
  <si>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</si>
  <si>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</si>
  <si>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</si>
  <si>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</si>
  <si>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</si>
  <si>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</si>
  <si>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</si>
  <si>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</si>
  <si>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</si>
  <si>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</si>
  <si>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</si>
  <si>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</si>
  <si>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</si>
  <si>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</si>
  <si>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</si>
  <si>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</si>
  <si>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</si>
  <si>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</si>
  <si>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</si>
  <si>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</si>
  <si>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</si>
  <si>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</si>
  <si>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</si>
  <si>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</si>
  <si>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</si>
  <si>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</si>
  <si>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</si>
  <si>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</si>
  <si>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</si>
  <si>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</si>
  <si>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</si>
  <si>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</si>
  <si>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</si>
  <si>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</si>
  <si>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</si>
  <si>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</si>
  <si>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</si>
  <si>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</si>
  <si>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</si>
  <si>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</si>
  <si>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</si>
  <si>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</si>
  <si>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</si>
  <si>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</si>
  <si>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</si>
  <si>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</si>
  <si>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</si>
  <si>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</si>
  <si>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</si>
  <si>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</si>
  <si>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</si>
  <si>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</si>
  <si>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</si>
  <si>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</si>
  <si>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</si>
  <si>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</si>
  <si>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</si>
  <si>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</si>
  <si>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</si>
  <si>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</si>
  <si>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</si>
  <si>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</si>
  <si>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</si>
  <si>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</si>
  <si>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</si>
  <si>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</si>
  <si>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</si>
  <si>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</si>
  <si>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</si>
  <si>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</si>
  <si>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</si>
  <si>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</si>
  <si>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</si>
  <si>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</si>
  <si>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</si>
  <si>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</si>
  <si>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</si>
  <si>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</si>
  <si>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</si>
  <si>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</si>
  <si>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</si>
  <si>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</si>
  <si>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</si>
  <si>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</si>
  <si>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</si>
  <si>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</si>
  <si>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</si>
  <si>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</si>
  <si>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</si>
  <si>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</si>
  <si>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</si>
  <si>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</si>
  <si>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</si>
  <si>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</si>
  <si>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</si>
  <si>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</si>
  <si>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</si>
  <si>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</si>
  <si>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</si>
  <si>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</si>
  <si>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</si>
  <si>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</si>
  <si>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</si>
  <si>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</si>
  <si>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</si>
  <si>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</si>
  <si>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</si>
  <si>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</si>
  <si>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</si>
  <si>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</si>
  <si>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</si>
  <si>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</si>
  <si>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</si>
  <si>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</si>
  <si>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</si>
  <si>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</si>
  <si>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</si>
  <si>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</si>
  <si>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</si>
  <si>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</si>
  <si>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</si>
  <si>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</si>
  <si>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</si>
  <si>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</si>
  <si>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</si>
  <si>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</si>
  <si>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</si>
  <si>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</si>
  <si>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</si>
  <si>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</si>
  <si>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</si>
  <si>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</si>
  <si>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</si>
  <si>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</si>
  <si>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</si>
  <si>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</si>
  <si>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</si>
  <si>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</si>
  <si>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</si>
  <si>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</si>
  <si>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</si>
  <si>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</si>
  <si>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</si>
  <si>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</si>
  <si>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13/03/2021</t>
  </si>
  <si>
    <t>14/03/2021</t>
  </si>
  <si>
    <t>15/03/2021</t>
  </si>
  <si>
    <t>16/03/2021</t>
  </si>
  <si>
    <t>17/03/2021</t>
  </si>
  <si>
    <t>19/03/2021</t>
  </si>
  <si>
    <t>20/03/2021</t>
  </si>
  <si>
    <t>21/03/2021</t>
  </si>
  <si>
    <t>22/03/2021</t>
  </si>
  <si>
    <t>23/03/2021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</si>
</sst>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</v>
      </c>
      <c r="D2">
        <v>0.96</v>
      </c>
      <c r="E2">
        <v>0.45</v>
      </c>
    </row>
    <row r="3" spans="1:5" x14ac:dyDescent="0.25">
      <c r="A3" t="s">
        <v>10</v>
      </c>
      <c r="B3" t="s">
        <v>241</v>
      </c>
      <c r="C3">
        <v>1.5</v>
      </c>
      <c r="D3">
        <v>1.1200000000000001</v>
      </c>
      <c r="E3">
        <v>1.02</v>
      </c>
    </row>
    <row r="4" spans="1:5" x14ac:dyDescent="0.25">
      <c r="A4" t="s">
        <v>10</v>
      </c>
      <c r="B4" t="s">
        <v>244</v>
      </c>
      <c r="C4">
        <v>1.5</v>
      </c>
      <c r="D4">
        <v>1.29</v>
      </c>
      <c r="E4">
        <v>1.2</v>
      </c>
    </row>
    <row r="5" spans="1:5" x14ac:dyDescent="0.25">
      <c r="A5" t="s">
        <v>10</v>
      </c>
      <c r="B5" t="s">
        <v>242</v>
      </c>
      <c r="C5">
        <v>1.5</v>
      </c>
      <c r="D5">
        <v>0.92</v>
      </c>
      <c r="E5">
        <v>1.1599999999999999</v>
      </c>
    </row>
    <row r="6" spans="1:5" x14ac:dyDescent="0.25">
      <c r="A6" t="s">
        <v>10</v>
      </c>
      <c r="B6" t="s">
        <v>49</v>
      </c>
      <c r="C6">
        <v>1.5</v>
      </c>
      <c r="D6">
        <v>0.67</v>
      </c>
      <c r="E6">
        <v>0.57999999999999996</v>
      </c>
    </row>
    <row r="7" spans="1:5" x14ac:dyDescent="0.25">
      <c r="A7" t="s">
        <v>10</v>
      </c>
      <c r="B7" t="s">
        <v>245</v>
      </c>
      <c r="C7">
        <v>1.5</v>
      </c>
      <c r="D7">
        <v>1.25</v>
      </c>
      <c r="E7">
        <v>0.57999999999999996</v>
      </c>
    </row>
    <row r="8" spans="1:5" x14ac:dyDescent="0.25">
      <c r="A8" t="s">
        <v>10</v>
      </c>
      <c r="B8" t="s">
        <v>11</v>
      </c>
      <c r="C8">
        <v>1.5</v>
      </c>
      <c r="D8">
        <v>1</v>
      </c>
      <c r="E8">
        <v>1.1599999999999999</v>
      </c>
    </row>
    <row r="9" spans="1:5" x14ac:dyDescent="0.25">
      <c r="A9" t="s">
        <v>10</v>
      </c>
      <c r="B9" t="s">
        <v>46</v>
      </c>
      <c r="C9">
        <v>1.5</v>
      </c>
      <c r="D9">
        <v>1.42</v>
      </c>
      <c r="E9">
        <v>0.89</v>
      </c>
    </row>
    <row r="10" spans="1:5" x14ac:dyDescent="0.25">
      <c r="A10" t="s">
        <v>10</v>
      </c>
      <c r="B10" t="s">
        <v>240</v>
      </c>
      <c r="C10">
        <v>1.5</v>
      </c>
      <c r="D10">
        <v>1.04</v>
      </c>
      <c r="E10">
        <v>0.94</v>
      </c>
    </row>
    <row r="11" spans="1:5" x14ac:dyDescent="0.25">
      <c r="A11" t="s">
        <v>10</v>
      </c>
      <c r="B11" t="s">
        <v>44</v>
      </c>
      <c r="C11">
        <v>1.5</v>
      </c>
      <c r="D11">
        <v>0.96</v>
      </c>
      <c r="E11">
        <v>1.38</v>
      </c>
    </row>
    <row r="12" spans="1:5" x14ac:dyDescent="0.25">
      <c r="A12" t="s">
        <v>10</v>
      </c>
      <c r="B12" t="s">
        <v>50</v>
      </c>
      <c r="C12">
        <v>1.5</v>
      </c>
      <c r="D12">
        <v>1.04</v>
      </c>
      <c r="E12">
        <v>1.25</v>
      </c>
    </row>
    <row r="13" spans="1:5" x14ac:dyDescent="0.25">
      <c r="A13" t="s">
        <v>10</v>
      </c>
      <c r="B13" t="s">
        <v>45</v>
      </c>
      <c r="C13">
        <v>1.5</v>
      </c>
      <c r="D13">
        <v>0.62</v>
      </c>
      <c r="E13">
        <v>0.85</v>
      </c>
    </row>
    <row r="14" spans="1:5" x14ac:dyDescent="0.25">
      <c r="A14" t="s">
        <v>10</v>
      </c>
      <c r="B14" t="s">
        <v>43</v>
      </c>
      <c r="C14">
        <v>1.5</v>
      </c>
      <c r="D14">
        <v>1.33</v>
      </c>
      <c r="E14">
        <v>0.89</v>
      </c>
    </row>
    <row r="15" spans="1:5" x14ac:dyDescent="0.25">
      <c r="A15" t="s">
        <v>10</v>
      </c>
      <c r="B15" t="s">
        <v>247</v>
      </c>
      <c r="C15">
        <v>1.5</v>
      </c>
      <c r="D15">
        <v>0.96</v>
      </c>
      <c r="E15">
        <v>0.94</v>
      </c>
    </row>
    <row r="16" spans="1:5" x14ac:dyDescent="0.25">
      <c r="A16" t="s">
        <v>10</v>
      </c>
      <c r="B16" t="s">
        <v>246</v>
      </c>
      <c r="C16">
        <v>1.5</v>
      </c>
      <c r="D16">
        <v>0.83</v>
      </c>
      <c r="E16">
        <v>0.85</v>
      </c>
    </row>
    <row r="17" spans="1:5" x14ac:dyDescent="0.25">
      <c r="A17" t="s">
        <v>10</v>
      </c>
      <c r="B17" t="s">
        <v>243</v>
      </c>
      <c r="C17">
        <v>1.5</v>
      </c>
      <c r="D17">
        <v>0.96</v>
      </c>
      <c r="E17">
        <v>0.89</v>
      </c>
    </row>
    <row r="18" spans="1:5" x14ac:dyDescent="0.25">
      <c r="A18" t="s">
        <v>10</v>
      </c>
      <c r="B18" t="s">
        <v>47</v>
      </c>
      <c r="C18">
        <v>1.5</v>
      </c>
      <c r="D18">
        <v>0.75</v>
      </c>
      <c r="E18">
        <v>1.6</v>
      </c>
    </row>
    <row r="19" spans="1:5" x14ac:dyDescent="0.25">
      <c r="A19" t="s">
        <v>10</v>
      </c>
      <c r="B19" t="s">
        <v>48</v>
      </c>
      <c r="C19">
        <v>1.5</v>
      </c>
      <c r="D19">
        <v>0.88</v>
      </c>
      <c r="E19">
        <v>1.38</v>
      </c>
    </row>
    <row r="20" spans="1:5" x14ac:dyDescent="0.25">
      <c r="A20" t="s">
        <v>13</v>
      </c>
      <c r="B20" t="s">
        <v>58</v>
      </c>
      <c r="C20">
        <v>1.6049382716049401</v>
      </c>
      <c r="D20">
        <v>0.76</v>
      </c>
      <c r="E20">
        <v>1.1399999999999999</v>
      </c>
    </row>
    <row r="21" spans="1:5" x14ac:dyDescent="0.25">
      <c r="A21" t="s">
        <v>13</v>
      </c>
      <c r="B21" t="s">
        <v>248</v>
      </c>
      <c r="C21">
        <v>1.6049382716049401</v>
      </c>
      <c r="D21">
        <v>2.4</v>
      </c>
      <c r="E21">
        <v>1</v>
      </c>
    </row>
    <row r="22" spans="1:5" x14ac:dyDescent="0.25">
      <c r="A22" t="s">
        <v>13</v>
      </c>
      <c r="B22" t="s">
        <v>56</v>
      </c>
      <c r="C22">
        <v>1.6049382716049401</v>
      </c>
      <c r="D22">
        <v>0.45</v>
      </c>
      <c r="E22">
        <v>1.1399999999999999</v>
      </c>
    </row>
    <row r="23" spans="1:5" x14ac:dyDescent="0.25">
      <c r="A23" t="s">
        <v>13</v>
      </c>
      <c r="B23" t="s">
        <v>51</v>
      </c>
      <c r="C23">
        <v>1.6049382716049401</v>
      </c>
      <c r="D23">
        <v>1.34</v>
      </c>
      <c r="E23">
        <v>0.89</v>
      </c>
    </row>
    <row r="24" spans="1:5" x14ac:dyDescent="0.25">
      <c r="A24" t="s">
        <v>13</v>
      </c>
      <c r="B24" t="s">
        <v>250</v>
      </c>
      <c r="C24">
        <v>1.6049382716049401</v>
      </c>
      <c r="D24">
        <v>1.29</v>
      </c>
      <c r="E24">
        <v>0.83</v>
      </c>
    </row>
    <row r="25" spans="1:5" x14ac:dyDescent="0.25">
      <c r="A25" t="s">
        <v>13</v>
      </c>
      <c r="B25" t="s">
        <v>53</v>
      </c>
      <c r="C25">
        <v>1.6049382716049401</v>
      </c>
      <c r="D25">
        <v>0.67</v>
      </c>
      <c r="E25">
        <v>1.28</v>
      </c>
    </row>
    <row r="26" spans="1:5" x14ac:dyDescent="0.25">
      <c r="A26" t="s">
        <v>13</v>
      </c>
      <c r="B26" t="s">
        <v>249</v>
      </c>
      <c r="C26">
        <v>1.6049382716049401</v>
      </c>
      <c r="D26">
        <v>1.1599999999999999</v>
      </c>
      <c r="E26">
        <v>1.03</v>
      </c>
    </row>
    <row r="27" spans="1:5" x14ac:dyDescent="0.25">
      <c r="A27" t="s">
        <v>13</v>
      </c>
      <c r="B27" t="s">
        <v>54</v>
      </c>
      <c r="C27">
        <v>1.6049382716049401</v>
      </c>
      <c r="D27">
        <v>0.77</v>
      </c>
      <c r="E27">
        <v>1.34</v>
      </c>
    </row>
    <row r="28" spans="1:5" x14ac:dyDescent="0.25">
      <c r="A28" t="s">
        <v>13</v>
      </c>
      <c r="B28" t="s">
        <v>55</v>
      </c>
      <c r="C28">
        <v>1.6049382716049401</v>
      </c>
      <c r="D28">
        <v>1.1000000000000001</v>
      </c>
      <c r="E28">
        <v>1.06</v>
      </c>
    </row>
    <row r="29" spans="1:5" x14ac:dyDescent="0.25">
      <c r="A29" t="s">
        <v>13</v>
      </c>
      <c r="B29" t="s">
        <v>15</v>
      </c>
      <c r="C29">
        <v>1.6049382716049401</v>
      </c>
      <c r="D29">
        <v>1.2</v>
      </c>
      <c r="E29">
        <v>1.03</v>
      </c>
    </row>
    <row r="30" spans="1:5" x14ac:dyDescent="0.25">
      <c r="A30" t="s">
        <v>13</v>
      </c>
      <c r="B30" t="s">
        <v>52</v>
      </c>
      <c r="C30">
        <v>1.6049382716049401</v>
      </c>
      <c r="D30">
        <v>0.53</v>
      </c>
      <c r="E30">
        <v>1.08</v>
      </c>
    </row>
    <row r="31" spans="1:5" x14ac:dyDescent="0.25">
      <c r="A31" t="s">
        <v>13</v>
      </c>
      <c r="B31" t="s">
        <v>62</v>
      </c>
      <c r="C31">
        <v>1.6049382716049401</v>
      </c>
      <c r="D31">
        <v>0.98</v>
      </c>
      <c r="E31">
        <v>0.88</v>
      </c>
    </row>
    <row r="32" spans="1:5" x14ac:dyDescent="0.25">
      <c r="A32" t="s">
        <v>13</v>
      </c>
      <c r="B32" t="s">
        <v>60</v>
      </c>
      <c r="C32">
        <v>1.6049382716049401</v>
      </c>
      <c r="D32">
        <v>1.1100000000000001</v>
      </c>
      <c r="E32">
        <v>0.56999999999999995</v>
      </c>
    </row>
    <row r="33" spans="1:5" x14ac:dyDescent="0.25">
      <c r="A33" t="s">
        <v>13</v>
      </c>
      <c r="B33" t="s">
        <v>251</v>
      </c>
      <c r="C33">
        <v>1.6049382716049401</v>
      </c>
      <c r="D33">
        <v>0.36</v>
      </c>
      <c r="E33">
        <v>1.5</v>
      </c>
    </row>
    <row r="34" spans="1:5" x14ac:dyDescent="0.25">
      <c r="A34" t="s">
        <v>13</v>
      </c>
      <c r="B34" t="s">
        <v>61</v>
      </c>
      <c r="C34">
        <v>1.6049382716049401</v>
      </c>
      <c r="D34">
        <v>1.05</v>
      </c>
      <c r="E34">
        <v>0.95</v>
      </c>
    </row>
    <row r="35" spans="1:5" x14ac:dyDescent="0.25">
      <c r="A35" t="s">
        <v>13</v>
      </c>
      <c r="B35" t="s">
        <v>14</v>
      </c>
      <c r="C35">
        <v>1.6049382716049401</v>
      </c>
      <c r="D35">
        <v>1.1100000000000001</v>
      </c>
      <c r="E35">
        <v>0.77</v>
      </c>
    </row>
    <row r="36" spans="1:5" x14ac:dyDescent="0.25">
      <c r="A36" t="s">
        <v>13</v>
      </c>
      <c r="B36" t="s">
        <v>57</v>
      </c>
      <c r="C36">
        <v>1.6049382716049401</v>
      </c>
      <c r="D36">
        <v>0.62</v>
      </c>
      <c r="E36">
        <v>1.06</v>
      </c>
    </row>
    <row r="37" spans="1:5" x14ac:dyDescent="0.25">
      <c r="A37" t="s">
        <v>13</v>
      </c>
      <c r="B37" t="s">
        <v>59</v>
      </c>
      <c r="C37">
        <v>1.6049382716049401</v>
      </c>
      <c r="D37">
        <v>1.2</v>
      </c>
      <c r="E37">
        <v>0.45</v>
      </c>
    </row>
    <row r="38" spans="1:5" x14ac:dyDescent="0.25">
      <c r="A38" t="s">
        <v>16</v>
      </c>
      <c r="B38" t="s">
        <v>63</v>
      </c>
      <c r="C38">
        <v>1.55</v>
      </c>
      <c r="D38">
        <v>1.29</v>
      </c>
      <c r="E38">
        <v>0.63</v>
      </c>
    </row>
    <row r="39" spans="1:5" x14ac:dyDescent="0.25">
      <c r="A39" t="s">
        <v>16</v>
      </c>
      <c r="B39" t="s">
        <v>20</v>
      </c>
      <c r="C39">
        <v>1.55</v>
      </c>
      <c r="D39">
        <v>0.74</v>
      </c>
      <c r="E39">
        <v>1.08</v>
      </c>
    </row>
    <row r="40" spans="1:5" x14ac:dyDescent="0.25">
      <c r="A40" t="s">
        <v>16</v>
      </c>
      <c r="B40" t="s">
        <v>253</v>
      </c>
      <c r="C40">
        <v>1.55</v>
      </c>
      <c r="D40">
        <v>0.88</v>
      </c>
      <c r="E40">
        <v>1.08</v>
      </c>
    </row>
    <row r="41" spans="1:5" x14ac:dyDescent="0.25">
      <c r="A41" t="s">
        <v>16</v>
      </c>
      <c r="B41" t="s">
        <v>65</v>
      </c>
      <c r="C41">
        <v>1.55</v>
      </c>
      <c r="D41">
        <v>1.1399999999999999</v>
      </c>
      <c r="E41">
        <v>0.92</v>
      </c>
    </row>
    <row r="42" spans="1:5" x14ac:dyDescent="0.25">
      <c r="A42" t="s">
        <v>16</v>
      </c>
      <c r="B42" t="s">
        <v>66</v>
      </c>
      <c r="C42">
        <v>1.55</v>
      </c>
      <c r="D42">
        <v>1.0900000000000001</v>
      </c>
      <c r="E42">
        <v>0.98</v>
      </c>
    </row>
    <row r="43" spans="1:5" x14ac:dyDescent="0.25">
      <c r="A43" t="s">
        <v>16</v>
      </c>
      <c r="B43" t="s">
        <v>17</v>
      </c>
      <c r="C43">
        <v>1.55</v>
      </c>
      <c r="D43">
        <v>1.1399999999999999</v>
      </c>
      <c r="E43">
        <v>1.04</v>
      </c>
    </row>
    <row r="44" spans="1:5" x14ac:dyDescent="0.25">
      <c r="A44" t="s">
        <v>16</v>
      </c>
      <c r="B44" t="s">
        <v>322</v>
      </c>
      <c r="C44">
        <v>1.55</v>
      </c>
      <c r="D44">
        <v>1.44</v>
      </c>
      <c r="E44">
        <v>0.67</v>
      </c>
    </row>
    <row r="45" spans="1:5" x14ac:dyDescent="0.25">
      <c r="A45" t="s">
        <v>16</v>
      </c>
      <c r="B45" t="s">
        <v>67</v>
      </c>
      <c r="C45">
        <v>1.55</v>
      </c>
      <c r="D45">
        <v>1.24</v>
      </c>
      <c r="E45">
        <v>0.8</v>
      </c>
    </row>
    <row r="46" spans="1:5" x14ac:dyDescent="0.25">
      <c r="A46" t="s">
        <v>16</v>
      </c>
      <c r="B46" t="s">
        <v>252</v>
      </c>
      <c r="C46">
        <v>1.55</v>
      </c>
      <c r="D46">
        <v>1.1499999999999999</v>
      </c>
      <c r="E46">
        <v>0.63</v>
      </c>
    </row>
    <row r="47" spans="1:5" x14ac:dyDescent="0.25">
      <c r="A47" t="s">
        <v>16</v>
      </c>
      <c r="B47" t="s">
        <v>254</v>
      </c>
      <c r="C47">
        <v>1.55</v>
      </c>
      <c r="D47">
        <v>1.02</v>
      </c>
      <c r="E47">
        <v>0.93</v>
      </c>
    </row>
    <row r="48" spans="1:5" x14ac:dyDescent="0.25">
      <c r="A48" t="s">
        <v>16</v>
      </c>
      <c r="B48" t="s">
        <v>255</v>
      </c>
      <c r="C48">
        <v>1.55</v>
      </c>
      <c r="D48">
        <v>0.65</v>
      </c>
      <c r="E48">
        <v>0.8</v>
      </c>
    </row>
    <row r="49" spans="1:5" x14ac:dyDescent="0.25">
      <c r="A49" t="s">
        <v>16</v>
      </c>
      <c r="B49" t="s">
        <v>64</v>
      </c>
      <c r="C49">
        <v>1.55</v>
      </c>
      <c r="D49">
        <v>0.78</v>
      </c>
      <c r="E49">
        <v>1.1399999999999999</v>
      </c>
    </row>
    <row r="50" spans="1:5" x14ac:dyDescent="0.25">
      <c r="A50" t="s">
        <v>16</v>
      </c>
      <c r="B50" t="s">
        <v>323</v>
      </c>
      <c r="C50">
        <v>1.55</v>
      </c>
      <c r="D50">
        <v>0.65</v>
      </c>
      <c r="E50">
        <v>1.4</v>
      </c>
    </row>
    <row r="51" spans="1:5" x14ac:dyDescent="0.25">
      <c r="A51" t="s">
        <v>16</v>
      </c>
      <c r="B51" t="s">
        <v>18</v>
      </c>
      <c r="C51">
        <v>1.55</v>
      </c>
      <c r="D51">
        <v>1.1399999999999999</v>
      </c>
      <c r="E51">
        <v>1.17</v>
      </c>
    </row>
    <row r="52" spans="1:5" x14ac:dyDescent="0.25">
      <c r="A52" t="s">
        <v>16</v>
      </c>
      <c r="B52" t="s">
        <v>256</v>
      </c>
      <c r="C52">
        <v>1.55</v>
      </c>
      <c r="D52">
        <v>0.88</v>
      </c>
      <c r="E52">
        <v>0.97</v>
      </c>
    </row>
    <row r="53" spans="1:5" x14ac:dyDescent="0.25">
      <c r="A53" t="s">
        <v>16</v>
      </c>
      <c r="B53" t="s">
        <v>257</v>
      </c>
      <c r="C53">
        <v>1.55</v>
      </c>
      <c r="D53">
        <v>0.97</v>
      </c>
      <c r="E53">
        <v>1.03</v>
      </c>
    </row>
    <row r="54" spans="1:5" x14ac:dyDescent="0.25">
      <c r="A54" t="s">
        <v>16</v>
      </c>
      <c r="B54" t="s">
        <v>68</v>
      </c>
      <c r="C54">
        <v>1.55</v>
      </c>
      <c r="D54">
        <v>0.97</v>
      </c>
      <c r="E54">
        <v>1.25</v>
      </c>
    </row>
    <row r="55" spans="1:5" x14ac:dyDescent="0.25">
      <c r="A55" t="s">
        <v>16</v>
      </c>
      <c r="B55" t="s">
        <v>19</v>
      </c>
      <c r="C55">
        <v>1.55</v>
      </c>
      <c r="D55">
        <v>0.89</v>
      </c>
      <c r="E55">
        <v>1.53</v>
      </c>
    </row>
    <row r="56" spans="1:5" x14ac:dyDescent="0.25">
      <c r="A56" t="s">
        <v>69</v>
      </c>
      <c r="B56" t="s">
        <v>324</v>
      </c>
      <c r="C56">
        <v>1.34</v>
      </c>
      <c r="D56">
        <v>0.9</v>
      </c>
      <c r="E56">
        <v>0.91</v>
      </c>
    </row>
    <row r="57" spans="1:5" x14ac:dyDescent="0.25">
      <c r="A57" t="s">
        <v>69</v>
      </c>
      <c r="B57" t="s">
        <v>351</v>
      </c>
      <c r="C57">
        <v>1.34</v>
      </c>
      <c r="D57">
        <v>1.23</v>
      </c>
      <c r="E57">
        <v>1.03</v>
      </c>
    </row>
    <row r="58" spans="1:5" x14ac:dyDescent="0.25">
      <c r="A58" t="s">
        <v>69</v>
      </c>
      <c r="B58" t="s">
        <v>73</v>
      </c>
      <c r="C58">
        <v>1.34</v>
      </c>
      <c r="D58">
        <v>0.8</v>
      </c>
      <c r="E58">
        <v>0.96</v>
      </c>
    </row>
    <row r="59" spans="1:5" x14ac:dyDescent="0.25">
      <c r="A59" t="s">
        <v>69</v>
      </c>
      <c r="B59" t="s">
        <v>75</v>
      </c>
      <c r="C59">
        <v>1.34</v>
      </c>
      <c r="D59">
        <v>0.6</v>
      </c>
      <c r="E59">
        <v>0.81</v>
      </c>
    </row>
    <row r="60" spans="1:5" x14ac:dyDescent="0.25">
      <c r="A60" t="s">
        <v>69</v>
      </c>
      <c r="B60" t="s">
        <v>77</v>
      </c>
      <c r="C60">
        <v>1.34</v>
      </c>
      <c r="D60">
        <v>1.34</v>
      </c>
      <c r="E60">
        <v>0.81</v>
      </c>
    </row>
    <row r="61" spans="1:5" x14ac:dyDescent="0.25">
      <c r="A61" t="s">
        <v>69</v>
      </c>
      <c r="B61" t="s">
        <v>263</v>
      </c>
      <c r="C61">
        <v>1.34</v>
      </c>
      <c r="D61">
        <v>0.75</v>
      </c>
      <c r="E61">
        <v>1.06</v>
      </c>
    </row>
    <row r="62" spans="1:5" x14ac:dyDescent="0.25">
      <c r="A62" t="s">
        <v>69</v>
      </c>
      <c r="B62" t="s">
        <v>381</v>
      </c>
      <c r="C62">
        <v>1.34</v>
      </c>
      <c r="D62">
        <v>1</v>
      </c>
      <c r="E62">
        <v>1.1599999999999999</v>
      </c>
    </row>
    <row r="63" spans="1:5" x14ac:dyDescent="0.25">
      <c r="A63" t="s">
        <v>69</v>
      </c>
      <c r="B63" t="s">
        <v>76</v>
      </c>
      <c r="C63">
        <v>1.34</v>
      </c>
      <c r="D63">
        <v>0.42</v>
      </c>
      <c r="E63">
        <v>1.0900000000000001</v>
      </c>
    </row>
    <row r="64" spans="1:5" x14ac:dyDescent="0.25">
      <c r="A64" t="s">
        <v>69</v>
      </c>
      <c r="B64" t="s">
        <v>72</v>
      </c>
      <c r="C64">
        <v>1.34</v>
      </c>
      <c r="D64">
        <v>1.04</v>
      </c>
      <c r="E64">
        <v>0.91</v>
      </c>
    </row>
    <row r="65" spans="1:5" x14ac:dyDescent="0.25">
      <c r="A65" t="s">
        <v>69</v>
      </c>
      <c r="B65" t="s">
        <v>78</v>
      </c>
      <c r="C65">
        <v>1.34</v>
      </c>
      <c r="D65">
        <v>1.24</v>
      </c>
      <c r="E65">
        <v>1.06</v>
      </c>
    </row>
    <row r="66" spans="1:5" x14ac:dyDescent="0.25">
      <c r="A66" t="s">
        <v>69</v>
      </c>
      <c r="B66" t="s">
        <v>260</v>
      </c>
      <c r="C66">
        <v>1.34</v>
      </c>
      <c r="D66">
        <v>1.0900000000000001</v>
      </c>
      <c r="E66">
        <v>0.91</v>
      </c>
    </row>
    <row r="67" spans="1:5" x14ac:dyDescent="0.25">
      <c r="A67" t="s">
        <v>69</v>
      </c>
      <c r="B67" t="s">
        <v>262</v>
      </c>
      <c r="C67">
        <v>1.34</v>
      </c>
      <c r="D67">
        <v>1.68</v>
      </c>
      <c r="E67">
        <v>0.62</v>
      </c>
    </row>
    <row r="68" spans="1:5" x14ac:dyDescent="0.25">
      <c r="A68" t="s">
        <v>69</v>
      </c>
      <c r="B68" t="s">
        <v>261</v>
      </c>
      <c r="C68">
        <v>1.34</v>
      </c>
      <c r="D68">
        <v>1.54</v>
      </c>
      <c r="E68">
        <v>1.01</v>
      </c>
    </row>
    <row r="69" spans="1:5" x14ac:dyDescent="0.25">
      <c r="A69" t="s">
        <v>69</v>
      </c>
      <c r="B69" t="s">
        <v>325</v>
      </c>
      <c r="C69">
        <v>1.34</v>
      </c>
      <c r="D69">
        <v>0.95</v>
      </c>
      <c r="E69">
        <v>1.27</v>
      </c>
    </row>
    <row r="70" spans="1:5" x14ac:dyDescent="0.25">
      <c r="A70" t="s">
        <v>69</v>
      </c>
      <c r="B70" t="s">
        <v>258</v>
      </c>
      <c r="C70">
        <v>1.34</v>
      </c>
      <c r="D70">
        <v>0.5</v>
      </c>
      <c r="E70">
        <v>1.1100000000000001</v>
      </c>
    </row>
    <row r="71" spans="1:5" x14ac:dyDescent="0.25">
      <c r="A71" t="s">
        <v>69</v>
      </c>
      <c r="B71" t="s">
        <v>79</v>
      </c>
      <c r="C71">
        <v>1.34</v>
      </c>
      <c r="D71">
        <v>1.04</v>
      </c>
      <c r="E71">
        <v>1.01</v>
      </c>
    </row>
    <row r="72" spans="1:5" x14ac:dyDescent="0.25">
      <c r="A72" t="s">
        <v>69</v>
      </c>
      <c r="B72" t="s">
        <v>259</v>
      </c>
      <c r="C72">
        <v>1.34</v>
      </c>
      <c r="D72">
        <v>1.33</v>
      </c>
      <c r="E72">
        <v>0.76</v>
      </c>
    </row>
    <row r="73" spans="1:5" x14ac:dyDescent="0.25">
      <c r="A73" t="s">
        <v>69</v>
      </c>
      <c r="B73" t="s">
        <v>71</v>
      </c>
      <c r="C73">
        <v>1.34</v>
      </c>
      <c r="D73">
        <v>0.45</v>
      </c>
      <c r="E73">
        <v>1.67</v>
      </c>
    </row>
    <row r="74" spans="1:5" x14ac:dyDescent="0.25">
      <c r="A74" t="s">
        <v>69</v>
      </c>
      <c r="B74" t="s">
        <v>74</v>
      </c>
      <c r="C74">
        <v>1.34</v>
      </c>
      <c r="D74">
        <v>1.29</v>
      </c>
      <c r="E74">
        <v>0.91</v>
      </c>
    </row>
    <row r="75" spans="1:5" x14ac:dyDescent="0.25">
      <c r="A75" t="s">
        <v>69</v>
      </c>
      <c r="B75" t="s">
        <v>70</v>
      </c>
      <c r="C75">
        <v>1.34</v>
      </c>
      <c r="D75">
        <v>0.85</v>
      </c>
      <c r="E75">
        <v>0.91</v>
      </c>
    </row>
    <row r="76" spans="1:5" x14ac:dyDescent="0.25">
      <c r="A76" t="s">
        <v>80</v>
      </c>
      <c r="B76" t="s">
        <v>97</v>
      </c>
      <c r="C76">
        <v>1.2299578059071701</v>
      </c>
      <c r="D76">
        <v>1.02</v>
      </c>
      <c r="E76">
        <v>0.98</v>
      </c>
    </row>
    <row r="77" spans="1:5" x14ac:dyDescent="0.25">
      <c r="A77" t="s">
        <v>80</v>
      </c>
      <c r="B77" t="s">
        <v>82</v>
      </c>
      <c r="C77">
        <v>1.2299578059071701</v>
      </c>
      <c r="D77">
        <v>0.61</v>
      </c>
      <c r="E77">
        <v>1.57</v>
      </c>
    </row>
    <row r="78" spans="1:5" x14ac:dyDescent="0.25">
      <c r="A78" t="s">
        <v>80</v>
      </c>
      <c r="B78" t="s">
        <v>83</v>
      </c>
      <c r="C78">
        <v>1.2299578059071701</v>
      </c>
      <c r="D78">
        <v>1.02</v>
      </c>
      <c r="E78">
        <v>1.1299999999999999</v>
      </c>
    </row>
    <row r="79" spans="1:5" x14ac:dyDescent="0.25">
      <c r="A79" t="s">
        <v>80</v>
      </c>
      <c r="B79" t="s">
        <v>85</v>
      </c>
      <c r="C79">
        <v>1.2299578059071701</v>
      </c>
      <c r="D79">
        <v>1.46</v>
      </c>
      <c r="E79">
        <v>0.98</v>
      </c>
    </row>
    <row r="80" spans="1:5" x14ac:dyDescent="0.25">
      <c r="A80" t="s">
        <v>80</v>
      </c>
      <c r="B80" t="s">
        <v>359</v>
      </c>
      <c r="C80">
        <v>1.2299578059071701</v>
      </c>
      <c r="D80">
        <v>1.5</v>
      </c>
      <c r="E80">
        <v>0.98</v>
      </c>
    </row>
    <row r="81" spans="1:5" x14ac:dyDescent="0.25">
      <c r="A81" t="s">
        <v>80</v>
      </c>
      <c r="B81" t="s">
        <v>87</v>
      </c>
      <c r="C81">
        <v>1.2299578059071701</v>
      </c>
      <c r="D81">
        <v>0.61</v>
      </c>
      <c r="E81">
        <v>1.18</v>
      </c>
    </row>
    <row r="82" spans="1:5" x14ac:dyDescent="0.25">
      <c r="A82" t="s">
        <v>80</v>
      </c>
      <c r="B82" t="s">
        <v>89</v>
      </c>
      <c r="C82">
        <v>1.2299578059071701</v>
      </c>
      <c r="D82">
        <v>1.3</v>
      </c>
      <c r="E82">
        <v>1.08</v>
      </c>
    </row>
    <row r="83" spans="1:5" x14ac:dyDescent="0.25">
      <c r="A83" t="s">
        <v>80</v>
      </c>
      <c r="B83" t="s">
        <v>369</v>
      </c>
      <c r="C83">
        <v>1.2299578059071701</v>
      </c>
      <c r="D83">
        <v>0.89</v>
      </c>
      <c r="E83">
        <v>0.98</v>
      </c>
    </row>
    <row r="84" spans="1:5" x14ac:dyDescent="0.25">
      <c r="A84" t="s">
        <v>80</v>
      </c>
      <c r="B84" t="s">
        <v>91</v>
      </c>
      <c r="C84">
        <v>1.2299578059071701</v>
      </c>
      <c r="D84">
        <v>0.65</v>
      </c>
      <c r="E84">
        <v>0.98</v>
      </c>
    </row>
    <row r="85" spans="1:5" x14ac:dyDescent="0.25">
      <c r="A85" t="s">
        <v>80</v>
      </c>
      <c r="B85" t="s">
        <v>96</v>
      </c>
      <c r="C85">
        <v>1.2299578059071701</v>
      </c>
      <c r="D85">
        <v>1.1100000000000001</v>
      </c>
      <c r="E85">
        <v>0.98</v>
      </c>
    </row>
    <row r="86" spans="1:5" x14ac:dyDescent="0.25">
      <c r="A86" t="s">
        <v>80</v>
      </c>
      <c r="B86" t="s">
        <v>86</v>
      </c>
      <c r="C86">
        <v>1.2299578059071701</v>
      </c>
      <c r="D86">
        <v>0.98</v>
      </c>
      <c r="E86">
        <v>1.1399999999999999</v>
      </c>
    </row>
    <row r="87" spans="1:5" x14ac:dyDescent="0.25">
      <c r="A87" t="s">
        <v>80</v>
      </c>
      <c r="B87" t="s">
        <v>81</v>
      </c>
      <c r="C87">
        <v>1.2299578059071701</v>
      </c>
      <c r="D87">
        <v>1.06</v>
      </c>
      <c r="E87">
        <v>0.93</v>
      </c>
    </row>
    <row r="88" spans="1:5" x14ac:dyDescent="0.25">
      <c r="A88" t="s">
        <v>80</v>
      </c>
      <c r="B88" t="s">
        <v>94</v>
      </c>
      <c r="C88">
        <v>1.2299578059071701</v>
      </c>
      <c r="D88">
        <v>0.77</v>
      </c>
      <c r="E88">
        <v>0.79</v>
      </c>
    </row>
    <row r="89" spans="1:5" x14ac:dyDescent="0.25">
      <c r="A89" t="s">
        <v>80</v>
      </c>
      <c r="B89" t="s">
        <v>90</v>
      </c>
      <c r="C89">
        <v>1.2299578059071701</v>
      </c>
      <c r="D89">
        <v>1.38</v>
      </c>
      <c r="E89">
        <v>0.49</v>
      </c>
    </row>
    <row r="90" spans="1:5" x14ac:dyDescent="0.25">
      <c r="A90" t="s">
        <v>80</v>
      </c>
      <c r="B90" t="s">
        <v>93</v>
      </c>
      <c r="C90">
        <v>1.2299578059071701</v>
      </c>
      <c r="D90">
        <v>0.77</v>
      </c>
      <c r="E90">
        <v>0.93</v>
      </c>
    </row>
    <row r="91" spans="1:5" x14ac:dyDescent="0.25">
      <c r="A91" t="s">
        <v>80</v>
      </c>
      <c r="B91" t="s">
        <v>88</v>
      </c>
      <c r="C91">
        <v>1.2299578059071701</v>
      </c>
      <c r="D91">
        <v>0.65</v>
      </c>
      <c r="E91">
        <v>0.93</v>
      </c>
    </row>
    <row r="92" spans="1:5" x14ac:dyDescent="0.25">
      <c r="A92" t="s">
        <v>80</v>
      </c>
      <c r="B92" t="s">
        <v>410</v>
      </c>
      <c r="C92">
        <v>1.2299578059071701</v>
      </c>
      <c r="D92">
        <v>0.98</v>
      </c>
      <c r="E92">
        <v>1.08</v>
      </c>
    </row>
    <row r="93" spans="1:5" x14ac:dyDescent="0.25">
      <c r="A93" t="s">
        <v>80</v>
      </c>
      <c r="B93" t="s">
        <v>412</v>
      </c>
      <c r="C93">
        <v>1.2299578059071701</v>
      </c>
      <c r="D93">
        <v>1.3</v>
      </c>
      <c r="E93">
        <v>1.08</v>
      </c>
    </row>
    <row r="94" spans="1:5" x14ac:dyDescent="0.25">
      <c r="A94" t="s">
        <v>80</v>
      </c>
      <c r="B94" t="s">
        <v>92</v>
      </c>
      <c r="C94">
        <v>1.2299578059071701</v>
      </c>
      <c r="D94">
        <v>0.95</v>
      </c>
      <c r="E94">
        <v>1.58</v>
      </c>
    </row>
    <row r="95" spans="1:5" x14ac:dyDescent="0.25">
      <c r="A95" t="s">
        <v>80</v>
      </c>
      <c r="B95" t="s">
        <v>416</v>
      </c>
      <c r="C95">
        <v>1.2299578059071701</v>
      </c>
      <c r="D95">
        <v>0.86</v>
      </c>
      <c r="E95">
        <v>0.72</v>
      </c>
    </row>
    <row r="96" spans="1:5" x14ac:dyDescent="0.25">
      <c r="A96" t="s">
        <v>80</v>
      </c>
      <c r="B96" t="s">
        <v>84</v>
      </c>
      <c r="C96">
        <v>1.2299578059071701</v>
      </c>
      <c r="D96">
        <v>1.1000000000000001</v>
      </c>
      <c r="E96">
        <v>1.1299999999999999</v>
      </c>
    </row>
    <row r="97" spans="1:5" x14ac:dyDescent="0.25">
      <c r="A97" t="s">
        <v>80</v>
      </c>
      <c r="B97" t="s">
        <v>98</v>
      </c>
      <c r="C97">
        <v>1.2299578059071701</v>
      </c>
      <c r="D97">
        <v>0.93</v>
      </c>
      <c r="E97">
        <v>0.59</v>
      </c>
    </row>
    <row r="98" spans="1:5" x14ac:dyDescent="0.25">
      <c r="A98" t="s">
        <v>80</v>
      </c>
      <c r="B98" t="s">
        <v>95</v>
      </c>
      <c r="C98">
        <v>1.2299578059071701</v>
      </c>
      <c r="D98">
        <v>1.59</v>
      </c>
      <c r="E98">
        <v>0.59</v>
      </c>
    </row>
    <row r="99" spans="1:5" x14ac:dyDescent="0.25">
      <c r="A99" t="s">
        <v>80</v>
      </c>
      <c r="B99" t="s">
        <v>435</v>
      </c>
      <c r="C99">
        <v>1.2299578059071701</v>
      </c>
      <c r="D99">
        <v>0.53</v>
      </c>
      <c r="E99">
        <v>1.18</v>
      </c>
    </row>
    <row r="100" spans="1:5" x14ac:dyDescent="0.25">
      <c r="A100" t="s">
        <v>99</v>
      </c>
      <c r="B100" t="s">
        <v>100</v>
      </c>
      <c r="C100">
        <v>1.33549783549784</v>
      </c>
      <c r="D100">
        <v>0.79</v>
      </c>
      <c r="E100">
        <v>1.39</v>
      </c>
    </row>
    <row r="101" spans="1:5" x14ac:dyDescent="0.25">
      <c r="A101" t="s">
        <v>99</v>
      </c>
      <c r="B101" t="s">
        <v>102</v>
      </c>
      <c r="C101">
        <v>1.33549783549784</v>
      </c>
      <c r="D101">
        <v>0.95</v>
      </c>
      <c r="E101">
        <v>0.68</v>
      </c>
    </row>
    <row r="102" spans="1:5" x14ac:dyDescent="0.25">
      <c r="A102" t="s">
        <v>99</v>
      </c>
      <c r="B102" t="s">
        <v>111</v>
      </c>
      <c r="C102">
        <v>1.33549783549784</v>
      </c>
      <c r="D102">
        <v>1.08</v>
      </c>
      <c r="E102">
        <v>0.76</v>
      </c>
    </row>
    <row r="103" spans="1:5" x14ac:dyDescent="0.25">
      <c r="A103" t="s">
        <v>99</v>
      </c>
      <c r="B103" t="s">
        <v>104</v>
      </c>
      <c r="C103">
        <v>1.33549783549784</v>
      </c>
      <c r="D103">
        <v>0.86</v>
      </c>
      <c r="E103">
        <v>1.1299999999999999</v>
      </c>
    </row>
    <row r="104" spans="1:5" x14ac:dyDescent="0.25">
      <c r="A104" t="s">
        <v>99</v>
      </c>
      <c r="B104" t="s">
        <v>106</v>
      </c>
      <c r="C104">
        <v>1.33549783549784</v>
      </c>
      <c r="D104">
        <v>0.99</v>
      </c>
      <c r="E104">
        <v>1.57</v>
      </c>
    </row>
    <row r="105" spans="1:5" x14ac:dyDescent="0.25">
      <c r="A105" t="s">
        <v>99</v>
      </c>
      <c r="B105" t="s">
        <v>105</v>
      </c>
      <c r="C105">
        <v>1.33549783549784</v>
      </c>
      <c r="D105">
        <v>1.25</v>
      </c>
      <c r="E105">
        <v>1.48</v>
      </c>
    </row>
    <row r="106" spans="1:5" x14ac:dyDescent="0.25">
      <c r="A106" t="s">
        <v>99</v>
      </c>
      <c r="B106" t="s">
        <v>117</v>
      </c>
      <c r="C106">
        <v>1.33549783549784</v>
      </c>
      <c r="D106">
        <v>1.1000000000000001</v>
      </c>
      <c r="E106">
        <v>0.89</v>
      </c>
    </row>
    <row r="107" spans="1:5" x14ac:dyDescent="0.25">
      <c r="A107" t="s">
        <v>99</v>
      </c>
      <c r="B107" t="s">
        <v>121</v>
      </c>
      <c r="C107">
        <v>1.33549783549784</v>
      </c>
      <c r="D107">
        <v>1.26</v>
      </c>
      <c r="E107">
        <v>0.85</v>
      </c>
    </row>
    <row r="108" spans="1:5" x14ac:dyDescent="0.25">
      <c r="A108" t="s">
        <v>99</v>
      </c>
      <c r="B108" t="s">
        <v>108</v>
      </c>
      <c r="C108">
        <v>1.33549783549784</v>
      </c>
      <c r="D108">
        <v>0.9</v>
      </c>
      <c r="E108">
        <v>0.56999999999999995</v>
      </c>
    </row>
    <row r="109" spans="1:5" x14ac:dyDescent="0.25">
      <c r="A109" t="s">
        <v>99</v>
      </c>
      <c r="B109" t="s">
        <v>103</v>
      </c>
      <c r="C109">
        <v>1.33549783549784</v>
      </c>
      <c r="D109">
        <v>1.05</v>
      </c>
      <c r="E109">
        <v>1.1299999999999999</v>
      </c>
    </row>
    <row r="110" spans="1:5" x14ac:dyDescent="0.25">
      <c r="A110" t="s">
        <v>99</v>
      </c>
      <c r="B110" t="s">
        <v>110</v>
      </c>
      <c r="C110">
        <v>1.33549783549784</v>
      </c>
      <c r="D110">
        <v>0.94</v>
      </c>
      <c r="E110">
        <v>0.4</v>
      </c>
    </row>
    <row r="111" spans="1:5" x14ac:dyDescent="0.25">
      <c r="A111" t="s">
        <v>99</v>
      </c>
      <c r="B111" t="s">
        <v>107</v>
      </c>
      <c r="C111">
        <v>1.33549783549784</v>
      </c>
      <c r="D111">
        <v>0.82</v>
      </c>
      <c r="E111">
        <v>0.69</v>
      </c>
    </row>
    <row r="112" spans="1:5" x14ac:dyDescent="0.25">
      <c r="A112" t="s">
        <v>99</v>
      </c>
      <c r="B112" t="s">
        <v>395</v>
      </c>
      <c r="C112">
        <v>1.33549783549784</v>
      </c>
      <c r="D112">
        <v>1.1000000000000001</v>
      </c>
      <c r="E112">
        <v>1.1100000000000001</v>
      </c>
    </row>
    <row r="113" spans="1:5" x14ac:dyDescent="0.25">
      <c r="A113" t="s">
        <v>99</v>
      </c>
      <c r="B113" t="s">
        <v>115</v>
      </c>
      <c r="C113">
        <v>1.33549783549784</v>
      </c>
      <c r="D113">
        <v>1.1200000000000001</v>
      </c>
      <c r="E113">
        <v>1.01</v>
      </c>
    </row>
    <row r="114" spans="1:5" x14ac:dyDescent="0.25">
      <c r="A114" t="s">
        <v>99</v>
      </c>
      <c r="B114" t="s">
        <v>112</v>
      </c>
      <c r="C114">
        <v>1.33549783549784</v>
      </c>
      <c r="D114">
        <v>0.6</v>
      </c>
      <c r="E114">
        <v>0.89</v>
      </c>
    </row>
    <row r="115" spans="1:5" x14ac:dyDescent="0.25">
      <c r="A115" t="s">
        <v>99</v>
      </c>
      <c r="B115" t="s">
        <v>113</v>
      </c>
      <c r="C115">
        <v>1.33549783549784</v>
      </c>
      <c r="D115">
        <v>0.99</v>
      </c>
      <c r="E115">
        <v>0.72</v>
      </c>
    </row>
    <row r="116" spans="1:5" x14ac:dyDescent="0.25">
      <c r="A116" t="s">
        <v>99</v>
      </c>
      <c r="B116" t="s">
        <v>114</v>
      </c>
      <c r="C116">
        <v>1.33549783549784</v>
      </c>
      <c r="D116">
        <v>1.73</v>
      </c>
      <c r="E116">
        <v>0.64</v>
      </c>
    </row>
    <row r="117" spans="1:5" x14ac:dyDescent="0.25">
      <c r="A117" t="s">
        <v>99</v>
      </c>
      <c r="B117" t="s">
        <v>116</v>
      </c>
      <c r="C117">
        <v>1.33549783549784</v>
      </c>
      <c r="D117">
        <v>1.1200000000000001</v>
      </c>
      <c r="E117">
        <v>1.0900000000000001</v>
      </c>
    </row>
    <row r="118" spans="1:5" x14ac:dyDescent="0.25">
      <c r="A118" t="s">
        <v>99</v>
      </c>
      <c r="B118" t="s">
        <v>109</v>
      </c>
      <c r="C118">
        <v>1.33549783549784</v>
      </c>
      <c r="D118">
        <v>1.01</v>
      </c>
      <c r="E118">
        <v>0.85</v>
      </c>
    </row>
    <row r="119" spans="1:5" x14ac:dyDescent="0.25">
      <c r="A119" t="s">
        <v>99</v>
      </c>
      <c r="B119" t="s">
        <v>118</v>
      </c>
      <c r="C119">
        <v>1.33549783549784</v>
      </c>
      <c r="D119">
        <v>0.79</v>
      </c>
      <c r="E119">
        <v>1.62</v>
      </c>
    </row>
    <row r="120" spans="1:5" x14ac:dyDescent="0.25">
      <c r="A120" t="s">
        <v>99</v>
      </c>
      <c r="B120" t="s">
        <v>417</v>
      </c>
      <c r="C120">
        <v>1.33549783549784</v>
      </c>
      <c r="D120">
        <v>1.04</v>
      </c>
      <c r="E120">
        <v>1.03</v>
      </c>
    </row>
    <row r="121" spans="1:5" x14ac:dyDescent="0.25">
      <c r="A121" t="s">
        <v>99</v>
      </c>
      <c r="B121" t="s">
        <v>101</v>
      </c>
      <c r="C121">
        <v>1.33549783549784</v>
      </c>
      <c r="D121">
        <v>1.06</v>
      </c>
      <c r="E121">
        <v>0.77</v>
      </c>
    </row>
    <row r="122" spans="1:5" x14ac:dyDescent="0.25">
      <c r="A122" t="s">
        <v>99</v>
      </c>
      <c r="B122" t="s">
        <v>120</v>
      </c>
      <c r="C122">
        <v>1.33549783549784</v>
      </c>
      <c r="D122">
        <v>0.79</v>
      </c>
      <c r="E122">
        <v>1.29</v>
      </c>
    </row>
    <row r="123" spans="1:5" x14ac:dyDescent="0.25">
      <c r="A123" t="s">
        <v>99</v>
      </c>
      <c r="B123" t="s">
        <v>119</v>
      </c>
      <c r="C123">
        <v>1.33549783549784</v>
      </c>
      <c r="D123">
        <v>0.71</v>
      </c>
      <c r="E123">
        <v>1.53</v>
      </c>
    </row>
    <row r="124" spans="1:5" x14ac:dyDescent="0.25">
      <c r="A124" t="s">
        <v>122</v>
      </c>
      <c r="B124" t="s">
        <v>123</v>
      </c>
      <c r="C124">
        <v>1.2585470085470101</v>
      </c>
      <c r="D124">
        <v>1.1299999999999999</v>
      </c>
      <c r="E124">
        <v>1.2</v>
      </c>
    </row>
    <row r="125" spans="1:5" x14ac:dyDescent="0.25">
      <c r="A125" t="s">
        <v>122</v>
      </c>
      <c r="B125" t="s">
        <v>125</v>
      </c>
      <c r="C125">
        <v>1.2585470085470101</v>
      </c>
      <c r="D125">
        <v>0.91</v>
      </c>
      <c r="E125">
        <v>0.91</v>
      </c>
    </row>
    <row r="126" spans="1:5" x14ac:dyDescent="0.25">
      <c r="A126" t="s">
        <v>122</v>
      </c>
      <c r="B126" t="s">
        <v>127</v>
      </c>
      <c r="C126">
        <v>1.2585470085470101</v>
      </c>
      <c r="D126">
        <v>0.93</v>
      </c>
      <c r="E126">
        <v>0.76</v>
      </c>
    </row>
    <row r="127" spans="1:5" x14ac:dyDescent="0.25">
      <c r="A127" t="s">
        <v>122</v>
      </c>
      <c r="B127" t="s">
        <v>130</v>
      </c>
      <c r="C127">
        <v>1.2585470085470101</v>
      </c>
      <c r="D127">
        <v>1.03</v>
      </c>
      <c r="E127">
        <v>0.68</v>
      </c>
    </row>
    <row r="128" spans="1:5" x14ac:dyDescent="0.25">
      <c r="A128" t="s">
        <v>122</v>
      </c>
      <c r="B128" t="s">
        <v>362</v>
      </c>
      <c r="C128">
        <v>1.2585470085470101</v>
      </c>
      <c r="D128">
        <v>1.47</v>
      </c>
      <c r="E128">
        <v>1.0900000000000001</v>
      </c>
    </row>
    <row r="129" spans="1:5" x14ac:dyDescent="0.25">
      <c r="A129" t="s">
        <v>122</v>
      </c>
      <c r="B129" t="s">
        <v>126</v>
      </c>
      <c r="C129">
        <v>1.2585470085470101</v>
      </c>
      <c r="D129">
        <v>1.25</v>
      </c>
      <c r="E129">
        <v>0.91</v>
      </c>
    </row>
    <row r="130" spans="1:5" x14ac:dyDescent="0.25">
      <c r="A130" t="s">
        <v>122</v>
      </c>
      <c r="B130" t="s">
        <v>129</v>
      </c>
      <c r="C130">
        <v>1.2585470085470101</v>
      </c>
      <c r="D130">
        <v>1.07</v>
      </c>
      <c r="E130">
        <v>1.1399999999999999</v>
      </c>
    </row>
    <row r="131" spans="1:5" x14ac:dyDescent="0.25">
      <c r="A131" t="s">
        <v>122</v>
      </c>
      <c r="B131" t="s">
        <v>128</v>
      </c>
      <c r="C131">
        <v>1.2585470085470101</v>
      </c>
      <c r="D131">
        <v>1.1100000000000001</v>
      </c>
      <c r="E131">
        <v>1.05</v>
      </c>
    </row>
    <row r="132" spans="1:5" x14ac:dyDescent="0.25">
      <c r="A132" t="s">
        <v>122</v>
      </c>
      <c r="B132" t="s">
        <v>136</v>
      </c>
      <c r="C132">
        <v>1.2585470085470101</v>
      </c>
      <c r="D132">
        <v>1.42</v>
      </c>
      <c r="E132">
        <v>0.81</v>
      </c>
    </row>
    <row r="133" spans="1:5" x14ac:dyDescent="0.25">
      <c r="A133" t="s">
        <v>122</v>
      </c>
      <c r="B133" t="s">
        <v>131</v>
      </c>
      <c r="C133">
        <v>1.2585470085470101</v>
      </c>
      <c r="D133">
        <v>1.0900000000000001</v>
      </c>
      <c r="E133">
        <v>1.05</v>
      </c>
    </row>
    <row r="134" spans="1:5" x14ac:dyDescent="0.25">
      <c r="A134" t="s">
        <v>122</v>
      </c>
      <c r="B134" t="s">
        <v>133</v>
      </c>
      <c r="C134">
        <v>1.2585470085470101</v>
      </c>
      <c r="D134">
        <v>0.56000000000000005</v>
      </c>
      <c r="E134">
        <v>1.18</v>
      </c>
    </row>
    <row r="135" spans="1:5" x14ac:dyDescent="0.25">
      <c r="A135" t="s">
        <v>122</v>
      </c>
      <c r="B135" t="s">
        <v>135</v>
      </c>
      <c r="C135">
        <v>1.2585470085470101</v>
      </c>
      <c r="D135">
        <v>0.63</v>
      </c>
      <c r="E135">
        <v>0.91</v>
      </c>
    </row>
    <row r="136" spans="1:5" x14ac:dyDescent="0.25">
      <c r="A136" t="s">
        <v>122</v>
      </c>
      <c r="B136" t="s">
        <v>137</v>
      </c>
      <c r="C136">
        <v>1.2585470085470101</v>
      </c>
      <c r="D136">
        <v>1.03</v>
      </c>
      <c r="E136">
        <v>0.82</v>
      </c>
    </row>
    <row r="137" spans="1:5" x14ac:dyDescent="0.25">
      <c r="A137" t="s">
        <v>122</v>
      </c>
      <c r="B137" t="s">
        <v>401</v>
      </c>
      <c r="C137">
        <v>1.2585470085470101</v>
      </c>
      <c r="D137">
        <v>0.99</v>
      </c>
      <c r="E137">
        <v>1.32</v>
      </c>
    </row>
    <row r="138" spans="1:5" x14ac:dyDescent="0.25">
      <c r="A138" t="s">
        <v>122</v>
      </c>
      <c r="B138" t="s">
        <v>138</v>
      </c>
      <c r="C138">
        <v>1.2585470085470101</v>
      </c>
      <c r="D138">
        <v>1.17</v>
      </c>
      <c r="E138">
        <v>1.05</v>
      </c>
    </row>
    <row r="139" spans="1:5" x14ac:dyDescent="0.25">
      <c r="A139" t="s">
        <v>122</v>
      </c>
      <c r="B139" t="s">
        <v>139</v>
      </c>
      <c r="C139">
        <v>1.2585470085470101</v>
      </c>
      <c r="D139">
        <v>0.88</v>
      </c>
      <c r="E139">
        <v>0.81</v>
      </c>
    </row>
    <row r="140" spans="1:5" x14ac:dyDescent="0.25">
      <c r="A140" t="s">
        <v>122</v>
      </c>
      <c r="B140" t="s">
        <v>144</v>
      </c>
      <c r="C140">
        <v>1.2585470085470101</v>
      </c>
      <c r="D140">
        <v>0.99</v>
      </c>
      <c r="E140">
        <v>1.59</v>
      </c>
    </row>
    <row r="141" spans="1:5" x14ac:dyDescent="0.25">
      <c r="A141" t="s">
        <v>122</v>
      </c>
      <c r="B141" t="s">
        <v>132</v>
      </c>
      <c r="C141">
        <v>1.2585470085470101</v>
      </c>
      <c r="D141">
        <v>0.95</v>
      </c>
      <c r="E141">
        <v>0.95</v>
      </c>
    </row>
    <row r="142" spans="1:5" x14ac:dyDescent="0.25">
      <c r="A142" t="s">
        <v>122</v>
      </c>
      <c r="B142" t="s">
        <v>140</v>
      </c>
      <c r="C142">
        <v>1.2585470085470101</v>
      </c>
      <c r="D142">
        <v>1.21</v>
      </c>
      <c r="E142">
        <v>0.62</v>
      </c>
    </row>
    <row r="143" spans="1:5" x14ac:dyDescent="0.25">
      <c r="A143" t="s">
        <v>122</v>
      </c>
      <c r="B143" t="s">
        <v>124</v>
      </c>
      <c r="C143">
        <v>1.2585470085470101</v>
      </c>
      <c r="D143">
        <v>0.87</v>
      </c>
      <c r="E143">
        <v>1.1399999999999999</v>
      </c>
    </row>
    <row r="144" spans="1:5" x14ac:dyDescent="0.25">
      <c r="A144" t="s">
        <v>122</v>
      </c>
      <c r="B144" t="s">
        <v>134</v>
      </c>
      <c r="C144">
        <v>1.2585470085470101</v>
      </c>
      <c r="D144">
        <v>0.52</v>
      </c>
      <c r="E144">
        <v>1.23</v>
      </c>
    </row>
    <row r="145" spans="1:5" x14ac:dyDescent="0.25">
      <c r="A145" t="s">
        <v>122</v>
      </c>
      <c r="B145" t="s">
        <v>141</v>
      </c>
      <c r="C145">
        <v>1.2585470085470101</v>
      </c>
      <c r="D145">
        <v>0.91</v>
      </c>
      <c r="E145">
        <v>0.68</v>
      </c>
    </row>
    <row r="146" spans="1:5" x14ac:dyDescent="0.25">
      <c r="A146" t="s">
        <v>122</v>
      </c>
      <c r="B146" t="s">
        <v>142</v>
      </c>
      <c r="C146">
        <v>1.2585470085470101</v>
      </c>
      <c r="D146">
        <v>1.1499999999999999</v>
      </c>
      <c r="E146">
        <v>1</v>
      </c>
    </row>
    <row r="147" spans="1:5" x14ac:dyDescent="0.25">
      <c r="A147" t="s">
        <v>122</v>
      </c>
      <c r="B147" t="s">
        <v>143</v>
      </c>
      <c r="C147">
        <v>1.2585470085470101</v>
      </c>
      <c r="D147">
        <v>0.71</v>
      </c>
      <c r="E147">
        <v>1.05</v>
      </c>
    </row>
    <row r="148" spans="1:5" x14ac:dyDescent="0.25">
      <c r="A148" t="s">
        <v>145</v>
      </c>
      <c r="B148" t="s">
        <v>347</v>
      </c>
      <c r="C148">
        <v>1.42165242165242</v>
      </c>
      <c r="D148">
        <v>0.98</v>
      </c>
      <c r="E148">
        <v>1.31</v>
      </c>
    </row>
    <row r="149" spans="1:5" x14ac:dyDescent="0.25">
      <c r="A149" t="s">
        <v>145</v>
      </c>
      <c r="B149" t="s">
        <v>349</v>
      </c>
      <c r="C149">
        <v>1.42165242165242</v>
      </c>
      <c r="D149">
        <v>0.85</v>
      </c>
      <c r="E149">
        <v>0.92</v>
      </c>
    </row>
    <row r="150" spans="1:5" x14ac:dyDescent="0.25">
      <c r="A150" t="s">
        <v>145</v>
      </c>
      <c r="B150" t="s">
        <v>355</v>
      </c>
      <c r="C150">
        <v>1.42165242165242</v>
      </c>
      <c r="D150">
        <v>0.35</v>
      </c>
      <c r="E150">
        <v>1.71</v>
      </c>
    </row>
    <row r="151" spans="1:5" x14ac:dyDescent="0.25">
      <c r="A151" t="s">
        <v>145</v>
      </c>
      <c r="B151" t="s">
        <v>357</v>
      </c>
      <c r="C151">
        <v>1.42165242165242</v>
      </c>
      <c r="D151">
        <v>0.7</v>
      </c>
      <c r="E151">
        <v>0.91</v>
      </c>
    </row>
    <row r="152" spans="1:5" x14ac:dyDescent="0.25">
      <c r="A152" t="s">
        <v>145</v>
      </c>
      <c r="B152" t="s">
        <v>360</v>
      </c>
      <c r="C152">
        <v>1.42165242165242</v>
      </c>
      <c r="D152">
        <v>1.17</v>
      </c>
      <c r="E152">
        <v>1.28</v>
      </c>
    </row>
    <row r="153" spans="1:5" x14ac:dyDescent="0.25">
      <c r="A153" t="s">
        <v>145</v>
      </c>
      <c r="B153" t="s">
        <v>366</v>
      </c>
      <c r="C153">
        <v>1.42165242165242</v>
      </c>
      <c r="D153">
        <v>1.21</v>
      </c>
      <c r="E153">
        <v>0.67</v>
      </c>
    </row>
    <row r="154" spans="1:5" x14ac:dyDescent="0.25">
      <c r="A154" t="s">
        <v>145</v>
      </c>
      <c r="B154" t="s">
        <v>371</v>
      </c>
      <c r="C154">
        <v>1.42165242165242</v>
      </c>
      <c r="D154">
        <v>0.66</v>
      </c>
      <c r="E154">
        <v>0.96</v>
      </c>
    </row>
    <row r="155" spans="1:5" x14ac:dyDescent="0.25">
      <c r="A155" t="s">
        <v>145</v>
      </c>
      <c r="B155" t="s">
        <v>149</v>
      </c>
      <c r="C155">
        <v>1.42165242165242</v>
      </c>
      <c r="D155">
        <v>0.7</v>
      </c>
      <c r="E155">
        <v>1.71</v>
      </c>
    </row>
    <row r="156" spans="1:5" x14ac:dyDescent="0.25">
      <c r="A156" t="s">
        <v>145</v>
      </c>
      <c r="B156" t="s">
        <v>375</v>
      </c>
      <c r="C156">
        <v>1.42165242165242</v>
      </c>
      <c r="D156">
        <v>0.79</v>
      </c>
      <c r="E156">
        <v>0.64</v>
      </c>
    </row>
    <row r="157" spans="1:5" x14ac:dyDescent="0.25">
      <c r="A157" t="s">
        <v>145</v>
      </c>
      <c r="B157" t="s">
        <v>388</v>
      </c>
      <c r="C157">
        <v>1.42165242165242</v>
      </c>
      <c r="D157">
        <v>1.31</v>
      </c>
      <c r="E157">
        <v>1.1000000000000001</v>
      </c>
    </row>
    <row r="158" spans="1:5" x14ac:dyDescent="0.25">
      <c r="A158" t="s">
        <v>145</v>
      </c>
      <c r="B158" t="s">
        <v>389</v>
      </c>
      <c r="C158">
        <v>1.42165242165242</v>
      </c>
      <c r="D158">
        <v>1.03</v>
      </c>
      <c r="E158">
        <v>0.71</v>
      </c>
    </row>
    <row r="159" spans="1:5" x14ac:dyDescent="0.25">
      <c r="A159" t="s">
        <v>145</v>
      </c>
      <c r="B159" t="s">
        <v>391</v>
      </c>
      <c r="C159">
        <v>1.42165242165242</v>
      </c>
      <c r="D159">
        <v>1.06</v>
      </c>
      <c r="E159">
        <v>1.34</v>
      </c>
    </row>
    <row r="160" spans="1:5" x14ac:dyDescent="0.25">
      <c r="A160" t="s">
        <v>145</v>
      </c>
      <c r="B160" t="s">
        <v>146</v>
      </c>
      <c r="C160">
        <v>1.42165242165242</v>
      </c>
      <c r="D160">
        <v>1.26</v>
      </c>
      <c r="E160">
        <v>1.28</v>
      </c>
    </row>
    <row r="161" spans="1:5" x14ac:dyDescent="0.25">
      <c r="A161" t="s">
        <v>145</v>
      </c>
      <c r="B161" t="s">
        <v>404</v>
      </c>
      <c r="C161">
        <v>1.42165242165242</v>
      </c>
      <c r="D161">
        <v>1.03</v>
      </c>
      <c r="E161">
        <v>0.76</v>
      </c>
    </row>
    <row r="162" spans="1:5" x14ac:dyDescent="0.25">
      <c r="A162" t="s">
        <v>145</v>
      </c>
      <c r="B162" t="s">
        <v>419</v>
      </c>
      <c r="C162">
        <v>1.42165242165242</v>
      </c>
      <c r="D162">
        <v>0.95</v>
      </c>
      <c r="E162">
        <v>0.73</v>
      </c>
    </row>
    <row r="163" spans="1:5" x14ac:dyDescent="0.25">
      <c r="A163" t="s">
        <v>145</v>
      </c>
      <c r="B163" t="s">
        <v>423</v>
      </c>
      <c r="C163">
        <v>1.42165242165242</v>
      </c>
      <c r="D163">
        <v>0.88</v>
      </c>
      <c r="E163">
        <v>0.54</v>
      </c>
    </row>
    <row r="164" spans="1:5" x14ac:dyDescent="0.25">
      <c r="A164" t="s">
        <v>145</v>
      </c>
      <c r="B164" t="s">
        <v>425</v>
      </c>
      <c r="C164">
        <v>1.42165242165242</v>
      </c>
      <c r="D164">
        <v>1.45</v>
      </c>
      <c r="E164">
        <v>0.68</v>
      </c>
    </row>
    <row r="165" spans="1:5" x14ac:dyDescent="0.25">
      <c r="A165" t="s">
        <v>145</v>
      </c>
      <c r="B165" t="s">
        <v>427</v>
      </c>
      <c r="C165">
        <v>1.42165242165242</v>
      </c>
      <c r="D165">
        <v>1.1000000000000001</v>
      </c>
      <c r="E165">
        <v>0.7</v>
      </c>
    </row>
    <row r="166" spans="1:5" x14ac:dyDescent="0.25">
      <c r="A166" t="s">
        <v>145</v>
      </c>
      <c r="B166" t="s">
        <v>432</v>
      </c>
      <c r="C166">
        <v>1.42165242165242</v>
      </c>
      <c r="D166">
        <v>1.36</v>
      </c>
      <c r="E166">
        <v>1.48</v>
      </c>
    </row>
    <row r="167" spans="1:5" x14ac:dyDescent="0.25">
      <c r="A167" t="s">
        <v>145</v>
      </c>
      <c r="B167" t="s">
        <v>433</v>
      </c>
      <c r="C167">
        <v>1.42165242165242</v>
      </c>
      <c r="D167">
        <v>0.91</v>
      </c>
      <c r="E167">
        <v>1.36</v>
      </c>
    </row>
    <row r="168" spans="1:5" x14ac:dyDescent="0.25">
      <c r="A168" t="s">
        <v>145</v>
      </c>
      <c r="B168" t="s">
        <v>434</v>
      </c>
      <c r="C168">
        <v>1.42165242165242</v>
      </c>
      <c r="D168">
        <v>0.89</v>
      </c>
      <c r="E168">
        <v>0.8</v>
      </c>
    </row>
    <row r="169" spans="1:5" x14ac:dyDescent="0.25">
      <c r="A169" t="s">
        <v>145</v>
      </c>
      <c r="B169" t="s">
        <v>148</v>
      </c>
      <c r="C169">
        <v>1.42165242165242</v>
      </c>
      <c r="D169">
        <v>1.1000000000000001</v>
      </c>
      <c r="E169">
        <v>0.54</v>
      </c>
    </row>
    <row r="170" spans="1:5" x14ac:dyDescent="0.25">
      <c r="A170" t="s">
        <v>145</v>
      </c>
      <c r="B170" t="s">
        <v>147</v>
      </c>
      <c r="C170">
        <v>1.42165242165242</v>
      </c>
      <c r="D170">
        <v>1.19</v>
      </c>
      <c r="E170">
        <v>1.1200000000000001</v>
      </c>
    </row>
    <row r="171" spans="1:5" x14ac:dyDescent="0.25">
      <c r="A171" t="s">
        <v>21</v>
      </c>
      <c r="B171" t="s">
        <v>152</v>
      </c>
      <c r="C171">
        <v>1.3612903225806501</v>
      </c>
      <c r="D171">
        <v>0.78</v>
      </c>
      <c r="E171">
        <v>1.05</v>
      </c>
    </row>
    <row r="172" spans="1:5" x14ac:dyDescent="0.25">
      <c r="A172" t="s">
        <v>21</v>
      </c>
      <c r="B172" t="s">
        <v>269</v>
      </c>
      <c r="C172">
        <v>1.3612903225806501</v>
      </c>
      <c r="D172">
        <v>0.69</v>
      </c>
      <c r="E172">
        <v>0.85</v>
      </c>
    </row>
    <row r="173" spans="1:5" x14ac:dyDescent="0.25">
      <c r="A173" t="s">
        <v>21</v>
      </c>
      <c r="B173" t="s">
        <v>264</v>
      </c>
      <c r="C173">
        <v>1.3612903225806501</v>
      </c>
      <c r="D173">
        <v>1.42</v>
      </c>
      <c r="E173">
        <v>1.25</v>
      </c>
    </row>
    <row r="174" spans="1:5" x14ac:dyDescent="0.25">
      <c r="A174" t="s">
        <v>21</v>
      </c>
      <c r="B174" t="s">
        <v>372</v>
      </c>
      <c r="C174">
        <v>1.3612903225806501</v>
      </c>
      <c r="D174">
        <v>0.23</v>
      </c>
      <c r="E174">
        <v>1.03</v>
      </c>
    </row>
    <row r="175" spans="1:5" x14ac:dyDescent="0.25">
      <c r="A175" t="s">
        <v>21</v>
      </c>
      <c r="B175" t="s">
        <v>267</v>
      </c>
      <c r="C175">
        <v>1.3612903225806501</v>
      </c>
      <c r="D175">
        <v>1.08</v>
      </c>
      <c r="E175">
        <v>1.05</v>
      </c>
    </row>
    <row r="176" spans="1:5" x14ac:dyDescent="0.25">
      <c r="A176" t="s">
        <v>21</v>
      </c>
      <c r="B176" t="s">
        <v>272</v>
      </c>
      <c r="C176">
        <v>1.3612903225806501</v>
      </c>
      <c r="D176">
        <v>1.1499999999999999</v>
      </c>
      <c r="E176">
        <v>0.47</v>
      </c>
    </row>
    <row r="177" spans="1:5" x14ac:dyDescent="0.25">
      <c r="A177" t="s">
        <v>21</v>
      </c>
      <c r="B177" t="s">
        <v>397</v>
      </c>
      <c r="C177">
        <v>1.3612903225806501</v>
      </c>
      <c r="D177">
        <v>1.06</v>
      </c>
      <c r="E177">
        <v>1.27</v>
      </c>
    </row>
    <row r="178" spans="1:5" x14ac:dyDescent="0.25">
      <c r="A178" t="s">
        <v>21</v>
      </c>
      <c r="B178" t="s">
        <v>274</v>
      </c>
      <c r="C178">
        <v>1.3612903225806501</v>
      </c>
      <c r="D178">
        <v>1.52</v>
      </c>
      <c r="E178">
        <v>0.8</v>
      </c>
    </row>
    <row r="179" spans="1:5" x14ac:dyDescent="0.25">
      <c r="A179" t="s">
        <v>21</v>
      </c>
      <c r="B179" t="s">
        <v>150</v>
      </c>
      <c r="C179">
        <v>1.3612903225806501</v>
      </c>
      <c r="D179">
        <v>1.1499999999999999</v>
      </c>
      <c r="E179">
        <v>0.85</v>
      </c>
    </row>
    <row r="180" spans="1:5" x14ac:dyDescent="0.25">
      <c r="A180" t="s">
        <v>21</v>
      </c>
      <c r="B180" t="s">
        <v>275</v>
      </c>
      <c r="C180">
        <v>1.3612903225806501</v>
      </c>
      <c r="D180">
        <v>0.83</v>
      </c>
      <c r="E180">
        <v>0.85</v>
      </c>
    </row>
    <row r="181" spans="1:5" x14ac:dyDescent="0.25">
      <c r="A181" t="s">
        <v>21</v>
      </c>
      <c r="B181" t="s">
        <v>23</v>
      </c>
      <c r="C181">
        <v>1.3612903225806501</v>
      </c>
      <c r="D181">
        <v>1.65</v>
      </c>
      <c r="E181">
        <v>0.8</v>
      </c>
    </row>
    <row r="182" spans="1:5" x14ac:dyDescent="0.25">
      <c r="A182" t="s">
        <v>21</v>
      </c>
      <c r="B182" t="s">
        <v>22</v>
      </c>
      <c r="C182">
        <v>1.3612903225806501</v>
      </c>
      <c r="D182">
        <v>1.38</v>
      </c>
      <c r="E182">
        <v>1.41</v>
      </c>
    </row>
    <row r="183" spans="1:5" x14ac:dyDescent="0.25">
      <c r="A183" t="s">
        <v>21</v>
      </c>
      <c r="B183" t="s">
        <v>266</v>
      </c>
      <c r="C183">
        <v>1.3612903225806501</v>
      </c>
      <c r="D183">
        <v>0.73</v>
      </c>
      <c r="E183">
        <v>1.18</v>
      </c>
    </row>
    <row r="184" spans="1:5" x14ac:dyDescent="0.25">
      <c r="A184" t="s">
        <v>21</v>
      </c>
      <c r="B184" t="s">
        <v>268</v>
      </c>
      <c r="C184">
        <v>1.3612903225806501</v>
      </c>
      <c r="D184">
        <v>0.93</v>
      </c>
      <c r="E184">
        <v>1.25</v>
      </c>
    </row>
    <row r="185" spans="1:5" x14ac:dyDescent="0.25">
      <c r="A185" t="s">
        <v>21</v>
      </c>
      <c r="B185" t="s">
        <v>151</v>
      </c>
      <c r="C185">
        <v>1.3612903225806501</v>
      </c>
      <c r="D185">
        <v>0.78</v>
      </c>
      <c r="E185">
        <v>1.46</v>
      </c>
    </row>
    <row r="186" spans="1:5" x14ac:dyDescent="0.25">
      <c r="A186" t="s">
        <v>21</v>
      </c>
      <c r="B186" t="s">
        <v>153</v>
      </c>
      <c r="C186">
        <v>1.3612903225806501</v>
      </c>
      <c r="D186">
        <v>1.61</v>
      </c>
      <c r="E186">
        <v>0.52</v>
      </c>
    </row>
    <row r="187" spans="1:5" x14ac:dyDescent="0.25">
      <c r="A187" t="s">
        <v>21</v>
      </c>
      <c r="B187" t="s">
        <v>273</v>
      </c>
      <c r="C187">
        <v>1.3612903225806501</v>
      </c>
      <c r="D187">
        <v>0.69</v>
      </c>
      <c r="E187">
        <v>0.75</v>
      </c>
    </row>
    <row r="188" spans="1:5" x14ac:dyDescent="0.25">
      <c r="A188" t="s">
        <v>21</v>
      </c>
      <c r="B188" t="s">
        <v>265</v>
      </c>
      <c r="C188">
        <v>1.3612903225806501</v>
      </c>
      <c r="D188">
        <v>0.83</v>
      </c>
      <c r="E188">
        <v>0.95</v>
      </c>
    </row>
    <row r="189" spans="1:5" x14ac:dyDescent="0.25">
      <c r="A189" t="s">
        <v>21</v>
      </c>
      <c r="B189" t="s">
        <v>271</v>
      </c>
      <c r="C189">
        <v>1.3612903225806501</v>
      </c>
      <c r="D189">
        <v>0.69</v>
      </c>
      <c r="E189">
        <v>1.25</v>
      </c>
    </row>
    <row r="190" spans="1:5" x14ac:dyDescent="0.25">
      <c r="A190" t="s">
        <v>21</v>
      </c>
      <c r="B190" t="s">
        <v>270</v>
      </c>
      <c r="C190">
        <v>1.3612903225806501</v>
      </c>
      <c r="D190">
        <v>0.78</v>
      </c>
      <c r="E190">
        <v>0.95</v>
      </c>
    </row>
    <row r="191" spans="1:5" x14ac:dyDescent="0.25">
      <c r="A191" t="s">
        <v>154</v>
      </c>
      <c r="B191" t="s">
        <v>159</v>
      </c>
      <c r="C191">
        <v>1.3192182410423501</v>
      </c>
      <c r="D191">
        <v>0.71</v>
      </c>
      <c r="E191">
        <v>0.85</v>
      </c>
    </row>
    <row r="192" spans="1:5" x14ac:dyDescent="0.25">
      <c r="A192" t="s">
        <v>154</v>
      </c>
      <c r="B192" t="s">
        <v>161</v>
      </c>
      <c r="C192">
        <v>1.3192182410423501</v>
      </c>
      <c r="D192">
        <v>0.56000000000000005</v>
      </c>
      <c r="E192">
        <v>0.52</v>
      </c>
    </row>
    <row r="193" spans="1:5" x14ac:dyDescent="0.25">
      <c r="A193" t="s">
        <v>154</v>
      </c>
      <c r="B193" t="s">
        <v>163</v>
      </c>
      <c r="C193">
        <v>1.3192182410423501</v>
      </c>
      <c r="D193">
        <v>1.52</v>
      </c>
      <c r="E193">
        <v>0.85</v>
      </c>
    </row>
    <row r="194" spans="1:5" x14ac:dyDescent="0.25">
      <c r="A194" t="s">
        <v>154</v>
      </c>
      <c r="B194" t="s">
        <v>160</v>
      </c>
      <c r="C194">
        <v>1.3192182410423501</v>
      </c>
      <c r="D194">
        <v>0.66</v>
      </c>
      <c r="E194">
        <v>1.03</v>
      </c>
    </row>
    <row r="195" spans="1:5" x14ac:dyDescent="0.25">
      <c r="A195" t="s">
        <v>154</v>
      </c>
      <c r="B195" t="s">
        <v>165</v>
      </c>
      <c r="C195">
        <v>1.3192182410423501</v>
      </c>
      <c r="D195">
        <v>0.81</v>
      </c>
      <c r="E195">
        <v>1.58</v>
      </c>
    </row>
    <row r="196" spans="1:5" x14ac:dyDescent="0.25">
      <c r="A196" t="s">
        <v>154</v>
      </c>
      <c r="B196" t="s">
        <v>164</v>
      </c>
      <c r="C196">
        <v>1.3192182410423501</v>
      </c>
      <c r="D196">
        <v>0.91</v>
      </c>
      <c r="E196">
        <v>1.68</v>
      </c>
    </row>
    <row r="197" spans="1:5" x14ac:dyDescent="0.25">
      <c r="A197" t="s">
        <v>154</v>
      </c>
      <c r="B197" t="s">
        <v>167</v>
      </c>
      <c r="C197">
        <v>1.3192182410423501</v>
      </c>
      <c r="D197">
        <v>1.41</v>
      </c>
      <c r="E197">
        <v>0.39</v>
      </c>
    </row>
    <row r="198" spans="1:5" x14ac:dyDescent="0.25">
      <c r="A198" t="s">
        <v>154</v>
      </c>
      <c r="B198" t="s">
        <v>168</v>
      </c>
      <c r="C198">
        <v>1.3192182410423501</v>
      </c>
      <c r="D198">
        <v>0.81</v>
      </c>
      <c r="E198">
        <v>0.84</v>
      </c>
    </row>
    <row r="199" spans="1:5" x14ac:dyDescent="0.25">
      <c r="A199" t="s">
        <v>154</v>
      </c>
      <c r="B199" t="s">
        <v>156</v>
      </c>
      <c r="C199">
        <v>1.3192182410423501</v>
      </c>
      <c r="D199">
        <v>1.41</v>
      </c>
      <c r="E199">
        <v>0.71</v>
      </c>
    </row>
    <row r="200" spans="1:5" x14ac:dyDescent="0.25">
      <c r="A200" t="s">
        <v>154</v>
      </c>
      <c r="B200" t="s">
        <v>169</v>
      </c>
      <c r="C200">
        <v>1.3192182410423501</v>
      </c>
      <c r="D200">
        <v>0.76</v>
      </c>
      <c r="E200">
        <v>1.42</v>
      </c>
    </row>
    <row r="201" spans="1:5" x14ac:dyDescent="0.25">
      <c r="A201" t="s">
        <v>154</v>
      </c>
      <c r="B201" t="s">
        <v>162</v>
      </c>
      <c r="C201">
        <v>1.3192182410423501</v>
      </c>
      <c r="D201">
        <v>0.51</v>
      </c>
      <c r="E201">
        <v>0.97</v>
      </c>
    </row>
    <row r="202" spans="1:5" x14ac:dyDescent="0.25">
      <c r="A202" t="s">
        <v>154</v>
      </c>
      <c r="B202" t="s">
        <v>170</v>
      </c>
      <c r="C202">
        <v>1.3192182410423501</v>
      </c>
      <c r="D202">
        <v>1.1599999999999999</v>
      </c>
      <c r="E202">
        <v>1.49</v>
      </c>
    </row>
    <row r="203" spans="1:5" x14ac:dyDescent="0.25">
      <c r="A203" t="s">
        <v>154</v>
      </c>
      <c r="B203" t="s">
        <v>166</v>
      </c>
      <c r="C203">
        <v>1.3192182410423501</v>
      </c>
      <c r="D203">
        <v>0.87</v>
      </c>
      <c r="E203">
        <v>0.83</v>
      </c>
    </row>
    <row r="204" spans="1:5" x14ac:dyDescent="0.25">
      <c r="A204" t="s">
        <v>154</v>
      </c>
      <c r="B204" t="s">
        <v>174</v>
      </c>
      <c r="C204">
        <v>1.3192182410423501</v>
      </c>
      <c r="D204">
        <v>1.21</v>
      </c>
      <c r="E204">
        <v>0.97</v>
      </c>
    </row>
    <row r="205" spans="1:5" x14ac:dyDescent="0.25">
      <c r="A205" t="s">
        <v>154</v>
      </c>
      <c r="B205" t="s">
        <v>172</v>
      </c>
      <c r="C205">
        <v>1.3192182410423501</v>
      </c>
      <c r="D205">
        <v>0.86</v>
      </c>
      <c r="E205">
        <v>0.97</v>
      </c>
    </row>
    <row r="206" spans="1:5" x14ac:dyDescent="0.25">
      <c r="A206" t="s">
        <v>154</v>
      </c>
      <c r="B206" t="s">
        <v>171</v>
      </c>
      <c r="C206">
        <v>1.3192182410423501</v>
      </c>
      <c r="D206">
        <v>0.9</v>
      </c>
      <c r="E206">
        <v>0.97</v>
      </c>
    </row>
    <row r="207" spans="1:5" x14ac:dyDescent="0.25">
      <c r="A207" t="s">
        <v>154</v>
      </c>
      <c r="B207" t="s">
        <v>158</v>
      </c>
      <c r="C207">
        <v>1.3192182410423501</v>
      </c>
      <c r="D207">
        <v>0.95</v>
      </c>
      <c r="E207">
        <v>1.0900000000000001</v>
      </c>
    </row>
    <row r="208" spans="1:5" x14ac:dyDescent="0.25">
      <c r="A208" t="s">
        <v>154</v>
      </c>
      <c r="B208" t="s">
        <v>155</v>
      </c>
      <c r="C208">
        <v>1.3192182410423501</v>
      </c>
      <c r="D208">
        <v>1.8</v>
      </c>
      <c r="E208">
        <v>0.97</v>
      </c>
    </row>
    <row r="209" spans="1:5" x14ac:dyDescent="0.25">
      <c r="A209" t="s">
        <v>154</v>
      </c>
      <c r="B209" t="s">
        <v>157</v>
      </c>
      <c r="C209">
        <v>1.3192182410423501</v>
      </c>
      <c r="D209">
        <v>1.23</v>
      </c>
      <c r="E209">
        <v>0.85</v>
      </c>
    </row>
    <row r="210" spans="1:5" x14ac:dyDescent="0.25">
      <c r="A210" t="s">
        <v>154</v>
      </c>
      <c r="B210" t="s">
        <v>173</v>
      </c>
      <c r="C210">
        <v>1.3192182410423501</v>
      </c>
      <c r="D210">
        <v>0.91</v>
      </c>
      <c r="E210">
        <v>0.97</v>
      </c>
    </row>
    <row r="211" spans="1:5" x14ac:dyDescent="0.25">
      <c r="A211" t="s">
        <v>175</v>
      </c>
      <c r="B211" t="s">
        <v>284</v>
      </c>
      <c r="C211">
        <v>1.2091836734693899</v>
      </c>
      <c r="D211">
        <v>1.3</v>
      </c>
      <c r="E211">
        <v>1.34</v>
      </c>
    </row>
    <row r="212" spans="1:5" x14ac:dyDescent="0.25">
      <c r="A212" t="s">
        <v>175</v>
      </c>
      <c r="B212" t="s">
        <v>179</v>
      </c>
      <c r="C212">
        <v>1.2091836734693899</v>
      </c>
      <c r="D212">
        <v>0.89</v>
      </c>
      <c r="E212">
        <v>1.54</v>
      </c>
    </row>
    <row r="213" spans="1:5" x14ac:dyDescent="0.25">
      <c r="A213" t="s">
        <v>175</v>
      </c>
      <c r="B213" t="s">
        <v>282</v>
      </c>
      <c r="C213">
        <v>1.2091836734693899</v>
      </c>
      <c r="D213">
        <v>1.06</v>
      </c>
      <c r="E213">
        <v>0.47</v>
      </c>
    </row>
    <row r="214" spans="1:5" x14ac:dyDescent="0.25">
      <c r="A214" t="s">
        <v>175</v>
      </c>
      <c r="B214" t="s">
        <v>176</v>
      </c>
      <c r="C214">
        <v>1.2091836734693899</v>
      </c>
      <c r="D214">
        <v>0.89</v>
      </c>
      <c r="E214">
        <v>0.8</v>
      </c>
    </row>
    <row r="215" spans="1:5" x14ac:dyDescent="0.25">
      <c r="A215" t="s">
        <v>175</v>
      </c>
      <c r="B215" t="s">
        <v>285</v>
      </c>
      <c r="C215">
        <v>1.2091836734693899</v>
      </c>
      <c r="D215">
        <v>1</v>
      </c>
      <c r="E215">
        <v>1.21</v>
      </c>
    </row>
    <row r="216" spans="1:5" x14ac:dyDescent="0.25">
      <c r="A216" t="s">
        <v>175</v>
      </c>
      <c r="B216" t="s">
        <v>277</v>
      </c>
      <c r="C216">
        <v>1.2091836734693899</v>
      </c>
      <c r="D216">
        <v>0.59</v>
      </c>
      <c r="E216">
        <v>0.87</v>
      </c>
    </row>
    <row r="217" spans="1:5" x14ac:dyDescent="0.25">
      <c r="A217" t="s">
        <v>175</v>
      </c>
      <c r="B217" t="s">
        <v>281</v>
      </c>
      <c r="C217">
        <v>1.2091836734693899</v>
      </c>
      <c r="D217">
        <v>0.59</v>
      </c>
      <c r="E217">
        <v>1.27</v>
      </c>
    </row>
    <row r="218" spans="1:5" x14ac:dyDescent="0.25">
      <c r="A218" t="s">
        <v>175</v>
      </c>
      <c r="B218" t="s">
        <v>178</v>
      </c>
      <c r="C218">
        <v>1.2091836734693899</v>
      </c>
      <c r="D218">
        <v>0.47</v>
      </c>
      <c r="E218">
        <v>1.27</v>
      </c>
    </row>
    <row r="219" spans="1:5" x14ac:dyDescent="0.25">
      <c r="A219" t="s">
        <v>175</v>
      </c>
      <c r="B219" t="s">
        <v>278</v>
      </c>
      <c r="C219">
        <v>1.2091836734693899</v>
      </c>
      <c r="D219">
        <v>0.83</v>
      </c>
      <c r="E219">
        <v>1.67</v>
      </c>
    </row>
    <row r="220" spans="1:5" x14ac:dyDescent="0.25">
      <c r="A220" t="s">
        <v>175</v>
      </c>
      <c r="B220" t="s">
        <v>276</v>
      </c>
      <c r="C220">
        <v>1.2091836734693899</v>
      </c>
      <c r="D220">
        <v>2.13</v>
      </c>
      <c r="E220">
        <v>0.2</v>
      </c>
    </row>
    <row r="221" spans="1:5" x14ac:dyDescent="0.25">
      <c r="A221" t="s">
        <v>175</v>
      </c>
      <c r="B221" t="s">
        <v>279</v>
      </c>
      <c r="C221">
        <v>1.2091836734693899</v>
      </c>
      <c r="D221">
        <v>1.95</v>
      </c>
      <c r="E221">
        <v>0.8</v>
      </c>
    </row>
    <row r="222" spans="1:5" x14ac:dyDescent="0.25">
      <c r="A222" t="s">
        <v>175</v>
      </c>
      <c r="B222" t="s">
        <v>283</v>
      </c>
      <c r="C222">
        <v>1.2091836734693899</v>
      </c>
      <c r="D222">
        <v>1.06</v>
      </c>
      <c r="E222">
        <v>0.47</v>
      </c>
    </row>
    <row r="223" spans="1:5" x14ac:dyDescent="0.25">
      <c r="A223" t="s">
        <v>175</v>
      </c>
      <c r="B223" t="s">
        <v>177</v>
      </c>
      <c r="C223">
        <v>1.2091836734693899</v>
      </c>
      <c r="D223">
        <v>0.65</v>
      </c>
      <c r="E223">
        <v>1.21</v>
      </c>
    </row>
    <row r="224" spans="1:5" x14ac:dyDescent="0.25">
      <c r="A224" t="s">
        <v>175</v>
      </c>
      <c r="B224" t="s">
        <v>280</v>
      </c>
      <c r="C224">
        <v>1.2091836734693899</v>
      </c>
      <c r="D224">
        <v>0.59</v>
      </c>
      <c r="E224">
        <v>0.87</v>
      </c>
    </row>
    <row r="225" spans="1:5" x14ac:dyDescent="0.25">
      <c r="A225" t="s">
        <v>24</v>
      </c>
      <c r="B225" t="s">
        <v>292</v>
      </c>
      <c r="C225">
        <v>1.59861591695502</v>
      </c>
      <c r="D225">
        <v>1.71</v>
      </c>
      <c r="E225">
        <v>1.04</v>
      </c>
    </row>
    <row r="226" spans="1:5" x14ac:dyDescent="0.25">
      <c r="A226" t="s">
        <v>24</v>
      </c>
      <c r="B226" t="s">
        <v>289</v>
      </c>
      <c r="C226">
        <v>1.59861591695502</v>
      </c>
      <c r="D226">
        <v>0.63</v>
      </c>
      <c r="E226">
        <v>1.41</v>
      </c>
    </row>
    <row r="227" spans="1:5" x14ac:dyDescent="0.25">
      <c r="A227" t="s">
        <v>24</v>
      </c>
      <c r="B227" t="s">
        <v>180</v>
      </c>
      <c r="C227">
        <v>1.59861591695502</v>
      </c>
      <c r="D227">
        <v>1.07</v>
      </c>
      <c r="E227">
        <v>1.1100000000000001</v>
      </c>
    </row>
    <row r="228" spans="1:5" x14ac:dyDescent="0.25">
      <c r="A228" t="s">
        <v>24</v>
      </c>
      <c r="B228" t="s">
        <v>326</v>
      </c>
      <c r="C228">
        <v>1.59861591695502</v>
      </c>
      <c r="D228">
        <v>0.63</v>
      </c>
      <c r="E228">
        <v>1.22</v>
      </c>
    </row>
    <row r="229" spans="1:5" x14ac:dyDescent="0.25">
      <c r="A229" t="s">
        <v>24</v>
      </c>
      <c r="B229" t="s">
        <v>288</v>
      </c>
      <c r="C229">
        <v>1.59861591695502</v>
      </c>
      <c r="D229">
        <v>0.89</v>
      </c>
      <c r="E229">
        <v>1.46</v>
      </c>
    </row>
    <row r="230" spans="1:5" x14ac:dyDescent="0.25">
      <c r="A230" t="s">
        <v>24</v>
      </c>
      <c r="B230" t="s">
        <v>287</v>
      </c>
      <c r="C230">
        <v>1.59861591695502</v>
      </c>
      <c r="D230">
        <v>0.83</v>
      </c>
      <c r="E230">
        <v>0.9</v>
      </c>
    </row>
    <row r="231" spans="1:5" x14ac:dyDescent="0.25">
      <c r="A231" t="s">
        <v>24</v>
      </c>
      <c r="B231" t="s">
        <v>293</v>
      </c>
      <c r="C231">
        <v>1.59861591695502</v>
      </c>
      <c r="D231">
        <v>0.88</v>
      </c>
      <c r="E231">
        <v>1.04</v>
      </c>
    </row>
    <row r="232" spans="1:5" x14ac:dyDescent="0.25">
      <c r="A232" t="s">
        <v>24</v>
      </c>
      <c r="B232" t="s">
        <v>294</v>
      </c>
      <c r="C232">
        <v>1.59861591695502</v>
      </c>
      <c r="D232">
        <v>1.7</v>
      </c>
      <c r="E232">
        <v>0.76</v>
      </c>
    </row>
    <row r="233" spans="1:5" x14ac:dyDescent="0.25">
      <c r="A233" t="s">
        <v>24</v>
      </c>
      <c r="B233" t="s">
        <v>295</v>
      </c>
      <c r="C233">
        <v>1.59861591695502</v>
      </c>
      <c r="D233">
        <v>1.29</v>
      </c>
      <c r="E233">
        <v>0.52</v>
      </c>
    </row>
    <row r="234" spans="1:5" x14ac:dyDescent="0.25">
      <c r="A234" t="s">
        <v>24</v>
      </c>
      <c r="B234" t="s">
        <v>25</v>
      </c>
      <c r="C234">
        <v>1.59861591695502</v>
      </c>
      <c r="D234">
        <v>1.03</v>
      </c>
      <c r="E234">
        <v>0.86</v>
      </c>
    </row>
    <row r="235" spans="1:5" x14ac:dyDescent="0.25">
      <c r="A235" t="s">
        <v>24</v>
      </c>
      <c r="B235" t="s">
        <v>327</v>
      </c>
      <c r="C235">
        <v>1.59861591695502</v>
      </c>
      <c r="D235">
        <v>1.08</v>
      </c>
      <c r="E235">
        <v>0.99</v>
      </c>
    </row>
    <row r="236" spans="1:5" x14ac:dyDescent="0.25">
      <c r="A236" t="s">
        <v>24</v>
      </c>
      <c r="B236" t="s">
        <v>286</v>
      </c>
      <c r="C236">
        <v>1.59861591695502</v>
      </c>
      <c r="D236">
        <v>1.65</v>
      </c>
      <c r="E236">
        <v>0.71</v>
      </c>
    </row>
    <row r="237" spans="1:5" x14ac:dyDescent="0.25">
      <c r="A237" t="s">
        <v>24</v>
      </c>
      <c r="B237" t="s">
        <v>291</v>
      </c>
      <c r="C237">
        <v>1.59861591695502</v>
      </c>
      <c r="D237">
        <v>0.38</v>
      </c>
      <c r="E237">
        <v>1.1299999999999999</v>
      </c>
    </row>
    <row r="238" spans="1:5" x14ac:dyDescent="0.25">
      <c r="A238" t="s">
        <v>24</v>
      </c>
      <c r="B238" t="s">
        <v>26</v>
      </c>
      <c r="C238">
        <v>1.59861591695502</v>
      </c>
      <c r="D238">
        <v>1.38</v>
      </c>
      <c r="E238">
        <v>0.8</v>
      </c>
    </row>
    <row r="239" spans="1:5" x14ac:dyDescent="0.25">
      <c r="A239" t="s">
        <v>24</v>
      </c>
      <c r="B239" t="s">
        <v>184</v>
      </c>
      <c r="C239">
        <v>1.59861591695502</v>
      </c>
      <c r="D239">
        <v>0.98</v>
      </c>
      <c r="E239">
        <v>1.06</v>
      </c>
    </row>
    <row r="240" spans="1:5" x14ac:dyDescent="0.25">
      <c r="A240" t="s">
        <v>24</v>
      </c>
      <c r="B240" t="s">
        <v>290</v>
      </c>
      <c r="C240">
        <v>1.59861591695502</v>
      </c>
      <c r="D240">
        <v>1.03</v>
      </c>
      <c r="E240">
        <v>1.1100000000000001</v>
      </c>
    </row>
    <row r="241" spans="1:5" x14ac:dyDescent="0.25">
      <c r="A241" t="s">
        <v>24</v>
      </c>
      <c r="B241" t="s">
        <v>183</v>
      </c>
      <c r="C241">
        <v>1.59861591695502</v>
      </c>
      <c r="D241">
        <v>0.76</v>
      </c>
      <c r="E241">
        <v>1.1599999999999999</v>
      </c>
    </row>
    <row r="242" spans="1:5" x14ac:dyDescent="0.25">
      <c r="A242" t="s">
        <v>24</v>
      </c>
      <c r="B242" t="s">
        <v>182</v>
      </c>
      <c r="C242">
        <v>1.59861591695502</v>
      </c>
      <c r="D242">
        <v>0.89</v>
      </c>
      <c r="E242">
        <v>1.26</v>
      </c>
    </row>
    <row r="243" spans="1:5" x14ac:dyDescent="0.25">
      <c r="A243" t="s">
        <v>24</v>
      </c>
      <c r="B243" t="s">
        <v>185</v>
      </c>
      <c r="C243">
        <v>1.59861591695502</v>
      </c>
      <c r="D243">
        <v>0.54</v>
      </c>
      <c r="E243">
        <v>0.66</v>
      </c>
    </row>
    <row r="244" spans="1:5" x14ac:dyDescent="0.25">
      <c r="A244" t="s">
        <v>24</v>
      </c>
      <c r="B244" t="s">
        <v>181</v>
      </c>
      <c r="C244">
        <v>1.59861591695502</v>
      </c>
      <c r="D244">
        <v>0.67</v>
      </c>
      <c r="E244">
        <v>0.81</v>
      </c>
    </row>
    <row r="245" spans="1:5" x14ac:dyDescent="0.25">
      <c r="A245" t="s">
        <v>27</v>
      </c>
      <c r="B245" t="s">
        <v>187</v>
      </c>
      <c r="C245">
        <v>1.2429022082018899</v>
      </c>
      <c r="D245">
        <v>0.65</v>
      </c>
      <c r="E245">
        <v>1.1000000000000001</v>
      </c>
    </row>
    <row r="246" spans="1:5" x14ac:dyDescent="0.25">
      <c r="A246" t="s">
        <v>27</v>
      </c>
      <c r="B246" t="s">
        <v>191</v>
      </c>
      <c r="C246">
        <v>1.2429022082018899</v>
      </c>
      <c r="D246">
        <v>1.41</v>
      </c>
      <c r="E246">
        <v>1.27</v>
      </c>
    </row>
    <row r="247" spans="1:5" x14ac:dyDescent="0.25">
      <c r="A247" t="s">
        <v>27</v>
      </c>
      <c r="B247" t="s">
        <v>28</v>
      </c>
      <c r="C247">
        <v>1.2429022082018899</v>
      </c>
      <c r="D247">
        <v>1.1599999999999999</v>
      </c>
      <c r="E247">
        <v>0.75</v>
      </c>
    </row>
    <row r="248" spans="1:5" x14ac:dyDescent="0.25">
      <c r="A248" t="s">
        <v>27</v>
      </c>
      <c r="B248" t="s">
        <v>186</v>
      </c>
      <c r="C248">
        <v>1.2429022082018899</v>
      </c>
      <c r="D248">
        <v>1.1100000000000001</v>
      </c>
      <c r="E248">
        <v>0.75</v>
      </c>
    </row>
    <row r="249" spans="1:5" x14ac:dyDescent="0.25">
      <c r="A249" t="s">
        <v>27</v>
      </c>
      <c r="B249" t="s">
        <v>189</v>
      </c>
      <c r="C249">
        <v>1.2429022082018899</v>
      </c>
      <c r="D249">
        <v>0.56999999999999995</v>
      </c>
      <c r="E249">
        <v>0.93</v>
      </c>
    </row>
    <row r="250" spans="1:5" x14ac:dyDescent="0.25">
      <c r="A250" t="s">
        <v>27</v>
      </c>
      <c r="B250" t="s">
        <v>297</v>
      </c>
      <c r="C250">
        <v>1.2429022082018899</v>
      </c>
      <c r="D250">
        <v>1.02</v>
      </c>
      <c r="E250">
        <v>1.1100000000000001</v>
      </c>
    </row>
    <row r="251" spans="1:5" x14ac:dyDescent="0.25">
      <c r="A251" t="s">
        <v>27</v>
      </c>
      <c r="B251" t="s">
        <v>298</v>
      </c>
      <c r="C251">
        <v>1.2429022082018899</v>
      </c>
      <c r="D251">
        <v>1.39</v>
      </c>
      <c r="E251">
        <v>0.62</v>
      </c>
    </row>
    <row r="252" spans="1:5" x14ac:dyDescent="0.25">
      <c r="A252" t="s">
        <v>27</v>
      </c>
      <c r="B252" t="s">
        <v>31</v>
      </c>
      <c r="C252">
        <v>1.2429022082018899</v>
      </c>
      <c r="D252">
        <v>0.55000000000000004</v>
      </c>
      <c r="E252">
        <v>1.04</v>
      </c>
    </row>
    <row r="253" spans="1:5" x14ac:dyDescent="0.25">
      <c r="A253" t="s">
        <v>27</v>
      </c>
      <c r="B253" t="s">
        <v>195</v>
      </c>
      <c r="C253">
        <v>1.2429022082018899</v>
      </c>
      <c r="D253">
        <v>1.61</v>
      </c>
      <c r="E253">
        <v>1.22</v>
      </c>
    </row>
    <row r="254" spans="1:5" x14ac:dyDescent="0.25">
      <c r="A254" t="s">
        <v>27</v>
      </c>
      <c r="B254" t="s">
        <v>188</v>
      </c>
      <c r="C254">
        <v>1.2429022082018899</v>
      </c>
      <c r="D254">
        <v>1.21</v>
      </c>
      <c r="E254">
        <v>0.75</v>
      </c>
    </row>
    <row r="255" spans="1:5" x14ac:dyDescent="0.25">
      <c r="A255" t="s">
        <v>27</v>
      </c>
      <c r="B255" t="s">
        <v>296</v>
      </c>
      <c r="C255">
        <v>1.2429022082018899</v>
      </c>
      <c r="D255">
        <v>0.8</v>
      </c>
      <c r="E255">
        <v>1.45</v>
      </c>
    </row>
    <row r="256" spans="1:5" x14ac:dyDescent="0.25">
      <c r="A256" t="s">
        <v>27</v>
      </c>
      <c r="B256" t="s">
        <v>190</v>
      </c>
      <c r="C256">
        <v>1.2429022082018899</v>
      </c>
      <c r="D256">
        <v>0.91</v>
      </c>
      <c r="E256">
        <v>0.87</v>
      </c>
    </row>
    <row r="257" spans="1:5" x14ac:dyDescent="0.25">
      <c r="A257" t="s">
        <v>27</v>
      </c>
      <c r="B257" t="s">
        <v>192</v>
      </c>
      <c r="C257">
        <v>1.2429022082018899</v>
      </c>
      <c r="D257">
        <v>1.07</v>
      </c>
      <c r="E257">
        <v>0.93</v>
      </c>
    </row>
    <row r="258" spans="1:5" x14ac:dyDescent="0.25">
      <c r="A258" t="s">
        <v>27</v>
      </c>
      <c r="B258" t="s">
        <v>329</v>
      </c>
      <c r="C258">
        <v>1.2429022082018899</v>
      </c>
      <c r="D258">
        <v>0.85</v>
      </c>
      <c r="E258">
        <v>1.1599999999999999</v>
      </c>
    </row>
    <row r="259" spans="1:5" x14ac:dyDescent="0.25">
      <c r="A259" t="s">
        <v>27</v>
      </c>
      <c r="B259" t="s">
        <v>194</v>
      </c>
      <c r="C259">
        <v>1.2429022082018899</v>
      </c>
      <c r="D259">
        <v>0.7</v>
      </c>
      <c r="E259">
        <v>0.93</v>
      </c>
    </row>
    <row r="260" spans="1:5" x14ac:dyDescent="0.25">
      <c r="A260" t="s">
        <v>27</v>
      </c>
      <c r="B260" t="s">
        <v>299</v>
      </c>
      <c r="C260">
        <v>1.2429022082018899</v>
      </c>
      <c r="D260">
        <v>1.06</v>
      </c>
      <c r="E260">
        <v>0.52</v>
      </c>
    </row>
    <row r="261" spans="1:5" x14ac:dyDescent="0.25">
      <c r="A261" t="s">
        <v>27</v>
      </c>
      <c r="B261" t="s">
        <v>328</v>
      </c>
      <c r="C261">
        <v>1.2429022082018899</v>
      </c>
      <c r="D261">
        <v>1.1599999999999999</v>
      </c>
      <c r="E261">
        <v>0.93</v>
      </c>
    </row>
    <row r="262" spans="1:5" x14ac:dyDescent="0.25">
      <c r="A262" t="s">
        <v>27</v>
      </c>
      <c r="B262" t="s">
        <v>193</v>
      </c>
      <c r="C262">
        <v>1.2429022082018899</v>
      </c>
      <c r="D262">
        <v>1.1100000000000001</v>
      </c>
      <c r="E262">
        <v>1.04</v>
      </c>
    </row>
    <row r="263" spans="1:5" x14ac:dyDescent="0.25">
      <c r="A263" t="s">
        <v>27</v>
      </c>
      <c r="B263" t="s">
        <v>30</v>
      </c>
      <c r="C263">
        <v>1.2429022082018899</v>
      </c>
      <c r="D263">
        <v>0.96</v>
      </c>
      <c r="E263">
        <v>1.04</v>
      </c>
    </row>
    <row r="264" spans="1:5" x14ac:dyDescent="0.25">
      <c r="A264" t="s">
        <v>27</v>
      </c>
      <c r="B264" t="s">
        <v>29</v>
      </c>
      <c r="C264">
        <v>1.2429022082018899</v>
      </c>
      <c r="D264">
        <v>0.75</v>
      </c>
      <c r="E264">
        <v>1.56</v>
      </c>
    </row>
    <row r="265" spans="1:5" x14ac:dyDescent="0.25">
      <c r="A265" t="s">
        <v>196</v>
      </c>
      <c r="B265" t="s">
        <v>205</v>
      </c>
      <c r="C265">
        <v>1.6215139442231099</v>
      </c>
      <c r="D265">
        <v>1.37</v>
      </c>
      <c r="E265">
        <v>0.9</v>
      </c>
    </row>
    <row r="266" spans="1:5" x14ac:dyDescent="0.25">
      <c r="A266" t="s">
        <v>196</v>
      </c>
      <c r="B266" t="s">
        <v>306</v>
      </c>
      <c r="C266">
        <v>1.6215139442231099</v>
      </c>
      <c r="D266">
        <v>2.04</v>
      </c>
      <c r="E266">
        <v>0.65</v>
      </c>
    </row>
    <row r="267" spans="1:5" x14ac:dyDescent="0.25">
      <c r="A267" t="s">
        <v>196</v>
      </c>
      <c r="B267" t="s">
        <v>206</v>
      </c>
      <c r="C267">
        <v>1.6215139442231099</v>
      </c>
      <c r="D267">
        <v>0.56999999999999995</v>
      </c>
      <c r="E267">
        <v>1.46</v>
      </c>
    </row>
    <row r="268" spans="1:5" x14ac:dyDescent="0.25">
      <c r="A268" t="s">
        <v>196</v>
      </c>
      <c r="B268" t="s">
        <v>197</v>
      </c>
      <c r="C268">
        <v>1.6215139442231099</v>
      </c>
      <c r="D268">
        <v>0.88</v>
      </c>
      <c r="E268">
        <v>1.76</v>
      </c>
    </row>
    <row r="269" spans="1:5" x14ac:dyDescent="0.25">
      <c r="A269" t="s">
        <v>196</v>
      </c>
      <c r="B269" t="s">
        <v>307</v>
      </c>
      <c r="C269">
        <v>1.6215139442231099</v>
      </c>
      <c r="D269">
        <v>1.41</v>
      </c>
      <c r="E269">
        <v>0.5</v>
      </c>
    </row>
    <row r="270" spans="1:5" x14ac:dyDescent="0.25">
      <c r="A270" t="s">
        <v>196</v>
      </c>
      <c r="B270" t="s">
        <v>204</v>
      </c>
      <c r="C270">
        <v>1.6215139442231099</v>
      </c>
      <c r="D270">
        <v>0.88</v>
      </c>
      <c r="E270">
        <v>1.36</v>
      </c>
    </row>
    <row r="271" spans="1:5" x14ac:dyDescent="0.25">
      <c r="A271" t="s">
        <v>196</v>
      </c>
      <c r="B271" t="s">
        <v>302</v>
      </c>
      <c r="C271">
        <v>1.6215139442231099</v>
      </c>
      <c r="D271">
        <v>0.7</v>
      </c>
      <c r="E271">
        <v>0.45</v>
      </c>
    </row>
    <row r="272" spans="1:5" x14ac:dyDescent="0.25">
      <c r="A272" t="s">
        <v>196</v>
      </c>
      <c r="B272" t="s">
        <v>305</v>
      </c>
      <c r="C272">
        <v>1.6215139442231099</v>
      </c>
      <c r="D272">
        <v>0.93</v>
      </c>
      <c r="E272">
        <v>0.7</v>
      </c>
    </row>
    <row r="273" spans="1:5" x14ac:dyDescent="0.25">
      <c r="A273" t="s">
        <v>196</v>
      </c>
      <c r="B273" t="s">
        <v>202</v>
      </c>
      <c r="C273">
        <v>1.6215139442231099</v>
      </c>
      <c r="D273">
        <v>0.88</v>
      </c>
      <c r="E273">
        <v>0.75</v>
      </c>
    </row>
    <row r="274" spans="1:5" x14ac:dyDescent="0.25">
      <c r="A274" t="s">
        <v>196</v>
      </c>
      <c r="B274" t="s">
        <v>200</v>
      </c>
      <c r="C274">
        <v>1.6215139442231099</v>
      </c>
      <c r="D274">
        <v>1.41</v>
      </c>
      <c r="E274">
        <v>0.45</v>
      </c>
    </row>
    <row r="275" spans="1:5" x14ac:dyDescent="0.25">
      <c r="A275" t="s">
        <v>196</v>
      </c>
      <c r="B275" t="s">
        <v>199</v>
      </c>
      <c r="C275">
        <v>1.6215139442231099</v>
      </c>
      <c r="D275">
        <v>1.1000000000000001</v>
      </c>
      <c r="E275">
        <v>1.36</v>
      </c>
    </row>
    <row r="276" spans="1:5" x14ac:dyDescent="0.25">
      <c r="A276" t="s">
        <v>196</v>
      </c>
      <c r="B276" t="s">
        <v>303</v>
      </c>
      <c r="C276">
        <v>1.6215139442231099</v>
      </c>
      <c r="D276">
        <v>0.79</v>
      </c>
      <c r="E276">
        <v>1</v>
      </c>
    </row>
    <row r="277" spans="1:5" x14ac:dyDescent="0.25">
      <c r="A277" t="s">
        <v>196</v>
      </c>
      <c r="B277" t="s">
        <v>201</v>
      </c>
      <c r="C277">
        <v>1.6215139442231099</v>
      </c>
      <c r="D277">
        <v>0.97</v>
      </c>
      <c r="E277">
        <v>1</v>
      </c>
    </row>
    <row r="278" spans="1:5" x14ac:dyDescent="0.25">
      <c r="A278" t="s">
        <v>196</v>
      </c>
      <c r="B278" t="s">
        <v>304</v>
      </c>
      <c r="C278">
        <v>1.6215139442231099</v>
      </c>
      <c r="D278">
        <v>0.75</v>
      </c>
      <c r="E278">
        <v>1.86</v>
      </c>
    </row>
    <row r="279" spans="1:5" x14ac:dyDescent="0.25">
      <c r="A279" t="s">
        <v>196</v>
      </c>
      <c r="B279" t="s">
        <v>198</v>
      </c>
      <c r="C279">
        <v>1.6215139442231099</v>
      </c>
      <c r="D279">
        <v>1.01</v>
      </c>
      <c r="E279">
        <v>0.4</v>
      </c>
    </row>
    <row r="280" spans="1:5" x14ac:dyDescent="0.25">
      <c r="A280" t="s">
        <v>196</v>
      </c>
      <c r="B280" t="s">
        <v>300</v>
      </c>
      <c r="C280">
        <v>1.6215139442231099</v>
      </c>
      <c r="D280">
        <v>0.79</v>
      </c>
      <c r="E280">
        <v>1</v>
      </c>
    </row>
    <row r="281" spans="1:5" x14ac:dyDescent="0.25">
      <c r="A281" t="s">
        <v>196</v>
      </c>
      <c r="B281" t="s">
        <v>301</v>
      </c>
      <c r="C281">
        <v>1.6215139442231099</v>
      </c>
      <c r="D281">
        <v>0.84</v>
      </c>
      <c r="E281">
        <v>1.51</v>
      </c>
    </row>
    <row r="282" spans="1:5" x14ac:dyDescent="0.25">
      <c r="A282" t="s">
        <v>196</v>
      </c>
      <c r="B282" t="s">
        <v>203</v>
      </c>
      <c r="C282">
        <v>1.6215139442231099</v>
      </c>
      <c r="D282">
        <v>0.75</v>
      </c>
      <c r="E282">
        <v>0.85</v>
      </c>
    </row>
    <row r="283" spans="1:5" x14ac:dyDescent="0.25">
      <c r="A283" t="s">
        <v>32</v>
      </c>
      <c r="B283" t="s">
        <v>331</v>
      </c>
      <c r="C283">
        <v>1.24444444444444</v>
      </c>
      <c r="D283">
        <v>0.62</v>
      </c>
      <c r="E283">
        <v>1.03</v>
      </c>
    </row>
    <row r="284" spans="1:5" x14ac:dyDescent="0.25">
      <c r="A284" t="s">
        <v>32</v>
      </c>
      <c r="B284" t="s">
        <v>36</v>
      </c>
      <c r="C284">
        <v>1.24444444444444</v>
      </c>
      <c r="D284">
        <v>1.42</v>
      </c>
      <c r="E284">
        <v>0.55000000000000004</v>
      </c>
    </row>
    <row r="285" spans="1:5" x14ac:dyDescent="0.25">
      <c r="A285" t="s">
        <v>32</v>
      </c>
      <c r="B285" t="s">
        <v>212</v>
      </c>
      <c r="C285">
        <v>1.24444444444444</v>
      </c>
      <c r="D285">
        <v>0.67</v>
      </c>
      <c r="E285">
        <v>1.26</v>
      </c>
    </row>
    <row r="286" spans="1:5" x14ac:dyDescent="0.25">
      <c r="A286" t="s">
        <v>32</v>
      </c>
      <c r="B286" t="s">
        <v>311</v>
      </c>
      <c r="C286">
        <v>1.24444444444444</v>
      </c>
      <c r="D286">
        <v>0.8</v>
      </c>
      <c r="E286">
        <v>1.44</v>
      </c>
    </row>
    <row r="287" spans="1:5" x14ac:dyDescent="0.25">
      <c r="A287" t="s">
        <v>32</v>
      </c>
      <c r="B287" t="s">
        <v>210</v>
      </c>
      <c r="C287">
        <v>1.24444444444444</v>
      </c>
      <c r="D287">
        <v>0.93</v>
      </c>
      <c r="E287">
        <v>1.0900000000000001</v>
      </c>
    </row>
    <row r="288" spans="1:5" x14ac:dyDescent="0.25">
      <c r="A288" t="s">
        <v>32</v>
      </c>
      <c r="B288" t="s">
        <v>312</v>
      </c>
      <c r="C288">
        <v>1.24444444444444</v>
      </c>
      <c r="D288">
        <v>0.67</v>
      </c>
      <c r="E288">
        <v>0.89</v>
      </c>
    </row>
    <row r="289" spans="1:5" x14ac:dyDescent="0.25">
      <c r="A289" t="s">
        <v>32</v>
      </c>
      <c r="B289" t="s">
        <v>209</v>
      </c>
      <c r="C289">
        <v>1.24444444444444</v>
      </c>
      <c r="D289">
        <v>0.99</v>
      </c>
      <c r="E289">
        <v>1.51</v>
      </c>
    </row>
    <row r="290" spans="1:5" x14ac:dyDescent="0.25">
      <c r="A290" t="s">
        <v>32</v>
      </c>
      <c r="B290" t="s">
        <v>313</v>
      </c>
      <c r="C290">
        <v>1.24444444444444</v>
      </c>
      <c r="D290">
        <v>0.47</v>
      </c>
      <c r="E290">
        <v>1.48</v>
      </c>
    </row>
    <row r="291" spans="1:5" x14ac:dyDescent="0.25">
      <c r="A291" t="s">
        <v>32</v>
      </c>
      <c r="B291" t="s">
        <v>309</v>
      </c>
      <c r="C291">
        <v>1.24444444444444</v>
      </c>
      <c r="D291">
        <v>0.99</v>
      </c>
      <c r="E291">
        <v>1.1599999999999999</v>
      </c>
    </row>
    <row r="292" spans="1:5" x14ac:dyDescent="0.25">
      <c r="A292" t="s">
        <v>32</v>
      </c>
      <c r="B292" t="s">
        <v>308</v>
      </c>
      <c r="C292">
        <v>1.24444444444444</v>
      </c>
      <c r="D292">
        <v>0.99</v>
      </c>
      <c r="E292">
        <v>1.64</v>
      </c>
    </row>
    <row r="293" spans="1:5" x14ac:dyDescent="0.25">
      <c r="A293" t="s">
        <v>32</v>
      </c>
      <c r="B293" t="s">
        <v>207</v>
      </c>
      <c r="C293">
        <v>1.24444444444444</v>
      </c>
      <c r="D293">
        <v>1.41</v>
      </c>
      <c r="E293">
        <v>0.67</v>
      </c>
    </row>
    <row r="294" spans="1:5" x14ac:dyDescent="0.25">
      <c r="A294" t="s">
        <v>32</v>
      </c>
      <c r="B294" t="s">
        <v>330</v>
      </c>
      <c r="C294">
        <v>1.24444444444444</v>
      </c>
      <c r="D294">
        <v>1</v>
      </c>
      <c r="E294">
        <v>0.74</v>
      </c>
    </row>
    <row r="295" spans="1:5" x14ac:dyDescent="0.25">
      <c r="A295" t="s">
        <v>32</v>
      </c>
      <c r="B295" t="s">
        <v>35</v>
      </c>
      <c r="C295">
        <v>1.24444444444444</v>
      </c>
      <c r="D295">
        <v>1.67</v>
      </c>
      <c r="E295">
        <v>0.82</v>
      </c>
    </row>
    <row r="296" spans="1:5" x14ac:dyDescent="0.25">
      <c r="A296" t="s">
        <v>32</v>
      </c>
      <c r="B296" t="s">
        <v>34</v>
      </c>
      <c r="C296">
        <v>1.24444444444444</v>
      </c>
      <c r="D296">
        <v>0.68</v>
      </c>
      <c r="E296">
        <v>0.82</v>
      </c>
    </row>
    <row r="297" spans="1:5" x14ac:dyDescent="0.25">
      <c r="A297" t="s">
        <v>32</v>
      </c>
      <c r="B297" t="s">
        <v>310</v>
      </c>
      <c r="C297">
        <v>1.24444444444444</v>
      </c>
      <c r="D297">
        <v>0.87</v>
      </c>
      <c r="E297">
        <v>0.89</v>
      </c>
    </row>
    <row r="298" spans="1:5" x14ac:dyDescent="0.25">
      <c r="A298" t="s">
        <v>32</v>
      </c>
      <c r="B298" t="s">
        <v>208</v>
      </c>
      <c r="C298">
        <v>1.24444444444444</v>
      </c>
      <c r="D298">
        <v>1.41</v>
      </c>
      <c r="E298">
        <v>0.74</v>
      </c>
    </row>
    <row r="299" spans="1:5" x14ac:dyDescent="0.25">
      <c r="A299" t="s">
        <v>32</v>
      </c>
      <c r="B299" t="s">
        <v>33</v>
      </c>
      <c r="C299">
        <v>1.24444444444444</v>
      </c>
      <c r="D299">
        <v>1.54</v>
      </c>
      <c r="E299">
        <v>0.44</v>
      </c>
    </row>
    <row r="300" spans="1:5" x14ac:dyDescent="0.25">
      <c r="A300" t="s">
        <v>32</v>
      </c>
      <c r="B300" t="s">
        <v>211</v>
      </c>
      <c r="C300">
        <v>1.24444444444444</v>
      </c>
      <c r="D300">
        <v>0.87</v>
      </c>
      <c r="E300">
        <v>0.74</v>
      </c>
    </row>
    <row r="301" spans="1:5" x14ac:dyDescent="0.25">
      <c r="A301" t="s">
        <v>213</v>
      </c>
      <c r="B301" t="s">
        <v>221</v>
      </c>
      <c r="C301">
        <v>1.24242424242424</v>
      </c>
      <c r="D301">
        <v>1.04</v>
      </c>
      <c r="E301">
        <v>0.81</v>
      </c>
    </row>
    <row r="302" spans="1:5" x14ac:dyDescent="0.25">
      <c r="A302" t="s">
        <v>213</v>
      </c>
      <c r="B302" t="s">
        <v>214</v>
      </c>
      <c r="C302">
        <v>1.24242424242424</v>
      </c>
      <c r="D302">
        <v>1.47</v>
      </c>
      <c r="E302">
        <v>0.56000000000000005</v>
      </c>
    </row>
    <row r="303" spans="1:5" x14ac:dyDescent="0.25">
      <c r="A303" t="s">
        <v>213</v>
      </c>
      <c r="B303" t="s">
        <v>217</v>
      </c>
      <c r="C303">
        <v>1.24242424242424</v>
      </c>
      <c r="D303">
        <v>0.9</v>
      </c>
      <c r="E303">
        <v>1.02</v>
      </c>
    </row>
    <row r="304" spans="1:5" x14ac:dyDescent="0.25">
      <c r="A304" t="s">
        <v>213</v>
      </c>
      <c r="B304" t="s">
        <v>216</v>
      </c>
      <c r="C304">
        <v>1.24242424242424</v>
      </c>
      <c r="D304">
        <v>0.65</v>
      </c>
      <c r="E304">
        <v>1.35</v>
      </c>
    </row>
    <row r="305" spans="1:5" x14ac:dyDescent="0.25">
      <c r="A305" t="s">
        <v>213</v>
      </c>
      <c r="B305" t="s">
        <v>218</v>
      </c>
      <c r="C305">
        <v>1.24242424242424</v>
      </c>
      <c r="D305">
        <v>0.96</v>
      </c>
      <c r="E305">
        <v>1.03</v>
      </c>
    </row>
    <row r="306" spans="1:5" x14ac:dyDescent="0.25">
      <c r="A306" t="s">
        <v>213</v>
      </c>
      <c r="B306" t="s">
        <v>219</v>
      </c>
      <c r="C306">
        <v>1.24242424242424</v>
      </c>
      <c r="D306">
        <v>1.1100000000000001</v>
      </c>
      <c r="E306">
        <v>1.19</v>
      </c>
    </row>
    <row r="307" spans="1:5" x14ac:dyDescent="0.25">
      <c r="A307" t="s">
        <v>213</v>
      </c>
      <c r="B307" t="s">
        <v>215</v>
      </c>
      <c r="C307">
        <v>1.24242424242424</v>
      </c>
      <c r="D307">
        <v>0.9</v>
      </c>
      <c r="E307">
        <v>1.02</v>
      </c>
    </row>
    <row r="308" spans="1:5" x14ac:dyDescent="0.25">
      <c r="A308" t="s">
        <v>213</v>
      </c>
      <c r="B308" t="s">
        <v>314</v>
      </c>
      <c r="C308">
        <v>1.24242424242424</v>
      </c>
      <c r="D308">
        <v>0.8</v>
      </c>
      <c r="E308">
        <v>1.57</v>
      </c>
    </row>
    <row r="309" spans="1:5" x14ac:dyDescent="0.25">
      <c r="A309" t="s">
        <v>213</v>
      </c>
      <c r="B309" t="s">
        <v>315</v>
      </c>
      <c r="C309">
        <v>1.24242424242424</v>
      </c>
      <c r="D309">
        <v>2.36</v>
      </c>
      <c r="E309">
        <v>0.11</v>
      </c>
    </row>
    <row r="310" spans="1:5" x14ac:dyDescent="0.25">
      <c r="A310" t="s">
        <v>213</v>
      </c>
      <c r="B310" t="s">
        <v>220</v>
      </c>
      <c r="C310">
        <v>1.24242424242424</v>
      </c>
      <c r="D310">
        <v>0.76</v>
      </c>
      <c r="E310">
        <v>1.58</v>
      </c>
    </row>
    <row r="311" spans="1:5" x14ac:dyDescent="0.25">
      <c r="A311" t="s">
        <v>213</v>
      </c>
      <c r="B311" t="s">
        <v>222</v>
      </c>
      <c r="C311">
        <v>1.24242424242424</v>
      </c>
      <c r="D311">
        <v>0.4</v>
      </c>
      <c r="E311">
        <v>0.7</v>
      </c>
    </row>
    <row r="312" spans="1:5" x14ac:dyDescent="0.25">
      <c r="A312" t="s">
        <v>213</v>
      </c>
      <c r="B312" t="s">
        <v>223</v>
      </c>
      <c r="C312">
        <v>1.24242424242424</v>
      </c>
      <c r="D312">
        <v>0.66</v>
      </c>
      <c r="E312">
        <v>1.07</v>
      </c>
    </row>
    <row r="313" spans="1:5" x14ac:dyDescent="0.25">
      <c r="A313" t="s">
        <v>37</v>
      </c>
      <c r="B313" t="s">
        <v>224</v>
      </c>
      <c r="C313">
        <v>1.55752212389381</v>
      </c>
      <c r="D313">
        <v>0.86</v>
      </c>
      <c r="E313">
        <v>1.72</v>
      </c>
    </row>
    <row r="314" spans="1:5" x14ac:dyDescent="0.25">
      <c r="A314" t="s">
        <v>37</v>
      </c>
      <c r="B314" t="s">
        <v>229</v>
      </c>
      <c r="C314">
        <v>1.55752212389381</v>
      </c>
      <c r="D314">
        <v>0.64</v>
      </c>
      <c r="E314">
        <v>0.7</v>
      </c>
    </row>
    <row r="315" spans="1:5" x14ac:dyDescent="0.25">
      <c r="A315" t="s">
        <v>37</v>
      </c>
      <c r="B315" t="s">
        <v>227</v>
      </c>
      <c r="C315">
        <v>1.55752212389381</v>
      </c>
      <c r="D315">
        <v>0.57999999999999996</v>
      </c>
      <c r="E315">
        <v>0.76</v>
      </c>
    </row>
    <row r="316" spans="1:5" x14ac:dyDescent="0.25">
      <c r="A316" t="s">
        <v>37</v>
      </c>
      <c r="B316" t="s">
        <v>226</v>
      </c>
      <c r="C316">
        <v>1.55752212389381</v>
      </c>
      <c r="D316">
        <v>1.28</v>
      </c>
      <c r="E316">
        <v>1.04</v>
      </c>
    </row>
    <row r="317" spans="1:5" x14ac:dyDescent="0.25">
      <c r="A317" t="s">
        <v>37</v>
      </c>
      <c r="B317" t="s">
        <v>39</v>
      </c>
      <c r="C317">
        <v>1.55752212389381</v>
      </c>
      <c r="D317">
        <v>0.99</v>
      </c>
      <c r="E317">
        <v>0.62</v>
      </c>
    </row>
    <row r="318" spans="1:5" x14ac:dyDescent="0.25">
      <c r="A318" t="s">
        <v>37</v>
      </c>
      <c r="B318" t="s">
        <v>225</v>
      </c>
      <c r="C318">
        <v>1.55752212389381</v>
      </c>
      <c r="D318">
        <v>1.87</v>
      </c>
      <c r="E318">
        <v>1.02</v>
      </c>
    </row>
    <row r="319" spans="1:5" x14ac:dyDescent="0.25">
      <c r="A319" t="s">
        <v>37</v>
      </c>
      <c r="B319" t="s">
        <v>231</v>
      </c>
      <c r="C319">
        <v>1.55752212389381</v>
      </c>
      <c r="D319">
        <v>0.76</v>
      </c>
      <c r="E319">
        <v>0.69</v>
      </c>
    </row>
    <row r="320" spans="1:5" x14ac:dyDescent="0.25">
      <c r="A320" t="s">
        <v>37</v>
      </c>
      <c r="B320" t="s">
        <v>38</v>
      </c>
      <c r="C320">
        <v>1.55752212389381</v>
      </c>
      <c r="D320">
        <v>0.7</v>
      </c>
      <c r="E320">
        <v>1.08</v>
      </c>
    </row>
    <row r="321" spans="1:5" x14ac:dyDescent="0.25">
      <c r="A321" t="s">
        <v>37</v>
      </c>
      <c r="B321" t="s">
        <v>228</v>
      </c>
      <c r="C321">
        <v>1.55752212389381</v>
      </c>
      <c r="D321">
        <v>1.03</v>
      </c>
      <c r="E321">
        <v>1.53</v>
      </c>
    </row>
    <row r="322" spans="1:5" x14ac:dyDescent="0.25">
      <c r="A322" t="s">
        <v>37</v>
      </c>
      <c r="B322" t="s">
        <v>230</v>
      </c>
      <c r="C322">
        <v>1.55752212389381</v>
      </c>
      <c r="D322">
        <v>1.28</v>
      </c>
      <c r="E322">
        <v>0.83</v>
      </c>
    </row>
    <row r="323" spans="1:5" x14ac:dyDescent="0.25">
      <c r="A323" t="s">
        <v>337</v>
      </c>
      <c r="B323" t="s">
        <v>338</v>
      </c>
      <c r="C323">
        <v>1.2222222222222201</v>
      </c>
      <c r="D323">
        <v>1.4</v>
      </c>
      <c r="E323">
        <v>1.1599999999999999</v>
      </c>
    </row>
    <row r="324" spans="1:5" x14ac:dyDescent="0.25">
      <c r="A324" t="s">
        <v>337</v>
      </c>
      <c r="B324" t="s">
        <v>367</v>
      </c>
      <c r="C324">
        <v>1.2222222222222201</v>
      </c>
      <c r="D324">
        <v>0.94</v>
      </c>
      <c r="E324">
        <v>1.93</v>
      </c>
    </row>
    <row r="325" spans="1:5" x14ac:dyDescent="0.25">
      <c r="A325" t="s">
        <v>337</v>
      </c>
      <c r="B325" t="s">
        <v>368</v>
      </c>
      <c r="C325">
        <v>1.2222222222222201</v>
      </c>
      <c r="D325">
        <v>1.52</v>
      </c>
      <c r="E325">
        <v>0.77</v>
      </c>
    </row>
    <row r="326" spans="1:5" x14ac:dyDescent="0.25">
      <c r="A326" t="s">
        <v>337</v>
      </c>
      <c r="B326" t="s">
        <v>373</v>
      </c>
      <c r="C326">
        <v>1.2222222222222201</v>
      </c>
      <c r="D326">
        <v>0.23</v>
      </c>
      <c r="E326">
        <v>0.77</v>
      </c>
    </row>
    <row r="327" spans="1:5" x14ac:dyDescent="0.25">
      <c r="A327" t="s">
        <v>337</v>
      </c>
      <c r="B327" t="s">
        <v>374</v>
      </c>
      <c r="C327">
        <v>1.2222222222222201</v>
      </c>
      <c r="D327">
        <v>1.33</v>
      </c>
      <c r="E327">
        <v>0.67</v>
      </c>
    </row>
    <row r="328" spans="1:5" x14ac:dyDescent="0.25">
      <c r="A328" t="s">
        <v>337</v>
      </c>
      <c r="B328" t="s">
        <v>382</v>
      </c>
      <c r="C328">
        <v>1.2222222222222201</v>
      </c>
      <c r="D328">
        <v>0.92</v>
      </c>
      <c r="E328">
        <v>0.45</v>
      </c>
    </row>
    <row r="329" spans="1:5" x14ac:dyDescent="0.25">
      <c r="A329" t="s">
        <v>337</v>
      </c>
      <c r="B329" t="s">
        <v>383</v>
      </c>
      <c r="C329">
        <v>1.2222222222222201</v>
      </c>
      <c r="D329">
        <v>0.47</v>
      </c>
      <c r="E329">
        <v>1.54</v>
      </c>
    </row>
    <row r="330" spans="1:5" x14ac:dyDescent="0.25">
      <c r="A330" t="s">
        <v>337</v>
      </c>
      <c r="B330" t="s">
        <v>403</v>
      </c>
      <c r="C330">
        <v>1.2222222222222201</v>
      </c>
      <c r="D330">
        <v>1.52</v>
      </c>
      <c r="E330">
        <v>1.03</v>
      </c>
    </row>
    <row r="331" spans="1:5" x14ac:dyDescent="0.25">
      <c r="A331" t="s">
        <v>337</v>
      </c>
      <c r="B331" t="s">
        <v>407</v>
      </c>
      <c r="C331">
        <v>1.2222222222222201</v>
      </c>
      <c r="D331">
        <v>1.05</v>
      </c>
      <c r="E331">
        <v>0.9</v>
      </c>
    </row>
    <row r="332" spans="1:5" x14ac:dyDescent="0.25">
      <c r="A332" t="s">
        <v>337</v>
      </c>
      <c r="B332" t="s">
        <v>408</v>
      </c>
      <c r="C332">
        <v>1.2222222222222201</v>
      </c>
      <c r="D332">
        <v>0.57999999999999996</v>
      </c>
      <c r="E332">
        <v>0.9</v>
      </c>
    </row>
    <row r="333" spans="1:5" x14ac:dyDescent="0.25">
      <c r="A333" t="s">
        <v>344</v>
      </c>
      <c r="B333" t="s">
        <v>345</v>
      </c>
      <c r="C333">
        <v>1.36231884057971</v>
      </c>
      <c r="D333">
        <v>0.63</v>
      </c>
      <c r="E333">
        <v>1.36</v>
      </c>
    </row>
    <row r="334" spans="1:5" x14ac:dyDescent="0.25">
      <c r="A334" t="s">
        <v>344</v>
      </c>
      <c r="B334" t="s">
        <v>350</v>
      </c>
      <c r="C334">
        <v>1.36231884057971</v>
      </c>
      <c r="D334">
        <v>0.49</v>
      </c>
      <c r="E334">
        <v>1.59</v>
      </c>
    </row>
    <row r="335" spans="1:5" x14ac:dyDescent="0.25">
      <c r="A335" t="s">
        <v>344</v>
      </c>
      <c r="B335" t="s">
        <v>358</v>
      </c>
      <c r="C335">
        <v>1.36231884057971</v>
      </c>
      <c r="D335">
        <v>0.42</v>
      </c>
      <c r="E335">
        <v>1.99</v>
      </c>
    </row>
    <row r="336" spans="1:5" x14ac:dyDescent="0.25">
      <c r="A336" t="s">
        <v>344</v>
      </c>
      <c r="B336" t="s">
        <v>370</v>
      </c>
      <c r="C336">
        <v>1.36231884057971</v>
      </c>
      <c r="D336">
        <v>0.52</v>
      </c>
      <c r="E336">
        <v>1.26</v>
      </c>
    </row>
    <row r="337" spans="1:5" x14ac:dyDescent="0.25">
      <c r="A337" t="s">
        <v>344</v>
      </c>
      <c r="B337" t="s">
        <v>376</v>
      </c>
      <c r="C337">
        <v>1.36231884057971</v>
      </c>
      <c r="D337">
        <v>1.26</v>
      </c>
      <c r="E337">
        <v>0.94</v>
      </c>
    </row>
    <row r="338" spans="1:5" x14ac:dyDescent="0.25">
      <c r="A338" t="s">
        <v>344</v>
      </c>
      <c r="B338" t="s">
        <v>379</v>
      </c>
      <c r="C338">
        <v>1.36231884057971</v>
      </c>
      <c r="D338">
        <v>1.38</v>
      </c>
      <c r="E338">
        <v>0.64</v>
      </c>
    </row>
    <row r="339" spans="1:5" x14ac:dyDescent="0.25">
      <c r="A339" t="s">
        <v>344</v>
      </c>
      <c r="B339" t="s">
        <v>411</v>
      </c>
      <c r="C339">
        <v>1.36231884057971</v>
      </c>
      <c r="D339">
        <v>1.89</v>
      </c>
      <c r="E339">
        <v>0.42</v>
      </c>
    </row>
    <row r="340" spans="1:5" x14ac:dyDescent="0.25">
      <c r="A340" t="s">
        <v>344</v>
      </c>
      <c r="B340" t="s">
        <v>421</v>
      </c>
      <c r="C340">
        <v>1.36231884057971</v>
      </c>
      <c r="D340">
        <v>1.35</v>
      </c>
      <c r="E340">
        <v>0.86</v>
      </c>
    </row>
    <row r="341" spans="1:5" x14ac:dyDescent="0.25">
      <c r="A341" t="s">
        <v>344</v>
      </c>
      <c r="B341" t="s">
        <v>422</v>
      </c>
      <c r="C341">
        <v>1.36231884057971</v>
      </c>
      <c r="D341">
        <v>0.63</v>
      </c>
      <c r="E341">
        <v>0.31</v>
      </c>
    </row>
    <row r="342" spans="1:5" x14ac:dyDescent="0.25">
      <c r="A342" t="s">
        <v>344</v>
      </c>
      <c r="B342" t="s">
        <v>424</v>
      </c>
      <c r="C342">
        <v>1.36231884057971</v>
      </c>
      <c r="D342">
        <v>1.36</v>
      </c>
      <c r="E342">
        <v>0.73</v>
      </c>
    </row>
    <row r="343" spans="1:5" x14ac:dyDescent="0.25">
      <c r="A343" t="s">
        <v>340</v>
      </c>
      <c r="B343" t="s">
        <v>341</v>
      </c>
      <c r="C343">
        <v>1.33793103448276</v>
      </c>
      <c r="D343">
        <v>0.6</v>
      </c>
      <c r="E343">
        <v>1.18</v>
      </c>
    </row>
    <row r="344" spans="1:5" x14ac:dyDescent="0.25">
      <c r="A344" t="s">
        <v>340</v>
      </c>
      <c r="B344" t="s">
        <v>352</v>
      </c>
      <c r="C344">
        <v>1.33793103448276</v>
      </c>
      <c r="D344">
        <v>1.23</v>
      </c>
      <c r="E344">
        <v>0.82</v>
      </c>
    </row>
    <row r="345" spans="1:5" x14ac:dyDescent="0.25">
      <c r="A345" t="s">
        <v>340</v>
      </c>
      <c r="B345" t="s">
        <v>353</v>
      </c>
      <c r="C345">
        <v>1.33793103448276</v>
      </c>
      <c r="D345">
        <v>1.49</v>
      </c>
      <c r="E345">
        <v>0.53</v>
      </c>
    </row>
    <row r="346" spans="1:5" x14ac:dyDescent="0.25">
      <c r="A346" t="s">
        <v>340</v>
      </c>
      <c r="B346" t="s">
        <v>354</v>
      </c>
      <c r="C346">
        <v>1.33793103448276</v>
      </c>
      <c r="D346">
        <v>1.84</v>
      </c>
      <c r="E346">
        <v>0.83</v>
      </c>
    </row>
    <row r="347" spans="1:5" x14ac:dyDescent="0.25">
      <c r="A347" t="s">
        <v>340</v>
      </c>
      <c r="B347" t="s">
        <v>356</v>
      </c>
      <c r="C347">
        <v>1.33793103448276</v>
      </c>
      <c r="D347">
        <v>1.1200000000000001</v>
      </c>
      <c r="E347">
        <v>1.08</v>
      </c>
    </row>
    <row r="348" spans="1:5" x14ac:dyDescent="0.25">
      <c r="A348" t="s">
        <v>340</v>
      </c>
      <c r="B348" t="s">
        <v>361</v>
      </c>
      <c r="C348">
        <v>1.33793103448276</v>
      </c>
      <c r="D348">
        <v>0.7</v>
      </c>
      <c r="E348">
        <v>1.36</v>
      </c>
    </row>
    <row r="349" spans="1:5" x14ac:dyDescent="0.25">
      <c r="A349" t="s">
        <v>340</v>
      </c>
      <c r="B349" t="s">
        <v>365</v>
      </c>
      <c r="C349">
        <v>1.33793103448276</v>
      </c>
      <c r="D349">
        <v>1.07</v>
      </c>
      <c r="E349">
        <v>1.39</v>
      </c>
    </row>
    <row r="350" spans="1:5" x14ac:dyDescent="0.25">
      <c r="A350" t="s">
        <v>340</v>
      </c>
      <c r="B350" t="s">
        <v>377</v>
      </c>
      <c r="C350">
        <v>1.33793103448276</v>
      </c>
      <c r="D350">
        <v>0.43</v>
      </c>
      <c r="E350">
        <v>1.08</v>
      </c>
    </row>
    <row r="351" spans="1:5" x14ac:dyDescent="0.25">
      <c r="A351" t="s">
        <v>340</v>
      </c>
      <c r="B351" t="s">
        <v>378</v>
      </c>
      <c r="C351">
        <v>1.33793103448276</v>
      </c>
      <c r="D351">
        <v>0.75</v>
      </c>
      <c r="E351">
        <v>1.2</v>
      </c>
    </row>
    <row r="352" spans="1:5" x14ac:dyDescent="0.25">
      <c r="A352" t="s">
        <v>340</v>
      </c>
      <c r="B352" t="s">
        <v>385</v>
      </c>
      <c r="C352">
        <v>1.33793103448276</v>
      </c>
      <c r="D352">
        <v>0.65</v>
      </c>
      <c r="E352">
        <v>0.59</v>
      </c>
    </row>
    <row r="353" spans="1:5" x14ac:dyDescent="0.25">
      <c r="A353" t="s">
        <v>340</v>
      </c>
      <c r="B353" t="s">
        <v>387</v>
      </c>
      <c r="C353">
        <v>1.33793103448276</v>
      </c>
      <c r="D353">
        <v>1</v>
      </c>
      <c r="E353">
        <v>1.1200000000000001</v>
      </c>
    </row>
    <row r="354" spans="1:5" x14ac:dyDescent="0.25">
      <c r="A354" t="s">
        <v>340</v>
      </c>
      <c r="B354" t="s">
        <v>390</v>
      </c>
      <c r="C354">
        <v>1.33793103448276</v>
      </c>
      <c r="D354">
        <v>0.64</v>
      </c>
      <c r="E354">
        <v>1.1399999999999999</v>
      </c>
    </row>
    <row r="355" spans="1:5" x14ac:dyDescent="0.25">
      <c r="A355" t="s">
        <v>340</v>
      </c>
      <c r="B355" t="s">
        <v>394</v>
      </c>
      <c r="C355">
        <v>1.33793103448276</v>
      </c>
      <c r="D355">
        <v>1.05</v>
      </c>
      <c r="E355">
        <v>1.1200000000000001</v>
      </c>
    </row>
    <row r="356" spans="1:5" x14ac:dyDescent="0.25">
      <c r="A356" t="s">
        <v>340</v>
      </c>
      <c r="B356" t="s">
        <v>405</v>
      </c>
      <c r="C356">
        <v>1.33793103448276</v>
      </c>
      <c r="D356">
        <v>0.65</v>
      </c>
      <c r="E356">
        <v>1.1200000000000001</v>
      </c>
    </row>
    <row r="357" spans="1:5" x14ac:dyDescent="0.25">
      <c r="A357" t="s">
        <v>340</v>
      </c>
      <c r="B357" t="s">
        <v>413</v>
      </c>
      <c r="C357">
        <v>1.33793103448276</v>
      </c>
      <c r="D357">
        <v>1.33</v>
      </c>
      <c r="E357">
        <v>0.56999999999999995</v>
      </c>
    </row>
    <row r="358" spans="1:5" x14ac:dyDescent="0.25">
      <c r="A358" t="s">
        <v>340</v>
      </c>
      <c r="B358" t="s">
        <v>415</v>
      </c>
      <c r="C358">
        <v>1.33793103448276</v>
      </c>
      <c r="D358">
        <v>1.1499999999999999</v>
      </c>
      <c r="E358">
        <v>0.53</v>
      </c>
    </row>
    <row r="359" spans="1:5" x14ac:dyDescent="0.25">
      <c r="A359" t="s">
        <v>340</v>
      </c>
      <c r="B359" t="s">
        <v>418</v>
      </c>
      <c r="C359">
        <v>1.33793103448276</v>
      </c>
      <c r="D359">
        <v>1.25</v>
      </c>
      <c r="E359">
        <v>1.01</v>
      </c>
    </row>
    <row r="360" spans="1:5" x14ac:dyDescent="0.25">
      <c r="A360" t="s">
        <v>340</v>
      </c>
      <c r="B360" t="s">
        <v>428</v>
      </c>
      <c r="C360">
        <v>1.33793103448276</v>
      </c>
      <c r="D360">
        <v>1.17</v>
      </c>
      <c r="E360">
        <v>1.01</v>
      </c>
    </row>
    <row r="361" spans="1:5" x14ac:dyDescent="0.25">
      <c r="A361" t="s">
        <v>340</v>
      </c>
      <c r="B361" t="s">
        <v>429</v>
      </c>
      <c r="C361">
        <v>1.33793103448276</v>
      </c>
      <c r="D361">
        <v>0.8</v>
      </c>
      <c r="E361">
        <v>1.39</v>
      </c>
    </row>
    <row r="362" spans="1:5" x14ac:dyDescent="0.25">
      <c r="A362" t="s">
        <v>340</v>
      </c>
      <c r="B362" t="s">
        <v>431</v>
      </c>
      <c r="C362">
        <v>1.33793103448276</v>
      </c>
      <c r="D362">
        <v>1.07</v>
      </c>
      <c r="E362">
        <v>0.95</v>
      </c>
    </row>
    <row r="363" spans="1:5" x14ac:dyDescent="0.25">
      <c r="A363" t="s">
        <v>342</v>
      </c>
      <c r="B363" t="s">
        <v>343</v>
      </c>
      <c r="C363">
        <v>1.1828254847645401</v>
      </c>
      <c r="D363">
        <v>0.65</v>
      </c>
      <c r="E363">
        <v>1.28</v>
      </c>
    </row>
    <row r="364" spans="1:5" x14ac:dyDescent="0.25">
      <c r="A364" t="s">
        <v>342</v>
      </c>
      <c r="B364" t="s">
        <v>346</v>
      </c>
      <c r="C364">
        <v>1.1828254847645401</v>
      </c>
      <c r="D364">
        <v>0.74</v>
      </c>
      <c r="E364">
        <v>1.22</v>
      </c>
    </row>
    <row r="365" spans="1:5" x14ac:dyDescent="0.25">
      <c r="A365" t="s">
        <v>342</v>
      </c>
      <c r="B365" t="s">
        <v>348</v>
      </c>
      <c r="C365">
        <v>1.1828254847645401</v>
      </c>
      <c r="D365">
        <v>1.39</v>
      </c>
      <c r="E365">
        <v>0.88</v>
      </c>
    </row>
    <row r="366" spans="1:5" x14ac:dyDescent="0.25">
      <c r="A366" t="s">
        <v>342</v>
      </c>
      <c r="B366" t="s">
        <v>363</v>
      </c>
      <c r="C366">
        <v>1.1828254847645401</v>
      </c>
      <c r="D366">
        <v>1.0900000000000001</v>
      </c>
      <c r="E366">
        <v>1.35</v>
      </c>
    </row>
    <row r="367" spans="1:5" x14ac:dyDescent="0.25">
      <c r="A367" t="s">
        <v>342</v>
      </c>
      <c r="B367" t="s">
        <v>364</v>
      </c>
      <c r="C367">
        <v>1.1828254847645401</v>
      </c>
      <c r="D367">
        <v>0.99</v>
      </c>
      <c r="E367">
        <v>1.08</v>
      </c>
    </row>
    <row r="368" spans="1:5" x14ac:dyDescent="0.25">
      <c r="A368" t="s">
        <v>342</v>
      </c>
      <c r="B368" t="s">
        <v>380</v>
      </c>
      <c r="C368">
        <v>1.1828254847645401</v>
      </c>
      <c r="D368">
        <v>1.64</v>
      </c>
      <c r="E368">
        <v>0.56999999999999995</v>
      </c>
    </row>
    <row r="369" spans="1:5" x14ac:dyDescent="0.25">
      <c r="A369" t="s">
        <v>342</v>
      </c>
      <c r="B369" t="s">
        <v>384</v>
      </c>
      <c r="C369">
        <v>1.1828254847645401</v>
      </c>
      <c r="D369">
        <v>0.8</v>
      </c>
      <c r="E369">
        <v>1.01</v>
      </c>
    </row>
    <row r="370" spans="1:5" x14ac:dyDescent="0.25">
      <c r="A370" t="s">
        <v>342</v>
      </c>
      <c r="B370" t="s">
        <v>386</v>
      </c>
      <c r="C370">
        <v>1.1828254847645401</v>
      </c>
      <c r="D370">
        <v>0.8</v>
      </c>
      <c r="E370">
        <v>0.81</v>
      </c>
    </row>
    <row r="371" spans="1:5" x14ac:dyDescent="0.25">
      <c r="A371" t="s">
        <v>342</v>
      </c>
      <c r="B371" t="s">
        <v>392</v>
      </c>
      <c r="C371">
        <v>1.1828254847645401</v>
      </c>
      <c r="D371">
        <v>1.39</v>
      </c>
      <c r="E371">
        <v>1.22</v>
      </c>
    </row>
    <row r="372" spans="1:5" x14ac:dyDescent="0.25">
      <c r="A372" t="s">
        <v>342</v>
      </c>
      <c r="B372" t="s">
        <v>393</v>
      </c>
      <c r="C372">
        <v>1.1828254847645401</v>
      </c>
      <c r="D372">
        <v>1.1399999999999999</v>
      </c>
      <c r="E372">
        <v>0.74</v>
      </c>
    </row>
    <row r="373" spans="1:5" x14ac:dyDescent="0.25">
      <c r="A373" t="s">
        <v>342</v>
      </c>
      <c r="B373" t="s">
        <v>396</v>
      </c>
      <c r="C373">
        <v>1.1828254847645401</v>
      </c>
      <c r="D373">
        <v>0.69</v>
      </c>
      <c r="E373">
        <v>1.29</v>
      </c>
    </row>
    <row r="374" spans="1:5" x14ac:dyDescent="0.25">
      <c r="A374" t="s">
        <v>342</v>
      </c>
      <c r="B374" t="s">
        <v>398</v>
      </c>
      <c r="C374">
        <v>1.1828254847645401</v>
      </c>
      <c r="D374">
        <v>0.65</v>
      </c>
      <c r="E374">
        <v>0.61</v>
      </c>
    </row>
    <row r="375" spans="1:5" x14ac:dyDescent="0.25">
      <c r="A375" t="s">
        <v>342</v>
      </c>
      <c r="B375" t="s">
        <v>399</v>
      </c>
      <c r="C375">
        <v>1.1828254847645401</v>
      </c>
      <c r="D375">
        <v>0.74</v>
      </c>
      <c r="E375">
        <v>1.37</v>
      </c>
    </row>
    <row r="376" spans="1:5" x14ac:dyDescent="0.25">
      <c r="A376" t="s">
        <v>342</v>
      </c>
      <c r="B376" t="s">
        <v>400</v>
      </c>
      <c r="C376">
        <v>1.1828254847645401</v>
      </c>
      <c r="D376">
        <v>1.24</v>
      </c>
      <c r="E376">
        <v>0.68</v>
      </c>
    </row>
    <row r="377" spans="1:5" x14ac:dyDescent="0.25">
      <c r="A377" t="s">
        <v>342</v>
      </c>
      <c r="B377" t="s">
        <v>402</v>
      </c>
      <c r="C377">
        <v>1.1828254847645401</v>
      </c>
      <c r="D377">
        <v>0.9</v>
      </c>
      <c r="E377">
        <v>1</v>
      </c>
    </row>
    <row r="378" spans="1:5" x14ac:dyDescent="0.25">
      <c r="A378" t="s">
        <v>342</v>
      </c>
      <c r="B378" t="s">
        <v>406</v>
      </c>
      <c r="C378">
        <v>1.1828254847645401</v>
      </c>
      <c r="D378">
        <v>1.1599999999999999</v>
      </c>
      <c r="E378">
        <v>1.37</v>
      </c>
    </row>
    <row r="379" spans="1:5" x14ac:dyDescent="0.25">
      <c r="A379" t="s">
        <v>342</v>
      </c>
      <c r="B379" t="s">
        <v>409</v>
      </c>
      <c r="C379">
        <v>1.1828254847645401</v>
      </c>
      <c r="D379">
        <v>1.1599999999999999</v>
      </c>
      <c r="E379">
        <v>1.22</v>
      </c>
    </row>
    <row r="380" spans="1:5" x14ac:dyDescent="0.25">
      <c r="A380" t="s">
        <v>342</v>
      </c>
      <c r="B380" t="s">
        <v>414</v>
      </c>
      <c r="C380">
        <v>1.1828254847645401</v>
      </c>
      <c r="D380">
        <v>0.74</v>
      </c>
      <c r="E380">
        <v>1.29</v>
      </c>
    </row>
    <row r="381" spans="1:5" x14ac:dyDescent="0.25">
      <c r="A381" t="s">
        <v>342</v>
      </c>
      <c r="B381" t="s">
        <v>420</v>
      </c>
      <c r="C381">
        <v>1.1828254847645401</v>
      </c>
      <c r="D381">
        <v>0.99</v>
      </c>
      <c r="E381">
        <v>0.61</v>
      </c>
    </row>
    <row r="382" spans="1:5" x14ac:dyDescent="0.25">
      <c r="A382" t="s">
        <v>342</v>
      </c>
      <c r="B382" t="s">
        <v>426</v>
      </c>
      <c r="C382">
        <v>1.1828254847645401</v>
      </c>
      <c r="D382">
        <v>1.06</v>
      </c>
      <c r="E382">
        <v>0.65</v>
      </c>
    </row>
    <row r="383" spans="1:5" x14ac:dyDescent="0.25">
      <c r="A383" t="s">
        <v>342</v>
      </c>
      <c r="B383" t="s">
        <v>430</v>
      </c>
      <c r="C383">
        <v>1.1828254847645401</v>
      </c>
      <c r="D383">
        <v>1.24</v>
      </c>
      <c r="E383">
        <v>1</v>
      </c>
    </row>
    <row r="384" spans="1:5" x14ac:dyDescent="0.25">
      <c r="A384" t="s">
        <v>342</v>
      </c>
      <c r="B384" t="s">
        <v>436</v>
      </c>
      <c r="C384">
        <v>1.1828254847645401</v>
      </c>
      <c r="D384">
        <v>0.79</v>
      </c>
      <c r="E384">
        <v>0.79</v>
      </c>
    </row>
    <row r="385" spans="1:5" x14ac:dyDescent="0.25">
      <c r="A385" t="s">
        <v>40</v>
      </c>
      <c r="B385" t="s">
        <v>339</v>
      </c>
      <c r="C385">
        <v>1.4709480122324201</v>
      </c>
      <c r="D385">
        <v>1.44</v>
      </c>
      <c r="E385">
        <v>0.76</v>
      </c>
    </row>
    <row r="386" spans="1:5" x14ac:dyDescent="0.25">
      <c r="A386" t="s">
        <v>40</v>
      </c>
      <c r="B386" t="s">
        <v>333</v>
      </c>
      <c r="C386">
        <v>1.4709480122324201</v>
      </c>
      <c r="D386">
        <v>1</v>
      </c>
      <c r="E386">
        <v>1.1000000000000001</v>
      </c>
    </row>
    <row r="387" spans="1:5" x14ac:dyDescent="0.25">
      <c r="A387" t="s">
        <v>40</v>
      </c>
      <c r="B387" t="s">
        <v>238</v>
      </c>
      <c r="C387">
        <v>1.4709480122324201</v>
      </c>
      <c r="D387">
        <v>0.85</v>
      </c>
      <c r="E387">
        <v>1.1399999999999999</v>
      </c>
    </row>
    <row r="388" spans="1:5" x14ac:dyDescent="0.25">
      <c r="A388" t="s">
        <v>40</v>
      </c>
      <c r="B388" t="s">
        <v>320</v>
      </c>
      <c r="C388">
        <v>1.4709480122324201</v>
      </c>
      <c r="D388">
        <v>1.53</v>
      </c>
      <c r="E388">
        <v>0.49</v>
      </c>
    </row>
    <row r="389" spans="1:5" x14ac:dyDescent="0.25">
      <c r="A389" t="s">
        <v>40</v>
      </c>
      <c r="B389" t="s">
        <v>234</v>
      </c>
      <c r="C389">
        <v>1.4709480122324201</v>
      </c>
      <c r="D389">
        <v>0.98</v>
      </c>
      <c r="E389">
        <v>1.36</v>
      </c>
    </row>
    <row r="390" spans="1:5" x14ac:dyDescent="0.25">
      <c r="A390" t="s">
        <v>40</v>
      </c>
      <c r="B390" t="s">
        <v>316</v>
      </c>
      <c r="C390">
        <v>1.4709480122324201</v>
      </c>
      <c r="D390">
        <v>0.54</v>
      </c>
      <c r="E390">
        <v>0.98</v>
      </c>
    </row>
    <row r="391" spans="1:5" x14ac:dyDescent="0.25">
      <c r="A391" t="s">
        <v>40</v>
      </c>
      <c r="B391" t="s">
        <v>335</v>
      </c>
      <c r="C391">
        <v>1.4709480122324201</v>
      </c>
      <c r="D391">
        <v>0.59</v>
      </c>
      <c r="E391">
        <v>1.25</v>
      </c>
    </row>
    <row r="392" spans="1:5" x14ac:dyDescent="0.25">
      <c r="A392" t="s">
        <v>40</v>
      </c>
      <c r="B392" t="s">
        <v>332</v>
      </c>
      <c r="C392">
        <v>1.4709480122324201</v>
      </c>
      <c r="D392">
        <v>1.02</v>
      </c>
      <c r="E392">
        <v>1.03</v>
      </c>
    </row>
    <row r="393" spans="1:5" x14ac:dyDescent="0.25">
      <c r="A393" t="s">
        <v>40</v>
      </c>
      <c r="B393" t="s">
        <v>321</v>
      </c>
      <c r="C393">
        <v>1.4709480122324201</v>
      </c>
      <c r="D393">
        <v>1.63</v>
      </c>
      <c r="E393">
        <v>0.75</v>
      </c>
    </row>
    <row r="394" spans="1:5" x14ac:dyDescent="0.25">
      <c r="A394" t="s">
        <v>40</v>
      </c>
      <c r="B394" t="s">
        <v>236</v>
      </c>
      <c r="C394">
        <v>1.4709480122324201</v>
      </c>
      <c r="D394">
        <v>1.22</v>
      </c>
      <c r="E394">
        <v>0.75</v>
      </c>
    </row>
    <row r="395" spans="1:5" x14ac:dyDescent="0.25">
      <c r="A395" t="s">
        <v>40</v>
      </c>
      <c r="B395" t="s">
        <v>41</v>
      </c>
      <c r="C395">
        <v>1.4709480122324201</v>
      </c>
      <c r="D395">
        <v>0.76</v>
      </c>
      <c r="E395">
        <v>1.41</v>
      </c>
    </row>
    <row r="396" spans="1:5" x14ac:dyDescent="0.25">
      <c r="A396" t="s">
        <v>40</v>
      </c>
      <c r="B396" t="s">
        <v>233</v>
      </c>
      <c r="C396">
        <v>1.4709480122324201</v>
      </c>
      <c r="D396">
        <v>1.36</v>
      </c>
      <c r="E396">
        <v>1.08</v>
      </c>
    </row>
    <row r="397" spans="1:5" x14ac:dyDescent="0.25">
      <c r="A397" t="s">
        <v>40</v>
      </c>
      <c r="B397" t="s">
        <v>317</v>
      </c>
      <c r="C397">
        <v>1.4709480122324201</v>
      </c>
      <c r="D397">
        <v>1.18</v>
      </c>
      <c r="E397">
        <v>0.93</v>
      </c>
    </row>
    <row r="398" spans="1:5" x14ac:dyDescent="0.25">
      <c r="A398" t="s">
        <v>40</v>
      </c>
      <c r="B398" t="s">
        <v>42</v>
      </c>
      <c r="C398">
        <v>1.4709480122324201</v>
      </c>
      <c r="D398">
        <v>1.23</v>
      </c>
      <c r="E398">
        <v>0.81</v>
      </c>
    </row>
    <row r="399" spans="1:5" x14ac:dyDescent="0.25">
      <c r="A399" t="s">
        <v>40</v>
      </c>
      <c r="B399" t="s">
        <v>334</v>
      </c>
      <c r="C399">
        <v>1.4709480122324201</v>
      </c>
      <c r="D399">
        <v>0.85</v>
      </c>
      <c r="E399">
        <v>1.25</v>
      </c>
    </row>
    <row r="400" spans="1:5" x14ac:dyDescent="0.25">
      <c r="A400" t="s">
        <v>40</v>
      </c>
      <c r="B400" t="s">
        <v>237</v>
      </c>
      <c r="C400">
        <v>1.4709480122324201</v>
      </c>
      <c r="D400">
        <v>0.5</v>
      </c>
      <c r="E400">
        <v>0.98</v>
      </c>
    </row>
    <row r="401" spans="1:5" x14ac:dyDescent="0.25">
      <c r="A401" t="s">
        <v>40</v>
      </c>
      <c r="B401" t="s">
        <v>232</v>
      </c>
      <c r="C401">
        <v>1.4709480122324201</v>
      </c>
      <c r="D401">
        <v>0.89</v>
      </c>
      <c r="E401">
        <v>0.92</v>
      </c>
    </row>
    <row r="402" spans="1:5" x14ac:dyDescent="0.25">
      <c r="A402" t="s">
        <v>40</v>
      </c>
      <c r="B402" t="s">
        <v>319</v>
      </c>
      <c r="C402">
        <v>1.4709480122324201</v>
      </c>
      <c r="D402">
        <v>0.91</v>
      </c>
      <c r="E402">
        <v>1.04</v>
      </c>
    </row>
    <row r="403" spans="1:5" x14ac:dyDescent="0.25">
      <c r="A403" t="s">
        <v>40</v>
      </c>
      <c r="B403" t="s">
        <v>235</v>
      </c>
      <c r="C403">
        <v>1.4709480122324201</v>
      </c>
      <c r="D403">
        <v>0.59</v>
      </c>
      <c r="E403">
        <v>0.75</v>
      </c>
    </row>
    <row r="404" spans="1:5" x14ac:dyDescent="0.25">
      <c r="A404" t="s">
        <v>40</v>
      </c>
      <c r="B404" t="s">
        <v>239</v>
      </c>
      <c r="C404">
        <v>1.4709480122324201</v>
      </c>
      <c r="D404">
        <v>0.98</v>
      </c>
      <c r="E404">
        <v>1.1399999999999999</v>
      </c>
    </row>
    <row r="405" spans="1:5" x14ac:dyDescent="0.25">
      <c r="A405" t="s">
        <v>40</v>
      </c>
      <c r="B405" t="s">
        <v>318</v>
      </c>
      <c r="C405">
        <v>1.4709480122324201</v>
      </c>
      <c r="D405">
        <v>0.91</v>
      </c>
      <c r="E405">
        <v>1.04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J22" sqref="J22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1.4027777777777799</v>
      </c>
      <c r="D2">
        <v>1.04</v>
      </c>
      <c r="E2">
        <v>0.96</v>
      </c>
    </row>
    <row r="3" spans="1:5" x14ac:dyDescent="0.25">
      <c r="A3" t="s">
        <v>10</v>
      </c>
      <c r="B3" t="s">
        <v>241</v>
      </c>
      <c r="C3">
        <v>1.4027777777777799</v>
      </c>
      <c r="D3">
        <v>1</v>
      </c>
      <c r="E3">
        <v>0.88</v>
      </c>
    </row>
    <row r="4" spans="1:5" x14ac:dyDescent="0.25">
      <c r="A4" t="s">
        <v>10</v>
      </c>
      <c r="B4" t="s">
        <v>244</v>
      </c>
      <c r="C4">
        <v>1.4027777777777799</v>
      </c>
      <c r="D4">
        <v>1.08</v>
      </c>
      <c r="E4">
        <v>1.33</v>
      </c>
    </row>
    <row r="5" spans="1:5" x14ac:dyDescent="0.25">
      <c r="A5" t="s">
        <v>10</v>
      </c>
      <c r="B5" t="s">
        <v>242</v>
      </c>
      <c r="C5">
        <v>1.4027777777777799</v>
      </c>
      <c r="D5">
        <v>0.57999999999999996</v>
      </c>
      <c r="E5">
        <v>1</v>
      </c>
    </row>
    <row r="6" spans="1:5" x14ac:dyDescent="0.25">
      <c r="A6" t="s">
        <v>10</v>
      </c>
      <c r="B6" t="s">
        <v>49</v>
      </c>
      <c r="C6">
        <v>1.4027777777777799</v>
      </c>
      <c r="D6">
        <v>1.17</v>
      </c>
      <c r="E6">
        <v>1.21</v>
      </c>
    </row>
    <row r="7" spans="1:5" x14ac:dyDescent="0.25">
      <c r="A7" t="s">
        <v>10</v>
      </c>
      <c r="B7" t="s">
        <v>245</v>
      </c>
      <c r="C7">
        <v>1.4027777777777799</v>
      </c>
      <c r="D7">
        <v>1.58</v>
      </c>
      <c r="E7">
        <v>0.37</v>
      </c>
    </row>
    <row r="8" spans="1:5" x14ac:dyDescent="0.25">
      <c r="A8" t="s">
        <v>10</v>
      </c>
      <c r="B8" t="s">
        <v>11</v>
      </c>
      <c r="C8">
        <v>1.4027777777777799</v>
      </c>
      <c r="D8">
        <v>0.71</v>
      </c>
      <c r="E8">
        <v>0.96</v>
      </c>
    </row>
    <row r="9" spans="1:5" x14ac:dyDescent="0.25">
      <c r="A9" t="s">
        <v>10</v>
      </c>
      <c r="B9" t="s">
        <v>46</v>
      </c>
      <c r="C9">
        <v>1.4027777777777799</v>
      </c>
      <c r="D9">
        <v>1.1200000000000001</v>
      </c>
      <c r="E9">
        <v>1.04</v>
      </c>
    </row>
    <row r="10" spans="1:5" x14ac:dyDescent="0.25">
      <c r="A10" t="s">
        <v>10</v>
      </c>
      <c r="B10" t="s">
        <v>240</v>
      </c>
      <c r="C10">
        <v>1.4027777777777799</v>
      </c>
      <c r="D10">
        <v>0.79</v>
      </c>
      <c r="E10">
        <v>0.79</v>
      </c>
    </row>
    <row r="11" spans="1:5" x14ac:dyDescent="0.25">
      <c r="A11" t="s">
        <v>10</v>
      </c>
      <c r="B11" t="s">
        <v>44</v>
      </c>
      <c r="C11">
        <v>1.4027777777777799</v>
      </c>
      <c r="D11">
        <v>0.67</v>
      </c>
      <c r="E11">
        <v>0.79</v>
      </c>
    </row>
    <row r="12" spans="1:5" x14ac:dyDescent="0.25">
      <c r="A12" t="s">
        <v>10</v>
      </c>
      <c r="B12" t="s">
        <v>50</v>
      </c>
      <c r="C12">
        <v>1.4027777777777799</v>
      </c>
      <c r="D12">
        <v>0.88</v>
      </c>
      <c r="E12">
        <v>0.96</v>
      </c>
    </row>
    <row r="13" spans="1:5" x14ac:dyDescent="0.25">
      <c r="A13" t="s">
        <v>10</v>
      </c>
      <c r="B13" t="s">
        <v>45</v>
      </c>
      <c r="C13">
        <v>1.4027777777777799</v>
      </c>
      <c r="D13">
        <v>0.54</v>
      </c>
      <c r="E13">
        <v>1.17</v>
      </c>
    </row>
    <row r="14" spans="1:5" x14ac:dyDescent="0.25">
      <c r="A14" t="s">
        <v>10</v>
      </c>
      <c r="B14" t="s">
        <v>43</v>
      </c>
      <c r="C14">
        <v>1.4027777777777799</v>
      </c>
      <c r="D14">
        <v>0.57999999999999996</v>
      </c>
      <c r="E14">
        <v>0.79</v>
      </c>
    </row>
    <row r="15" spans="1:5" x14ac:dyDescent="0.25">
      <c r="A15" t="s">
        <v>10</v>
      </c>
      <c r="B15" t="s">
        <v>247</v>
      </c>
      <c r="C15">
        <v>1.4027777777777799</v>
      </c>
      <c r="D15">
        <v>1.25</v>
      </c>
      <c r="E15">
        <v>1.37</v>
      </c>
    </row>
    <row r="16" spans="1:5" x14ac:dyDescent="0.25">
      <c r="A16" t="s">
        <v>10</v>
      </c>
      <c r="B16" t="s">
        <v>246</v>
      </c>
      <c r="C16">
        <v>1.4027777777777799</v>
      </c>
      <c r="D16">
        <v>0.88</v>
      </c>
      <c r="E16">
        <v>1.17</v>
      </c>
    </row>
    <row r="17" spans="1:5" x14ac:dyDescent="0.25">
      <c r="A17" t="s">
        <v>10</v>
      </c>
      <c r="B17" t="s">
        <v>243</v>
      </c>
      <c r="C17">
        <v>1.4027777777777799</v>
      </c>
      <c r="D17">
        <v>0.92</v>
      </c>
      <c r="E17">
        <v>0.88</v>
      </c>
    </row>
    <row r="18" spans="1:5" x14ac:dyDescent="0.25">
      <c r="A18" t="s">
        <v>10</v>
      </c>
      <c r="B18" t="s">
        <v>47</v>
      </c>
      <c r="C18">
        <v>1.4027777777777799</v>
      </c>
      <c r="D18">
        <v>0.88</v>
      </c>
      <c r="E18">
        <v>1.21</v>
      </c>
    </row>
    <row r="19" spans="1:5" x14ac:dyDescent="0.25">
      <c r="A19" t="s">
        <v>10</v>
      </c>
      <c r="B19" t="s">
        <v>48</v>
      </c>
      <c r="C19">
        <v>1.4027777777777799</v>
      </c>
      <c r="D19">
        <v>1.17</v>
      </c>
      <c r="E19">
        <v>1.1200000000000001</v>
      </c>
    </row>
    <row r="20" spans="1:5" x14ac:dyDescent="0.25">
      <c r="A20" t="s">
        <v>13</v>
      </c>
      <c r="B20" t="s">
        <v>58</v>
      </c>
      <c r="C20">
        <v>1.38271604938272</v>
      </c>
      <c r="D20">
        <v>0.57999999999999996</v>
      </c>
      <c r="E20">
        <v>0.91</v>
      </c>
    </row>
    <row r="21" spans="1:5" x14ac:dyDescent="0.25">
      <c r="A21" t="s">
        <v>13</v>
      </c>
      <c r="B21" t="s">
        <v>248</v>
      </c>
      <c r="C21">
        <v>1.38271604938272</v>
      </c>
      <c r="D21">
        <v>1.29</v>
      </c>
      <c r="E21">
        <v>0.76</v>
      </c>
    </row>
    <row r="22" spans="1:5" x14ac:dyDescent="0.25">
      <c r="A22" t="s">
        <v>13</v>
      </c>
      <c r="B22" t="s">
        <v>56</v>
      </c>
      <c r="C22">
        <v>1.38271604938272</v>
      </c>
      <c r="D22">
        <v>0.53</v>
      </c>
      <c r="E22">
        <v>1.1499999999999999</v>
      </c>
    </row>
    <row r="23" spans="1:5" x14ac:dyDescent="0.25">
      <c r="A23" t="s">
        <v>13</v>
      </c>
      <c r="B23" t="s">
        <v>51</v>
      </c>
      <c r="C23">
        <v>1.38271604938272</v>
      </c>
      <c r="D23">
        <v>1.2</v>
      </c>
      <c r="E23">
        <v>1.02</v>
      </c>
    </row>
    <row r="24" spans="1:5" x14ac:dyDescent="0.25">
      <c r="A24" t="s">
        <v>13</v>
      </c>
      <c r="B24" t="s">
        <v>250</v>
      </c>
      <c r="C24">
        <v>1.38271604938272</v>
      </c>
      <c r="D24">
        <v>1.25</v>
      </c>
      <c r="E24">
        <v>0.98</v>
      </c>
    </row>
    <row r="25" spans="1:5" x14ac:dyDescent="0.25">
      <c r="A25" t="s">
        <v>13</v>
      </c>
      <c r="B25" t="s">
        <v>53</v>
      </c>
      <c r="C25">
        <v>1.38271604938272</v>
      </c>
      <c r="D25">
        <v>0.49</v>
      </c>
      <c r="E25">
        <v>1.07</v>
      </c>
    </row>
    <row r="26" spans="1:5" x14ac:dyDescent="0.25">
      <c r="A26" t="s">
        <v>13</v>
      </c>
      <c r="B26" t="s">
        <v>249</v>
      </c>
      <c r="C26">
        <v>1.38271604938272</v>
      </c>
      <c r="D26">
        <v>0.67</v>
      </c>
      <c r="E26">
        <v>1.01</v>
      </c>
    </row>
    <row r="27" spans="1:5" x14ac:dyDescent="0.25">
      <c r="A27" t="s">
        <v>13</v>
      </c>
      <c r="B27" t="s">
        <v>54</v>
      </c>
      <c r="C27">
        <v>1.38271604938272</v>
      </c>
      <c r="D27">
        <v>0.71</v>
      </c>
      <c r="E27">
        <v>0.98</v>
      </c>
    </row>
    <row r="28" spans="1:5" x14ac:dyDescent="0.25">
      <c r="A28" t="s">
        <v>13</v>
      </c>
      <c r="B28" t="s">
        <v>55</v>
      </c>
      <c r="C28">
        <v>1.38271604938272</v>
      </c>
      <c r="D28">
        <v>0.8</v>
      </c>
      <c r="E28">
        <v>1.25</v>
      </c>
    </row>
    <row r="29" spans="1:5" x14ac:dyDescent="0.25">
      <c r="A29" t="s">
        <v>13</v>
      </c>
      <c r="B29" t="s">
        <v>15</v>
      </c>
      <c r="C29">
        <v>1.38271604938272</v>
      </c>
      <c r="D29">
        <v>0.86</v>
      </c>
      <c r="E29">
        <v>0.57999999999999996</v>
      </c>
    </row>
    <row r="30" spans="1:5" x14ac:dyDescent="0.25">
      <c r="A30" t="s">
        <v>13</v>
      </c>
      <c r="B30" t="s">
        <v>52</v>
      </c>
      <c r="C30">
        <v>1.38271604938272</v>
      </c>
      <c r="D30">
        <v>0.72</v>
      </c>
      <c r="E30">
        <v>1.2</v>
      </c>
    </row>
    <row r="31" spans="1:5" x14ac:dyDescent="0.25">
      <c r="A31" t="s">
        <v>13</v>
      </c>
      <c r="B31" t="s">
        <v>62</v>
      </c>
      <c r="C31">
        <v>1.38271604938272</v>
      </c>
      <c r="D31">
        <v>1.1499999999999999</v>
      </c>
      <c r="E31">
        <v>1.1499999999999999</v>
      </c>
    </row>
    <row r="32" spans="1:5" x14ac:dyDescent="0.25">
      <c r="A32" t="s">
        <v>13</v>
      </c>
      <c r="B32" t="s">
        <v>60</v>
      </c>
      <c r="C32">
        <v>1.38271604938272</v>
      </c>
      <c r="D32">
        <v>1.1000000000000001</v>
      </c>
      <c r="E32">
        <v>0.53</v>
      </c>
    </row>
    <row r="33" spans="1:5" x14ac:dyDescent="0.25">
      <c r="A33" t="s">
        <v>13</v>
      </c>
      <c r="B33" t="s">
        <v>251</v>
      </c>
      <c r="C33">
        <v>1.38271604938272</v>
      </c>
      <c r="D33">
        <v>0.43</v>
      </c>
      <c r="E33">
        <v>2.0099999999999998</v>
      </c>
    </row>
    <row r="34" spans="1:5" x14ac:dyDescent="0.25">
      <c r="A34" t="s">
        <v>13</v>
      </c>
      <c r="B34" t="s">
        <v>61</v>
      </c>
      <c r="C34">
        <v>1.38271604938272</v>
      </c>
      <c r="D34">
        <v>1.1599999999999999</v>
      </c>
      <c r="E34">
        <v>1.07</v>
      </c>
    </row>
    <row r="35" spans="1:5" x14ac:dyDescent="0.25">
      <c r="A35" t="s">
        <v>13</v>
      </c>
      <c r="B35" t="s">
        <v>14</v>
      </c>
      <c r="C35">
        <v>1.38271604938272</v>
      </c>
      <c r="D35">
        <v>0.77</v>
      </c>
      <c r="E35">
        <v>0.86</v>
      </c>
    </row>
    <row r="36" spans="1:5" x14ac:dyDescent="0.25">
      <c r="A36" t="s">
        <v>13</v>
      </c>
      <c r="B36" t="s">
        <v>57</v>
      </c>
      <c r="C36">
        <v>1.38271604938272</v>
      </c>
      <c r="D36">
        <v>0.8</v>
      </c>
      <c r="E36">
        <v>0.89</v>
      </c>
    </row>
    <row r="37" spans="1:5" x14ac:dyDescent="0.25">
      <c r="A37" t="s">
        <v>13</v>
      </c>
      <c r="B37" t="s">
        <v>59</v>
      </c>
      <c r="C37">
        <v>1.38271604938272</v>
      </c>
      <c r="D37">
        <v>0.93</v>
      </c>
      <c r="E37">
        <v>0.62</v>
      </c>
    </row>
    <row r="38" spans="1:5" x14ac:dyDescent="0.25">
      <c r="A38" t="s">
        <v>16</v>
      </c>
      <c r="B38" t="s">
        <v>63</v>
      </c>
      <c r="C38">
        <v>1.25416666666667</v>
      </c>
      <c r="D38">
        <v>1.0900000000000001</v>
      </c>
      <c r="E38">
        <v>0.79</v>
      </c>
    </row>
    <row r="39" spans="1:5" x14ac:dyDescent="0.25">
      <c r="A39" t="s">
        <v>16</v>
      </c>
      <c r="B39" t="s">
        <v>20</v>
      </c>
      <c r="C39">
        <v>1.25416666666667</v>
      </c>
      <c r="D39">
        <v>0.35</v>
      </c>
      <c r="E39">
        <v>1.34</v>
      </c>
    </row>
    <row r="40" spans="1:5" x14ac:dyDescent="0.25">
      <c r="A40" t="s">
        <v>16</v>
      </c>
      <c r="B40" t="s">
        <v>253</v>
      </c>
      <c r="C40">
        <v>1.25416666666667</v>
      </c>
      <c r="D40">
        <v>1.19</v>
      </c>
      <c r="E40">
        <v>1.34</v>
      </c>
    </row>
    <row r="41" spans="1:5" x14ac:dyDescent="0.25">
      <c r="A41" t="s">
        <v>16</v>
      </c>
      <c r="B41" t="s">
        <v>65</v>
      </c>
      <c r="C41">
        <v>1.25416666666667</v>
      </c>
      <c r="D41">
        <v>0.6</v>
      </c>
      <c r="E41">
        <v>1.01</v>
      </c>
    </row>
    <row r="42" spans="1:5" x14ac:dyDescent="0.25">
      <c r="A42" t="s">
        <v>16</v>
      </c>
      <c r="B42" t="s">
        <v>66</v>
      </c>
      <c r="C42">
        <v>1.25416666666667</v>
      </c>
      <c r="D42">
        <v>0.78</v>
      </c>
      <c r="E42">
        <v>0.97</v>
      </c>
    </row>
    <row r="43" spans="1:5" x14ac:dyDescent="0.25">
      <c r="A43" t="s">
        <v>16</v>
      </c>
      <c r="B43" t="s">
        <v>17</v>
      </c>
      <c r="C43">
        <v>1.25416666666667</v>
      </c>
      <c r="D43">
        <v>1.29</v>
      </c>
      <c r="E43">
        <v>0.69</v>
      </c>
    </row>
    <row r="44" spans="1:5" x14ac:dyDescent="0.25">
      <c r="A44" t="s">
        <v>16</v>
      </c>
      <c r="B44" t="s">
        <v>322</v>
      </c>
      <c r="C44">
        <v>1.25416666666667</v>
      </c>
      <c r="D44">
        <v>1.24</v>
      </c>
      <c r="E44">
        <v>1.01</v>
      </c>
    </row>
    <row r="45" spans="1:5" x14ac:dyDescent="0.25">
      <c r="A45" t="s">
        <v>16</v>
      </c>
      <c r="B45" t="s">
        <v>67</v>
      </c>
      <c r="C45">
        <v>1.25416666666667</v>
      </c>
      <c r="D45">
        <v>0.79</v>
      </c>
      <c r="E45">
        <v>0.94</v>
      </c>
    </row>
    <row r="46" spans="1:5" x14ac:dyDescent="0.25">
      <c r="A46" t="s">
        <v>16</v>
      </c>
      <c r="B46" t="s">
        <v>252</v>
      </c>
      <c r="C46">
        <v>1.25416666666667</v>
      </c>
      <c r="D46">
        <v>0.65</v>
      </c>
      <c r="E46">
        <v>1.19</v>
      </c>
    </row>
    <row r="47" spans="1:5" x14ac:dyDescent="0.25">
      <c r="A47" t="s">
        <v>16</v>
      </c>
      <c r="B47" t="s">
        <v>254</v>
      </c>
      <c r="C47">
        <v>1.25416666666667</v>
      </c>
      <c r="D47">
        <v>0.92</v>
      </c>
      <c r="E47">
        <v>0.51</v>
      </c>
    </row>
    <row r="48" spans="1:5" x14ac:dyDescent="0.25">
      <c r="A48" t="s">
        <v>16</v>
      </c>
      <c r="B48" t="s">
        <v>255</v>
      </c>
      <c r="C48">
        <v>1.25416666666667</v>
      </c>
      <c r="D48">
        <v>1.24</v>
      </c>
      <c r="E48">
        <v>0.94</v>
      </c>
    </row>
    <row r="49" spans="1:5" x14ac:dyDescent="0.25">
      <c r="A49" t="s">
        <v>16</v>
      </c>
      <c r="B49" t="s">
        <v>64</v>
      </c>
      <c r="C49">
        <v>1.25416666666667</v>
      </c>
      <c r="D49">
        <v>0.89</v>
      </c>
      <c r="E49">
        <v>1.04</v>
      </c>
    </row>
    <row r="50" spans="1:5" x14ac:dyDescent="0.25">
      <c r="A50" t="s">
        <v>16</v>
      </c>
      <c r="B50" t="s">
        <v>323</v>
      </c>
      <c r="C50">
        <v>1.25416666666667</v>
      </c>
      <c r="D50">
        <v>0.6</v>
      </c>
      <c r="E50">
        <v>0.88</v>
      </c>
    </row>
    <row r="51" spans="1:5" x14ac:dyDescent="0.25">
      <c r="A51" t="s">
        <v>16</v>
      </c>
      <c r="B51" t="s">
        <v>18</v>
      </c>
      <c r="C51">
        <v>1.25416666666667</v>
      </c>
      <c r="D51">
        <v>0.55000000000000004</v>
      </c>
      <c r="E51">
        <v>0.69</v>
      </c>
    </row>
    <row r="52" spans="1:5" x14ac:dyDescent="0.25">
      <c r="A52" t="s">
        <v>16</v>
      </c>
      <c r="B52" t="s">
        <v>256</v>
      </c>
      <c r="C52">
        <v>1.25416666666667</v>
      </c>
      <c r="D52">
        <v>0.48</v>
      </c>
      <c r="E52">
        <v>0.86</v>
      </c>
    </row>
    <row r="53" spans="1:5" x14ac:dyDescent="0.25">
      <c r="A53" t="s">
        <v>16</v>
      </c>
      <c r="B53" t="s">
        <v>257</v>
      </c>
      <c r="C53">
        <v>1.25416666666667</v>
      </c>
      <c r="D53">
        <v>0.4</v>
      </c>
      <c r="E53">
        <v>1.44</v>
      </c>
    </row>
    <row r="54" spans="1:5" x14ac:dyDescent="0.25">
      <c r="A54" t="s">
        <v>16</v>
      </c>
      <c r="B54" t="s">
        <v>68</v>
      </c>
      <c r="C54">
        <v>1.25416666666667</v>
      </c>
      <c r="D54">
        <v>0.99</v>
      </c>
      <c r="E54">
        <v>1.04</v>
      </c>
    </row>
    <row r="55" spans="1:5" x14ac:dyDescent="0.25">
      <c r="A55" t="s">
        <v>16</v>
      </c>
      <c r="B55" t="s">
        <v>19</v>
      </c>
      <c r="C55">
        <v>1.25416666666667</v>
      </c>
      <c r="D55">
        <v>0.45</v>
      </c>
      <c r="E55">
        <v>1.39</v>
      </c>
    </row>
    <row r="56" spans="1:5" x14ac:dyDescent="0.25">
      <c r="A56" t="s">
        <v>69</v>
      </c>
      <c r="B56" t="s">
        <v>324</v>
      </c>
      <c r="C56">
        <v>1.31666666666667</v>
      </c>
      <c r="D56">
        <v>1.0900000000000001</v>
      </c>
      <c r="E56">
        <v>0.85</v>
      </c>
    </row>
    <row r="57" spans="1:5" x14ac:dyDescent="0.25">
      <c r="A57" t="s">
        <v>69</v>
      </c>
      <c r="B57" t="s">
        <v>351</v>
      </c>
      <c r="C57">
        <v>1.31666666666667</v>
      </c>
      <c r="D57">
        <v>0.95</v>
      </c>
      <c r="E57">
        <v>0.6</v>
      </c>
    </row>
    <row r="58" spans="1:5" x14ac:dyDescent="0.25">
      <c r="A58" t="s">
        <v>69</v>
      </c>
      <c r="B58" t="s">
        <v>73</v>
      </c>
      <c r="C58">
        <v>1.31666666666667</v>
      </c>
      <c r="D58">
        <v>0.85</v>
      </c>
      <c r="E58">
        <v>0.95</v>
      </c>
    </row>
    <row r="59" spans="1:5" x14ac:dyDescent="0.25">
      <c r="A59" t="s">
        <v>69</v>
      </c>
      <c r="B59" t="s">
        <v>75</v>
      </c>
      <c r="C59">
        <v>1.31666666666667</v>
      </c>
      <c r="D59">
        <v>0.6</v>
      </c>
      <c r="E59">
        <v>1.19</v>
      </c>
    </row>
    <row r="60" spans="1:5" x14ac:dyDescent="0.25">
      <c r="A60" t="s">
        <v>69</v>
      </c>
      <c r="B60" t="s">
        <v>77</v>
      </c>
      <c r="C60">
        <v>1.31666666666667</v>
      </c>
      <c r="D60">
        <v>0.95</v>
      </c>
      <c r="E60">
        <v>0.7</v>
      </c>
    </row>
    <row r="61" spans="1:5" x14ac:dyDescent="0.25">
      <c r="A61" t="s">
        <v>69</v>
      </c>
      <c r="B61" t="s">
        <v>263</v>
      </c>
      <c r="C61">
        <v>1.31666666666667</v>
      </c>
      <c r="D61">
        <v>0.85</v>
      </c>
      <c r="E61">
        <v>1.34</v>
      </c>
    </row>
    <row r="62" spans="1:5" x14ac:dyDescent="0.25">
      <c r="A62" t="s">
        <v>69</v>
      </c>
      <c r="B62" t="s">
        <v>381</v>
      </c>
      <c r="C62">
        <v>1.31666666666667</v>
      </c>
      <c r="D62">
        <v>1.1200000000000001</v>
      </c>
      <c r="E62">
        <v>0.8</v>
      </c>
    </row>
    <row r="63" spans="1:5" x14ac:dyDescent="0.25">
      <c r="A63" t="s">
        <v>69</v>
      </c>
      <c r="B63" t="s">
        <v>76</v>
      </c>
      <c r="C63">
        <v>1.31666666666667</v>
      </c>
      <c r="D63">
        <v>0.75</v>
      </c>
      <c r="E63">
        <v>0.9</v>
      </c>
    </row>
    <row r="64" spans="1:5" x14ac:dyDescent="0.25">
      <c r="A64" t="s">
        <v>69</v>
      </c>
      <c r="B64" t="s">
        <v>72</v>
      </c>
      <c r="C64">
        <v>1.31666666666667</v>
      </c>
      <c r="D64">
        <v>1.29</v>
      </c>
      <c r="E64">
        <v>1.49</v>
      </c>
    </row>
    <row r="65" spans="1:5" x14ac:dyDescent="0.25">
      <c r="A65" t="s">
        <v>69</v>
      </c>
      <c r="B65" t="s">
        <v>78</v>
      </c>
      <c r="C65">
        <v>1.31666666666667</v>
      </c>
      <c r="D65">
        <v>1.39</v>
      </c>
      <c r="E65">
        <v>0.65</v>
      </c>
    </row>
    <row r="66" spans="1:5" x14ac:dyDescent="0.25">
      <c r="A66" t="s">
        <v>69</v>
      </c>
      <c r="B66" t="s">
        <v>260</v>
      </c>
      <c r="C66">
        <v>1.31666666666667</v>
      </c>
      <c r="D66">
        <v>1.44</v>
      </c>
      <c r="E66">
        <v>0.9</v>
      </c>
    </row>
    <row r="67" spans="1:5" x14ac:dyDescent="0.25">
      <c r="A67" t="s">
        <v>69</v>
      </c>
      <c r="B67" t="s">
        <v>262</v>
      </c>
      <c r="C67">
        <v>1.31666666666667</v>
      </c>
      <c r="D67">
        <v>1.49</v>
      </c>
      <c r="E67">
        <v>0.4</v>
      </c>
    </row>
    <row r="68" spans="1:5" x14ac:dyDescent="0.25">
      <c r="A68" t="s">
        <v>69</v>
      </c>
      <c r="B68" t="s">
        <v>261</v>
      </c>
      <c r="C68">
        <v>1.31666666666667</v>
      </c>
      <c r="D68">
        <v>1.34</v>
      </c>
      <c r="E68">
        <v>0.65</v>
      </c>
    </row>
    <row r="69" spans="1:5" x14ac:dyDescent="0.25">
      <c r="A69" t="s">
        <v>69</v>
      </c>
      <c r="B69" t="s">
        <v>325</v>
      </c>
      <c r="C69">
        <v>1.31666666666667</v>
      </c>
      <c r="D69">
        <v>0.55000000000000004</v>
      </c>
      <c r="E69">
        <v>1.24</v>
      </c>
    </row>
    <row r="70" spans="1:5" x14ac:dyDescent="0.25">
      <c r="A70" t="s">
        <v>69</v>
      </c>
      <c r="B70" t="s">
        <v>258</v>
      </c>
      <c r="C70">
        <v>1.31666666666667</v>
      </c>
      <c r="D70">
        <v>0.35</v>
      </c>
      <c r="E70">
        <v>1.49</v>
      </c>
    </row>
    <row r="71" spans="1:5" x14ac:dyDescent="0.25">
      <c r="A71" t="s">
        <v>69</v>
      </c>
      <c r="B71" t="s">
        <v>79</v>
      </c>
      <c r="C71">
        <v>1.31666666666667</v>
      </c>
      <c r="D71">
        <v>0.9</v>
      </c>
      <c r="E71">
        <v>1.64</v>
      </c>
    </row>
    <row r="72" spans="1:5" x14ac:dyDescent="0.25">
      <c r="A72" t="s">
        <v>69</v>
      </c>
      <c r="B72" t="s">
        <v>259</v>
      </c>
      <c r="C72">
        <v>1.31666666666667</v>
      </c>
      <c r="D72">
        <v>1.21</v>
      </c>
      <c r="E72">
        <v>0.84</v>
      </c>
    </row>
    <row r="73" spans="1:5" x14ac:dyDescent="0.25">
      <c r="A73" t="s">
        <v>69</v>
      </c>
      <c r="B73" t="s">
        <v>71</v>
      </c>
      <c r="C73">
        <v>1.31666666666667</v>
      </c>
      <c r="D73">
        <v>0.8</v>
      </c>
      <c r="E73">
        <v>1.29</v>
      </c>
    </row>
    <row r="74" spans="1:5" x14ac:dyDescent="0.25">
      <c r="A74" t="s">
        <v>69</v>
      </c>
      <c r="B74" t="s">
        <v>74</v>
      </c>
      <c r="C74">
        <v>1.31666666666667</v>
      </c>
      <c r="D74">
        <v>1.0900000000000001</v>
      </c>
      <c r="E74">
        <v>0.95</v>
      </c>
    </row>
    <row r="75" spans="1:5" x14ac:dyDescent="0.25">
      <c r="A75" t="s">
        <v>69</v>
      </c>
      <c r="B75" t="s">
        <v>70</v>
      </c>
      <c r="C75">
        <v>1.31666666666667</v>
      </c>
      <c r="D75">
        <v>0.65</v>
      </c>
      <c r="E75">
        <v>1.1399999999999999</v>
      </c>
    </row>
    <row r="76" spans="1:5" x14ac:dyDescent="0.25">
      <c r="A76" t="s">
        <v>80</v>
      </c>
      <c r="B76" t="s">
        <v>97</v>
      </c>
      <c r="C76">
        <v>1.0168776371307999</v>
      </c>
      <c r="D76">
        <v>1.1000000000000001</v>
      </c>
      <c r="E76">
        <v>0.98</v>
      </c>
    </row>
    <row r="77" spans="1:5" x14ac:dyDescent="0.25">
      <c r="A77" t="s">
        <v>80</v>
      </c>
      <c r="B77" t="s">
        <v>82</v>
      </c>
      <c r="C77">
        <v>1.0168776371307999</v>
      </c>
      <c r="D77">
        <v>0.56999999999999995</v>
      </c>
      <c r="E77">
        <v>0.73</v>
      </c>
    </row>
    <row r="78" spans="1:5" x14ac:dyDescent="0.25">
      <c r="A78" t="s">
        <v>80</v>
      </c>
      <c r="B78" t="s">
        <v>83</v>
      </c>
      <c r="C78">
        <v>1.0168776371307999</v>
      </c>
      <c r="D78">
        <v>1.02</v>
      </c>
      <c r="E78">
        <v>0.89</v>
      </c>
    </row>
    <row r="79" spans="1:5" x14ac:dyDescent="0.25">
      <c r="A79" t="s">
        <v>80</v>
      </c>
      <c r="B79" t="s">
        <v>85</v>
      </c>
      <c r="C79">
        <v>1.0168776371307999</v>
      </c>
      <c r="D79">
        <v>1.03</v>
      </c>
      <c r="E79">
        <v>0.77</v>
      </c>
    </row>
    <row r="80" spans="1:5" x14ac:dyDescent="0.25">
      <c r="A80" t="s">
        <v>80</v>
      </c>
      <c r="B80" t="s">
        <v>359</v>
      </c>
      <c r="C80">
        <v>1.0168776371307999</v>
      </c>
      <c r="D80">
        <v>1.26</v>
      </c>
      <c r="E80">
        <v>0.85</v>
      </c>
    </row>
    <row r="81" spans="1:5" x14ac:dyDescent="0.25">
      <c r="A81" t="s">
        <v>80</v>
      </c>
      <c r="B81" t="s">
        <v>87</v>
      </c>
      <c r="C81">
        <v>1.0168776371307999</v>
      </c>
      <c r="D81">
        <v>1.02</v>
      </c>
      <c r="E81">
        <v>1.26</v>
      </c>
    </row>
    <row r="82" spans="1:5" x14ac:dyDescent="0.25">
      <c r="A82" t="s">
        <v>80</v>
      </c>
      <c r="B82" t="s">
        <v>89</v>
      </c>
      <c r="C82">
        <v>1.0168776371307999</v>
      </c>
      <c r="D82">
        <v>0.93</v>
      </c>
      <c r="E82">
        <v>0.85</v>
      </c>
    </row>
    <row r="83" spans="1:5" x14ac:dyDescent="0.25">
      <c r="A83" t="s">
        <v>80</v>
      </c>
      <c r="B83" t="s">
        <v>369</v>
      </c>
      <c r="C83">
        <v>1.0168776371307999</v>
      </c>
      <c r="D83">
        <v>0.56000000000000005</v>
      </c>
      <c r="E83">
        <v>1.37</v>
      </c>
    </row>
    <row r="84" spans="1:5" x14ac:dyDescent="0.25">
      <c r="A84" t="s">
        <v>80</v>
      </c>
      <c r="B84" t="s">
        <v>91</v>
      </c>
      <c r="C84">
        <v>1.0168776371307999</v>
      </c>
      <c r="D84">
        <v>0.56999999999999995</v>
      </c>
      <c r="E84">
        <v>1.02</v>
      </c>
    </row>
    <row r="85" spans="1:5" x14ac:dyDescent="0.25">
      <c r="A85" t="s">
        <v>80</v>
      </c>
      <c r="B85" t="s">
        <v>96</v>
      </c>
      <c r="C85">
        <v>1.0168776371307999</v>
      </c>
      <c r="D85">
        <v>0.65</v>
      </c>
      <c r="E85">
        <v>1.67</v>
      </c>
    </row>
    <row r="86" spans="1:5" x14ac:dyDescent="0.25">
      <c r="A86" t="s">
        <v>80</v>
      </c>
      <c r="B86" t="s">
        <v>86</v>
      </c>
      <c r="C86">
        <v>1.0168776371307999</v>
      </c>
      <c r="D86">
        <v>0.37</v>
      </c>
      <c r="E86">
        <v>0.93</v>
      </c>
    </row>
    <row r="87" spans="1:5" x14ac:dyDescent="0.25">
      <c r="A87" t="s">
        <v>80</v>
      </c>
      <c r="B87" t="s">
        <v>81</v>
      </c>
      <c r="C87">
        <v>1.0168776371307999</v>
      </c>
      <c r="D87">
        <v>0.89</v>
      </c>
      <c r="E87">
        <v>0.98</v>
      </c>
    </row>
    <row r="88" spans="1:5" x14ac:dyDescent="0.25">
      <c r="A88" t="s">
        <v>80</v>
      </c>
      <c r="B88" t="s">
        <v>94</v>
      </c>
      <c r="C88">
        <v>1.0168776371307999</v>
      </c>
      <c r="D88">
        <v>0.89</v>
      </c>
      <c r="E88">
        <v>0.85</v>
      </c>
    </row>
    <row r="89" spans="1:5" x14ac:dyDescent="0.25">
      <c r="A89" t="s">
        <v>80</v>
      </c>
      <c r="B89" t="s">
        <v>90</v>
      </c>
      <c r="C89">
        <v>1.0168776371307999</v>
      </c>
      <c r="D89">
        <v>1.22</v>
      </c>
      <c r="E89">
        <v>0.73</v>
      </c>
    </row>
    <row r="90" spans="1:5" x14ac:dyDescent="0.25">
      <c r="A90" t="s">
        <v>80</v>
      </c>
      <c r="B90" t="s">
        <v>93</v>
      </c>
      <c r="C90">
        <v>1.0168776371307999</v>
      </c>
      <c r="D90">
        <v>0.61</v>
      </c>
      <c r="E90">
        <v>0.81</v>
      </c>
    </row>
    <row r="91" spans="1:5" x14ac:dyDescent="0.25">
      <c r="A91" t="s">
        <v>80</v>
      </c>
      <c r="B91" t="s">
        <v>88</v>
      </c>
      <c r="C91">
        <v>1.0168776371307999</v>
      </c>
      <c r="D91">
        <v>1.02</v>
      </c>
      <c r="E91">
        <v>1.26</v>
      </c>
    </row>
    <row r="92" spans="1:5" x14ac:dyDescent="0.25">
      <c r="A92" t="s">
        <v>80</v>
      </c>
      <c r="B92" t="s">
        <v>410</v>
      </c>
      <c r="C92">
        <v>1.0168776371307999</v>
      </c>
      <c r="D92">
        <v>0.81</v>
      </c>
      <c r="E92">
        <v>1.03</v>
      </c>
    </row>
    <row r="93" spans="1:5" x14ac:dyDescent="0.25">
      <c r="A93" t="s">
        <v>80</v>
      </c>
      <c r="B93" t="s">
        <v>412</v>
      </c>
      <c r="C93">
        <v>1.0168776371307999</v>
      </c>
      <c r="D93">
        <v>0.98</v>
      </c>
      <c r="E93">
        <v>0.85</v>
      </c>
    </row>
    <row r="94" spans="1:5" x14ac:dyDescent="0.25">
      <c r="A94" t="s">
        <v>80</v>
      </c>
      <c r="B94" t="s">
        <v>92</v>
      </c>
      <c r="C94">
        <v>1.0168776371307999</v>
      </c>
      <c r="D94">
        <v>0.77</v>
      </c>
      <c r="E94">
        <v>0.99</v>
      </c>
    </row>
    <row r="95" spans="1:5" x14ac:dyDescent="0.25">
      <c r="A95" t="s">
        <v>80</v>
      </c>
      <c r="B95" t="s">
        <v>416</v>
      </c>
      <c r="C95">
        <v>1.0168776371307999</v>
      </c>
      <c r="D95">
        <v>0.53</v>
      </c>
      <c r="E95">
        <v>1.38</v>
      </c>
    </row>
    <row r="96" spans="1:5" x14ac:dyDescent="0.25">
      <c r="A96" t="s">
        <v>80</v>
      </c>
      <c r="B96" t="s">
        <v>84</v>
      </c>
      <c r="C96">
        <v>1.0168776371307999</v>
      </c>
      <c r="D96">
        <v>0.73</v>
      </c>
      <c r="E96">
        <v>0.85</v>
      </c>
    </row>
    <row r="97" spans="1:5" x14ac:dyDescent="0.25">
      <c r="A97" t="s">
        <v>80</v>
      </c>
      <c r="B97" t="s">
        <v>98</v>
      </c>
      <c r="C97">
        <v>1.0168776371307999</v>
      </c>
      <c r="D97">
        <v>0.94</v>
      </c>
      <c r="E97">
        <v>0.81</v>
      </c>
    </row>
    <row r="98" spans="1:5" x14ac:dyDescent="0.25">
      <c r="A98" t="s">
        <v>80</v>
      </c>
      <c r="B98" t="s">
        <v>95</v>
      </c>
      <c r="C98">
        <v>1.0168776371307999</v>
      </c>
      <c r="D98">
        <v>0.73</v>
      </c>
      <c r="E98">
        <v>0.61</v>
      </c>
    </row>
    <row r="99" spans="1:5" x14ac:dyDescent="0.25">
      <c r="A99" t="s">
        <v>80</v>
      </c>
      <c r="B99" t="s">
        <v>435</v>
      </c>
      <c r="C99">
        <v>1.0168776371307999</v>
      </c>
      <c r="D99">
        <v>0.65</v>
      </c>
      <c r="E99">
        <v>1.5</v>
      </c>
    </row>
    <row r="100" spans="1:5" x14ac:dyDescent="0.25">
      <c r="A100" t="s">
        <v>99</v>
      </c>
      <c r="B100" t="s">
        <v>100</v>
      </c>
      <c r="C100">
        <v>1.2380952380952399</v>
      </c>
      <c r="D100">
        <v>0.64</v>
      </c>
      <c r="E100">
        <v>1.1200000000000001</v>
      </c>
    </row>
    <row r="101" spans="1:5" x14ac:dyDescent="0.25">
      <c r="A101" t="s">
        <v>99</v>
      </c>
      <c r="B101" t="s">
        <v>102</v>
      </c>
      <c r="C101">
        <v>1.2380952380952399</v>
      </c>
      <c r="D101">
        <v>1.06</v>
      </c>
      <c r="E101">
        <v>1.42</v>
      </c>
    </row>
    <row r="102" spans="1:5" x14ac:dyDescent="0.25">
      <c r="A102" t="s">
        <v>99</v>
      </c>
      <c r="B102" t="s">
        <v>111</v>
      </c>
      <c r="C102">
        <v>1.2380952380952399</v>
      </c>
      <c r="D102">
        <v>0.95</v>
      </c>
      <c r="E102">
        <v>0.63</v>
      </c>
    </row>
    <row r="103" spans="1:5" x14ac:dyDescent="0.25">
      <c r="A103" t="s">
        <v>99</v>
      </c>
      <c r="B103" t="s">
        <v>104</v>
      </c>
      <c r="C103">
        <v>1.2380952380952399</v>
      </c>
      <c r="D103">
        <v>0.6</v>
      </c>
      <c r="E103">
        <v>1.31</v>
      </c>
    </row>
    <row r="104" spans="1:5" x14ac:dyDescent="0.25">
      <c r="A104" t="s">
        <v>99</v>
      </c>
      <c r="B104" t="s">
        <v>106</v>
      </c>
      <c r="C104">
        <v>1.2380952380952399</v>
      </c>
      <c r="D104">
        <v>0.91</v>
      </c>
      <c r="E104">
        <v>0.99</v>
      </c>
    </row>
    <row r="105" spans="1:5" x14ac:dyDescent="0.25">
      <c r="A105" t="s">
        <v>99</v>
      </c>
      <c r="B105" t="s">
        <v>105</v>
      </c>
      <c r="C105">
        <v>1.2380952380952399</v>
      </c>
      <c r="D105">
        <v>0.94</v>
      </c>
      <c r="E105">
        <v>0.64</v>
      </c>
    </row>
    <row r="106" spans="1:5" x14ac:dyDescent="0.25">
      <c r="A106" t="s">
        <v>99</v>
      </c>
      <c r="B106" t="s">
        <v>117</v>
      </c>
      <c r="C106">
        <v>1.2380952380952399</v>
      </c>
      <c r="D106">
        <v>0.75</v>
      </c>
      <c r="E106">
        <v>1.06</v>
      </c>
    </row>
    <row r="107" spans="1:5" x14ac:dyDescent="0.25">
      <c r="A107" t="s">
        <v>99</v>
      </c>
      <c r="B107" t="s">
        <v>121</v>
      </c>
      <c r="C107">
        <v>1.2380952380952399</v>
      </c>
      <c r="D107">
        <v>0.92</v>
      </c>
      <c r="E107">
        <v>1.1599999999999999</v>
      </c>
    </row>
    <row r="108" spans="1:5" x14ac:dyDescent="0.25">
      <c r="A108" t="s">
        <v>99</v>
      </c>
      <c r="B108" t="s">
        <v>108</v>
      </c>
      <c r="C108">
        <v>1.2380952380952399</v>
      </c>
      <c r="D108">
        <v>0.71</v>
      </c>
      <c r="E108">
        <v>0.75</v>
      </c>
    </row>
    <row r="109" spans="1:5" x14ac:dyDescent="0.25">
      <c r="A109" t="s">
        <v>99</v>
      </c>
      <c r="B109" t="s">
        <v>103</v>
      </c>
      <c r="C109">
        <v>1.2380952380952399</v>
      </c>
      <c r="D109">
        <v>1.05</v>
      </c>
      <c r="E109">
        <v>0.97</v>
      </c>
    </row>
    <row r="110" spans="1:5" x14ac:dyDescent="0.25">
      <c r="A110" t="s">
        <v>99</v>
      </c>
      <c r="B110" t="s">
        <v>110</v>
      </c>
      <c r="C110">
        <v>1.2380952380952399</v>
      </c>
      <c r="D110">
        <v>1.61</v>
      </c>
      <c r="E110">
        <v>0.82</v>
      </c>
    </row>
    <row r="111" spans="1:5" x14ac:dyDescent="0.25">
      <c r="A111" t="s">
        <v>99</v>
      </c>
      <c r="B111" t="s">
        <v>107</v>
      </c>
      <c r="C111">
        <v>1.2380952380952399</v>
      </c>
      <c r="D111">
        <v>0.79</v>
      </c>
      <c r="E111">
        <v>0.87</v>
      </c>
    </row>
    <row r="112" spans="1:5" x14ac:dyDescent="0.25">
      <c r="A112" t="s">
        <v>99</v>
      </c>
      <c r="B112" t="s">
        <v>395</v>
      </c>
      <c r="C112">
        <v>1.2380952380952399</v>
      </c>
      <c r="D112">
        <v>1.1200000000000001</v>
      </c>
      <c r="E112">
        <v>0.57999999999999996</v>
      </c>
    </row>
    <row r="113" spans="1:5" x14ac:dyDescent="0.25">
      <c r="A113" t="s">
        <v>99</v>
      </c>
      <c r="B113" t="s">
        <v>115</v>
      </c>
      <c r="C113">
        <v>1.2380952380952399</v>
      </c>
      <c r="D113">
        <v>0.99</v>
      </c>
      <c r="E113">
        <v>1.1399999999999999</v>
      </c>
    </row>
    <row r="114" spans="1:5" x14ac:dyDescent="0.25">
      <c r="A114" t="s">
        <v>99</v>
      </c>
      <c r="B114" t="s">
        <v>112</v>
      </c>
      <c r="C114">
        <v>1.2380952380952399</v>
      </c>
      <c r="D114">
        <v>0.64</v>
      </c>
      <c r="E114">
        <v>1.31</v>
      </c>
    </row>
    <row r="115" spans="1:5" x14ac:dyDescent="0.25">
      <c r="A115" t="s">
        <v>99</v>
      </c>
      <c r="B115" t="s">
        <v>113</v>
      </c>
      <c r="C115">
        <v>1.2380952380952399</v>
      </c>
      <c r="D115">
        <v>1.05</v>
      </c>
      <c r="E115">
        <v>1.1599999999999999</v>
      </c>
    </row>
    <row r="116" spans="1:5" x14ac:dyDescent="0.25">
      <c r="A116" t="s">
        <v>99</v>
      </c>
      <c r="B116" t="s">
        <v>114</v>
      </c>
      <c r="C116">
        <v>1.2380952380952399</v>
      </c>
      <c r="D116">
        <v>0.86</v>
      </c>
      <c r="E116">
        <v>0.86</v>
      </c>
    </row>
    <row r="117" spans="1:5" x14ac:dyDescent="0.25">
      <c r="A117" t="s">
        <v>99</v>
      </c>
      <c r="B117" t="s">
        <v>116</v>
      </c>
      <c r="C117">
        <v>1.2380952380952399</v>
      </c>
      <c r="D117">
        <v>0.75</v>
      </c>
      <c r="E117">
        <v>1.35</v>
      </c>
    </row>
    <row r="118" spans="1:5" x14ac:dyDescent="0.25">
      <c r="A118" t="s">
        <v>99</v>
      </c>
      <c r="B118" t="s">
        <v>109</v>
      </c>
      <c r="C118">
        <v>1.2380952380952399</v>
      </c>
      <c r="D118">
        <v>1.21</v>
      </c>
      <c r="E118">
        <v>0.79</v>
      </c>
    </row>
    <row r="119" spans="1:5" x14ac:dyDescent="0.25">
      <c r="A119" t="s">
        <v>99</v>
      </c>
      <c r="B119" t="s">
        <v>118</v>
      </c>
      <c r="C119">
        <v>1.2380952380952399</v>
      </c>
      <c r="D119">
        <v>1.06</v>
      </c>
      <c r="E119">
        <v>1.22</v>
      </c>
    </row>
    <row r="120" spans="1:5" x14ac:dyDescent="0.25">
      <c r="A120" t="s">
        <v>99</v>
      </c>
      <c r="B120" t="s">
        <v>417</v>
      </c>
      <c r="C120">
        <v>1.2380952380952399</v>
      </c>
      <c r="D120">
        <v>0.71</v>
      </c>
      <c r="E120">
        <v>0.75</v>
      </c>
    </row>
    <row r="121" spans="1:5" x14ac:dyDescent="0.25">
      <c r="A121" t="s">
        <v>99</v>
      </c>
      <c r="B121" t="s">
        <v>101</v>
      </c>
      <c r="C121">
        <v>1.2380952380952399</v>
      </c>
      <c r="D121">
        <v>1.26</v>
      </c>
      <c r="E121">
        <v>0.43</v>
      </c>
    </row>
    <row r="122" spans="1:5" x14ac:dyDescent="0.25">
      <c r="A122" t="s">
        <v>99</v>
      </c>
      <c r="B122" t="s">
        <v>120</v>
      </c>
      <c r="C122">
        <v>1.2380952380952399</v>
      </c>
      <c r="D122">
        <v>0.95</v>
      </c>
      <c r="E122">
        <v>1.46</v>
      </c>
    </row>
    <row r="123" spans="1:5" x14ac:dyDescent="0.25">
      <c r="A123" t="s">
        <v>99</v>
      </c>
      <c r="B123" t="s">
        <v>119</v>
      </c>
      <c r="C123">
        <v>1.2380952380952399</v>
      </c>
      <c r="D123">
        <v>0.79</v>
      </c>
      <c r="E123">
        <v>1.1200000000000001</v>
      </c>
    </row>
    <row r="124" spans="1:5" x14ac:dyDescent="0.25">
      <c r="A124" t="s">
        <v>122</v>
      </c>
      <c r="B124" t="s">
        <v>123</v>
      </c>
      <c r="C124">
        <v>1.1004273504273501</v>
      </c>
      <c r="D124">
        <v>0.75</v>
      </c>
      <c r="E124">
        <v>0.96</v>
      </c>
    </row>
    <row r="125" spans="1:5" x14ac:dyDescent="0.25">
      <c r="A125" t="s">
        <v>122</v>
      </c>
      <c r="B125" t="s">
        <v>125</v>
      </c>
      <c r="C125">
        <v>1.1004273504273501</v>
      </c>
      <c r="D125">
        <v>1.05</v>
      </c>
      <c r="E125">
        <v>1</v>
      </c>
    </row>
    <row r="126" spans="1:5" x14ac:dyDescent="0.25">
      <c r="A126" t="s">
        <v>122</v>
      </c>
      <c r="B126" t="s">
        <v>127</v>
      </c>
      <c r="C126">
        <v>1.1004273504273501</v>
      </c>
      <c r="D126">
        <v>0.95</v>
      </c>
      <c r="E126">
        <v>1.1100000000000001</v>
      </c>
    </row>
    <row r="127" spans="1:5" x14ac:dyDescent="0.25">
      <c r="A127" t="s">
        <v>122</v>
      </c>
      <c r="B127" t="s">
        <v>130</v>
      </c>
      <c r="C127">
        <v>1.1004273504273501</v>
      </c>
      <c r="D127">
        <v>1.35</v>
      </c>
      <c r="E127">
        <v>0.87</v>
      </c>
    </row>
    <row r="128" spans="1:5" x14ac:dyDescent="0.25">
      <c r="A128" t="s">
        <v>122</v>
      </c>
      <c r="B128" t="s">
        <v>362</v>
      </c>
      <c r="C128">
        <v>1.1004273504273501</v>
      </c>
      <c r="D128">
        <v>0.71</v>
      </c>
      <c r="E128">
        <v>0.88</v>
      </c>
    </row>
    <row r="129" spans="1:5" x14ac:dyDescent="0.25">
      <c r="A129" t="s">
        <v>122</v>
      </c>
      <c r="B129" t="s">
        <v>126</v>
      </c>
      <c r="C129">
        <v>1.1004273504273501</v>
      </c>
      <c r="D129">
        <v>0.91</v>
      </c>
      <c r="E129">
        <v>0.64</v>
      </c>
    </row>
    <row r="130" spans="1:5" x14ac:dyDescent="0.25">
      <c r="A130" t="s">
        <v>122</v>
      </c>
      <c r="B130" t="s">
        <v>129</v>
      </c>
      <c r="C130">
        <v>1.1004273504273501</v>
      </c>
      <c r="D130">
        <v>0.4</v>
      </c>
      <c r="E130">
        <v>1.1499999999999999</v>
      </c>
    </row>
    <row r="131" spans="1:5" x14ac:dyDescent="0.25">
      <c r="A131" t="s">
        <v>122</v>
      </c>
      <c r="B131" t="s">
        <v>128</v>
      </c>
      <c r="C131">
        <v>1.1004273504273501</v>
      </c>
      <c r="D131">
        <v>0.88</v>
      </c>
      <c r="E131">
        <v>1.25</v>
      </c>
    </row>
    <row r="132" spans="1:5" x14ac:dyDescent="0.25">
      <c r="A132" t="s">
        <v>122</v>
      </c>
      <c r="B132" t="s">
        <v>136</v>
      </c>
      <c r="C132">
        <v>1.1004273504273501</v>
      </c>
      <c r="D132">
        <v>1.0900000000000001</v>
      </c>
      <c r="E132">
        <v>1.0900000000000001</v>
      </c>
    </row>
    <row r="133" spans="1:5" x14ac:dyDescent="0.25">
      <c r="A133" t="s">
        <v>122</v>
      </c>
      <c r="B133" t="s">
        <v>131</v>
      </c>
      <c r="C133">
        <v>1.1004273504273501</v>
      </c>
      <c r="D133">
        <v>0.95</v>
      </c>
      <c r="E133">
        <v>0.87</v>
      </c>
    </row>
    <row r="134" spans="1:5" x14ac:dyDescent="0.25">
      <c r="A134" t="s">
        <v>122</v>
      </c>
      <c r="B134" t="s">
        <v>133</v>
      </c>
      <c r="C134">
        <v>1.1004273504273501</v>
      </c>
      <c r="D134">
        <v>0.67</v>
      </c>
      <c r="E134">
        <v>1.3</v>
      </c>
    </row>
    <row r="135" spans="1:5" x14ac:dyDescent="0.25">
      <c r="A135" t="s">
        <v>122</v>
      </c>
      <c r="B135" t="s">
        <v>135</v>
      </c>
      <c r="C135">
        <v>1.1004273504273501</v>
      </c>
      <c r="D135">
        <v>0.99</v>
      </c>
      <c r="E135">
        <v>0.99</v>
      </c>
    </row>
    <row r="136" spans="1:5" x14ac:dyDescent="0.25">
      <c r="A136" t="s">
        <v>122</v>
      </c>
      <c r="B136" t="s">
        <v>137</v>
      </c>
      <c r="C136">
        <v>1.1004273504273501</v>
      </c>
      <c r="D136">
        <v>0.75</v>
      </c>
      <c r="E136">
        <v>0.92</v>
      </c>
    </row>
    <row r="137" spans="1:5" x14ac:dyDescent="0.25">
      <c r="A137" t="s">
        <v>122</v>
      </c>
      <c r="B137" t="s">
        <v>401</v>
      </c>
      <c r="C137">
        <v>1.1004273504273501</v>
      </c>
      <c r="D137">
        <v>0.79</v>
      </c>
      <c r="E137">
        <v>0.87</v>
      </c>
    </row>
    <row r="138" spans="1:5" x14ac:dyDescent="0.25">
      <c r="A138" t="s">
        <v>122</v>
      </c>
      <c r="B138" t="s">
        <v>138</v>
      </c>
      <c r="C138">
        <v>1.1004273504273501</v>
      </c>
      <c r="D138">
        <v>1.03</v>
      </c>
      <c r="E138">
        <v>1.19</v>
      </c>
    </row>
    <row r="139" spans="1:5" x14ac:dyDescent="0.25">
      <c r="A139" t="s">
        <v>122</v>
      </c>
      <c r="B139" t="s">
        <v>139</v>
      </c>
      <c r="C139">
        <v>1.1004273504273501</v>
      </c>
      <c r="D139">
        <v>1.1100000000000001</v>
      </c>
      <c r="E139">
        <v>0.91</v>
      </c>
    </row>
    <row r="140" spans="1:5" x14ac:dyDescent="0.25">
      <c r="A140" t="s">
        <v>122</v>
      </c>
      <c r="B140" t="s">
        <v>144</v>
      </c>
      <c r="C140">
        <v>1.1004273504273501</v>
      </c>
      <c r="D140">
        <v>1.35</v>
      </c>
      <c r="E140">
        <v>1.23</v>
      </c>
    </row>
    <row r="141" spans="1:5" x14ac:dyDescent="0.25">
      <c r="A141" t="s">
        <v>122</v>
      </c>
      <c r="B141" t="s">
        <v>132</v>
      </c>
      <c r="C141">
        <v>1.1004273504273501</v>
      </c>
      <c r="D141">
        <v>1.1100000000000001</v>
      </c>
      <c r="E141">
        <v>1.23</v>
      </c>
    </row>
    <row r="142" spans="1:5" x14ac:dyDescent="0.25">
      <c r="A142" t="s">
        <v>122</v>
      </c>
      <c r="B142" t="s">
        <v>140</v>
      </c>
      <c r="C142">
        <v>1.1004273504273501</v>
      </c>
      <c r="D142">
        <v>0.63</v>
      </c>
      <c r="E142">
        <v>0.75</v>
      </c>
    </row>
    <row r="143" spans="1:5" x14ac:dyDescent="0.25">
      <c r="A143" t="s">
        <v>122</v>
      </c>
      <c r="B143" t="s">
        <v>124</v>
      </c>
      <c r="C143">
        <v>1.1004273504273501</v>
      </c>
      <c r="D143">
        <v>0.71</v>
      </c>
      <c r="E143">
        <v>0.97</v>
      </c>
    </row>
    <row r="144" spans="1:5" x14ac:dyDescent="0.25">
      <c r="A144" t="s">
        <v>122</v>
      </c>
      <c r="B144" t="s">
        <v>134</v>
      </c>
      <c r="C144">
        <v>1.1004273504273501</v>
      </c>
      <c r="D144">
        <v>0.44</v>
      </c>
      <c r="E144">
        <v>1.03</v>
      </c>
    </row>
    <row r="145" spans="1:5" x14ac:dyDescent="0.25">
      <c r="A145" t="s">
        <v>122</v>
      </c>
      <c r="B145" t="s">
        <v>141</v>
      </c>
      <c r="C145">
        <v>1.1004273504273501</v>
      </c>
      <c r="D145">
        <v>0.48</v>
      </c>
      <c r="E145">
        <v>0.75</v>
      </c>
    </row>
    <row r="146" spans="1:5" x14ac:dyDescent="0.25">
      <c r="A146" t="s">
        <v>122</v>
      </c>
      <c r="B146" t="s">
        <v>142</v>
      </c>
      <c r="C146">
        <v>1.1004273504273501</v>
      </c>
      <c r="D146">
        <v>0.96</v>
      </c>
      <c r="E146">
        <v>1.05</v>
      </c>
    </row>
    <row r="147" spans="1:5" x14ac:dyDescent="0.25">
      <c r="A147" t="s">
        <v>122</v>
      </c>
      <c r="B147" t="s">
        <v>143</v>
      </c>
      <c r="C147">
        <v>1.1004273504273501</v>
      </c>
      <c r="D147">
        <v>0.87</v>
      </c>
      <c r="E147">
        <v>0.95</v>
      </c>
    </row>
    <row r="148" spans="1:5" x14ac:dyDescent="0.25">
      <c r="A148" t="s">
        <v>145</v>
      </c>
      <c r="B148" t="s">
        <v>347</v>
      </c>
      <c r="C148">
        <v>1.1680911680911701</v>
      </c>
      <c r="D148">
        <v>0.99</v>
      </c>
      <c r="E148">
        <v>0.87</v>
      </c>
    </row>
    <row r="149" spans="1:5" x14ac:dyDescent="0.25">
      <c r="A149" t="s">
        <v>145</v>
      </c>
      <c r="B149" t="s">
        <v>349</v>
      </c>
      <c r="C149">
        <v>1.1680911680911701</v>
      </c>
      <c r="D149">
        <v>0.74</v>
      </c>
      <c r="E149">
        <v>0.91</v>
      </c>
    </row>
    <row r="150" spans="1:5" x14ac:dyDescent="0.25">
      <c r="A150" t="s">
        <v>145</v>
      </c>
      <c r="B150" t="s">
        <v>355</v>
      </c>
      <c r="C150">
        <v>1.1680911680911701</v>
      </c>
      <c r="D150">
        <v>0.75</v>
      </c>
      <c r="E150">
        <v>2.16</v>
      </c>
    </row>
    <row r="151" spans="1:5" x14ac:dyDescent="0.25">
      <c r="A151" t="s">
        <v>145</v>
      </c>
      <c r="B151" t="s">
        <v>357</v>
      </c>
      <c r="C151">
        <v>1.1680911680911701</v>
      </c>
      <c r="D151">
        <v>0.95</v>
      </c>
      <c r="E151">
        <v>0.74</v>
      </c>
    </row>
    <row r="152" spans="1:5" x14ac:dyDescent="0.25">
      <c r="A152" t="s">
        <v>145</v>
      </c>
      <c r="B152" t="s">
        <v>360</v>
      </c>
      <c r="C152">
        <v>1.1680911680911701</v>
      </c>
      <c r="D152">
        <v>0.95</v>
      </c>
      <c r="E152">
        <v>0.8</v>
      </c>
    </row>
    <row r="153" spans="1:5" x14ac:dyDescent="0.25">
      <c r="A153" t="s">
        <v>145</v>
      </c>
      <c r="B153" t="s">
        <v>366</v>
      </c>
      <c r="C153">
        <v>1.1680911680911701</v>
      </c>
      <c r="D153">
        <v>0.8</v>
      </c>
      <c r="E153">
        <v>0.8</v>
      </c>
    </row>
    <row r="154" spans="1:5" x14ac:dyDescent="0.25">
      <c r="A154" t="s">
        <v>145</v>
      </c>
      <c r="B154" t="s">
        <v>371</v>
      </c>
      <c r="C154">
        <v>1.1680911680911701</v>
      </c>
      <c r="D154">
        <v>0.66</v>
      </c>
      <c r="E154">
        <v>0.97</v>
      </c>
    </row>
    <row r="155" spans="1:5" x14ac:dyDescent="0.25">
      <c r="A155" t="s">
        <v>145</v>
      </c>
      <c r="B155" t="s">
        <v>149</v>
      </c>
      <c r="C155">
        <v>1.1680911680911701</v>
      </c>
      <c r="D155">
        <v>0.35</v>
      </c>
      <c r="E155">
        <v>1.99</v>
      </c>
    </row>
    <row r="156" spans="1:5" x14ac:dyDescent="0.25">
      <c r="A156" t="s">
        <v>145</v>
      </c>
      <c r="B156" t="s">
        <v>375</v>
      </c>
      <c r="C156">
        <v>1.1680911680911701</v>
      </c>
      <c r="D156">
        <v>0.88</v>
      </c>
      <c r="E156">
        <v>0.97</v>
      </c>
    </row>
    <row r="157" spans="1:5" x14ac:dyDescent="0.25">
      <c r="A157" t="s">
        <v>145</v>
      </c>
      <c r="B157" t="s">
        <v>388</v>
      </c>
      <c r="C157">
        <v>1.1680911680911701</v>
      </c>
      <c r="D157">
        <v>0.97</v>
      </c>
      <c r="E157">
        <v>0.84</v>
      </c>
    </row>
    <row r="158" spans="1:5" x14ac:dyDescent="0.25">
      <c r="A158" t="s">
        <v>145</v>
      </c>
      <c r="B158" t="s">
        <v>389</v>
      </c>
      <c r="C158">
        <v>1.1680911680911701</v>
      </c>
      <c r="D158">
        <v>0.83</v>
      </c>
      <c r="E158">
        <v>0.7</v>
      </c>
    </row>
    <row r="159" spans="1:5" x14ac:dyDescent="0.25">
      <c r="A159" t="s">
        <v>145</v>
      </c>
      <c r="B159" t="s">
        <v>391</v>
      </c>
      <c r="C159">
        <v>1.1680911680911701</v>
      </c>
      <c r="D159">
        <v>0.65</v>
      </c>
      <c r="E159">
        <v>1.66</v>
      </c>
    </row>
    <row r="160" spans="1:5" x14ac:dyDescent="0.25">
      <c r="A160" t="s">
        <v>145</v>
      </c>
      <c r="B160" t="s">
        <v>146</v>
      </c>
      <c r="C160">
        <v>1.1680911680911701</v>
      </c>
      <c r="D160">
        <v>0.8</v>
      </c>
      <c r="E160">
        <v>0.95</v>
      </c>
    </row>
    <row r="161" spans="1:5" x14ac:dyDescent="0.25">
      <c r="A161" t="s">
        <v>145</v>
      </c>
      <c r="B161" t="s">
        <v>404</v>
      </c>
      <c r="C161">
        <v>1.1680911680911701</v>
      </c>
      <c r="D161">
        <v>0.87</v>
      </c>
      <c r="E161">
        <v>0.6</v>
      </c>
    </row>
    <row r="162" spans="1:5" x14ac:dyDescent="0.25">
      <c r="A162" t="s">
        <v>145</v>
      </c>
      <c r="B162" t="s">
        <v>419</v>
      </c>
      <c r="C162">
        <v>1.1680911680911701</v>
      </c>
      <c r="D162">
        <v>0.62</v>
      </c>
      <c r="E162">
        <v>0.91</v>
      </c>
    </row>
    <row r="163" spans="1:5" x14ac:dyDescent="0.25">
      <c r="A163" t="s">
        <v>145</v>
      </c>
      <c r="B163" t="s">
        <v>423</v>
      </c>
      <c r="C163">
        <v>1.1680911680911701</v>
      </c>
      <c r="D163">
        <v>1.1399999999999999</v>
      </c>
      <c r="E163">
        <v>0.7</v>
      </c>
    </row>
    <row r="164" spans="1:5" x14ac:dyDescent="0.25">
      <c r="A164" t="s">
        <v>145</v>
      </c>
      <c r="B164" t="s">
        <v>425</v>
      </c>
      <c r="C164">
        <v>1.1680911680911701</v>
      </c>
      <c r="D164">
        <v>0.88</v>
      </c>
      <c r="E164">
        <v>0.62</v>
      </c>
    </row>
    <row r="165" spans="1:5" x14ac:dyDescent="0.25">
      <c r="A165" t="s">
        <v>145</v>
      </c>
      <c r="B165" t="s">
        <v>427</v>
      </c>
      <c r="C165">
        <v>1.1680911680911701</v>
      </c>
      <c r="D165">
        <v>1.19</v>
      </c>
      <c r="E165">
        <v>0.75</v>
      </c>
    </row>
    <row r="166" spans="1:5" x14ac:dyDescent="0.25">
      <c r="A166" t="s">
        <v>145</v>
      </c>
      <c r="B166" t="s">
        <v>432</v>
      </c>
      <c r="C166">
        <v>1.1680911680911701</v>
      </c>
      <c r="D166">
        <v>0.53</v>
      </c>
      <c r="E166">
        <v>1.63</v>
      </c>
    </row>
    <row r="167" spans="1:5" x14ac:dyDescent="0.25">
      <c r="A167" t="s">
        <v>145</v>
      </c>
      <c r="B167" t="s">
        <v>433</v>
      </c>
      <c r="C167">
        <v>1.1680911680911701</v>
      </c>
      <c r="D167">
        <v>0.65</v>
      </c>
      <c r="E167">
        <v>1</v>
      </c>
    </row>
    <row r="168" spans="1:5" x14ac:dyDescent="0.25">
      <c r="A168" t="s">
        <v>145</v>
      </c>
      <c r="B168" t="s">
        <v>434</v>
      </c>
      <c r="C168">
        <v>1.1680911680911701</v>
      </c>
      <c r="D168">
        <v>0.66</v>
      </c>
      <c r="E168">
        <v>1.03</v>
      </c>
    </row>
    <row r="169" spans="1:5" x14ac:dyDescent="0.25">
      <c r="A169" t="s">
        <v>145</v>
      </c>
      <c r="B169" t="s">
        <v>148</v>
      </c>
      <c r="C169">
        <v>1.1680911680911701</v>
      </c>
      <c r="D169">
        <v>0.79</v>
      </c>
      <c r="E169">
        <v>0.92</v>
      </c>
    </row>
    <row r="170" spans="1:5" x14ac:dyDescent="0.25">
      <c r="A170" t="s">
        <v>145</v>
      </c>
      <c r="B170" t="s">
        <v>147</v>
      </c>
      <c r="C170">
        <v>1.1680911680911701</v>
      </c>
      <c r="D170">
        <v>0.92</v>
      </c>
      <c r="E170">
        <v>1.27</v>
      </c>
    </row>
    <row r="171" spans="1:5" x14ac:dyDescent="0.25">
      <c r="A171" t="s">
        <v>21</v>
      </c>
      <c r="B171" t="s">
        <v>152</v>
      </c>
      <c r="C171">
        <v>1.32903225806452</v>
      </c>
      <c r="D171">
        <v>0.83</v>
      </c>
      <c r="E171">
        <v>1.06</v>
      </c>
    </row>
    <row r="172" spans="1:5" x14ac:dyDescent="0.25">
      <c r="A172" t="s">
        <v>21</v>
      </c>
      <c r="B172" t="s">
        <v>269</v>
      </c>
      <c r="C172">
        <v>1.32903225806452</v>
      </c>
      <c r="D172">
        <v>0.93</v>
      </c>
      <c r="E172">
        <v>1.1299999999999999</v>
      </c>
    </row>
    <row r="173" spans="1:5" x14ac:dyDescent="0.25">
      <c r="A173" t="s">
        <v>21</v>
      </c>
      <c r="B173" t="s">
        <v>264</v>
      </c>
      <c r="C173">
        <v>1.32903225806452</v>
      </c>
      <c r="D173">
        <v>0.64</v>
      </c>
      <c r="E173">
        <v>1.33</v>
      </c>
    </row>
    <row r="174" spans="1:5" x14ac:dyDescent="0.25">
      <c r="A174" t="s">
        <v>21</v>
      </c>
      <c r="B174" t="s">
        <v>372</v>
      </c>
      <c r="C174">
        <v>1.32903225806452</v>
      </c>
      <c r="D174">
        <v>0.73</v>
      </c>
      <c r="E174">
        <v>1.52</v>
      </c>
    </row>
    <row r="175" spans="1:5" x14ac:dyDescent="0.25">
      <c r="A175" t="s">
        <v>21</v>
      </c>
      <c r="B175" t="s">
        <v>267</v>
      </c>
      <c r="C175">
        <v>1.32903225806452</v>
      </c>
      <c r="D175">
        <v>1.1499999999999999</v>
      </c>
      <c r="E175">
        <v>1.01</v>
      </c>
    </row>
    <row r="176" spans="1:5" x14ac:dyDescent="0.25">
      <c r="A176" t="s">
        <v>21</v>
      </c>
      <c r="B176" t="s">
        <v>272</v>
      </c>
      <c r="C176">
        <v>1.32903225806452</v>
      </c>
      <c r="D176">
        <v>1.27</v>
      </c>
      <c r="E176">
        <v>0.44</v>
      </c>
    </row>
    <row r="177" spans="1:5" x14ac:dyDescent="0.25">
      <c r="A177" t="s">
        <v>21</v>
      </c>
      <c r="B177" t="s">
        <v>397</v>
      </c>
      <c r="C177">
        <v>1.32903225806452</v>
      </c>
      <c r="D177">
        <v>0.69</v>
      </c>
      <c r="E177">
        <v>1.32</v>
      </c>
    </row>
    <row r="178" spans="1:5" x14ac:dyDescent="0.25">
      <c r="A178" t="s">
        <v>21</v>
      </c>
      <c r="B178" t="s">
        <v>274</v>
      </c>
      <c r="C178">
        <v>1.32903225806452</v>
      </c>
      <c r="D178">
        <v>1.33</v>
      </c>
      <c r="E178">
        <v>0.69</v>
      </c>
    </row>
    <row r="179" spans="1:5" x14ac:dyDescent="0.25">
      <c r="A179" t="s">
        <v>21</v>
      </c>
      <c r="B179" t="s">
        <v>150</v>
      </c>
      <c r="C179">
        <v>1.32903225806452</v>
      </c>
      <c r="D179">
        <v>0.73</v>
      </c>
      <c r="E179">
        <v>0.88</v>
      </c>
    </row>
    <row r="180" spans="1:5" x14ac:dyDescent="0.25">
      <c r="A180" t="s">
        <v>21</v>
      </c>
      <c r="B180" t="s">
        <v>275</v>
      </c>
      <c r="C180">
        <v>1.32903225806452</v>
      </c>
      <c r="D180">
        <v>0.87</v>
      </c>
      <c r="E180">
        <v>0.87</v>
      </c>
    </row>
    <row r="181" spans="1:5" x14ac:dyDescent="0.25">
      <c r="A181" t="s">
        <v>21</v>
      </c>
      <c r="B181" t="s">
        <v>23</v>
      </c>
      <c r="C181">
        <v>1.32903225806452</v>
      </c>
      <c r="D181">
        <v>1.37</v>
      </c>
      <c r="E181">
        <v>1.03</v>
      </c>
    </row>
    <row r="182" spans="1:5" x14ac:dyDescent="0.25">
      <c r="A182" t="s">
        <v>21</v>
      </c>
      <c r="B182" t="s">
        <v>22</v>
      </c>
      <c r="C182">
        <v>1.32903225806452</v>
      </c>
      <c r="D182">
        <v>0.93</v>
      </c>
      <c r="E182">
        <v>0.98</v>
      </c>
    </row>
    <row r="183" spans="1:5" x14ac:dyDescent="0.25">
      <c r="A183" t="s">
        <v>21</v>
      </c>
      <c r="B183" t="s">
        <v>266</v>
      </c>
      <c r="C183">
        <v>1.32903225806452</v>
      </c>
      <c r="D183">
        <v>0.78</v>
      </c>
      <c r="E183">
        <v>1.1299999999999999</v>
      </c>
    </row>
    <row r="184" spans="1:5" x14ac:dyDescent="0.25">
      <c r="A184" t="s">
        <v>21</v>
      </c>
      <c r="B184" t="s">
        <v>268</v>
      </c>
      <c r="C184">
        <v>1.32903225806452</v>
      </c>
      <c r="D184">
        <v>1.01</v>
      </c>
      <c r="E184">
        <v>0.78</v>
      </c>
    </row>
    <row r="185" spans="1:5" x14ac:dyDescent="0.25">
      <c r="A185" t="s">
        <v>21</v>
      </c>
      <c r="B185" t="s">
        <v>151</v>
      </c>
      <c r="C185">
        <v>1.32903225806452</v>
      </c>
      <c r="D185">
        <v>0.64</v>
      </c>
      <c r="E185">
        <v>1.32</v>
      </c>
    </row>
    <row r="186" spans="1:5" x14ac:dyDescent="0.25">
      <c r="A186" t="s">
        <v>21</v>
      </c>
      <c r="B186" t="s">
        <v>153</v>
      </c>
      <c r="C186">
        <v>1.32903225806452</v>
      </c>
      <c r="D186">
        <v>1.57</v>
      </c>
      <c r="E186">
        <v>0.54</v>
      </c>
    </row>
    <row r="187" spans="1:5" x14ac:dyDescent="0.25">
      <c r="A187" t="s">
        <v>21</v>
      </c>
      <c r="B187" t="s">
        <v>273</v>
      </c>
      <c r="C187">
        <v>1.32903225806452</v>
      </c>
      <c r="D187">
        <v>1.1000000000000001</v>
      </c>
      <c r="E187">
        <v>1.06</v>
      </c>
    </row>
    <row r="188" spans="1:5" x14ac:dyDescent="0.25">
      <c r="A188" t="s">
        <v>21</v>
      </c>
      <c r="B188" t="s">
        <v>265</v>
      </c>
      <c r="C188">
        <v>1.32903225806452</v>
      </c>
      <c r="D188">
        <v>1.01</v>
      </c>
      <c r="E188">
        <v>0.73</v>
      </c>
    </row>
    <row r="189" spans="1:5" x14ac:dyDescent="0.25">
      <c r="A189" t="s">
        <v>21</v>
      </c>
      <c r="B189" t="s">
        <v>271</v>
      </c>
      <c r="C189">
        <v>1.32903225806452</v>
      </c>
      <c r="D189">
        <v>0.83</v>
      </c>
      <c r="E189">
        <v>0.96</v>
      </c>
    </row>
    <row r="190" spans="1:5" x14ac:dyDescent="0.25">
      <c r="A190" t="s">
        <v>21</v>
      </c>
      <c r="B190" t="s">
        <v>270</v>
      </c>
      <c r="C190">
        <v>1.32903225806452</v>
      </c>
      <c r="D190">
        <v>1.1000000000000001</v>
      </c>
      <c r="E190">
        <v>1.24</v>
      </c>
    </row>
    <row r="191" spans="1:5" x14ac:dyDescent="0.25">
      <c r="A191" t="s">
        <v>154</v>
      </c>
      <c r="B191" t="s">
        <v>159</v>
      </c>
      <c r="C191">
        <v>1.0293159609120499</v>
      </c>
      <c r="D191">
        <v>0.61</v>
      </c>
      <c r="E191">
        <v>1.1599999999999999</v>
      </c>
    </row>
    <row r="192" spans="1:5" x14ac:dyDescent="0.25">
      <c r="A192" t="s">
        <v>154</v>
      </c>
      <c r="B192" t="s">
        <v>161</v>
      </c>
      <c r="C192">
        <v>1.0293159609120499</v>
      </c>
      <c r="D192">
        <v>0.76</v>
      </c>
      <c r="E192">
        <v>0.97</v>
      </c>
    </row>
    <row r="193" spans="1:5" x14ac:dyDescent="0.25">
      <c r="A193" t="s">
        <v>154</v>
      </c>
      <c r="B193" t="s">
        <v>163</v>
      </c>
      <c r="C193">
        <v>1.0293159609120499</v>
      </c>
      <c r="D193">
        <v>0.96</v>
      </c>
      <c r="E193">
        <v>1.01</v>
      </c>
    </row>
    <row r="194" spans="1:5" x14ac:dyDescent="0.25">
      <c r="A194" t="s">
        <v>154</v>
      </c>
      <c r="B194" t="s">
        <v>160</v>
      </c>
      <c r="C194">
        <v>1.0293159609120499</v>
      </c>
      <c r="D194">
        <v>0.81</v>
      </c>
      <c r="E194">
        <v>1.1100000000000001</v>
      </c>
    </row>
    <row r="195" spans="1:5" x14ac:dyDescent="0.25">
      <c r="A195" t="s">
        <v>154</v>
      </c>
      <c r="B195" t="s">
        <v>165</v>
      </c>
      <c r="C195">
        <v>1.0293159609120499</v>
      </c>
      <c r="D195">
        <v>0.76</v>
      </c>
      <c r="E195">
        <v>1.47</v>
      </c>
    </row>
    <row r="196" spans="1:5" x14ac:dyDescent="0.25">
      <c r="A196" t="s">
        <v>154</v>
      </c>
      <c r="B196" t="s">
        <v>164</v>
      </c>
      <c r="C196">
        <v>1.0293159609120499</v>
      </c>
      <c r="D196">
        <v>0.47</v>
      </c>
      <c r="E196">
        <v>1.04</v>
      </c>
    </row>
    <row r="197" spans="1:5" x14ac:dyDescent="0.25">
      <c r="A197" t="s">
        <v>154</v>
      </c>
      <c r="B197" t="s">
        <v>167</v>
      </c>
      <c r="C197">
        <v>1.0293159609120499</v>
      </c>
      <c r="D197">
        <v>0.96</v>
      </c>
      <c r="E197">
        <v>0.56000000000000005</v>
      </c>
    </row>
    <row r="198" spans="1:5" x14ac:dyDescent="0.25">
      <c r="A198" t="s">
        <v>154</v>
      </c>
      <c r="B198" t="s">
        <v>168</v>
      </c>
      <c r="C198">
        <v>1.0293159609120499</v>
      </c>
      <c r="D198">
        <v>0.4</v>
      </c>
      <c r="E198">
        <v>1.1599999999999999</v>
      </c>
    </row>
    <row r="199" spans="1:5" x14ac:dyDescent="0.25">
      <c r="A199" t="s">
        <v>154</v>
      </c>
      <c r="B199" t="s">
        <v>156</v>
      </c>
      <c r="C199">
        <v>1.0293159609120499</v>
      </c>
      <c r="D199">
        <v>0.62</v>
      </c>
      <c r="E199">
        <v>0.76</v>
      </c>
    </row>
    <row r="200" spans="1:5" x14ac:dyDescent="0.25">
      <c r="A200" t="s">
        <v>154</v>
      </c>
      <c r="B200" t="s">
        <v>169</v>
      </c>
      <c r="C200">
        <v>1.0293159609120499</v>
      </c>
      <c r="D200">
        <v>0.76</v>
      </c>
      <c r="E200">
        <v>0.95</v>
      </c>
    </row>
    <row r="201" spans="1:5" x14ac:dyDescent="0.25">
      <c r="A201" t="s">
        <v>154</v>
      </c>
      <c r="B201" t="s">
        <v>162</v>
      </c>
      <c r="C201">
        <v>1.0293159609120499</v>
      </c>
      <c r="D201">
        <v>0.71</v>
      </c>
      <c r="E201">
        <v>0.95</v>
      </c>
    </row>
    <row r="202" spans="1:5" x14ac:dyDescent="0.25">
      <c r="A202" t="s">
        <v>154</v>
      </c>
      <c r="B202" t="s">
        <v>170</v>
      </c>
      <c r="C202">
        <v>1.0293159609120499</v>
      </c>
      <c r="D202">
        <v>0.99</v>
      </c>
      <c r="E202">
        <v>0.95</v>
      </c>
    </row>
    <row r="203" spans="1:5" x14ac:dyDescent="0.25">
      <c r="A203" t="s">
        <v>154</v>
      </c>
      <c r="B203" t="s">
        <v>166</v>
      </c>
      <c r="C203">
        <v>1.0293159609120499</v>
      </c>
      <c r="D203">
        <v>0.76</v>
      </c>
      <c r="E203">
        <v>1.37</v>
      </c>
    </row>
    <row r="204" spans="1:5" x14ac:dyDescent="0.25">
      <c r="A204" t="s">
        <v>154</v>
      </c>
      <c r="B204" t="s">
        <v>174</v>
      </c>
      <c r="C204">
        <v>1.0293159609120499</v>
      </c>
      <c r="D204">
        <v>0.9</v>
      </c>
      <c r="E204">
        <v>0.76</v>
      </c>
    </row>
    <row r="205" spans="1:5" x14ac:dyDescent="0.25">
      <c r="A205" t="s">
        <v>154</v>
      </c>
      <c r="B205" t="s">
        <v>172</v>
      </c>
      <c r="C205">
        <v>1.0293159609120499</v>
      </c>
      <c r="D205">
        <v>0.62</v>
      </c>
      <c r="E205">
        <v>1.23</v>
      </c>
    </row>
    <row r="206" spans="1:5" x14ac:dyDescent="0.25">
      <c r="A206" t="s">
        <v>154</v>
      </c>
      <c r="B206" t="s">
        <v>171</v>
      </c>
      <c r="C206">
        <v>1.0293159609120499</v>
      </c>
      <c r="D206">
        <v>0.66</v>
      </c>
      <c r="E206">
        <v>1.01</v>
      </c>
    </row>
    <row r="207" spans="1:5" x14ac:dyDescent="0.25">
      <c r="A207" t="s">
        <v>154</v>
      </c>
      <c r="B207" t="s">
        <v>158</v>
      </c>
      <c r="C207">
        <v>1.0293159609120499</v>
      </c>
      <c r="D207">
        <v>1.01</v>
      </c>
      <c r="E207">
        <v>0.45</v>
      </c>
    </row>
    <row r="208" spans="1:5" x14ac:dyDescent="0.25">
      <c r="A208" t="s">
        <v>154</v>
      </c>
      <c r="B208" t="s">
        <v>155</v>
      </c>
      <c r="C208">
        <v>1.0293159609120499</v>
      </c>
      <c r="D208">
        <v>1.06</v>
      </c>
      <c r="E208">
        <v>0.86</v>
      </c>
    </row>
    <row r="209" spans="1:5" x14ac:dyDescent="0.25">
      <c r="A209" t="s">
        <v>154</v>
      </c>
      <c r="B209" t="s">
        <v>157</v>
      </c>
      <c r="C209">
        <v>1.0293159609120499</v>
      </c>
      <c r="D209">
        <v>1.01</v>
      </c>
      <c r="E209">
        <v>0.81</v>
      </c>
    </row>
    <row r="210" spans="1:5" x14ac:dyDescent="0.25">
      <c r="A210" t="s">
        <v>154</v>
      </c>
      <c r="B210" t="s">
        <v>173</v>
      </c>
      <c r="C210">
        <v>1.0293159609120499</v>
      </c>
      <c r="D210">
        <v>0.81</v>
      </c>
      <c r="E210">
        <v>1.41</v>
      </c>
    </row>
    <row r="211" spans="1:5" x14ac:dyDescent="0.25">
      <c r="A211" t="s">
        <v>175</v>
      </c>
      <c r="B211" t="s">
        <v>284</v>
      </c>
      <c r="C211">
        <v>1.06632653061225</v>
      </c>
      <c r="D211">
        <v>1.24</v>
      </c>
      <c r="E211">
        <v>1</v>
      </c>
    </row>
    <row r="212" spans="1:5" x14ac:dyDescent="0.25">
      <c r="A212" t="s">
        <v>175</v>
      </c>
      <c r="B212" t="s">
        <v>179</v>
      </c>
      <c r="C212">
        <v>1.06632653061225</v>
      </c>
      <c r="D212">
        <v>0.71</v>
      </c>
      <c r="E212">
        <v>0.89</v>
      </c>
    </row>
    <row r="213" spans="1:5" x14ac:dyDescent="0.25">
      <c r="A213" t="s">
        <v>175</v>
      </c>
      <c r="B213" t="s">
        <v>282</v>
      </c>
      <c r="C213">
        <v>1.06632653061225</v>
      </c>
      <c r="D213">
        <v>1.06</v>
      </c>
      <c r="E213">
        <v>0.59</v>
      </c>
    </row>
    <row r="214" spans="1:5" x14ac:dyDescent="0.25">
      <c r="A214" t="s">
        <v>175</v>
      </c>
      <c r="B214" t="s">
        <v>176</v>
      </c>
      <c r="C214">
        <v>1.06632653061225</v>
      </c>
      <c r="D214">
        <v>0.83</v>
      </c>
      <c r="E214">
        <v>1</v>
      </c>
    </row>
    <row r="215" spans="1:5" x14ac:dyDescent="0.25">
      <c r="A215" t="s">
        <v>175</v>
      </c>
      <c r="B215" t="s">
        <v>285</v>
      </c>
      <c r="C215">
        <v>1.06632653061225</v>
      </c>
      <c r="D215">
        <v>0.47</v>
      </c>
      <c r="E215">
        <v>1.1200000000000001</v>
      </c>
    </row>
    <row r="216" spans="1:5" x14ac:dyDescent="0.25">
      <c r="A216" t="s">
        <v>175</v>
      </c>
      <c r="B216" t="s">
        <v>277</v>
      </c>
      <c r="C216">
        <v>1.06632653061225</v>
      </c>
      <c r="D216">
        <v>0.89</v>
      </c>
      <c r="E216">
        <v>0.89</v>
      </c>
    </row>
    <row r="217" spans="1:5" x14ac:dyDescent="0.25">
      <c r="A217" t="s">
        <v>175</v>
      </c>
      <c r="B217" t="s">
        <v>281</v>
      </c>
      <c r="C217">
        <v>1.06632653061225</v>
      </c>
      <c r="D217">
        <v>0.47</v>
      </c>
      <c r="E217">
        <v>1.18</v>
      </c>
    </row>
    <row r="218" spans="1:5" x14ac:dyDescent="0.25">
      <c r="A218" t="s">
        <v>175</v>
      </c>
      <c r="B218" t="s">
        <v>178</v>
      </c>
      <c r="C218">
        <v>1.06632653061225</v>
      </c>
      <c r="D218">
        <v>0.77</v>
      </c>
      <c r="E218">
        <v>1.42</v>
      </c>
    </row>
    <row r="219" spans="1:5" x14ac:dyDescent="0.25">
      <c r="A219" t="s">
        <v>175</v>
      </c>
      <c r="B219" t="s">
        <v>278</v>
      </c>
      <c r="C219">
        <v>1.06632653061225</v>
      </c>
      <c r="D219">
        <v>0.59</v>
      </c>
      <c r="E219">
        <v>1.1200000000000001</v>
      </c>
    </row>
    <row r="220" spans="1:5" x14ac:dyDescent="0.25">
      <c r="A220" t="s">
        <v>175</v>
      </c>
      <c r="B220" t="s">
        <v>276</v>
      </c>
      <c r="C220">
        <v>1.06632653061225</v>
      </c>
      <c r="D220">
        <v>2.0099999999999998</v>
      </c>
      <c r="E220">
        <v>0.65</v>
      </c>
    </row>
    <row r="221" spans="1:5" x14ac:dyDescent="0.25">
      <c r="A221" t="s">
        <v>175</v>
      </c>
      <c r="B221" t="s">
        <v>279</v>
      </c>
      <c r="C221">
        <v>1.06632653061225</v>
      </c>
      <c r="D221">
        <v>1.1200000000000001</v>
      </c>
      <c r="E221">
        <v>1.06</v>
      </c>
    </row>
    <row r="222" spans="1:5" x14ac:dyDescent="0.25">
      <c r="A222" t="s">
        <v>175</v>
      </c>
      <c r="B222" t="s">
        <v>283</v>
      </c>
      <c r="C222">
        <v>1.06632653061225</v>
      </c>
      <c r="D222">
        <v>1</v>
      </c>
      <c r="E222">
        <v>0.83</v>
      </c>
    </row>
    <row r="223" spans="1:5" x14ac:dyDescent="0.25">
      <c r="A223" t="s">
        <v>175</v>
      </c>
      <c r="B223" t="s">
        <v>177</v>
      </c>
      <c r="C223">
        <v>1.06632653061225</v>
      </c>
      <c r="D223">
        <v>0.18</v>
      </c>
      <c r="E223">
        <v>1.06</v>
      </c>
    </row>
    <row r="224" spans="1:5" x14ac:dyDescent="0.25">
      <c r="A224" t="s">
        <v>175</v>
      </c>
      <c r="B224" t="s">
        <v>280</v>
      </c>
      <c r="C224">
        <v>1.06632653061225</v>
      </c>
      <c r="D224">
        <v>1</v>
      </c>
      <c r="E224">
        <v>1.18</v>
      </c>
    </row>
    <row r="225" spans="1:5" x14ac:dyDescent="0.25">
      <c r="A225" t="s">
        <v>24</v>
      </c>
      <c r="B225" t="s">
        <v>292</v>
      </c>
      <c r="C225">
        <v>1.4152249134948101</v>
      </c>
      <c r="D225">
        <v>1.21</v>
      </c>
      <c r="E225">
        <v>0.63</v>
      </c>
    </row>
    <row r="226" spans="1:5" x14ac:dyDescent="0.25">
      <c r="A226" t="s">
        <v>24</v>
      </c>
      <c r="B226" t="s">
        <v>289</v>
      </c>
      <c r="C226">
        <v>1.4152249134948101</v>
      </c>
      <c r="D226">
        <v>0.67</v>
      </c>
      <c r="E226">
        <v>1.07</v>
      </c>
    </row>
    <row r="227" spans="1:5" x14ac:dyDescent="0.25">
      <c r="A227" t="s">
        <v>24</v>
      </c>
      <c r="B227" t="s">
        <v>180</v>
      </c>
      <c r="C227">
        <v>1.4152249134948101</v>
      </c>
      <c r="D227">
        <v>0.63</v>
      </c>
      <c r="E227">
        <v>0.96</v>
      </c>
    </row>
    <row r="228" spans="1:5" x14ac:dyDescent="0.25">
      <c r="A228" t="s">
        <v>24</v>
      </c>
      <c r="B228" t="s">
        <v>326</v>
      </c>
      <c r="C228">
        <v>1.4152249134948101</v>
      </c>
      <c r="D228">
        <v>0.71</v>
      </c>
      <c r="E228">
        <v>1.07</v>
      </c>
    </row>
    <row r="229" spans="1:5" x14ac:dyDescent="0.25">
      <c r="A229" t="s">
        <v>24</v>
      </c>
      <c r="B229" t="s">
        <v>288</v>
      </c>
      <c r="C229">
        <v>1.4152249134948101</v>
      </c>
      <c r="D229">
        <v>0.63</v>
      </c>
      <c r="E229">
        <v>1.88</v>
      </c>
    </row>
    <row r="230" spans="1:5" x14ac:dyDescent="0.25">
      <c r="A230" t="s">
        <v>24</v>
      </c>
      <c r="B230" t="s">
        <v>287</v>
      </c>
      <c r="C230">
        <v>1.4152249134948101</v>
      </c>
      <c r="D230">
        <v>0.71</v>
      </c>
      <c r="E230">
        <v>1.21</v>
      </c>
    </row>
    <row r="231" spans="1:5" x14ac:dyDescent="0.25">
      <c r="A231" t="s">
        <v>24</v>
      </c>
      <c r="B231" t="s">
        <v>293</v>
      </c>
      <c r="C231">
        <v>1.4152249134948101</v>
      </c>
      <c r="D231">
        <v>0.45</v>
      </c>
      <c r="E231">
        <v>0.85</v>
      </c>
    </row>
    <row r="232" spans="1:5" x14ac:dyDescent="0.25">
      <c r="A232" t="s">
        <v>24</v>
      </c>
      <c r="B232" t="s">
        <v>294</v>
      </c>
      <c r="C232">
        <v>1.4152249134948101</v>
      </c>
      <c r="D232">
        <v>1.25</v>
      </c>
      <c r="E232">
        <v>0.5</v>
      </c>
    </row>
    <row r="233" spans="1:5" x14ac:dyDescent="0.25">
      <c r="A233" t="s">
        <v>24</v>
      </c>
      <c r="B233" t="s">
        <v>295</v>
      </c>
      <c r="C233">
        <v>1.4152249134948101</v>
      </c>
      <c r="D233">
        <v>1.21</v>
      </c>
      <c r="E233">
        <v>0.67</v>
      </c>
    </row>
    <row r="234" spans="1:5" x14ac:dyDescent="0.25">
      <c r="A234" t="s">
        <v>24</v>
      </c>
      <c r="B234" t="s">
        <v>25</v>
      </c>
      <c r="C234">
        <v>1.4152249134948101</v>
      </c>
      <c r="D234">
        <v>0.98</v>
      </c>
      <c r="E234">
        <v>0.94</v>
      </c>
    </row>
    <row r="235" spans="1:5" x14ac:dyDescent="0.25">
      <c r="A235" t="s">
        <v>24</v>
      </c>
      <c r="B235" t="s">
        <v>327</v>
      </c>
      <c r="C235">
        <v>1.4152249134948101</v>
      </c>
      <c r="D235">
        <v>1.25</v>
      </c>
      <c r="E235">
        <v>0.57999999999999996</v>
      </c>
    </row>
    <row r="236" spans="1:5" x14ac:dyDescent="0.25">
      <c r="A236" t="s">
        <v>24</v>
      </c>
      <c r="B236" t="s">
        <v>286</v>
      </c>
      <c r="C236">
        <v>1.4152249134948101</v>
      </c>
      <c r="D236">
        <v>1.08</v>
      </c>
      <c r="E236">
        <v>0.83</v>
      </c>
    </row>
    <row r="237" spans="1:5" x14ac:dyDescent="0.25">
      <c r="A237" t="s">
        <v>24</v>
      </c>
      <c r="B237" t="s">
        <v>291</v>
      </c>
      <c r="C237">
        <v>1.4152249134948101</v>
      </c>
      <c r="D237">
        <v>0.85</v>
      </c>
      <c r="E237">
        <v>1.43</v>
      </c>
    </row>
    <row r="238" spans="1:5" x14ac:dyDescent="0.25">
      <c r="A238" t="s">
        <v>24</v>
      </c>
      <c r="B238" t="s">
        <v>26</v>
      </c>
      <c r="C238">
        <v>1.4152249134948101</v>
      </c>
      <c r="D238">
        <v>0.89</v>
      </c>
      <c r="E238">
        <v>1.07</v>
      </c>
    </row>
    <row r="239" spans="1:5" x14ac:dyDescent="0.25">
      <c r="A239" t="s">
        <v>24</v>
      </c>
      <c r="B239" t="s">
        <v>184</v>
      </c>
      <c r="C239">
        <v>1.4152249134948101</v>
      </c>
      <c r="D239">
        <v>0.71</v>
      </c>
      <c r="E239">
        <v>0.92</v>
      </c>
    </row>
    <row r="240" spans="1:5" x14ac:dyDescent="0.25">
      <c r="A240" t="s">
        <v>24</v>
      </c>
      <c r="B240" t="s">
        <v>290</v>
      </c>
      <c r="C240">
        <v>1.4152249134948101</v>
      </c>
      <c r="D240">
        <v>1.04</v>
      </c>
      <c r="E240">
        <v>1.08</v>
      </c>
    </row>
    <row r="241" spans="1:5" x14ac:dyDescent="0.25">
      <c r="A241" t="s">
        <v>24</v>
      </c>
      <c r="B241" t="s">
        <v>183</v>
      </c>
      <c r="C241">
        <v>1.4152249134948101</v>
      </c>
      <c r="D241">
        <v>0.83</v>
      </c>
      <c r="E241">
        <v>1.25</v>
      </c>
    </row>
    <row r="242" spans="1:5" x14ac:dyDescent="0.25">
      <c r="A242" t="s">
        <v>24</v>
      </c>
      <c r="B242" t="s">
        <v>182</v>
      </c>
      <c r="C242">
        <v>1.4152249134948101</v>
      </c>
      <c r="D242">
        <v>0.94</v>
      </c>
      <c r="E242">
        <v>1.21</v>
      </c>
    </row>
    <row r="243" spans="1:5" x14ac:dyDescent="0.25">
      <c r="A243" t="s">
        <v>24</v>
      </c>
      <c r="B243" t="s">
        <v>185</v>
      </c>
      <c r="C243">
        <v>1.4152249134948101</v>
      </c>
      <c r="D243">
        <v>0.83</v>
      </c>
      <c r="E243">
        <v>1.08</v>
      </c>
    </row>
    <row r="244" spans="1:5" x14ac:dyDescent="0.25">
      <c r="A244" t="s">
        <v>24</v>
      </c>
      <c r="B244" t="s">
        <v>181</v>
      </c>
      <c r="C244">
        <v>1.4152249134948101</v>
      </c>
      <c r="D244">
        <v>0.83</v>
      </c>
      <c r="E244">
        <v>0.75</v>
      </c>
    </row>
    <row r="245" spans="1:5" x14ac:dyDescent="0.25">
      <c r="A245" t="s">
        <v>27</v>
      </c>
      <c r="B245" t="s">
        <v>187</v>
      </c>
      <c r="C245">
        <v>1.0788643533122999</v>
      </c>
      <c r="D245">
        <v>0.75</v>
      </c>
      <c r="E245">
        <v>1.1599999999999999</v>
      </c>
    </row>
    <row r="246" spans="1:5" x14ac:dyDescent="0.25">
      <c r="A246" t="s">
        <v>27</v>
      </c>
      <c r="B246" t="s">
        <v>191</v>
      </c>
      <c r="C246">
        <v>1.0788643533122999</v>
      </c>
      <c r="D246">
        <v>0.91</v>
      </c>
      <c r="E246">
        <v>1.1100000000000001</v>
      </c>
    </row>
    <row r="247" spans="1:5" x14ac:dyDescent="0.25">
      <c r="A247" t="s">
        <v>27</v>
      </c>
      <c r="B247" t="s">
        <v>28</v>
      </c>
      <c r="C247">
        <v>1.0788643533122999</v>
      </c>
      <c r="D247">
        <v>0.8</v>
      </c>
      <c r="E247">
        <v>0.86</v>
      </c>
    </row>
    <row r="248" spans="1:5" x14ac:dyDescent="0.25">
      <c r="A248" t="s">
        <v>27</v>
      </c>
      <c r="B248" t="s">
        <v>186</v>
      </c>
      <c r="C248">
        <v>1.0788643533122999</v>
      </c>
      <c r="D248">
        <v>0.96</v>
      </c>
      <c r="E248">
        <v>0.85</v>
      </c>
    </row>
    <row r="249" spans="1:5" x14ac:dyDescent="0.25">
      <c r="A249" t="s">
        <v>27</v>
      </c>
      <c r="B249" t="s">
        <v>189</v>
      </c>
      <c r="C249">
        <v>1.0788643533122999</v>
      </c>
      <c r="D249">
        <v>0.75</v>
      </c>
      <c r="E249">
        <v>0.8</v>
      </c>
    </row>
    <row r="250" spans="1:5" x14ac:dyDescent="0.25">
      <c r="A250" t="s">
        <v>27</v>
      </c>
      <c r="B250" t="s">
        <v>297</v>
      </c>
      <c r="C250">
        <v>1.0788643533122999</v>
      </c>
      <c r="D250">
        <v>0.85</v>
      </c>
      <c r="E250">
        <v>0.91</v>
      </c>
    </row>
    <row r="251" spans="1:5" x14ac:dyDescent="0.25">
      <c r="A251" t="s">
        <v>27</v>
      </c>
      <c r="B251" t="s">
        <v>298</v>
      </c>
      <c r="C251">
        <v>1.0788643533122999</v>
      </c>
      <c r="D251">
        <v>1.45</v>
      </c>
      <c r="E251">
        <v>0.75</v>
      </c>
    </row>
    <row r="252" spans="1:5" x14ac:dyDescent="0.25">
      <c r="A252" t="s">
        <v>27</v>
      </c>
      <c r="B252" t="s">
        <v>31</v>
      </c>
      <c r="C252">
        <v>1.0788643533122999</v>
      </c>
      <c r="D252">
        <v>0.85</v>
      </c>
      <c r="E252">
        <v>0.96</v>
      </c>
    </row>
    <row r="253" spans="1:5" x14ac:dyDescent="0.25">
      <c r="A253" t="s">
        <v>27</v>
      </c>
      <c r="B253" t="s">
        <v>195</v>
      </c>
      <c r="C253">
        <v>1.0788643533122999</v>
      </c>
      <c r="D253">
        <v>1.46</v>
      </c>
      <c r="E253">
        <v>0.75</v>
      </c>
    </row>
    <row r="254" spans="1:5" x14ac:dyDescent="0.25">
      <c r="A254" t="s">
        <v>27</v>
      </c>
      <c r="B254" t="s">
        <v>188</v>
      </c>
      <c r="C254">
        <v>1.0788643533122999</v>
      </c>
      <c r="D254">
        <v>0.91</v>
      </c>
      <c r="E254">
        <v>0.75</v>
      </c>
    </row>
    <row r="255" spans="1:5" x14ac:dyDescent="0.25">
      <c r="A255" t="s">
        <v>27</v>
      </c>
      <c r="B255" t="s">
        <v>296</v>
      </c>
      <c r="C255">
        <v>1.0788643533122999</v>
      </c>
      <c r="D255">
        <v>0.5</v>
      </c>
      <c r="E255">
        <v>1.21</v>
      </c>
    </row>
    <row r="256" spans="1:5" x14ac:dyDescent="0.25">
      <c r="A256" t="s">
        <v>27</v>
      </c>
      <c r="B256" t="s">
        <v>190</v>
      </c>
      <c r="C256">
        <v>1.0788643533122999</v>
      </c>
      <c r="D256">
        <v>1.18</v>
      </c>
      <c r="E256">
        <v>1.56</v>
      </c>
    </row>
    <row r="257" spans="1:5" x14ac:dyDescent="0.25">
      <c r="A257" t="s">
        <v>27</v>
      </c>
      <c r="B257" t="s">
        <v>192</v>
      </c>
      <c r="C257">
        <v>1.0788643533122999</v>
      </c>
      <c r="D257">
        <v>0.6</v>
      </c>
      <c r="E257">
        <v>0.85</v>
      </c>
    </row>
    <row r="258" spans="1:5" x14ac:dyDescent="0.25">
      <c r="A258" t="s">
        <v>27</v>
      </c>
      <c r="B258" t="s">
        <v>329</v>
      </c>
      <c r="C258">
        <v>1.0788643533122999</v>
      </c>
      <c r="D258">
        <v>0.5</v>
      </c>
      <c r="E258">
        <v>1.46</v>
      </c>
    </row>
    <row r="259" spans="1:5" x14ac:dyDescent="0.25">
      <c r="A259" t="s">
        <v>27</v>
      </c>
      <c r="B259" t="s">
        <v>194</v>
      </c>
      <c r="C259">
        <v>1.0788643533122999</v>
      </c>
      <c r="D259">
        <v>0.9</v>
      </c>
      <c r="E259">
        <v>0.95</v>
      </c>
    </row>
    <row r="260" spans="1:5" x14ac:dyDescent="0.25">
      <c r="A260" t="s">
        <v>27</v>
      </c>
      <c r="B260" t="s">
        <v>299</v>
      </c>
      <c r="C260">
        <v>1.0788643533122999</v>
      </c>
      <c r="D260">
        <v>0.6</v>
      </c>
      <c r="E260">
        <v>1.01</v>
      </c>
    </row>
    <row r="261" spans="1:5" x14ac:dyDescent="0.25">
      <c r="A261" t="s">
        <v>27</v>
      </c>
      <c r="B261" t="s">
        <v>328</v>
      </c>
      <c r="C261">
        <v>1.0788643533122999</v>
      </c>
      <c r="D261">
        <v>0.7</v>
      </c>
      <c r="E261">
        <v>0.91</v>
      </c>
    </row>
    <row r="262" spans="1:5" x14ac:dyDescent="0.25">
      <c r="A262" t="s">
        <v>27</v>
      </c>
      <c r="B262" t="s">
        <v>193</v>
      </c>
      <c r="C262">
        <v>1.0788643533122999</v>
      </c>
      <c r="D262">
        <v>1.06</v>
      </c>
      <c r="E262">
        <v>0.75</v>
      </c>
    </row>
    <row r="263" spans="1:5" x14ac:dyDescent="0.25">
      <c r="A263" t="s">
        <v>27</v>
      </c>
      <c r="B263" t="s">
        <v>30</v>
      </c>
      <c r="C263">
        <v>1.0788643533122999</v>
      </c>
      <c r="D263">
        <v>1.1599999999999999</v>
      </c>
      <c r="E263">
        <v>1.21</v>
      </c>
    </row>
    <row r="264" spans="1:5" x14ac:dyDescent="0.25">
      <c r="A264" t="s">
        <v>27</v>
      </c>
      <c r="B264" t="s">
        <v>29</v>
      </c>
      <c r="C264">
        <v>1.0788643533122999</v>
      </c>
      <c r="D264">
        <v>0.5</v>
      </c>
      <c r="E264">
        <v>1.21</v>
      </c>
    </row>
    <row r="265" spans="1:5" x14ac:dyDescent="0.25">
      <c r="A265" t="s">
        <v>196</v>
      </c>
      <c r="B265" t="s">
        <v>205</v>
      </c>
      <c r="C265">
        <v>1.4223107569721101</v>
      </c>
      <c r="D265">
        <v>1.45</v>
      </c>
      <c r="E265">
        <v>0.88</v>
      </c>
    </row>
    <row r="266" spans="1:5" x14ac:dyDescent="0.25">
      <c r="A266" t="s">
        <v>196</v>
      </c>
      <c r="B266" t="s">
        <v>306</v>
      </c>
      <c r="C266">
        <v>1.4223107569721101</v>
      </c>
      <c r="D266">
        <v>1.85</v>
      </c>
      <c r="E266">
        <v>0.35</v>
      </c>
    </row>
    <row r="267" spans="1:5" x14ac:dyDescent="0.25">
      <c r="A267" t="s">
        <v>196</v>
      </c>
      <c r="B267" t="s">
        <v>206</v>
      </c>
      <c r="C267">
        <v>1.4223107569721101</v>
      </c>
      <c r="D267">
        <v>0.4</v>
      </c>
      <c r="E267">
        <v>1.54</v>
      </c>
    </row>
    <row r="268" spans="1:5" x14ac:dyDescent="0.25">
      <c r="A268" t="s">
        <v>196</v>
      </c>
      <c r="B268" t="s">
        <v>197</v>
      </c>
      <c r="C268">
        <v>1.4223107569721101</v>
      </c>
      <c r="D268">
        <v>0.31</v>
      </c>
      <c r="E268">
        <v>0.97</v>
      </c>
    </row>
    <row r="269" spans="1:5" x14ac:dyDescent="0.25">
      <c r="A269" t="s">
        <v>196</v>
      </c>
      <c r="B269" t="s">
        <v>307</v>
      </c>
      <c r="C269">
        <v>1.4223107569721101</v>
      </c>
      <c r="D269">
        <v>1.06</v>
      </c>
      <c r="E269">
        <v>0.79</v>
      </c>
    </row>
    <row r="270" spans="1:5" x14ac:dyDescent="0.25">
      <c r="A270" t="s">
        <v>196</v>
      </c>
      <c r="B270" t="s">
        <v>204</v>
      </c>
      <c r="C270">
        <v>1.4223107569721101</v>
      </c>
      <c r="D270">
        <v>0.84</v>
      </c>
      <c r="E270">
        <v>0.97</v>
      </c>
    </row>
    <row r="271" spans="1:5" x14ac:dyDescent="0.25">
      <c r="A271" t="s">
        <v>196</v>
      </c>
      <c r="B271" t="s">
        <v>302</v>
      </c>
      <c r="C271">
        <v>1.4223107569721101</v>
      </c>
      <c r="D271">
        <v>0.84</v>
      </c>
      <c r="E271">
        <v>0.97</v>
      </c>
    </row>
    <row r="272" spans="1:5" x14ac:dyDescent="0.25">
      <c r="A272" t="s">
        <v>196</v>
      </c>
      <c r="B272" t="s">
        <v>305</v>
      </c>
      <c r="C272">
        <v>1.4223107569721101</v>
      </c>
      <c r="D272">
        <v>0.7</v>
      </c>
      <c r="E272">
        <v>1.1499999999999999</v>
      </c>
    </row>
    <row r="273" spans="1:5" x14ac:dyDescent="0.25">
      <c r="A273" t="s">
        <v>196</v>
      </c>
      <c r="B273" t="s">
        <v>202</v>
      </c>
      <c r="C273">
        <v>1.4223107569721101</v>
      </c>
      <c r="D273">
        <v>0.48</v>
      </c>
      <c r="E273">
        <v>1.23</v>
      </c>
    </row>
    <row r="274" spans="1:5" x14ac:dyDescent="0.25">
      <c r="A274" t="s">
        <v>196</v>
      </c>
      <c r="B274" t="s">
        <v>200</v>
      </c>
      <c r="C274">
        <v>1.4223107569721101</v>
      </c>
      <c r="D274">
        <v>1.32</v>
      </c>
      <c r="E274">
        <v>0.93</v>
      </c>
    </row>
    <row r="275" spans="1:5" x14ac:dyDescent="0.25">
      <c r="A275" t="s">
        <v>196</v>
      </c>
      <c r="B275" t="s">
        <v>199</v>
      </c>
      <c r="C275">
        <v>1.4223107569721101</v>
      </c>
      <c r="D275">
        <v>0.66</v>
      </c>
      <c r="E275">
        <v>0.75</v>
      </c>
    </row>
    <row r="276" spans="1:5" x14ac:dyDescent="0.25">
      <c r="A276" t="s">
        <v>196</v>
      </c>
      <c r="B276" t="s">
        <v>303</v>
      </c>
      <c r="C276">
        <v>1.4223107569721101</v>
      </c>
      <c r="D276">
        <v>1.06</v>
      </c>
      <c r="E276">
        <v>0.84</v>
      </c>
    </row>
    <row r="277" spans="1:5" x14ac:dyDescent="0.25">
      <c r="A277" t="s">
        <v>196</v>
      </c>
      <c r="B277" t="s">
        <v>201</v>
      </c>
      <c r="C277">
        <v>1.4223107569721101</v>
      </c>
      <c r="D277">
        <v>1.04</v>
      </c>
      <c r="E277">
        <v>0.66</v>
      </c>
    </row>
    <row r="278" spans="1:5" x14ac:dyDescent="0.25">
      <c r="A278" t="s">
        <v>196</v>
      </c>
      <c r="B278" t="s">
        <v>304</v>
      </c>
      <c r="C278">
        <v>1.4223107569721101</v>
      </c>
      <c r="D278">
        <v>0.97</v>
      </c>
      <c r="E278">
        <v>1.59</v>
      </c>
    </row>
    <row r="279" spans="1:5" x14ac:dyDescent="0.25">
      <c r="A279" t="s">
        <v>196</v>
      </c>
      <c r="B279" t="s">
        <v>198</v>
      </c>
      <c r="C279">
        <v>1.4223107569721101</v>
      </c>
      <c r="D279">
        <v>1.01</v>
      </c>
      <c r="E279">
        <v>0.88</v>
      </c>
    </row>
    <row r="280" spans="1:5" x14ac:dyDescent="0.25">
      <c r="A280" t="s">
        <v>196</v>
      </c>
      <c r="B280" t="s">
        <v>300</v>
      </c>
      <c r="C280">
        <v>1.4223107569721101</v>
      </c>
      <c r="D280">
        <v>0.4</v>
      </c>
      <c r="E280">
        <v>1.01</v>
      </c>
    </row>
    <row r="281" spans="1:5" x14ac:dyDescent="0.25">
      <c r="A281" t="s">
        <v>196</v>
      </c>
      <c r="B281" t="s">
        <v>301</v>
      </c>
      <c r="C281">
        <v>1.4223107569721101</v>
      </c>
      <c r="D281">
        <v>0.53</v>
      </c>
      <c r="E281">
        <v>1.19</v>
      </c>
    </row>
    <row r="282" spans="1:5" x14ac:dyDescent="0.25">
      <c r="A282" t="s">
        <v>196</v>
      </c>
      <c r="B282" t="s">
        <v>203</v>
      </c>
      <c r="C282">
        <v>1.4223107569721101</v>
      </c>
      <c r="D282">
        <v>0.88</v>
      </c>
      <c r="E282">
        <v>1.28</v>
      </c>
    </row>
    <row r="283" spans="1:5" x14ac:dyDescent="0.25">
      <c r="A283" t="s">
        <v>32</v>
      </c>
      <c r="B283" t="s">
        <v>331</v>
      </c>
      <c r="C283">
        <v>1.1244444444444399</v>
      </c>
      <c r="D283">
        <v>0.27</v>
      </c>
      <c r="E283">
        <v>0.54</v>
      </c>
    </row>
    <row r="284" spans="1:5" x14ac:dyDescent="0.25">
      <c r="A284" t="s">
        <v>32</v>
      </c>
      <c r="B284" t="s">
        <v>36</v>
      </c>
      <c r="C284">
        <v>1.1244444444444399</v>
      </c>
      <c r="D284">
        <v>1.34</v>
      </c>
      <c r="E284">
        <v>0.6</v>
      </c>
    </row>
    <row r="285" spans="1:5" x14ac:dyDescent="0.25">
      <c r="A285" t="s">
        <v>32</v>
      </c>
      <c r="B285" t="s">
        <v>212</v>
      </c>
      <c r="C285">
        <v>1.1244444444444399</v>
      </c>
      <c r="D285">
        <v>0.99</v>
      </c>
      <c r="E285">
        <v>1.24</v>
      </c>
    </row>
    <row r="286" spans="1:5" x14ac:dyDescent="0.25">
      <c r="A286" t="s">
        <v>32</v>
      </c>
      <c r="B286" t="s">
        <v>311</v>
      </c>
      <c r="C286">
        <v>1.1244444444444399</v>
      </c>
      <c r="D286">
        <v>0.87</v>
      </c>
      <c r="E286">
        <v>1.07</v>
      </c>
    </row>
    <row r="287" spans="1:5" x14ac:dyDescent="0.25">
      <c r="A287" t="s">
        <v>32</v>
      </c>
      <c r="B287" t="s">
        <v>210</v>
      </c>
      <c r="C287">
        <v>1.1244444444444399</v>
      </c>
      <c r="D287">
        <v>0.6</v>
      </c>
      <c r="E287">
        <v>1.21</v>
      </c>
    </row>
    <row r="288" spans="1:5" x14ac:dyDescent="0.25">
      <c r="A288" t="s">
        <v>32</v>
      </c>
      <c r="B288" t="s">
        <v>312</v>
      </c>
      <c r="C288">
        <v>1.1244444444444399</v>
      </c>
      <c r="D288">
        <v>0.87</v>
      </c>
      <c r="E288">
        <v>1.17</v>
      </c>
    </row>
    <row r="289" spans="1:5" x14ac:dyDescent="0.25">
      <c r="A289" t="s">
        <v>32</v>
      </c>
      <c r="B289" t="s">
        <v>209</v>
      </c>
      <c r="C289">
        <v>1.1244444444444399</v>
      </c>
      <c r="D289">
        <v>0.94</v>
      </c>
      <c r="E289">
        <v>0.67</v>
      </c>
    </row>
    <row r="290" spans="1:5" x14ac:dyDescent="0.25">
      <c r="A290" t="s">
        <v>32</v>
      </c>
      <c r="B290" t="s">
        <v>313</v>
      </c>
      <c r="C290">
        <v>1.1244444444444399</v>
      </c>
      <c r="D290">
        <v>0.87</v>
      </c>
      <c r="E290">
        <v>1.1100000000000001</v>
      </c>
    </row>
    <row r="291" spans="1:5" x14ac:dyDescent="0.25">
      <c r="A291" t="s">
        <v>32</v>
      </c>
      <c r="B291" t="s">
        <v>309</v>
      </c>
      <c r="C291">
        <v>1.1244444444444399</v>
      </c>
      <c r="D291">
        <v>0.54</v>
      </c>
      <c r="E291">
        <v>0.94</v>
      </c>
    </row>
    <row r="292" spans="1:5" x14ac:dyDescent="0.25">
      <c r="A292" t="s">
        <v>32</v>
      </c>
      <c r="B292" t="s">
        <v>308</v>
      </c>
      <c r="C292">
        <v>1.1244444444444399</v>
      </c>
      <c r="D292">
        <v>0.47</v>
      </c>
      <c r="E292">
        <v>1</v>
      </c>
    </row>
    <row r="293" spans="1:5" x14ac:dyDescent="0.25">
      <c r="A293" t="s">
        <v>32</v>
      </c>
      <c r="B293" t="s">
        <v>207</v>
      </c>
      <c r="C293">
        <v>1.1244444444444399</v>
      </c>
      <c r="D293">
        <v>0.74</v>
      </c>
      <c r="E293">
        <v>0.99</v>
      </c>
    </row>
    <row r="294" spans="1:5" x14ac:dyDescent="0.25">
      <c r="A294" t="s">
        <v>32</v>
      </c>
      <c r="B294" t="s">
        <v>330</v>
      </c>
      <c r="C294">
        <v>1.1244444444444399</v>
      </c>
      <c r="D294">
        <v>0.74</v>
      </c>
      <c r="E294">
        <v>1.3</v>
      </c>
    </row>
    <row r="295" spans="1:5" x14ac:dyDescent="0.25">
      <c r="A295" t="s">
        <v>32</v>
      </c>
      <c r="B295" t="s">
        <v>35</v>
      </c>
      <c r="C295">
        <v>1.1244444444444399</v>
      </c>
      <c r="D295">
        <v>1.74</v>
      </c>
      <c r="E295">
        <v>0.8</v>
      </c>
    </row>
    <row r="296" spans="1:5" x14ac:dyDescent="0.25">
      <c r="A296" t="s">
        <v>32</v>
      </c>
      <c r="B296" t="s">
        <v>34</v>
      </c>
      <c r="C296">
        <v>1.1244444444444399</v>
      </c>
      <c r="D296">
        <v>0.54</v>
      </c>
      <c r="E296">
        <v>1.07</v>
      </c>
    </row>
    <row r="297" spans="1:5" x14ac:dyDescent="0.25">
      <c r="A297" t="s">
        <v>32</v>
      </c>
      <c r="B297" t="s">
        <v>310</v>
      </c>
      <c r="C297">
        <v>1.1244444444444399</v>
      </c>
      <c r="D297">
        <v>0.93</v>
      </c>
      <c r="E297">
        <v>0.99</v>
      </c>
    </row>
    <row r="298" spans="1:5" x14ac:dyDescent="0.25">
      <c r="A298" t="s">
        <v>32</v>
      </c>
      <c r="B298" t="s">
        <v>208</v>
      </c>
      <c r="C298">
        <v>1.1244444444444399</v>
      </c>
      <c r="D298">
        <v>1.55</v>
      </c>
      <c r="E298">
        <v>0.99</v>
      </c>
    </row>
    <row r="299" spans="1:5" x14ac:dyDescent="0.25">
      <c r="A299" t="s">
        <v>32</v>
      </c>
      <c r="B299" t="s">
        <v>33</v>
      </c>
      <c r="C299">
        <v>1.1244444444444399</v>
      </c>
      <c r="D299">
        <v>1.48</v>
      </c>
      <c r="E299">
        <v>0.37</v>
      </c>
    </row>
    <row r="300" spans="1:5" x14ac:dyDescent="0.25">
      <c r="A300" t="s">
        <v>32</v>
      </c>
      <c r="B300" t="s">
        <v>211</v>
      </c>
      <c r="C300">
        <v>1.1244444444444399</v>
      </c>
      <c r="D300">
        <v>0.74</v>
      </c>
      <c r="E300">
        <v>1.85</v>
      </c>
    </row>
    <row r="301" spans="1:5" x14ac:dyDescent="0.25">
      <c r="A301" t="s">
        <v>213</v>
      </c>
      <c r="B301" t="s">
        <v>221</v>
      </c>
      <c r="C301">
        <v>1.1565656565656599</v>
      </c>
      <c r="D301">
        <v>0.5</v>
      </c>
      <c r="E301">
        <v>0.75</v>
      </c>
    </row>
    <row r="302" spans="1:5" x14ac:dyDescent="0.25">
      <c r="A302" t="s">
        <v>213</v>
      </c>
      <c r="B302" t="s">
        <v>214</v>
      </c>
      <c r="C302">
        <v>1.1565656565656599</v>
      </c>
      <c r="D302">
        <v>1.76</v>
      </c>
      <c r="E302">
        <v>0.65</v>
      </c>
    </row>
    <row r="303" spans="1:5" x14ac:dyDescent="0.25">
      <c r="A303" t="s">
        <v>213</v>
      </c>
      <c r="B303" t="s">
        <v>217</v>
      </c>
      <c r="C303">
        <v>1.1565656565656599</v>
      </c>
      <c r="D303">
        <v>0.5</v>
      </c>
      <c r="E303">
        <v>1.1599999999999999</v>
      </c>
    </row>
    <row r="304" spans="1:5" x14ac:dyDescent="0.25">
      <c r="A304" t="s">
        <v>213</v>
      </c>
      <c r="B304" t="s">
        <v>216</v>
      </c>
      <c r="C304">
        <v>1.1565656565656599</v>
      </c>
      <c r="D304">
        <v>0.85</v>
      </c>
      <c r="E304">
        <v>1.66</v>
      </c>
    </row>
    <row r="305" spans="1:5" x14ac:dyDescent="0.25">
      <c r="A305" t="s">
        <v>213</v>
      </c>
      <c r="B305" t="s">
        <v>218</v>
      </c>
      <c r="C305">
        <v>1.1565656565656599</v>
      </c>
      <c r="D305">
        <v>1.18</v>
      </c>
      <c r="E305">
        <v>0.56999999999999995</v>
      </c>
    </row>
    <row r="306" spans="1:5" x14ac:dyDescent="0.25">
      <c r="A306" t="s">
        <v>213</v>
      </c>
      <c r="B306" t="s">
        <v>219</v>
      </c>
      <c r="C306">
        <v>1.1565656565656599</v>
      </c>
      <c r="D306">
        <v>0.52</v>
      </c>
      <c r="E306">
        <v>1.18</v>
      </c>
    </row>
    <row r="307" spans="1:5" x14ac:dyDescent="0.25">
      <c r="A307" t="s">
        <v>213</v>
      </c>
      <c r="B307" t="s">
        <v>215</v>
      </c>
      <c r="C307">
        <v>1.1565656565656599</v>
      </c>
      <c r="D307">
        <v>1.06</v>
      </c>
      <c r="E307">
        <v>1.06</v>
      </c>
    </row>
    <row r="308" spans="1:5" x14ac:dyDescent="0.25">
      <c r="A308" t="s">
        <v>213</v>
      </c>
      <c r="B308" t="s">
        <v>314</v>
      </c>
      <c r="C308">
        <v>1.1565656565656599</v>
      </c>
      <c r="D308">
        <v>0.76</v>
      </c>
      <c r="E308">
        <v>1.04</v>
      </c>
    </row>
    <row r="309" spans="1:5" x14ac:dyDescent="0.25">
      <c r="A309" t="s">
        <v>213</v>
      </c>
      <c r="B309" t="s">
        <v>315</v>
      </c>
      <c r="C309">
        <v>1.1565656565656599</v>
      </c>
      <c r="D309">
        <v>1.47</v>
      </c>
      <c r="E309">
        <v>0.38</v>
      </c>
    </row>
    <row r="310" spans="1:5" x14ac:dyDescent="0.25">
      <c r="A310" t="s">
        <v>213</v>
      </c>
      <c r="B310" t="s">
        <v>220</v>
      </c>
      <c r="C310">
        <v>1.1565656565656599</v>
      </c>
      <c r="D310">
        <v>0.5</v>
      </c>
      <c r="E310">
        <v>1.41</v>
      </c>
    </row>
    <row r="311" spans="1:5" x14ac:dyDescent="0.25">
      <c r="A311" t="s">
        <v>213</v>
      </c>
      <c r="B311" t="s">
        <v>222</v>
      </c>
      <c r="C311">
        <v>1.1565656565656599</v>
      </c>
      <c r="D311">
        <v>1.23</v>
      </c>
      <c r="E311">
        <v>1.28</v>
      </c>
    </row>
    <row r="312" spans="1:5" x14ac:dyDescent="0.25">
      <c r="A312" t="s">
        <v>213</v>
      </c>
      <c r="B312" t="s">
        <v>223</v>
      </c>
      <c r="C312">
        <v>1.1565656565656599</v>
      </c>
      <c r="D312">
        <v>0.8</v>
      </c>
      <c r="E312">
        <v>0.86</v>
      </c>
    </row>
    <row r="313" spans="1:5" x14ac:dyDescent="0.25">
      <c r="A313" t="s">
        <v>37</v>
      </c>
      <c r="B313" t="s">
        <v>224</v>
      </c>
      <c r="C313">
        <v>1.3097345132743401</v>
      </c>
      <c r="D313">
        <v>0.64</v>
      </c>
      <c r="E313">
        <v>1.4</v>
      </c>
    </row>
    <row r="314" spans="1:5" x14ac:dyDescent="0.25">
      <c r="A314" t="s">
        <v>37</v>
      </c>
      <c r="B314" t="s">
        <v>229</v>
      </c>
      <c r="C314">
        <v>1.3097345132743401</v>
      </c>
      <c r="D314">
        <v>0.41</v>
      </c>
      <c r="E314">
        <v>0.99</v>
      </c>
    </row>
    <row r="315" spans="1:5" x14ac:dyDescent="0.25">
      <c r="A315" t="s">
        <v>37</v>
      </c>
      <c r="B315" t="s">
        <v>227</v>
      </c>
      <c r="C315">
        <v>1.3097345132743401</v>
      </c>
      <c r="D315">
        <v>0.96</v>
      </c>
      <c r="E315">
        <v>1.02</v>
      </c>
    </row>
    <row r="316" spans="1:5" x14ac:dyDescent="0.25">
      <c r="A316" t="s">
        <v>37</v>
      </c>
      <c r="B316" t="s">
        <v>226</v>
      </c>
      <c r="C316">
        <v>1.3097345132743401</v>
      </c>
      <c r="D316">
        <v>1.23</v>
      </c>
      <c r="E316">
        <v>1.28</v>
      </c>
    </row>
    <row r="317" spans="1:5" x14ac:dyDescent="0.25">
      <c r="A317" t="s">
        <v>37</v>
      </c>
      <c r="B317" t="s">
        <v>39</v>
      </c>
      <c r="C317">
        <v>1.3097345132743401</v>
      </c>
      <c r="D317">
        <v>0.76</v>
      </c>
      <c r="E317">
        <v>1.1100000000000001</v>
      </c>
    </row>
    <row r="318" spans="1:5" x14ac:dyDescent="0.25">
      <c r="A318" t="s">
        <v>37</v>
      </c>
      <c r="B318" t="s">
        <v>225</v>
      </c>
      <c r="C318">
        <v>1.3097345132743401</v>
      </c>
      <c r="D318">
        <v>0.88</v>
      </c>
      <c r="E318">
        <v>0.47</v>
      </c>
    </row>
    <row r="319" spans="1:5" x14ac:dyDescent="0.25">
      <c r="A319" t="s">
        <v>37</v>
      </c>
      <c r="B319" t="s">
        <v>231</v>
      </c>
      <c r="C319">
        <v>1.3097345132743401</v>
      </c>
      <c r="D319">
        <v>1.02</v>
      </c>
      <c r="E319">
        <v>0.75</v>
      </c>
    </row>
    <row r="320" spans="1:5" x14ac:dyDescent="0.25">
      <c r="A320" t="s">
        <v>37</v>
      </c>
      <c r="B320" t="s">
        <v>38</v>
      </c>
      <c r="C320">
        <v>1.3097345132743401</v>
      </c>
      <c r="D320">
        <v>0.41</v>
      </c>
      <c r="E320">
        <v>0.82</v>
      </c>
    </row>
    <row r="321" spans="1:5" x14ac:dyDescent="0.25">
      <c r="A321" t="s">
        <v>37</v>
      </c>
      <c r="B321" t="s">
        <v>228</v>
      </c>
      <c r="C321">
        <v>1.3097345132743401</v>
      </c>
      <c r="D321">
        <v>1.07</v>
      </c>
      <c r="E321">
        <v>1.28</v>
      </c>
    </row>
    <row r="322" spans="1:5" x14ac:dyDescent="0.25">
      <c r="A322" t="s">
        <v>37</v>
      </c>
      <c r="B322" t="s">
        <v>230</v>
      </c>
      <c r="C322">
        <v>1.3097345132743401</v>
      </c>
      <c r="D322">
        <v>0.99</v>
      </c>
      <c r="E322">
        <v>0.88</v>
      </c>
    </row>
    <row r="323" spans="1:5" x14ac:dyDescent="0.25">
      <c r="A323" t="s">
        <v>337</v>
      </c>
      <c r="B323" t="s">
        <v>338</v>
      </c>
      <c r="C323">
        <v>1.1111111111111101</v>
      </c>
      <c r="D323">
        <v>1.02</v>
      </c>
      <c r="E323">
        <v>1.02</v>
      </c>
    </row>
    <row r="324" spans="1:5" x14ac:dyDescent="0.25">
      <c r="A324" t="s">
        <v>337</v>
      </c>
      <c r="B324" t="s">
        <v>367</v>
      </c>
      <c r="C324">
        <v>1.1111111111111101</v>
      </c>
      <c r="D324">
        <v>0.95</v>
      </c>
      <c r="E324">
        <v>1.5</v>
      </c>
    </row>
    <row r="325" spans="1:5" x14ac:dyDescent="0.25">
      <c r="A325" t="s">
        <v>337</v>
      </c>
      <c r="B325" t="s">
        <v>368</v>
      </c>
      <c r="C325">
        <v>1.1111111111111101</v>
      </c>
      <c r="D325">
        <v>0.61</v>
      </c>
      <c r="E325">
        <v>0.51</v>
      </c>
    </row>
    <row r="326" spans="1:5" x14ac:dyDescent="0.25">
      <c r="A326" t="s">
        <v>337</v>
      </c>
      <c r="B326" t="s">
        <v>373</v>
      </c>
      <c r="C326">
        <v>1.1111111111111101</v>
      </c>
      <c r="D326">
        <v>0.47</v>
      </c>
      <c r="E326">
        <v>0.94</v>
      </c>
    </row>
    <row r="327" spans="1:5" x14ac:dyDescent="0.25">
      <c r="A327" t="s">
        <v>337</v>
      </c>
      <c r="B327" t="s">
        <v>374</v>
      </c>
      <c r="C327">
        <v>1.1111111111111101</v>
      </c>
      <c r="D327">
        <v>0.68</v>
      </c>
      <c r="E327">
        <v>1.77</v>
      </c>
    </row>
    <row r="328" spans="1:5" x14ac:dyDescent="0.25">
      <c r="A328" t="s">
        <v>337</v>
      </c>
      <c r="B328" t="s">
        <v>382</v>
      </c>
      <c r="C328">
        <v>1.1111111111111101</v>
      </c>
      <c r="D328">
        <v>1.75</v>
      </c>
      <c r="E328">
        <v>0.82</v>
      </c>
    </row>
    <row r="329" spans="1:5" x14ac:dyDescent="0.25">
      <c r="A329" t="s">
        <v>337</v>
      </c>
      <c r="B329" t="s">
        <v>383</v>
      </c>
      <c r="C329">
        <v>1.1111111111111101</v>
      </c>
      <c r="D329">
        <v>0.57999999999999996</v>
      </c>
      <c r="E329">
        <v>0.94</v>
      </c>
    </row>
    <row r="330" spans="1:5" x14ac:dyDescent="0.25">
      <c r="A330" t="s">
        <v>337</v>
      </c>
      <c r="B330" t="s">
        <v>403</v>
      </c>
      <c r="C330">
        <v>1.1111111111111101</v>
      </c>
      <c r="D330">
        <v>1.1200000000000001</v>
      </c>
      <c r="E330">
        <v>1.1200000000000001</v>
      </c>
    </row>
    <row r="331" spans="1:5" x14ac:dyDescent="0.25">
      <c r="A331" t="s">
        <v>337</v>
      </c>
      <c r="B331" t="s">
        <v>407</v>
      </c>
      <c r="C331">
        <v>1.1111111111111101</v>
      </c>
      <c r="D331">
        <v>1.05</v>
      </c>
      <c r="E331">
        <v>0.7</v>
      </c>
    </row>
    <row r="332" spans="1:5" x14ac:dyDescent="0.25">
      <c r="A332" t="s">
        <v>337</v>
      </c>
      <c r="B332" t="s">
        <v>408</v>
      </c>
      <c r="C332">
        <v>1.1111111111111101</v>
      </c>
      <c r="D332">
        <v>0.82</v>
      </c>
      <c r="E332">
        <v>0.92</v>
      </c>
    </row>
    <row r="333" spans="1:5" x14ac:dyDescent="0.25">
      <c r="A333" t="s">
        <v>344</v>
      </c>
      <c r="B333" t="s">
        <v>345</v>
      </c>
      <c r="C333">
        <v>1.36231884057971</v>
      </c>
      <c r="D333">
        <v>0.73</v>
      </c>
      <c r="E333">
        <v>1.68</v>
      </c>
    </row>
    <row r="334" spans="1:5" x14ac:dyDescent="0.25">
      <c r="A334" t="s">
        <v>344</v>
      </c>
      <c r="B334" t="s">
        <v>350</v>
      </c>
      <c r="C334">
        <v>1.36231884057971</v>
      </c>
      <c r="D334">
        <v>0.64</v>
      </c>
      <c r="E334">
        <v>0.64</v>
      </c>
    </row>
    <row r="335" spans="1:5" x14ac:dyDescent="0.25">
      <c r="A335" t="s">
        <v>344</v>
      </c>
      <c r="B335" t="s">
        <v>358</v>
      </c>
      <c r="C335">
        <v>1.36231884057971</v>
      </c>
      <c r="D335">
        <v>0.31</v>
      </c>
      <c r="E335">
        <v>1.36</v>
      </c>
    </row>
    <row r="336" spans="1:5" x14ac:dyDescent="0.25">
      <c r="A336" t="s">
        <v>344</v>
      </c>
      <c r="B336" t="s">
        <v>370</v>
      </c>
      <c r="C336">
        <v>1.36231884057971</v>
      </c>
      <c r="D336">
        <v>0.37</v>
      </c>
      <c r="E336">
        <v>1.35</v>
      </c>
    </row>
    <row r="337" spans="1:5" x14ac:dyDescent="0.25">
      <c r="A337" t="s">
        <v>344</v>
      </c>
      <c r="B337" t="s">
        <v>376</v>
      </c>
      <c r="C337">
        <v>1.36231884057971</v>
      </c>
      <c r="D337">
        <v>1.99</v>
      </c>
      <c r="E337">
        <v>0.94</v>
      </c>
    </row>
    <row r="338" spans="1:5" x14ac:dyDescent="0.25">
      <c r="A338" t="s">
        <v>344</v>
      </c>
      <c r="B338" t="s">
        <v>379</v>
      </c>
      <c r="C338">
        <v>1.36231884057971</v>
      </c>
      <c r="D338">
        <v>1.47</v>
      </c>
      <c r="E338">
        <v>0.86</v>
      </c>
    </row>
    <row r="339" spans="1:5" x14ac:dyDescent="0.25">
      <c r="A339" t="s">
        <v>344</v>
      </c>
      <c r="B339" t="s">
        <v>411</v>
      </c>
      <c r="C339">
        <v>1.36231884057971</v>
      </c>
      <c r="D339">
        <v>1.26</v>
      </c>
      <c r="E339">
        <v>0.1</v>
      </c>
    </row>
    <row r="340" spans="1:5" x14ac:dyDescent="0.25">
      <c r="A340" t="s">
        <v>344</v>
      </c>
      <c r="B340" t="s">
        <v>421</v>
      </c>
      <c r="C340">
        <v>1.36231884057971</v>
      </c>
      <c r="D340">
        <v>0.73</v>
      </c>
      <c r="E340">
        <v>1.26</v>
      </c>
    </row>
    <row r="341" spans="1:5" x14ac:dyDescent="0.25">
      <c r="A341" t="s">
        <v>344</v>
      </c>
      <c r="B341" t="s">
        <v>422</v>
      </c>
      <c r="C341">
        <v>1.36231884057971</v>
      </c>
      <c r="D341">
        <v>1.47</v>
      </c>
      <c r="E341">
        <v>0.84</v>
      </c>
    </row>
    <row r="342" spans="1:5" x14ac:dyDescent="0.25">
      <c r="A342" t="s">
        <v>344</v>
      </c>
      <c r="B342" t="s">
        <v>424</v>
      </c>
      <c r="C342">
        <v>1.36231884057971</v>
      </c>
      <c r="D342">
        <v>1.05</v>
      </c>
      <c r="E342">
        <v>1.05</v>
      </c>
    </row>
    <row r="343" spans="1:5" x14ac:dyDescent="0.25">
      <c r="A343" t="s">
        <v>340</v>
      </c>
      <c r="B343" t="s">
        <v>341</v>
      </c>
      <c r="C343">
        <v>1.1275862068965501</v>
      </c>
      <c r="D343">
        <v>0.64</v>
      </c>
      <c r="E343">
        <v>1.44</v>
      </c>
    </row>
    <row r="344" spans="1:5" x14ac:dyDescent="0.25">
      <c r="A344" t="s">
        <v>340</v>
      </c>
      <c r="B344" t="s">
        <v>352</v>
      </c>
      <c r="C344">
        <v>1.1275862068965501</v>
      </c>
      <c r="D344">
        <v>0.8</v>
      </c>
      <c r="E344">
        <v>1</v>
      </c>
    </row>
    <row r="345" spans="1:5" x14ac:dyDescent="0.25">
      <c r="A345" t="s">
        <v>340</v>
      </c>
      <c r="B345" t="s">
        <v>353</v>
      </c>
      <c r="C345">
        <v>1.1275862068965501</v>
      </c>
      <c r="D345">
        <v>1.1200000000000001</v>
      </c>
      <c r="E345">
        <v>0.53</v>
      </c>
    </row>
    <row r="346" spans="1:5" x14ac:dyDescent="0.25">
      <c r="A346" t="s">
        <v>340</v>
      </c>
      <c r="B346" t="s">
        <v>354</v>
      </c>
      <c r="C346">
        <v>1.1275862068965501</v>
      </c>
      <c r="D346">
        <v>1.66</v>
      </c>
      <c r="E346">
        <v>0.53</v>
      </c>
    </row>
    <row r="347" spans="1:5" x14ac:dyDescent="0.25">
      <c r="A347" t="s">
        <v>340</v>
      </c>
      <c r="B347" t="s">
        <v>356</v>
      </c>
      <c r="C347">
        <v>1.1275862068965501</v>
      </c>
      <c r="D347">
        <v>0.9</v>
      </c>
      <c r="E347">
        <v>1.25</v>
      </c>
    </row>
    <row r="348" spans="1:5" x14ac:dyDescent="0.25">
      <c r="A348" t="s">
        <v>340</v>
      </c>
      <c r="B348" t="s">
        <v>361</v>
      </c>
      <c r="C348">
        <v>1.1275862068965501</v>
      </c>
      <c r="D348">
        <v>0.64</v>
      </c>
      <c r="E348">
        <v>1.17</v>
      </c>
    </row>
    <row r="349" spans="1:5" x14ac:dyDescent="0.25">
      <c r="A349" t="s">
        <v>340</v>
      </c>
      <c r="B349" t="s">
        <v>365</v>
      </c>
      <c r="C349">
        <v>1.1275862068965501</v>
      </c>
      <c r="D349">
        <v>0.9</v>
      </c>
      <c r="E349">
        <v>1.1000000000000001</v>
      </c>
    </row>
    <row r="350" spans="1:5" x14ac:dyDescent="0.25">
      <c r="A350" t="s">
        <v>340</v>
      </c>
      <c r="B350" t="s">
        <v>377</v>
      </c>
      <c r="C350">
        <v>1.1275862068965501</v>
      </c>
      <c r="D350">
        <v>0.7</v>
      </c>
      <c r="E350">
        <v>0.9</v>
      </c>
    </row>
    <row r="351" spans="1:5" x14ac:dyDescent="0.25">
      <c r="A351" t="s">
        <v>340</v>
      </c>
      <c r="B351" t="s">
        <v>378</v>
      </c>
      <c r="C351">
        <v>1.1275862068965501</v>
      </c>
      <c r="D351">
        <v>0.6</v>
      </c>
      <c r="E351">
        <v>1.2</v>
      </c>
    </row>
    <row r="352" spans="1:5" x14ac:dyDescent="0.25">
      <c r="A352" t="s">
        <v>340</v>
      </c>
      <c r="B352" t="s">
        <v>385</v>
      </c>
      <c r="C352">
        <v>1.1275862068965501</v>
      </c>
      <c r="D352">
        <v>0.48</v>
      </c>
      <c r="E352">
        <v>1.23</v>
      </c>
    </row>
    <row r="353" spans="1:5" x14ac:dyDescent="0.25">
      <c r="A353" t="s">
        <v>340</v>
      </c>
      <c r="B353" t="s">
        <v>387</v>
      </c>
      <c r="C353">
        <v>1.1275862068965501</v>
      </c>
      <c r="D353">
        <v>0.75</v>
      </c>
      <c r="E353">
        <v>1.6</v>
      </c>
    </row>
    <row r="354" spans="1:5" x14ac:dyDescent="0.25">
      <c r="A354" t="s">
        <v>340</v>
      </c>
      <c r="B354" t="s">
        <v>390</v>
      </c>
      <c r="C354">
        <v>1.1275862068965501</v>
      </c>
      <c r="D354">
        <v>0.8</v>
      </c>
      <c r="E354">
        <v>1.3</v>
      </c>
    </row>
    <row r="355" spans="1:5" x14ac:dyDescent="0.25">
      <c r="A355" t="s">
        <v>340</v>
      </c>
      <c r="B355" t="s">
        <v>394</v>
      </c>
      <c r="C355">
        <v>1.1275862068965501</v>
      </c>
      <c r="D355">
        <v>0.8</v>
      </c>
      <c r="E355">
        <v>1.07</v>
      </c>
    </row>
    <row r="356" spans="1:5" x14ac:dyDescent="0.25">
      <c r="A356" t="s">
        <v>340</v>
      </c>
      <c r="B356" t="s">
        <v>405</v>
      </c>
      <c r="C356">
        <v>1.1275862068965501</v>
      </c>
      <c r="D356">
        <v>0.53</v>
      </c>
      <c r="E356">
        <v>0.85</v>
      </c>
    </row>
    <row r="357" spans="1:5" x14ac:dyDescent="0.25">
      <c r="A357" t="s">
        <v>340</v>
      </c>
      <c r="B357" t="s">
        <v>413</v>
      </c>
      <c r="C357">
        <v>1.1275862068965501</v>
      </c>
      <c r="D357">
        <v>1.3</v>
      </c>
      <c r="E357">
        <v>0.7</v>
      </c>
    </row>
    <row r="358" spans="1:5" x14ac:dyDescent="0.25">
      <c r="A358" t="s">
        <v>340</v>
      </c>
      <c r="B358" t="s">
        <v>415</v>
      </c>
      <c r="C358">
        <v>1.1275862068965501</v>
      </c>
      <c r="D358">
        <v>0.91</v>
      </c>
      <c r="E358">
        <v>0.64</v>
      </c>
    </row>
    <row r="359" spans="1:5" x14ac:dyDescent="0.25">
      <c r="A359" t="s">
        <v>340</v>
      </c>
      <c r="B359" t="s">
        <v>418</v>
      </c>
      <c r="C359">
        <v>1.1275862068965501</v>
      </c>
      <c r="D359">
        <v>1.07</v>
      </c>
      <c r="E359">
        <v>0.64</v>
      </c>
    </row>
    <row r="360" spans="1:5" x14ac:dyDescent="0.25">
      <c r="A360" t="s">
        <v>340</v>
      </c>
      <c r="B360" t="s">
        <v>428</v>
      </c>
      <c r="C360">
        <v>1.1275862068965501</v>
      </c>
      <c r="D360">
        <v>0.65</v>
      </c>
      <c r="E360">
        <v>1.2</v>
      </c>
    </row>
    <row r="361" spans="1:5" x14ac:dyDescent="0.25">
      <c r="A361" t="s">
        <v>340</v>
      </c>
      <c r="B361" t="s">
        <v>429</v>
      </c>
      <c r="C361">
        <v>1.1275862068965501</v>
      </c>
      <c r="D361">
        <v>0.55000000000000004</v>
      </c>
      <c r="E361">
        <v>0.85</v>
      </c>
    </row>
    <row r="362" spans="1:5" x14ac:dyDescent="0.25">
      <c r="A362" t="s">
        <v>340</v>
      </c>
      <c r="B362" t="s">
        <v>431</v>
      </c>
      <c r="C362">
        <v>1.1275862068965501</v>
      </c>
      <c r="D362">
        <v>1.1000000000000001</v>
      </c>
      <c r="E362">
        <v>0.8</v>
      </c>
    </row>
    <row r="363" spans="1:5" x14ac:dyDescent="0.25">
      <c r="A363" t="s">
        <v>342</v>
      </c>
      <c r="B363" t="s">
        <v>343</v>
      </c>
      <c r="C363">
        <v>0.86980609418282495</v>
      </c>
      <c r="D363">
        <v>0.42</v>
      </c>
      <c r="E363">
        <v>1.1599999999999999</v>
      </c>
    </row>
    <row r="364" spans="1:5" x14ac:dyDescent="0.25">
      <c r="A364" t="s">
        <v>342</v>
      </c>
      <c r="B364" t="s">
        <v>346</v>
      </c>
      <c r="C364">
        <v>0.86980609418282495</v>
      </c>
      <c r="D364">
        <v>0.4</v>
      </c>
      <c r="E364">
        <v>0.75</v>
      </c>
    </row>
    <row r="365" spans="1:5" x14ac:dyDescent="0.25">
      <c r="A365" t="s">
        <v>342</v>
      </c>
      <c r="B365" t="s">
        <v>348</v>
      </c>
      <c r="C365">
        <v>0.86980609418282495</v>
      </c>
      <c r="D365">
        <v>1.06</v>
      </c>
      <c r="E365">
        <v>0.85</v>
      </c>
    </row>
    <row r="366" spans="1:5" x14ac:dyDescent="0.25">
      <c r="A366" t="s">
        <v>342</v>
      </c>
      <c r="B366" t="s">
        <v>363</v>
      </c>
      <c r="C366">
        <v>0.86980609418282495</v>
      </c>
      <c r="D366">
        <v>0.57999999999999996</v>
      </c>
      <c r="E366">
        <v>1.27</v>
      </c>
    </row>
    <row r="367" spans="1:5" x14ac:dyDescent="0.25">
      <c r="A367" t="s">
        <v>342</v>
      </c>
      <c r="B367" t="s">
        <v>364</v>
      </c>
      <c r="C367">
        <v>0.86980609418282495</v>
      </c>
      <c r="D367">
        <v>0.63</v>
      </c>
      <c r="E367">
        <v>1.27</v>
      </c>
    </row>
    <row r="368" spans="1:5" x14ac:dyDescent="0.25">
      <c r="A368" t="s">
        <v>342</v>
      </c>
      <c r="B368" t="s">
        <v>380</v>
      </c>
      <c r="C368">
        <v>0.86980609418282495</v>
      </c>
      <c r="D368">
        <v>1.24</v>
      </c>
      <c r="E368">
        <v>0.65</v>
      </c>
    </row>
    <row r="369" spans="1:5" x14ac:dyDescent="0.25">
      <c r="A369" t="s">
        <v>342</v>
      </c>
      <c r="B369" t="s">
        <v>384</v>
      </c>
      <c r="C369">
        <v>0.86980609418282495</v>
      </c>
      <c r="D369">
        <v>1.06</v>
      </c>
      <c r="E369">
        <v>1.1599999999999999</v>
      </c>
    </row>
    <row r="370" spans="1:5" x14ac:dyDescent="0.25">
      <c r="A370" t="s">
        <v>342</v>
      </c>
      <c r="B370" t="s">
        <v>386</v>
      </c>
      <c r="C370">
        <v>0.86980609418282495</v>
      </c>
      <c r="D370">
        <v>0.9</v>
      </c>
      <c r="E370">
        <v>1.06</v>
      </c>
    </row>
    <row r="371" spans="1:5" x14ac:dyDescent="0.25">
      <c r="A371" t="s">
        <v>342</v>
      </c>
      <c r="B371" t="s">
        <v>392</v>
      </c>
      <c r="C371">
        <v>0.86980609418282495</v>
      </c>
      <c r="D371">
        <v>0.57999999999999996</v>
      </c>
      <c r="E371">
        <v>1.32</v>
      </c>
    </row>
    <row r="372" spans="1:5" x14ac:dyDescent="0.25">
      <c r="A372" t="s">
        <v>342</v>
      </c>
      <c r="B372" t="s">
        <v>393</v>
      </c>
      <c r="C372">
        <v>0.86980609418282495</v>
      </c>
      <c r="D372">
        <v>0.74</v>
      </c>
      <c r="E372">
        <v>0.85</v>
      </c>
    </row>
    <row r="373" spans="1:5" x14ac:dyDescent="0.25">
      <c r="A373" t="s">
        <v>342</v>
      </c>
      <c r="B373" t="s">
        <v>396</v>
      </c>
      <c r="C373">
        <v>0.86980609418282495</v>
      </c>
      <c r="D373">
        <v>0.55000000000000004</v>
      </c>
      <c r="E373">
        <v>1.19</v>
      </c>
    </row>
    <row r="374" spans="1:5" x14ac:dyDescent="0.25">
      <c r="A374" t="s">
        <v>342</v>
      </c>
      <c r="B374" t="s">
        <v>398</v>
      </c>
      <c r="C374">
        <v>0.86980609418282495</v>
      </c>
      <c r="D374">
        <v>0.85</v>
      </c>
      <c r="E374">
        <v>1.64</v>
      </c>
    </row>
    <row r="375" spans="1:5" x14ac:dyDescent="0.25">
      <c r="A375" t="s">
        <v>342</v>
      </c>
      <c r="B375" t="s">
        <v>399</v>
      </c>
      <c r="C375">
        <v>0.86980609418282495</v>
      </c>
      <c r="D375">
        <v>0.8</v>
      </c>
      <c r="E375">
        <v>0.94</v>
      </c>
    </row>
    <row r="376" spans="1:5" x14ac:dyDescent="0.25">
      <c r="A376" t="s">
        <v>342</v>
      </c>
      <c r="B376" t="s">
        <v>400</v>
      </c>
      <c r="C376">
        <v>0.86980609418282495</v>
      </c>
      <c r="D376">
        <v>0.9</v>
      </c>
      <c r="E376">
        <v>0.57999999999999996</v>
      </c>
    </row>
    <row r="377" spans="1:5" x14ac:dyDescent="0.25">
      <c r="A377" t="s">
        <v>342</v>
      </c>
      <c r="B377" t="s">
        <v>402</v>
      </c>
      <c r="C377">
        <v>0.86980609418282495</v>
      </c>
      <c r="D377">
        <v>0.79</v>
      </c>
      <c r="E377">
        <v>0.9</v>
      </c>
    </row>
    <row r="378" spans="1:5" x14ac:dyDescent="0.25">
      <c r="A378" t="s">
        <v>342</v>
      </c>
      <c r="B378" t="s">
        <v>406</v>
      </c>
      <c r="C378">
        <v>0.86980609418282495</v>
      </c>
      <c r="D378">
        <v>0.65</v>
      </c>
      <c r="E378">
        <v>0.8</v>
      </c>
    </row>
    <row r="379" spans="1:5" x14ac:dyDescent="0.25">
      <c r="A379" t="s">
        <v>342</v>
      </c>
      <c r="B379" t="s">
        <v>409</v>
      </c>
      <c r="C379">
        <v>0.86980609418282495</v>
      </c>
      <c r="D379">
        <v>0.75</v>
      </c>
      <c r="E379">
        <v>1.04</v>
      </c>
    </row>
    <row r="380" spans="1:5" x14ac:dyDescent="0.25">
      <c r="A380" t="s">
        <v>342</v>
      </c>
      <c r="B380" t="s">
        <v>414</v>
      </c>
      <c r="C380">
        <v>0.86980609418282495</v>
      </c>
      <c r="D380">
        <v>0.75</v>
      </c>
      <c r="E380">
        <v>1.04</v>
      </c>
    </row>
    <row r="381" spans="1:5" x14ac:dyDescent="0.25">
      <c r="A381" t="s">
        <v>342</v>
      </c>
      <c r="B381" t="s">
        <v>420</v>
      </c>
      <c r="C381">
        <v>0.86980609418282495</v>
      </c>
      <c r="D381">
        <v>0.79</v>
      </c>
      <c r="E381">
        <v>0.74</v>
      </c>
    </row>
    <row r="382" spans="1:5" x14ac:dyDescent="0.25">
      <c r="A382" t="s">
        <v>342</v>
      </c>
      <c r="B382" t="s">
        <v>426</v>
      </c>
      <c r="C382">
        <v>0.86980609418282495</v>
      </c>
      <c r="D382">
        <v>0.48</v>
      </c>
      <c r="E382">
        <v>1.06</v>
      </c>
    </row>
    <row r="383" spans="1:5" x14ac:dyDescent="0.25">
      <c r="A383" t="s">
        <v>342</v>
      </c>
      <c r="B383" t="s">
        <v>430</v>
      </c>
      <c r="C383">
        <v>0.86980609418282495</v>
      </c>
      <c r="D383">
        <v>0.85</v>
      </c>
      <c r="E383">
        <v>0.85</v>
      </c>
    </row>
    <row r="384" spans="1:5" x14ac:dyDescent="0.25">
      <c r="A384" t="s">
        <v>342</v>
      </c>
      <c r="B384" t="s">
        <v>436</v>
      </c>
      <c r="C384">
        <v>0.86980609418282495</v>
      </c>
      <c r="D384">
        <v>0.45</v>
      </c>
      <c r="E384">
        <v>0.94</v>
      </c>
    </row>
    <row r="385" spans="1:5" x14ac:dyDescent="0.25">
      <c r="A385" t="s">
        <v>40</v>
      </c>
      <c r="B385" t="s">
        <v>339</v>
      </c>
      <c r="C385">
        <v>1.15290519877676</v>
      </c>
      <c r="D385">
        <v>0.64</v>
      </c>
      <c r="E385">
        <v>0.85</v>
      </c>
    </row>
    <row r="386" spans="1:5" x14ac:dyDescent="0.25">
      <c r="A386" t="s">
        <v>40</v>
      </c>
      <c r="B386" t="s">
        <v>333</v>
      </c>
      <c r="C386">
        <v>1.15290519877676</v>
      </c>
      <c r="D386">
        <v>0.64</v>
      </c>
      <c r="E386">
        <v>1.32</v>
      </c>
    </row>
    <row r="387" spans="1:5" x14ac:dyDescent="0.25">
      <c r="A387" t="s">
        <v>40</v>
      </c>
      <c r="B387" t="s">
        <v>238</v>
      </c>
      <c r="C387">
        <v>1.15290519877676</v>
      </c>
      <c r="D387">
        <v>0.47</v>
      </c>
      <c r="E387">
        <v>0.85</v>
      </c>
    </row>
    <row r="388" spans="1:5" x14ac:dyDescent="0.25">
      <c r="A388" t="s">
        <v>40</v>
      </c>
      <c r="B388" t="s">
        <v>320</v>
      </c>
      <c r="C388">
        <v>1.15290519877676</v>
      </c>
      <c r="D388">
        <v>1.36</v>
      </c>
      <c r="E388">
        <v>1</v>
      </c>
    </row>
    <row r="389" spans="1:5" x14ac:dyDescent="0.25">
      <c r="A389" t="s">
        <v>40</v>
      </c>
      <c r="B389" t="s">
        <v>234</v>
      </c>
      <c r="C389">
        <v>1.15290519877676</v>
      </c>
      <c r="D389">
        <v>0.54</v>
      </c>
      <c r="E389">
        <v>1.0900000000000001</v>
      </c>
    </row>
    <row r="390" spans="1:5" x14ac:dyDescent="0.25">
      <c r="A390" t="s">
        <v>40</v>
      </c>
      <c r="B390" t="s">
        <v>316</v>
      </c>
      <c r="C390">
        <v>1.15290519877676</v>
      </c>
      <c r="D390">
        <v>0.63</v>
      </c>
      <c r="E390">
        <v>1.54</v>
      </c>
    </row>
    <row r="391" spans="1:5" x14ac:dyDescent="0.25">
      <c r="A391" t="s">
        <v>40</v>
      </c>
      <c r="B391" t="s">
        <v>335</v>
      </c>
      <c r="C391">
        <v>1.15290519877676</v>
      </c>
      <c r="D391">
        <v>0.68</v>
      </c>
      <c r="E391">
        <v>1.23</v>
      </c>
    </row>
    <row r="392" spans="1:5" x14ac:dyDescent="0.25">
      <c r="A392" t="s">
        <v>40</v>
      </c>
      <c r="B392" t="s">
        <v>332</v>
      </c>
      <c r="C392">
        <v>1.15290519877676</v>
      </c>
      <c r="D392">
        <v>1.4</v>
      </c>
      <c r="E392">
        <v>0.54</v>
      </c>
    </row>
    <row r="393" spans="1:5" x14ac:dyDescent="0.25">
      <c r="A393" t="s">
        <v>40</v>
      </c>
      <c r="B393" t="s">
        <v>321</v>
      </c>
      <c r="C393">
        <v>1.15290519877676</v>
      </c>
      <c r="D393">
        <v>1.06</v>
      </c>
      <c r="E393">
        <v>0.72</v>
      </c>
    </row>
    <row r="394" spans="1:5" x14ac:dyDescent="0.25">
      <c r="A394" t="s">
        <v>40</v>
      </c>
      <c r="B394" t="s">
        <v>236</v>
      </c>
      <c r="C394">
        <v>1.15290519877676</v>
      </c>
      <c r="D394">
        <v>0.77</v>
      </c>
      <c r="E394">
        <v>0.95</v>
      </c>
    </row>
    <row r="395" spans="1:5" x14ac:dyDescent="0.25">
      <c r="A395" t="s">
        <v>40</v>
      </c>
      <c r="B395" t="s">
        <v>41</v>
      </c>
      <c r="C395">
        <v>1.15290519877676</v>
      </c>
      <c r="D395">
        <v>0.5</v>
      </c>
      <c r="E395">
        <v>1.22</v>
      </c>
    </row>
    <row r="396" spans="1:5" x14ac:dyDescent="0.25">
      <c r="A396" t="s">
        <v>40</v>
      </c>
      <c r="B396" t="s">
        <v>233</v>
      </c>
      <c r="C396">
        <v>1.15290519877676</v>
      </c>
      <c r="D396">
        <v>0.59</v>
      </c>
      <c r="E396">
        <v>0.93</v>
      </c>
    </row>
    <row r="397" spans="1:5" x14ac:dyDescent="0.25">
      <c r="A397" t="s">
        <v>40</v>
      </c>
      <c r="B397" t="s">
        <v>317</v>
      </c>
      <c r="C397">
        <v>1.15290519877676</v>
      </c>
      <c r="D397">
        <v>1.06</v>
      </c>
      <c r="E397">
        <v>0.89</v>
      </c>
    </row>
    <row r="398" spans="1:5" x14ac:dyDescent="0.25">
      <c r="A398" t="s">
        <v>40</v>
      </c>
      <c r="B398" t="s">
        <v>42</v>
      </c>
      <c r="C398">
        <v>1.15290519877676</v>
      </c>
      <c r="D398">
        <v>0.76</v>
      </c>
      <c r="E398">
        <v>0.98</v>
      </c>
    </row>
    <row r="399" spans="1:5" x14ac:dyDescent="0.25">
      <c r="A399" t="s">
        <v>40</v>
      </c>
      <c r="B399" t="s">
        <v>334</v>
      </c>
      <c r="C399">
        <v>1.15290519877676</v>
      </c>
      <c r="D399">
        <v>0.63</v>
      </c>
      <c r="E399">
        <v>1.0900000000000001</v>
      </c>
    </row>
    <row r="400" spans="1:5" x14ac:dyDescent="0.25">
      <c r="A400" t="s">
        <v>40</v>
      </c>
      <c r="B400" t="s">
        <v>237</v>
      </c>
      <c r="C400">
        <v>1.15290519877676</v>
      </c>
      <c r="D400">
        <v>0.55000000000000004</v>
      </c>
      <c r="E400">
        <v>0.98</v>
      </c>
    </row>
    <row r="401" spans="1:5" x14ac:dyDescent="0.25">
      <c r="A401" t="s">
        <v>40</v>
      </c>
      <c r="B401" t="s">
        <v>232</v>
      </c>
      <c r="C401">
        <v>1.15290519877676</v>
      </c>
      <c r="D401">
        <v>0.77</v>
      </c>
      <c r="E401">
        <v>0.91</v>
      </c>
    </row>
    <row r="402" spans="1:5" x14ac:dyDescent="0.25">
      <c r="A402" t="s">
        <v>40</v>
      </c>
      <c r="B402" t="s">
        <v>319</v>
      </c>
      <c r="C402">
        <v>1.15290519877676</v>
      </c>
      <c r="D402">
        <v>0.68</v>
      </c>
      <c r="E402">
        <v>1.32</v>
      </c>
    </row>
    <row r="403" spans="1:5" x14ac:dyDescent="0.25">
      <c r="A403" t="s">
        <v>40</v>
      </c>
      <c r="B403" t="s">
        <v>235</v>
      </c>
      <c r="C403">
        <v>1.15290519877676</v>
      </c>
      <c r="D403">
        <v>1.19</v>
      </c>
      <c r="E403">
        <v>1.02</v>
      </c>
    </row>
    <row r="404" spans="1:5" x14ac:dyDescent="0.25">
      <c r="A404" t="s">
        <v>40</v>
      </c>
      <c r="B404" t="s">
        <v>239</v>
      </c>
      <c r="C404">
        <v>1.15290519877676</v>
      </c>
      <c r="D404">
        <v>0.72</v>
      </c>
      <c r="E404">
        <v>0.42</v>
      </c>
    </row>
    <row r="405" spans="1:5" x14ac:dyDescent="0.25">
      <c r="A405" t="s">
        <v>40</v>
      </c>
      <c r="B405" t="s">
        <v>318</v>
      </c>
      <c r="C405">
        <v>1.15290519877676</v>
      </c>
      <c r="D405">
        <v>0.82</v>
      </c>
      <c r="E405">
        <v>1.18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1067" activePane="bottomRight" state="frozen"/>
      <selection pane="topRight" activeCell="M1" sqref="M1"/>
      <selection pane="bottomLeft" activeCell="A2" sqref="A2"/>
      <selection pane="bottomRight" activeCell="K1061" sqref="K1061:L1092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1.34</v>
      </c>
      <c r="F2">
        <f>VLOOKUP(B2,home!$B$2:$E$405,3,FALSE)</f>
        <v>1.68</v>
      </c>
      <c r="G2">
        <f>VLOOKUP(C2,away!$B$2:$E$405,4,FALSE)</f>
        <v>1.1399999999999999</v>
      </c>
      <c r="H2">
        <f>VLOOKUP(A2,away!$A$2:$E$405,3,FALSE)</f>
        <v>1.31666666666667</v>
      </c>
      <c r="I2">
        <f>VLOOKUP(C2,away!$B$2:$E$405,3,FALSE)</f>
        <v>0.65</v>
      </c>
      <c r="J2">
        <f>VLOOKUP(B2,home!$B$2:$E$405,4,FALSE)</f>
        <v>0.62</v>
      </c>
      <c r="K2" s="3">
        <f>E2*F2*G2</f>
        <v>2.5663679999999998</v>
      </c>
      <c r="L2" s="3">
        <f>H2*I2*J2</f>
        <v>0.53061666666666807</v>
      </c>
      <c r="M2" s="5">
        <f>_xlfn.POISSON.DIST(0,$K2,FALSE) * _xlfn.POISSON.DIST(0,$L2,FALSE)</f>
        <v>4.518524576014598E-2</v>
      </c>
      <c r="N2" s="5">
        <f>_xlfn.POISSON.DIST(1,K2,FALSE) * _xlfn.POISSON.DIST(0,L2,FALSE)</f>
        <v>0.1159619687909743</v>
      </c>
      <c r="O2" s="5">
        <f>_xlfn.POISSON.DIST(0,K2,FALSE) * _xlfn.POISSON.DIST(1,L2,FALSE)</f>
        <v>2.3976044487762853E-2</v>
      </c>
      <c r="P2" s="5">
        <f>_xlfn.POISSON.DIST(1,K2,FALSE) * _xlfn.POISSON.DIST(1,L2,FALSE)</f>
        <v>6.1531353339970965E-2</v>
      </c>
      <c r="Q2" s="5">
        <f>_xlfn.POISSON.DIST(2,K2,FALSE) * _xlfn.POISSON.DIST(0,L2,FALSE)</f>
        <v>0.14880054296107759</v>
      </c>
      <c r="R2" s="5">
        <f>_xlfn.POISSON.DIST(0,K2,FALSE) * _xlfn.POISSON.DIST(2,L2,FALSE)</f>
        <v>6.3610444029742336E-3</v>
      </c>
      <c r="S2" s="5">
        <f>_xlfn.POISSON.DIST(2,K2,FALSE) * _xlfn.POISSON.DIST(2,L2,FALSE)</f>
        <v>2.0947697529111138E-2</v>
      </c>
      <c r="T2" s="5">
        <f>_xlfn.POISSON.DIST(2,K2,FALSE) * _xlfn.POISSON.DIST(1,L2,FALSE)</f>
        <v>7.8956048104197318E-2</v>
      </c>
      <c r="U2" s="5">
        <f>_xlfn.POISSON.DIST(1,K2,FALSE) * _xlfn.POISSON.DIST(2,L2,FALSE)</f>
        <v>1.6324780802372173E-2</v>
      </c>
      <c r="V2" s="5">
        <f>_xlfn.POISSON.DIST(3,K2,FALSE) * _xlfn.POISSON.DIST(3,L2,FALSE)</f>
        <v>3.1695207796234473E-3</v>
      </c>
      <c r="W2" s="5">
        <f>_xlfn.POISSON.DIST(3,K2,FALSE) * _xlfn.POISSON.DIST(0,L2,FALSE)</f>
        <v>0.12729231727931156</v>
      </c>
      <c r="X2" s="5">
        <f>_xlfn.POISSON.DIST(3,K2,FALSE) * _xlfn.POISSON.DIST(1,L2,FALSE)</f>
        <v>6.7543425087024211E-2</v>
      </c>
      <c r="Y2" s="5">
        <f>_xlfn.POISSON.DIST(3,K2,FALSE) * _xlfn.POISSON.DIST(2,L2,FALSE)</f>
        <v>1.7919833537463296E-2</v>
      </c>
      <c r="Z2" s="5">
        <f>_xlfn.POISSON.DIST(0,K2,FALSE) * _xlfn.POISSON.DIST(3,L2,FALSE)</f>
        <v>1.1250920592082844E-3</v>
      </c>
      <c r="AA2" s="5">
        <f>_xlfn.POISSON.DIST(1,K2,FALSE) * _xlfn.POISSON.DIST(3,L2,FALSE)</f>
        <v>2.887400257806246E-3</v>
      </c>
      <c r="AB2" s="5">
        <f>_xlfn.POISSON.DIST(2,K2,FALSE) * _xlfn.POISSON.DIST(3,L2,FALSE)</f>
        <v>3.7050658124128505E-3</v>
      </c>
      <c r="AC2" s="5">
        <f>_xlfn.POISSON.DIST(4,K2,FALSE) * _xlfn.POISSON.DIST(4,L2,FALSE)</f>
        <v>2.6975744478162903E-4</v>
      </c>
      <c r="AD2" s="5">
        <f>_xlfn.POISSON.DIST(4,K2,FALSE) * _xlfn.POISSON.DIST(0,L2,FALSE)</f>
        <v>8.1669732427868083E-2</v>
      </c>
      <c r="AE2" s="5">
        <f>_xlfn.POISSON.DIST(4,K2,FALSE) * _xlfn.POISSON.DIST(1,L2,FALSE)</f>
        <v>4.3335321188434042E-2</v>
      </c>
      <c r="AF2" s="5">
        <f>_xlfn.POISSON.DIST(4,K2,FALSE) * _xlfn.POISSON.DIST(2,L2,FALSE)</f>
        <v>1.1497221838968152E-2</v>
      </c>
      <c r="AG2" s="5">
        <f>_xlfn.POISSON.DIST(4,K2,FALSE) * _xlfn.POISSON.DIST(3,L2,FALSE)</f>
        <v>2.0335391760401668E-3</v>
      </c>
      <c r="AH2" s="5">
        <f>_xlfn.POISSON.DIST(0,K2,FALSE) * _xlfn.POISSON.DIST(4,L2,FALSE)</f>
        <v>1.4924814953755936E-4</v>
      </c>
      <c r="AI2" s="5">
        <f>_xlfn.POISSON.DIST(1,K2,FALSE) * _xlfn.POISSON.DIST(4,L2,FALSE)</f>
        <v>3.8302567503240703E-4</v>
      </c>
      <c r="AJ2" s="5">
        <f>_xlfn.POISSON.DIST(2,K2,FALSE) * _xlfn.POISSON.DIST(4,L2,FALSE)</f>
        <v>4.9149241779078423E-4</v>
      </c>
      <c r="AK2" s="5">
        <f>_xlfn.POISSON.DIST(3,K2,FALSE) * _xlfn.POISSON.DIST(4,L2,FALSE)</f>
        <v>4.204501377536331E-4</v>
      </c>
      <c r="AL2" s="5">
        <f>_xlfn.POISSON.DIST(5,K2,FALSE) * _xlfn.POISSON.DIST(5,L2,FALSE)</f>
        <v>1.4693770386072596E-5</v>
      </c>
      <c r="AM2" s="5">
        <f>_xlfn.POISSON.DIST(5,K2,FALSE) * _xlfn.POISSON.DIST(0,L2,FALSE)</f>
        <v>4.1918917574288582E-2</v>
      </c>
      <c r="AN2" s="5">
        <f>_xlfn.POISSON.DIST(5,K2,FALSE) * _xlfn.POISSON.DIST(1,L2,FALSE)</f>
        <v>2.2242876313543818E-2</v>
      </c>
      <c r="AO2" s="5">
        <f>_xlfn.POISSON.DIST(5,K2,FALSE) * _xlfn.POISSON.DIST(2,L2,FALSE)</f>
        <v>5.9012204432858035E-3</v>
      </c>
      <c r="AP2" s="5">
        <f>_xlfn.POISSON.DIST(5,K2,FALSE) * _xlfn.POISSON.DIST(3,L2,FALSE)</f>
        <v>1.04376197362717E-3</v>
      </c>
      <c r="AQ2" s="5">
        <f>_xlfn.POISSON.DIST(5,K2,FALSE) * _xlfn.POISSON.DIST(4,L2,FALSE)</f>
        <v>1.3845937480986791E-4</v>
      </c>
      <c r="AR2" s="5">
        <f>_xlfn.POISSON.DIST(0,K2,FALSE) * _xlfn.POISSON.DIST(5,L2,FALSE)</f>
        <v>1.583871112275764E-5</v>
      </c>
      <c r="AS2" s="5">
        <f>_xlfn.POISSON.DIST(1,K2,FALSE) * _xlfn.POISSON.DIST(5,L2,FALSE)</f>
        <v>4.0647961386689271E-5</v>
      </c>
      <c r="AT2" s="5">
        <f>_xlfn.POISSON.DIST(2,K2,FALSE) * _xlfn.POISSON.DIST(5,L2,FALSE)</f>
        <v>5.2158813684017494E-5</v>
      </c>
      <c r="AU2" s="5">
        <f>_xlfn.POISSON.DIST(3,K2,FALSE) * _xlfn.POISSON.DIST(5,L2,FALSE)</f>
        <v>4.4619570118874867E-5</v>
      </c>
      <c r="AV2" s="5">
        <f>_xlfn.POISSON.DIST(4,K2,FALSE) * _xlfn.POISSON.DIST(5,L2,FALSE)</f>
        <v>2.8627559231709167E-5</v>
      </c>
      <c r="AW2" s="5">
        <f>_xlfn.POISSON.DIST(6,K2,FALSE) * _xlfn.POISSON.DIST(6,L2,FALSE)</f>
        <v>5.5581538860000061E-7</v>
      </c>
      <c r="AX2" s="5">
        <f>_xlfn.POISSON.DIST(6,K2,FALSE) * _xlfn.POISSON.DIST(0,L2,FALSE)</f>
        <v>1.7929894776215313E-2</v>
      </c>
      <c r="AY2" s="5">
        <f>_xlfn.POISSON.DIST(6,K2,FALSE) * _xlfn.POISSON.DIST(1,L2,FALSE)</f>
        <v>9.5139009998394738E-3</v>
      </c>
      <c r="AZ2" s="5">
        <f>_xlfn.POISSON.DIST(6,K2,FALSE) * _xlfn.POISSON.DIST(2,L2,FALSE)</f>
        <v>2.5241172177657509E-3</v>
      </c>
      <c r="BA2" s="5">
        <f>_xlfn.POISSON.DIST(6,K2,FALSE) * _xlfn.POISSON.DIST(3,L2,FALSE)</f>
        <v>4.4644622145560237E-4</v>
      </c>
      <c r="BB2" s="5">
        <f>_xlfn.POISSON.DIST(6,K2,FALSE) * _xlfn.POISSON.DIST(4,L2,FALSE)</f>
        <v>5.9222951468675206E-5</v>
      </c>
      <c r="BC2" s="5">
        <f>_xlfn.POISSON.DIST(6,K2,FALSE) * _xlfn.POISSON.DIST(5,L2,FALSE)</f>
        <v>6.2849370196940616E-6</v>
      </c>
      <c r="BD2" s="5">
        <f>_xlfn.POISSON.DIST(0,K2,FALSE) * _xlfn.POISSON.DIST(6,L2,FALSE)</f>
        <v>1.4007140167089886E-6</v>
      </c>
      <c r="BE2" s="5">
        <f>_xlfn.POISSON.DIST(1,K2,FALSE) * _xlfn.POISSON.DIST(6,L2,FALSE)</f>
        <v>3.5947476296334129E-6</v>
      </c>
      <c r="BF2" s="5">
        <f>_xlfn.POISSON.DIST(2,K2,FALSE) * _xlfn.POISSON.DIST(6,L2,FALSE)</f>
        <v>4.6127226423835218E-6</v>
      </c>
      <c r="BG2" s="5">
        <f>_xlfn.POISSON.DIST(3,K2,FALSE) * _xlfn.POISSON.DIST(6,L2,FALSE)</f>
        <v>3.9459812607628381E-6</v>
      </c>
      <c r="BH2" s="5">
        <f>_xlfn.POISSON.DIST(4,K2,FALSE) * _xlfn.POISSON.DIST(6,L2,FALSE)</f>
        <v>2.5317100090553511E-6</v>
      </c>
      <c r="BI2" s="5">
        <f>_xlfn.POISSON.DIST(5,K2,FALSE) * _xlfn.POISSON.DIST(6,L2,FALSE)</f>
        <v>1.2994599105038724E-6</v>
      </c>
      <c r="BJ2" s="8">
        <f>SUM(N2,Q2,T2,W2,X2,Y2,AD2,AE2,AF2,AG2,AM2,AN2,AO2,AP2,AQ2,AX2,AY2,AZ2,BA2,BB2,BC2)</f>
        <v>0.79673505317467863</v>
      </c>
      <c r="BK2" s="8">
        <f>SUM(M2,P2,S2,V2,AC2,AL2,AY2)</f>
        <v>0.14063216962385872</v>
      </c>
      <c r="BL2" s="8">
        <f>SUM(O2,R2,U2,AA2,AB2,AH2,AI2,AJ2,AK2,AR2,AS2,AT2,AU2,AV2,BD2,BE2,BF2,BG2,BH2,BI2)</f>
        <v>5.4897830094455841E-2</v>
      </c>
      <c r="BM2" s="8">
        <f>SUM(S2:BI2)</f>
        <v>0.58206060002484472</v>
      </c>
      <c r="BN2" s="8">
        <f>SUM(M2:R2)</f>
        <v>0.40181619974290594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1.2299578059071701</v>
      </c>
      <c r="F3">
        <f>VLOOKUP(B3,home!$B$2:$E$405,3,FALSE)</f>
        <v>1.3</v>
      </c>
      <c r="G3">
        <f>VLOOKUP(C3,away!$B$2:$E$405,4,FALSE)</f>
        <v>1.02</v>
      </c>
      <c r="H3">
        <f>VLOOKUP(A3,away!$A$2:$E$405,3,FALSE)</f>
        <v>1.0168776371307999</v>
      </c>
      <c r="I3">
        <f>VLOOKUP(C3,away!$B$2:$E$405,3,FALSE)</f>
        <v>0.56999999999999995</v>
      </c>
      <c r="J3">
        <f>VLOOKUP(B3,home!$B$2:$E$405,4,FALSE)</f>
        <v>1.08</v>
      </c>
      <c r="K3" s="3">
        <f t="shared" ref="K3:K8" si="0">E3*F3*G3</f>
        <v>1.6309240506329075</v>
      </c>
      <c r="L3" s="3">
        <f t="shared" ref="L3:L8" si="1">H3*I3*J3</f>
        <v>0.62598987341772039</v>
      </c>
      <c r="M3" s="5">
        <f>_xlfn.POISSON.DIST(0,K3,FALSE) * _xlfn.POISSON.DIST(0,L3,FALSE)</f>
        <v>0.10467301569758644</v>
      </c>
      <c r="N3" s="5">
        <f>_xlfn.POISSON.DIST(1,K3,FALSE) * _xlfn.POISSON.DIST(0,L3,FALSE)</f>
        <v>0.17071373875346954</v>
      </c>
      <c r="O3" s="5">
        <f>_xlfn.POISSON.DIST(0,K3,FALSE) * _xlfn.POISSON.DIST(1,L3,FALSE)</f>
        <v>6.5524247846783179E-2</v>
      </c>
      <c r="P3" s="5">
        <f>_xlfn.POISSON.DIST(1,K3,FALSE) * _xlfn.POISSON.DIST(1,L3,FALSE)</f>
        <v>0.10686507171295018</v>
      </c>
      <c r="Q3" s="5">
        <f>_xlfn.POISSON.DIST(2,K3,FALSE) * _xlfn.POISSON.DIST(0,L3,FALSE)</f>
        <v>0.13921057115324831</v>
      </c>
      <c r="R3" s="5">
        <f>_xlfn.POISSON.DIST(0,K3,FALSE) * _xlfn.POISSON.DIST(2,L3,FALSE)</f>
        <v>2.0508757807699573E-2</v>
      </c>
      <c r="S3" s="5">
        <f>_xlfn.POISSON.DIST(2,K3,FALSE) * _xlfn.POISSON.DIST(2,L3,FALSE)</f>
        <v>2.7275758408471362E-2</v>
      </c>
      <c r="T3" s="5">
        <f>_xlfn.POISSON.DIST(2,K3,FALSE) * _xlfn.POISSON.DIST(1,L3,FALSE)</f>
        <v>8.7144407814630453E-2</v>
      </c>
      <c r="U3" s="5">
        <f>_xlfn.POISSON.DIST(1,K3,FALSE) * _xlfn.POISSON.DIST(2,L3,FALSE)</f>
        <v>3.3448226357182649E-2</v>
      </c>
      <c r="V3" s="5">
        <f>_xlfn.POISSON.DIST(3,K3,FALSE) * _xlfn.POISSON.DIST(3,L3,FALSE)</f>
        <v>3.0941073005309075E-3</v>
      </c>
      <c r="W3" s="5">
        <f>_xlfn.POISSON.DIST(3,K3,FALSE) * _xlfn.POISSON.DIST(0,L3,FALSE)</f>
        <v>7.5680622865392094E-2</v>
      </c>
      <c r="X3" s="5">
        <f>_xlfn.POISSON.DIST(3,K3,FALSE) * _xlfn.POISSON.DIST(1,L3,FALSE)</f>
        <v>4.7375303527681024E-2</v>
      </c>
      <c r="Y3" s="5">
        <f>_xlfn.POISSON.DIST(3,K3,FALSE) * _xlfn.POISSON.DIST(2,L3,FALSE)</f>
        <v>1.4828230129209564E-2</v>
      </c>
      <c r="Z3" s="5">
        <f>_xlfn.POISSON.DIST(0,K3,FALSE) * _xlfn.POISSON.DIST(3,L3,FALSE)</f>
        <v>4.2794249013321795E-3</v>
      </c>
      <c r="AA3" s="5">
        <f>_xlfn.POISSON.DIST(1,K3,FALSE) * _xlfn.POISSON.DIST(3,L3,FALSE)</f>
        <v>6.9794169944600078E-3</v>
      </c>
      <c r="AB3" s="5">
        <f>_xlfn.POISSON.DIST(2,K3,FALSE) * _xlfn.POISSON.DIST(3,L3,FALSE)</f>
        <v>5.6914495178304369E-3</v>
      </c>
      <c r="AC3" s="5">
        <f>_xlfn.POISSON.DIST(4,K3,FALSE) * _xlfn.POISSON.DIST(4,L3,FALSE)</f>
        <v>1.9743149437512005E-4</v>
      </c>
      <c r="AD3" s="5">
        <f>_xlfn.POISSON.DIST(4,K3,FALSE) * _xlfn.POISSON.DIST(0,L3,FALSE)</f>
        <v>3.0857336999511681E-2</v>
      </c>
      <c r="AE3" s="5">
        <f>_xlfn.POISSON.DIST(4,K3,FALSE) * _xlfn.POISSON.DIST(1,L3,FALSE)</f>
        <v>1.9316380482332255E-2</v>
      </c>
      <c r="AF3" s="5">
        <f>_xlfn.POISSON.DIST(4,K3,FALSE) * _xlfn.POISSON.DIST(2,L3,FALSE)</f>
        <v>6.0459292865118466E-3</v>
      </c>
      <c r="AG3" s="5">
        <f>_xlfn.POISSON.DIST(4,K3,FALSE) * _xlfn.POISSON.DIST(3,L3,FALSE)</f>
        <v>1.2615635029186798E-3</v>
      </c>
      <c r="AH3" s="5">
        <f>_xlfn.POISSON.DIST(0,K3,FALSE) * _xlfn.POISSON.DIST(4,L3,FALSE)</f>
        <v>6.6971916307139291E-4</v>
      </c>
      <c r="AI3" s="5">
        <f>_xlfn.POISSON.DIST(1,K3,FALSE) * _xlfn.POISSON.DIST(4,L3,FALSE)</f>
        <v>1.0922610902228767E-3</v>
      </c>
      <c r="AJ3" s="5">
        <f>_xlfn.POISSON.DIST(2,K3,FALSE) * _xlfn.POISSON.DIST(4,L3,FALSE)</f>
        <v>8.9069744080750516E-4</v>
      </c>
      <c r="AK3" s="5">
        <f>_xlfn.POISSON.DIST(3,K3,FALSE) * _xlfn.POISSON.DIST(4,L3,FALSE)</f>
        <v>4.8421995935004681E-4</v>
      </c>
      <c r="AL3" s="5">
        <f>_xlfn.POISSON.DIST(5,K3,FALSE) * _xlfn.POISSON.DIST(5,L3,FALSE)</f>
        <v>8.0626437154532558E-6</v>
      </c>
      <c r="AM3" s="5">
        <f>_xlfn.POISSON.DIST(5,K3,FALSE) * _xlfn.POISSON.DIST(0,L3,FALSE)</f>
        <v>1.0065194610197652E-2</v>
      </c>
      <c r="AN3" s="5">
        <f>_xlfn.POISSON.DIST(5,K3,FALSE) * _xlfn.POISSON.DIST(1,L3,FALSE)</f>
        <v>6.3007098999623493E-3</v>
      </c>
      <c r="AO3" s="5">
        <f>_xlfn.POISSON.DIST(5,K3,FALSE) * _xlfn.POISSON.DIST(2,L3,FALSE)</f>
        <v>1.9720902963596045E-3</v>
      </c>
      <c r="AP3" s="5">
        <f>_xlfn.POISSON.DIST(5,K3,FALSE) * _xlfn.POISSON.DIST(3,L3,FALSE)</f>
        <v>4.1150285166215449E-4</v>
      </c>
      <c r="AQ3" s="5">
        <f>_xlfn.POISSON.DIST(5,K3,FALSE) * _xlfn.POISSON.DIST(4,L3,FALSE)</f>
        <v>6.4399154505755755E-5</v>
      </c>
      <c r="AR3" s="5">
        <f>_xlfn.POISSON.DIST(0,K3,FALSE) * _xlfn.POISSON.DIST(5,L3,FALSE)</f>
        <v>8.3847482823296615E-5</v>
      </c>
      <c r="AS3" s="5">
        <f>_xlfn.POISSON.DIST(1,K3,FALSE) * _xlfn.POISSON.DIST(5,L3,FALSE)</f>
        <v>1.3674887632154402E-4</v>
      </c>
      <c r="AT3" s="5">
        <f>_xlfn.POISSON.DIST(2,K3,FALSE) * _xlfn.POISSON.DIST(5,L3,FALSE)</f>
        <v>1.1151351564491557E-4</v>
      </c>
      <c r="AU3" s="5">
        <f>_xlfn.POISSON.DIST(3,K3,FALSE) * _xlfn.POISSON.DIST(5,L3,FALSE)</f>
        <v>6.0623358211973923E-5</v>
      </c>
      <c r="AV3" s="5">
        <f>_xlfn.POISSON.DIST(4,K3,FALSE) * _xlfn.POISSON.DIST(5,L3,FALSE)</f>
        <v>2.4718023234510567E-5</v>
      </c>
      <c r="AW3" s="5">
        <f>_xlfn.POISSON.DIST(6,K3,FALSE) * _xlfn.POISSON.DIST(6,L3,FALSE)</f>
        <v>2.2865253101280893E-7</v>
      </c>
      <c r="AX3" s="5">
        <f>_xlfn.POISSON.DIST(6,K3,FALSE) * _xlfn.POISSON.DIST(0,L3,FALSE)</f>
        <v>2.7359279940120085E-3</v>
      </c>
      <c r="AY3" s="5">
        <f>_xlfn.POISSON.DIST(6,K3,FALSE) * _xlfn.POISSON.DIST(1,L3,FALSE)</f>
        <v>1.7126632186515746E-3</v>
      </c>
      <c r="AZ3" s="5">
        <f>_xlfn.POISSON.DIST(6,K3,FALSE) * _xlfn.POISSON.DIST(2,L3,FALSE)</f>
        <v>5.3605491572544242E-4</v>
      </c>
      <c r="BA3" s="5">
        <f>_xlfn.POISSON.DIST(6,K3,FALSE) * _xlfn.POISSON.DIST(3,L3,FALSE)</f>
        <v>1.1185498294663881E-4</v>
      </c>
      <c r="BB3" s="5">
        <f>_xlfn.POISSON.DIST(6,K3,FALSE) * _xlfn.POISSON.DIST(4,L3,FALSE)</f>
        <v>1.7505021653976927E-5</v>
      </c>
      <c r="BC3" s="5">
        <f>_xlfn.POISSON.DIST(6,K3,FALSE) * _xlfn.POISSON.DIST(5,L3,FALSE)</f>
        <v>2.1915932578694949E-6</v>
      </c>
      <c r="BD3" s="5">
        <f>_xlfn.POISSON.DIST(0,K3,FALSE) * _xlfn.POISSON.DIST(6,L3,FALSE)</f>
        <v>8.7479458598249823E-6</v>
      </c>
      <c r="BE3" s="5">
        <f>_xlfn.POISSON.DIST(1,K3,FALSE) * _xlfn.POISSON.DIST(6,L3,FALSE)</f>
        <v>1.4267235296423131E-5</v>
      </c>
      <c r="BF3" s="5">
        <f>_xlfn.POISSON.DIST(2,K3,FALSE) * _xlfn.POISSON.DIST(6,L3,FALSE)</f>
        <v>1.1634388590487605E-5</v>
      </c>
      <c r="BG3" s="5">
        <f>_xlfn.POISSON.DIST(3,K3,FALSE) * _xlfn.POISSON.DIST(6,L3,FALSE)</f>
        <v>6.3249347222117758E-6</v>
      </c>
      <c r="BH3" s="5">
        <f>_xlfn.POISSON.DIST(4,K3,FALSE) * _xlfn.POISSON.DIST(6,L3,FALSE)</f>
        <v>2.5788720392845886E-6</v>
      </c>
      <c r="BI3" s="5">
        <f>_xlfn.POISSON.DIST(5,K3,FALSE) * _xlfn.POISSON.DIST(6,L3,FALSE)</f>
        <v>8.4118888647479321E-7</v>
      </c>
      <c r="BJ3" s="8">
        <f>SUM(N3,Q3,T3,W3,X3,Y3,AD3,AE3,AF3,AG3,AM3,AN3,AO3,AP3,AQ3,AX3,AY3,AZ3,BA3,BB3,BC3)</f>
        <v>0.61636417905384033</v>
      </c>
      <c r="BK3" s="8">
        <f>SUM(M3,P3,S3,V3,AC3,AL3,AY3)</f>
        <v>0.24382611047628103</v>
      </c>
      <c r="BL3" s="8">
        <f>SUM(O3,R3,U3,AA3,AB3,AH3,AI3,AJ3,AK3,AR3,AS3,AT3,AU3,AV3,BD3,BE3,BF3,BG3,BH3,BI3)</f>
        <v>0.13575084199903861</v>
      </c>
      <c r="BM3" s="8">
        <f>SUM(S3:BI3)</f>
        <v>0.39101271889263461</v>
      </c>
      <c r="BN3" s="8">
        <f>SUM(M3:R3)</f>
        <v>0.60749540297173721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1.2299578059071701</v>
      </c>
      <c r="F4">
        <f>VLOOKUP(B4,home!$B$2:$E$405,3,FALSE)</f>
        <v>0.89</v>
      </c>
      <c r="G4">
        <f>VLOOKUP(C4,away!$B$2:$E$405,4,FALSE)</f>
        <v>0.98</v>
      </c>
      <c r="H4">
        <f>VLOOKUP(A4,away!$A$2:$E$405,3,FALSE)</f>
        <v>1.0168776371307999</v>
      </c>
      <c r="I4">
        <f>VLOOKUP(C4,away!$B$2:$E$405,3,FALSE)</f>
        <v>0.89</v>
      </c>
      <c r="J4">
        <f>VLOOKUP(B4,home!$B$2:$E$405,4,FALSE)</f>
        <v>0.98</v>
      </c>
      <c r="K4" s="3">
        <f t="shared" si="0"/>
        <v>1.0727691983122338</v>
      </c>
      <c r="L4" s="3">
        <f t="shared" si="1"/>
        <v>0.88692067510548378</v>
      </c>
      <c r="M4" s="5">
        <f t="shared" ref="M4:M8" si="2">_xlfn.POISSON.DIST(0,K4,FALSE) * _xlfn.POISSON.DIST(0,L4,FALSE)</f>
        <v>0.14090211163618685</v>
      </c>
      <c r="N4" s="5">
        <f t="shared" ref="N4:N8" si="3">_xlfn.POISSON.DIST(1,K4,FALSE) * _xlfn.POISSON.DIST(0,L4,FALSE)</f>
        <v>0.15115544534045303</v>
      </c>
      <c r="O4" s="5">
        <f t="shared" ref="O4:O8" si="4">_xlfn.POISSON.DIST(0,K4,FALSE) * _xlfn.POISSON.DIST(1,L4,FALSE)</f>
        <v>0.12496899597615507</v>
      </c>
      <c r="P4" s="5">
        <f t="shared" ref="P4:P8" si="5">_xlfn.POISSON.DIST(1,K4,FALSE) * _xlfn.POISSON.DIST(1,L4,FALSE)</f>
        <v>0.13406288962722462</v>
      </c>
      <c r="Q4" s="5">
        <f t="shared" ref="Q4:Q8" si="6">_xlfn.POISSON.DIST(2,K4,FALSE) * _xlfn.POISSON.DIST(0,L4,FALSE)</f>
        <v>8.1077452959203239E-2</v>
      </c>
      <c r="R4" s="5">
        <f t="shared" ref="R4:R8" si="7">_xlfn.POISSON.DIST(0,K4,FALSE) * _xlfn.POISSON.DIST(2,L4,FALSE)</f>
        <v>5.5418793139212962E-2</v>
      </c>
      <c r="S4" s="5">
        <f t="shared" ref="S4:S8" si="8">_xlfn.POISSON.DIST(2,K4,FALSE) * _xlfn.POISSON.DIST(2,L4,FALSE)</f>
        <v>3.1888908843339121E-2</v>
      </c>
      <c r="T4" s="5">
        <f t="shared" ref="T4:T8" si="9">_xlfn.POISSON.DIST(2,K4,FALSE) * _xlfn.POISSON.DIST(1,L4,FALSE)</f>
        <v>7.1909269314409635E-2</v>
      </c>
      <c r="U4" s="5">
        <f t="shared" ref="U4:U8" si="10">_xlfn.POISSON.DIST(1,K4,FALSE) * _xlfn.POISSON.DIST(2,L4,FALSE)</f>
        <v>5.9451574287385005E-2</v>
      </c>
      <c r="V4" s="5">
        <f t="shared" ref="V4:V8" si="11">_xlfn.POISSON.DIST(3,K4,FALSE) * _xlfn.POISSON.DIST(3,L4,FALSE)</f>
        <v>3.3712287653334173E-3</v>
      </c>
      <c r="W4" s="5">
        <f t="shared" ref="W4:W8" si="12">_xlfn.POISSON.DIST(3,K4,FALSE) * _xlfn.POISSON.DIST(0,L4,FALSE)</f>
        <v>2.8992464737414108E-2</v>
      </c>
      <c r="X4" s="5">
        <f t="shared" ref="X4:X8" si="13">_xlfn.POISSON.DIST(3,K4,FALSE) * _xlfn.POISSON.DIST(1,L4,FALSE)</f>
        <v>2.571401639787925E-2</v>
      </c>
      <c r="Y4" s="5">
        <f t="shared" ref="Y4:Y8" si="14">_xlfn.POISSON.DIST(3,K4,FALSE) * _xlfn.POISSON.DIST(2,L4,FALSE)</f>
        <v>1.140314639164027E-2</v>
      </c>
      <c r="Z4" s="5">
        <f t="shared" ref="Z4:Z8" si="15">_xlfn.POISSON.DIST(0,K4,FALSE) * _xlfn.POISSON.DIST(3,L4,FALSE)</f>
        <v>1.6384024474853973E-2</v>
      </c>
      <c r="AA4" s="5">
        <f t="shared" ref="AA4:AA8" si="16">_xlfn.POISSON.DIST(1,K4,FALSE) * _xlfn.POISSON.DIST(3,L4,FALSE)</f>
        <v>1.7576276801017112E-2</v>
      </c>
      <c r="AB4" s="5">
        <f t="shared" ref="AB4:AB8" si="17">_xlfn.POISSON.DIST(2,K4,FALSE) * _xlfn.POISSON.DIST(3,L4,FALSE)</f>
        <v>9.4276441865705218E-3</v>
      </c>
      <c r="AC4" s="5">
        <f t="shared" ref="AC4:AC8" si="18">_xlfn.POISSON.DIST(4,K4,FALSE) * _xlfn.POISSON.DIST(4,L4,FALSE)</f>
        <v>2.0047458153163778E-4</v>
      </c>
      <c r="AD4" s="5">
        <f t="shared" ref="AD4:AD8" si="19">_xlfn.POISSON.DIST(4,K4,FALSE) * _xlfn.POISSON.DIST(0,L4,FALSE)</f>
        <v>7.7755557883628593E-3</v>
      </c>
      <c r="AE4" s="5">
        <f t="shared" ref="AE4:AE8" si="20">_xlfn.POISSON.DIST(4,K4,FALSE) * _xlfn.POISSON.DIST(1,L4,FALSE)</f>
        <v>6.8963011891351386E-3</v>
      </c>
      <c r="AF4" s="5">
        <f t="shared" ref="AF4:AF8" si="21">_xlfn.POISSON.DIST(4,K4,FALSE) * _xlfn.POISSON.DIST(2,L4,FALSE)</f>
        <v>3.0582360531992438E-3</v>
      </c>
      <c r="AG4" s="5">
        <f t="shared" ref="AG4:AG8" si="22">_xlfn.POISSON.DIST(4,K4,FALSE) * _xlfn.POISSON.DIST(3,L4,FALSE)</f>
        <v>9.0413759497846792E-4</v>
      </c>
      <c r="AH4" s="5">
        <f t="shared" ref="AH4:AH8" si="23">_xlfn.POISSON.DIST(0,K4,FALSE) * _xlfn.POISSON.DIST(4,L4,FALSE)</f>
        <v>3.6328325120455638E-3</v>
      </c>
      <c r="AI4" s="5">
        <f t="shared" ref="AI4:AI8" si="24">_xlfn.POISSON.DIST(1,K4,FALSE) * _xlfn.POISSON.DIST(4,L4,FALSE)</f>
        <v>3.8971908215497371E-3</v>
      </c>
      <c r="AJ4" s="5">
        <f t="shared" ref="AJ4:AJ8" si="25">_xlfn.POISSON.DIST(2,K4,FALSE) * _xlfn.POISSON.DIST(4,L4,FALSE)</f>
        <v>2.0903931366518542E-3</v>
      </c>
      <c r="AK4" s="5">
        <f t="shared" ref="AK4:AK8" si="26">_xlfn.POISSON.DIST(3,K4,FALSE) * _xlfn.POISSON.DIST(4,L4,FALSE)</f>
        <v>7.475031231211352E-4</v>
      </c>
      <c r="AL4" s="5">
        <f t="shared" ref="AL4:AL8" si="27">_xlfn.POISSON.DIST(5,K4,FALSE) * _xlfn.POISSON.DIST(5,L4,FALSE)</f>
        <v>7.6297512889899373E-6</v>
      </c>
      <c r="AM4" s="5">
        <f t="shared" ref="AM4:AM8" si="28">_xlfn.POISSON.DIST(5,K4,FALSE) * _xlfn.POISSON.DIST(0,L4,FALSE)</f>
        <v>1.6682753499028149E-3</v>
      </c>
      <c r="AN4" s="5">
        <f t="shared" ref="AN4:AN8" si="29">_xlfn.POISSON.DIST(5,K4,FALSE) * _xlfn.POISSON.DIST(1,L4,FALSE)</f>
        <v>1.4796278995976417E-3</v>
      </c>
      <c r="AO4" s="5">
        <f t="shared" ref="AO4:AO8" si="30">_xlfn.POISSON.DIST(5,K4,FALSE) * _xlfn.POISSON.DIST(2,L4,FALSE)</f>
        <v>6.5615628780802456E-4</v>
      </c>
      <c r="AP4" s="5">
        <f t="shared" ref="AP4:AP8" si="31">_xlfn.POISSON.DIST(5,K4,FALSE) * _xlfn.POISSON.DIST(3,L4,FALSE)</f>
        <v>1.9398619258580047E-4</v>
      </c>
      <c r="AQ4" s="5">
        <f t="shared" ref="AQ4:AQ8" si="32">_xlfn.POISSON.DIST(5,K4,FALSE) * _xlfn.POISSON.DIST(4,L4,FALSE)</f>
        <v>4.3012591222335128E-5</v>
      </c>
      <c r="AR4" s="5">
        <f t="shared" ref="AR4:AR8" si="33">_xlfn.POISSON.DIST(0,K4,FALSE) * _xlfn.POISSON.DIST(5,L4,FALSE)</f>
        <v>6.4440685282572056E-4</v>
      </c>
      <c r="AS4" s="5">
        <f t="shared" ref="AS4:AS8" si="34">_xlfn.POISSON.DIST(1,K4,FALSE) * _xlfn.POISSON.DIST(5,L4,FALSE)</f>
        <v>6.9129982289275777E-4</v>
      </c>
      <c r="AT4" s="5">
        <f t="shared" ref="AT4:AT8" si="35">_xlfn.POISSON.DIST(2,K4,FALSE) * _xlfn.POISSON.DIST(5,L4,FALSE)</f>
        <v>3.7080257839902658E-4</v>
      </c>
      <c r="AU4" s="5">
        <f t="shared" ref="AU4:AU8" si="36">_xlfn.POISSON.DIST(3,K4,FALSE) * _xlfn.POISSON.DIST(5,L4,FALSE)</f>
        <v>1.32595194920411E-4</v>
      </c>
      <c r="AV4" s="5">
        <f t="shared" ref="AV4:AV8" si="37">_xlfn.POISSON.DIST(4,K4,FALSE) * _xlfn.POISSON.DIST(5,L4,FALSE)</f>
        <v>3.556101023870592E-5</v>
      </c>
      <c r="AW4" s="5">
        <f t="shared" ref="AW4:AW8" si="38">_xlfn.POISSON.DIST(6,K4,FALSE) * _xlfn.POISSON.DIST(6,L4,FALSE)</f>
        <v>2.0165033824256466E-7</v>
      </c>
      <c r="AX4" s="5">
        <f t="shared" ref="AX4:AX8" si="39">_xlfn.POISSON.DIST(6,K4,FALSE) * _xlfn.POISSON.DIST(0,L4,FALSE)</f>
        <v>2.9827906827988395E-4</v>
      </c>
      <c r="AY4" s="5">
        <f t="shared" ref="AY4:AY8" si="40">_xlfn.POISSON.DIST(6,K4,FALSE) * _xlfn.POISSON.DIST(1,L4,FALSE)</f>
        <v>2.6454987260862933E-4</v>
      </c>
      <c r="AZ4" s="5">
        <f t="shared" ref="AZ4:AZ8" si="41">_xlfn.POISSON.DIST(6,K4,FALSE) * _xlfn.POISSON.DIST(2,L4,FALSE)</f>
        <v>1.1731737580655763E-4</v>
      </c>
      <c r="BA4" s="5">
        <f t="shared" ref="BA4:BA8" si="42">_xlfn.POISSON.DIST(6,K4,FALSE) * _xlfn.POISSON.DIST(3,L4,FALSE)</f>
        <v>3.4683735383985287E-5</v>
      </c>
      <c r="BB4" s="5">
        <f t="shared" ref="BB4:BB8" si="43">_xlfn.POISSON.DIST(6,K4,FALSE) * _xlfn.POISSON.DIST(4,L4,FALSE)</f>
        <v>7.6904305004860446E-6</v>
      </c>
      <c r="BC4" s="5">
        <f t="shared" ref="BC4:BC8" si="44">_xlfn.POISSON.DIST(6,K4,FALSE) * _xlfn.POISSON.DIST(5,L4,FALSE)</f>
        <v>1.3641603622685776E-6</v>
      </c>
      <c r="BD4" s="5">
        <f t="shared" ref="BD4:BD8" si="45">_xlfn.POISSON.DIST(0,K4,FALSE) * _xlfn.POISSON.DIST(6,L4,FALSE)</f>
        <v>9.5256293491798001E-5</v>
      </c>
      <c r="BE4" s="5">
        <f t="shared" ref="BE4:BE8" si="46">_xlfn.POISSON.DIST(1,K4,FALSE) * _xlfn.POISSON.DIST(6,L4,FALSE)</f>
        <v>1.0218801760339099E-4</v>
      </c>
      <c r="BF4" s="5">
        <f t="shared" ref="BF4:BF8" si="47">_xlfn.POISSON.DIST(2,K4,FALSE) * _xlfn.POISSON.DIST(6,L4,FALSE)</f>
        <v>5.4812078860753102E-5</v>
      </c>
      <c r="BG4" s="5">
        <f t="shared" ref="BG4:BG8" si="48">_xlfn.POISSON.DIST(3,K4,FALSE) * _xlfn.POISSON.DIST(6,L4,FALSE)</f>
        <v>1.9600236632425682E-5</v>
      </c>
      <c r="BH4" s="5">
        <f t="shared" ref="BH4:BH8" si="49">_xlfn.POISSON.DIST(4,K4,FALSE) * _xlfn.POISSON.DIST(6,L4,FALSE)</f>
        <v>5.2566325347243439E-6</v>
      </c>
      <c r="BI4" s="5">
        <f t="shared" ref="BI4:BI8" si="50">_xlfn.POISSON.DIST(5,K4,FALSE) * _xlfn.POISSON.DIST(6,L4,FALSE)</f>
        <v>1.127830694019648E-6</v>
      </c>
      <c r="BJ4" s="8">
        <f t="shared" ref="BJ4:BJ8" si="51">SUM(N4,Q4,T4,W4,X4,Y4,AD4,AE4,AF4,AG4,AM4,AN4,AO4,AP4,AQ4,AX4,AY4,AZ4,BA4,BB4,BC4)</f>
        <v>0.3936509687307338</v>
      </c>
      <c r="BK4" s="8">
        <f t="shared" ref="BK4:BK8" si="52">SUM(M4,P4,S4,V4,AC4,AL4,AY4)</f>
        <v>0.31069779307751333</v>
      </c>
      <c r="BL4" s="8">
        <f t="shared" ref="BL4:BL8" si="53">SUM(O4,R4,U4,AA4,AB4,AH4,AI4,AJ4,AK4,AR4,AS4,AT4,AU4,AV4,BD4,BE4,BF4,BG4,BH4,BI4)</f>
        <v>0.27936411053280269</v>
      </c>
      <c r="BM4" s="8">
        <f t="shared" ref="BM4:BM8" si="54">SUM(S4:BI4)</f>
        <v>0.31224685991519757</v>
      </c>
      <c r="BN4" s="8">
        <f t="shared" ref="BN4:BN8" si="55">SUM(M4:R4)</f>
        <v>0.68758568867843572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1.2299578059071701</v>
      </c>
      <c r="F5">
        <f>VLOOKUP(B5,home!$B$2:$E$405,3,FALSE)</f>
        <v>1.1100000000000001</v>
      </c>
      <c r="G5">
        <f>VLOOKUP(C5,away!$B$2:$E$405,4,FALSE)</f>
        <v>0.73</v>
      </c>
      <c r="H5">
        <f>VLOOKUP(A5,away!$A$2:$E$405,3,FALSE)</f>
        <v>1.0168776371307999</v>
      </c>
      <c r="I5">
        <f>VLOOKUP(C5,away!$B$2:$E$405,3,FALSE)</f>
        <v>0.56999999999999995</v>
      </c>
      <c r="J5">
        <f>VLOOKUP(B5,home!$B$2:$E$405,4,FALSE)</f>
        <v>0.98</v>
      </c>
      <c r="K5" s="3">
        <f t="shared" si="0"/>
        <v>0.99663481012658006</v>
      </c>
      <c r="L5" s="3">
        <f t="shared" si="1"/>
        <v>0.56802784810126472</v>
      </c>
      <c r="M5" s="5">
        <f t="shared" si="2"/>
        <v>0.20915855919257381</v>
      </c>
      <c r="N5" s="5">
        <f t="shared" si="3"/>
        <v>0.20845470092723983</v>
      </c>
      <c r="O5" s="5">
        <f t="shared" si="4"/>
        <v>0.11880788629011869</v>
      </c>
      <c r="P5" s="5">
        <f t="shared" si="5"/>
        <v>0.11840807519429274</v>
      </c>
      <c r="Q5" s="5">
        <f t="shared" si="6"/>
        <v>0.10387660563930635</v>
      </c>
      <c r="R5" s="5">
        <f t="shared" si="7"/>
        <v>3.3743093993417933E-2</v>
      </c>
      <c r="S5" s="5">
        <f t="shared" si="8"/>
        <v>1.6758186140387082E-2</v>
      </c>
      <c r="T5" s="5">
        <f t="shared" si="9"/>
        <v>5.9004804769358883E-2</v>
      </c>
      <c r="U5" s="5">
        <f t="shared" si="10"/>
        <v>3.3629542075213424E-2</v>
      </c>
      <c r="V5" s="5">
        <f t="shared" si="11"/>
        <v>1.0541203085836612E-3</v>
      </c>
      <c r="W5" s="5">
        <f t="shared" si="12"/>
        <v>3.4509013712641243E-2</v>
      </c>
      <c r="X5" s="5">
        <f t="shared" si="13"/>
        <v>1.960208079928864E-2</v>
      </c>
      <c r="Y5" s="5">
        <f t="shared" si="14"/>
        <v>5.5672638873635223E-3</v>
      </c>
      <c r="Z5" s="5">
        <f t="shared" si="15"/>
        <v>6.3890056897866337E-3</v>
      </c>
      <c r="AA5" s="5">
        <f t="shared" si="16"/>
        <v>6.3675054725381404E-3</v>
      </c>
      <c r="AB5" s="5">
        <f t="shared" si="17"/>
        <v>3.1730388038015045E-3</v>
      </c>
      <c r="AC5" s="5">
        <f t="shared" si="18"/>
        <v>3.7297169801597119E-5</v>
      </c>
      <c r="AD5" s="5">
        <f t="shared" si="19"/>
        <v>8.5982210822884379E-3</v>
      </c>
      <c r="AE5" s="5">
        <f t="shared" si="20"/>
        <v>4.8840290188712282E-3</v>
      </c>
      <c r="AF5" s="5">
        <f t="shared" si="21"/>
        <v>1.3871322468267772E-3</v>
      </c>
      <c r="AG5" s="5">
        <f t="shared" si="22"/>
        <v>2.6264324839896227E-4</v>
      </c>
      <c r="AH5" s="5">
        <f t="shared" si="23"/>
        <v>9.0728328836905947E-4</v>
      </c>
      <c r="AI5" s="5">
        <f t="shared" si="24"/>
        <v>9.0423010783471664E-4</v>
      </c>
      <c r="AJ5" s="5">
        <f t="shared" si="25"/>
        <v>4.5059360091629497E-4</v>
      </c>
      <c r="AK5" s="5">
        <f t="shared" si="26"/>
        <v>1.4969242263115456E-4</v>
      </c>
      <c r="AL5" s="5">
        <f t="shared" si="27"/>
        <v>8.4458147033528078E-7</v>
      </c>
      <c r="AM5" s="5">
        <f t="shared" si="28"/>
        <v>1.7138572871545797E-3</v>
      </c>
      <c r="AN5" s="5">
        <f t="shared" si="29"/>
        <v>9.7351866677508711E-4</v>
      </c>
      <c r="AO5" s="5">
        <f t="shared" si="30"/>
        <v>2.7649285668733244E-4</v>
      </c>
      <c r="AP5" s="5">
        <f t="shared" si="31"/>
        <v>5.2351880799825614E-5</v>
      </c>
      <c r="AQ5" s="5">
        <f t="shared" si="32"/>
        <v>7.434331548694715E-6</v>
      </c>
      <c r="AR5" s="5">
        <f t="shared" si="33"/>
        <v>1.0307243478210326E-4</v>
      </c>
      <c r="AS5" s="5">
        <f t="shared" si="34"/>
        <v>1.0272557646834577E-4</v>
      </c>
      <c r="AT5" s="5">
        <f t="shared" si="35"/>
        <v>5.1189942699336643E-5</v>
      </c>
      <c r="AU5" s="5">
        <f t="shared" si="36"/>
        <v>1.7005892940847962E-5</v>
      </c>
      <c r="AV5" s="5">
        <f t="shared" si="37"/>
        <v>4.2371662205337389E-6</v>
      </c>
      <c r="AW5" s="5">
        <f t="shared" si="38"/>
        <v>1.3281426651364656E-8</v>
      </c>
      <c r="AX5" s="5">
        <f t="shared" si="39"/>
        <v>2.846816386612265E-4</v>
      </c>
      <c r="AY5" s="5">
        <f t="shared" si="40"/>
        <v>1.617070986026783E-4</v>
      </c>
      <c r="AZ5" s="5">
        <f t="shared" si="41"/>
        <v>4.5927067620989187E-5</v>
      </c>
      <c r="BA5" s="5">
        <f t="shared" si="42"/>
        <v>8.6959511301172529E-6</v>
      </c>
      <c r="BB5" s="5">
        <f t="shared" si="43"/>
        <v>1.2348856019085663E-6</v>
      </c>
      <c r="BC5" s="5">
        <f t="shared" si="44"/>
        <v>1.4028988222067163E-7</v>
      </c>
      <c r="BD5" s="5">
        <f t="shared" si="45"/>
        <v>9.758002221306005E-6</v>
      </c>
      <c r="BE5" s="5">
        <f t="shared" si="46"/>
        <v>9.7251646910460545E-6</v>
      </c>
      <c r="BF5" s="5">
        <f t="shared" si="47"/>
        <v>4.8462188326552037E-6</v>
      </c>
      <c r="BG5" s="5">
        <f t="shared" si="48"/>
        <v>1.6099701287050585E-6</v>
      </c>
      <c r="BH5" s="5">
        <f t="shared" si="49"/>
        <v>4.0113806838285782E-7</v>
      </c>
      <c r="BI5" s="5">
        <f t="shared" si="50"/>
        <v>7.9957632523458562E-8</v>
      </c>
      <c r="BJ5" s="8">
        <f t="shared" si="51"/>
        <v>0.44967253728604856</v>
      </c>
      <c r="BK5" s="8">
        <f t="shared" si="52"/>
        <v>0.34557878968571193</v>
      </c>
      <c r="BL5" s="8">
        <f t="shared" si="53"/>
        <v>0.19843751751952673</v>
      </c>
      <c r="BM5" s="8">
        <f t="shared" si="54"/>
        <v>0.2074672351269484</v>
      </c>
      <c r="BN5" s="8">
        <f t="shared" si="55"/>
        <v>0.79244892123694932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1.2299578059071701</v>
      </c>
      <c r="F6">
        <f>VLOOKUP(B6,home!$B$2:$E$405,3,FALSE)</f>
        <v>0.77</v>
      </c>
      <c r="G6">
        <f>VLOOKUP(C6,away!$B$2:$E$405,4,FALSE)</f>
        <v>1.26</v>
      </c>
      <c r="H6">
        <f>VLOOKUP(A6,away!$A$2:$E$405,3,FALSE)</f>
        <v>1.0168776371307999</v>
      </c>
      <c r="I6">
        <f>VLOOKUP(C6,away!$B$2:$E$405,3,FALSE)</f>
        <v>1.02</v>
      </c>
      <c r="J6">
        <f>VLOOKUP(B6,home!$B$2:$E$405,4,FALSE)</f>
        <v>0.79</v>
      </c>
      <c r="K6" s="3">
        <f t="shared" si="0"/>
        <v>1.1933050632911364</v>
      </c>
      <c r="L6" s="3">
        <f t="shared" si="1"/>
        <v>0.81939999999999857</v>
      </c>
      <c r="M6" s="5">
        <f t="shared" si="2"/>
        <v>0.13362671660398259</v>
      </c>
      <c r="N6" s="5">
        <f t="shared" si="3"/>
        <v>0.1594574375145022</v>
      </c>
      <c r="O6" s="5">
        <f t="shared" si="4"/>
        <v>0.10949373158530314</v>
      </c>
      <c r="P6" s="5">
        <f t="shared" si="5"/>
        <v>0.13065942429938288</v>
      </c>
      <c r="Q6" s="5">
        <f t="shared" si="6"/>
        <v>9.5140683782742749E-2</v>
      </c>
      <c r="R6" s="5">
        <f t="shared" si="7"/>
        <v>4.485958183049861E-2</v>
      </c>
      <c r="S6" s="5">
        <f t="shared" si="8"/>
        <v>3.1939505796659967E-2</v>
      </c>
      <c r="T6" s="5">
        <f t="shared" si="9"/>
        <v>7.7958276291579268E-2</v>
      </c>
      <c r="U6" s="5">
        <f t="shared" si="10"/>
        <v>5.353116613545706E-2</v>
      </c>
      <c r="V6" s="5">
        <f t="shared" si="11"/>
        <v>3.4700291693631571E-3</v>
      </c>
      <c r="W6" s="5">
        <f t="shared" si="12"/>
        <v>3.7843953227642606E-2</v>
      </c>
      <c r="X6" s="5">
        <f t="shared" si="13"/>
        <v>3.1009335274730297E-2</v>
      </c>
      <c r="Y6" s="5">
        <f t="shared" si="14"/>
        <v>1.2704524662056979E-2</v>
      </c>
      <c r="Z6" s="5">
        <f t="shared" si="15"/>
        <v>1.22526471173035E-2</v>
      </c>
      <c r="AA6" s="5">
        <f t="shared" si="16"/>
        <v>1.4621145843797815E-2</v>
      </c>
      <c r="AB6" s="5">
        <f t="shared" si="17"/>
        <v>8.723743683261044E-3</v>
      </c>
      <c r="AC6" s="5">
        <f t="shared" si="18"/>
        <v>2.120608929737515E-4</v>
      </c>
      <c r="AD6" s="5">
        <f t="shared" si="19"/>
        <v>1.1289845250374714E-2</v>
      </c>
      <c r="AE6" s="5">
        <f t="shared" si="20"/>
        <v>9.2508991981570237E-3</v>
      </c>
      <c r="AF6" s="5">
        <f t="shared" si="21"/>
        <v>3.7900934014849252E-3</v>
      </c>
      <c r="AG6" s="5">
        <f t="shared" si="22"/>
        <v>1.0352008443922475E-3</v>
      </c>
      <c r="AH6" s="5">
        <f t="shared" si="23"/>
        <v>2.5099547619796174E-3</v>
      </c>
      <c r="AI6" s="5">
        <f t="shared" si="24"/>
        <v>2.9951417261019765E-3</v>
      </c>
      <c r="AJ6" s="5">
        <f t="shared" si="25"/>
        <v>1.7870588935160214E-3</v>
      </c>
      <c r="AK6" s="5">
        <f t="shared" si="26"/>
        <v>7.108354753440413E-4</v>
      </c>
      <c r="AL6" s="5">
        <f t="shared" si="27"/>
        <v>8.2940761837255629E-6</v>
      </c>
      <c r="AM6" s="5">
        <f t="shared" si="28"/>
        <v>2.6944459002091067E-3</v>
      </c>
      <c r="AN6" s="5">
        <f t="shared" si="29"/>
        <v>2.2078289706313381E-3</v>
      </c>
      <c r="AO6" s="5">
        <f t="shared" si="30"/>
        <v>9.0454752926765738E-4</v>
      </c>
      <c r="AP6" s="5">
        <f t="shared" si="31"/>
        <v>2.4706208182730577E-4</v>
      </c>
      <c r="AQ6" s="5">
        <f t="shared" si="32"/>
        <v>5.0610667462323488E-5</v>
      </c>
      <c r="AR6" s="5">
        <f t="shared" si="33"/>
        <v>4.1133138639321915E-4</v>
      </c>
      <c r="AS6" s="5">
        <f t="shared" si="34"/>
        <v>4.9084382607359129E-4</v>
      </c>
      <c r="AT6" s="5">
        <f t="shared" si="35"/>
        <v>2.9286321146940522E-4</v>
      </c>
      <c r="AU6" s="5">
        <f t="shared" si="36"/>
        <v>1.1649171769938135E-4</v>
      </c>
      <c r="AV6" s="5">
        <f t="shared" si="37"/>
        <v>3.4752539140538354E-5</v>
      </c>
      <c r="AW6" s="5">
        <f t="shared" si="38"/>
        <v>2.252749813481591E-7</v>
      </c>
      <c r="AX6" s="5">
        <f t="shared" si="39"/>
        <v>5.3588265591392897E-4</v>
      </c>
      <c r="AY6" s="5">
        <f t="shared" si="40"/>
        <v>4.3910224825587259E-4</v>
      </c>
      <c r="AZ6" s="5">
        <f t="shared" si="41"/>
        <v>1.7990019111043063E-4</v>
      </c>
      <c r="BA6" s="5">
        <f t="shared" si="42"/>
        <v>4.9136738865295544E-5</v>
      </c>
      <c r="BB6" s="5">
        <f t="shared" si="43"/>
        <v>1.0065660956555772E-5</v>
      </c>
      <c r="BC6" s="5">
        <f t="shared" si="44"/>
        <v>1.6495605175603579E-6</v>
      </c>
      <c r="BD6" s="5">
        <f t="shared" si="45"/>
        <v>5.6174156335100513E-5</v>
      </c>
      <c r="BE6" s="5">
        <f t="shared" si="46"/>
        <v>6.703290518078332E-5</v>
      </c>
      <c r="BF6" s="5">
        <f t="shared" si="47"/>
        <v>3.9995352579671689E-5</v>
      </c>
      <c r="BG6" s="5">
        <f t="shared" si="48"/>
        <v>1.5908885580478813E-5</v>
      </c>
      <c r="BH6" s="5">
        <f t="shared" si="49"/>
        <v>4.7460384286261776E-6</v>
      </c>
      <c r="BI6" s="5">
        <f t="shared" si="50"/>
        <v>1.1326943374907854E-6</v>
      </c>
      <c r="BJ6" s="8">
        <f t="shared" si="51"/>
        <v>0.44680048165268044</v>
      </c>
      <c r="BK6" s="8">
        <f t="shared" si="52"/>
        <v>0.30035513308680195</v>
      </c>
      <c r="BL6" s="8">
        <f t="shared" si="53"/>
        <v>0.24076363264847755</v>
      </c>
      <c r="BM6" s="8">
        <f t="shared" si="54"/>
        <v>0.32649544191557689</v>
      </c>
      <c r="BN6" s="8">
        <f t="shared" si="55"/>
        <v>0.67323757561641218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1.2299578059071701</v>
      </c>
      <c r="F7">
        <f>VLOOKUP(B7,home!$B$2:$E$405,3,FALSE)</f>
        <v>0.77</v>
      </c>
      <c r="G7">
        <f>VLOOKUP(C7,away!$B$2:$E$405,4,FALSE)</f>
        <v>0.93</v>
      </c>
      <c r="H7">
        <f>VLOOKUP(A7,away!$A$2:$E$405,3,FALSE)</f>
        <v>1.0168776371307999</v>
      </c>
      <c r="I7">
        <f>VLOOKUP(C7,away!$B$2:$E$405,3,FALSE)</f>
        <v>0.37</v>
      </c>
      <c r="J7">
        <f>VLOOKUP(B7,home!$B$2:$E$405,4,FALSE)</f>
        <v>0.93</v>
      </c>
      <c r="K7" s="3">
        <f t="shared" si="0"/>
        <v>0.88077278481012455</v>
      </c>
      <c r="L7" s="3">
        <f t="shared" si="1"/>
        <v>0.34990759493670825</v>
      </c>
      <c r="M7" s="5">
        <f t="shared" si="2"/>
        <v>0.29209377536905812</v>
      </c>
      <c r="N7" s="5">
        <f t="shared" si="3"/>
        <v>0.2572682479575083</v>
      </c>
      <c r="O7" s="5">
        <f t="shared" si="4"/>
        <v>0.10220583043537024</v>
      </c>
      <c r="P7" s="5">
        <f t="shared" si="5"/>
        <v>9.0020113896392417E-2</v>
      </c>
      <c r="Q7" s="5">
        <f t="shared" si="6"/>
        <v>0.1132974355983781</v>
      </c>
      <c r="R7" s="5">
        <f t="shared" si="7"/>
        <v>1.7881298158074703E-2</v>
      </c>
      <c r="S7" s="5">
        <f t="shared" si="8"/>
        <v>6.9358041742592792E-3</v>
      </c>
      <c r="T7" s="5">
        <f t="shared" si="9"/>
        <v>3.964363320272507E-2</v>
      </c>
      <c r="U7" s="5">
        <f t="shared" si="10"/>
        <v>1.5749360774707608E-2</v>
      </c>
      <c r="V7" s="5">
        <f t="shared" si="11"/>
        <v>2.3750435053530259E-4</v>
      </c>
      <c r="W7" s="5">
        <f t="shared" si="12"/>
        <v>3.3263099287943076E-2</v>
      </c>
      <c r="X7" s="5">
        <f t="shared" si="13"/>
        <v>1.1639011071985094E-2</v>
      </c>
      <c r="Y7" s="5">
        <f t="shared" si="14"/>
        <v>2.036289185820011E-3</v>
      </c>
      <c r="Z7" s="5">
        <f t="shared" si="15"/>
        <v>2.0856006776127033E-3</v>
      </c>
      <c r="AA7" s="5">
        <f t="shared" si="16"/>
        <v>1.8369403168228234E-3</v>
      </c>
      <c r="AB7" s="5">
        <f t="shared" si="17"/>
        <v>8.0896351918901535E-4</v>
      </c>
      <c r="AC7" s="5">
        <f t="shared" si="18"/>
        <v>4.5747655566827329E-6</v>
      </c>
      <c r="AD7" s="5">
        <f t="shared" si="19"/>
        <v>7.3243081478143223E-3</v>
      </c>
      <c r="AE7" s="5">
        <f t="shared" si="20"/>
        <v>2.5628310485770454E-3</v>
      </c>
      <c r="AF7" s="5">
        <f t="shared" si="21"/>
        <v>4.4837702421835797E-4</v>
      </c>
      <c r="AG7" s="5">
        <f t="shared" si="22"/>
        <v>5.2296842056374602E-5</v>
      </c>
      <c r="AH7" s="5">
        <f t="shared" si="23"/>
        <v>1.8244187927545752E-4</v>
      </c>
      <c r="AI7" s="5">
        <f t="shared" si="24"/>
        <v>1.6068984207543726E-4</v>
      </c>
      <c r="AJ7" s="5">
        <f t="shared" si="25"/>
        <v>7.0765619847740997E-5</v>
      </c>
      <c r="AK7" s="5">
        <f t="shared" si="26"/>
        <v>2.0776144020703155E-5</v>
      </c>
      <c r="AL7" s="5">
        <f t="shared" si="27"/>
        <v>5.639571277293269E-8</v>
      </c>
      <c r="AM7" s="5">
        <f t="shared" si="28"/>
        <v>1.2902102568315818E-3</v>
      </c>
      <c r="AN7" s="5">
        <f t="shared" si="29"/>
        <v>4.5145436793061138E-4</v>
      </c>
      <c r="AO7" s="5">
        <f t="shared" si="30"/>
        <v>7.8983656053135983E-5</v>
      </c>
      <c r="AP7" s="5">
        <f t="shared" si="31"/>
        <v>9.2123270429536629E-6</v>
      </c>
      <c r="AQ7" s="5">
        <f t="shared" si="32"/>
        <v>8.0586579984257841E-7</v>
      </c>
      <c r="AR7" s="5">
        <f t="shared" si="33"/>
        <v>1.2767559838601728E-5</v>
      </c>
      <c r="AS7" s="5">
        <f t="shared" si="34"/>
        <v>1.1245319234275147E-5</v>
      </c>
      <c r="AT7" s="5">
        <f t="shared" si="35"/>
        <v>4.9522855690256893E-6</v>
      </c>
      <c r="AU7" s="5">
        <f t="shared" si="36"/>
        <v>1.4539461172685832E-6</v>
      </c>
      <c r="AV7" s="5">
        <f t="shared" si="37"/>
        <v>3.2014904266762939E-7</v>
      </c>
      <c r="AW7" s="5">
        <f t="shared" si="38"/>
        <v>4.8279286722153177E-10</v>
      </c>
      <c r="AX7" s="5">
        <f t="shared" si="39"/>
        <v>1.8939701348335628E-4</v>
      </c>
      <c r="AY7" s="5">
        <f t="shared" si="40"/>
        <v>6.6271453476156504E-5</v>
      </c>
      <c r="AZ7" s="5">
        <f t="shared" si="41"/>
        <v>1.1594442449400933E-5</v>
      </c>
      <c r="BA7" s="5">
        <f t="shared" si="42"/>
        <v>1.3523278240339856E-6</v>
      </c>
      <c r="BB7" s="5">
        <f t="shared" si="43"/>
        <v>1.1829744411843098E-7</v>
      </c>
      <c r="BC7" s="5">
        <f t="shared" si="44"/>
        <v>8.2786348317279685E-9</v>
      </c>
      <c r="BD7" s="5">
        <f t="shared" si="45"/>
        <v>7.4457769272260551E-7</v>
      </c>
      <c r="BE7" s="5">
        <f t="shared" si="46"/>
        <v>6.5580376792678633E-7</v>
      </c>
      <c r="BF7" s="5">
        <f t="shared" si="47"/>
        <v>2.8880705548292415E-7</v>
      </c>
      <c r="BG7" s="5">
        <f t="shared" si="48"/>
        <v>8.4791131510169089E-8</v>
      </c>
      <c r="BH7" s="5">
        <f t="shared" si="49"/>
        <v>1.8670430256853277E-8</v>
      </c>
      <c r="BI7" s="5">
        <f t="shared" si="50"/>
        <v>3.2888813701863754E-9</v>
      </c>
      <c r="BJ7" s="8">
        <f t="shared" si="51"/>
        <v>0.46963493765399572</v>
      </c>
      <c r="BK7" s="8">
        <f t="shared" si="52"/>
        <v>0.38935810040499075</v>
      </c>
      <c r="BL7" s="8">
        <f t="shared" si="53"/>
        <v>0.13894960188814484</v>
      </c>
      <c r="BM7" s="8">
        <f t="shared" si="54"/>
        <v>0.12719526823927887</v>
      </c>
      <c r="BN7" s="8">
        <f t="shared" si="55"/>
        <v>0.87276670141478185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1.2299578059071701</v>
      </c>
      <c r="F8">
        <f>VLOOKUP(B8,home!$B$2:$E$405,3,FALSE)</f>
        <v>1.3</v>
      </c>
      <c r="G8">
        <f>VLOOKUP(C8,away!$B$2:$E$405,4,FALSE)</f>
        <v>0.89</v>
      </c>
      <c r="H8">
        <f>VLOOKUP(A8,away!$A$2:$E$405,3,FALSE)</f>
        <v>1.0168776371307999</v>
      </c>
      <c r="I8">
        <f>VLOOKUP(C8,away!$B$2:$E$405,3,FALSE)</f>
        <v>1.02</v>
      </c>
      <c r="J8">
        <f>VLOOKUP(B8,home!$B$2:$E$405,4,FALSE)</f>
        <v>1.08</v>
      </c>
      <c r="K8" s="3">
        <f t="shared" si="0"/>
        <v>1.4230611814345957</v>
      </c>
      <c r="L8" s="3">
        <f t="shared" si="1"/>
        <v>1.1201924050632892</v>
      </c>
      <c r="M8" s="5">
        <f t="shared" si="2"/>
        <v>7.8610218117786318E-2</v>
      </c>
      <c r="N8" s="5">
        <f t="shared" si="3"/>
        <v>0.11186714986752826</v>
      </c>
      <c r="O8" s="5">
        <f t="shared" si="4"/>
        <v>8.8058569295912811E-2</v>
      </c>
      <c r="P8" s="5">
        <f t="shared" si="5"/>
        <v>0.12531273165768189</v>
      </c>
      <c r="Q8" s="5">
        <f t="shared" si="6"/>
        <v>7.9596899227102891E-2</v>
      </c>
      <c r="R8" s="5">
        <f t="shared" si="7"/>
        <v>4.9321270263010454E-2</v>
      </c>
      <c r="S8" s="5">
        <f t="shared" si="8"/>
        <v>4.994032929657137E-2</v>
      </c>
      <c r="T8" s="5">
        <f t="shared" si="9"/>
        <v>8.9163841980788666E-2</v>
      </c>
      <c r="U8" s="5">
        <f t="shared" si="10"/>
        <v>7.0187185130334645E-2</v>
      </c>
      <c r="V8" s="5">
        <f t="shared" si="11"/>
        <v>8.8455550179954521E-3</v>
      </c>
      <c r="W8" s="5">
        <f t="shared" si="12"/>
        <v>3.7757085817550495E-2</v>
      </c>
      <c r="X8" s="5">
        <f t="shared" si="13"/>
        <v>4.2295200770142899E-2</v>
      </c>
      <c r="Y8" s="5">
        <f t="shared" si="14"/>
        <v>2.3689381336670531E-2</v>
      </c>
      <c r="Z8" s="5">
        <f t="shared" si="15"/>
        <v>1.8416437452232721E-2</v>
      </c>
      <c r="AA8" s="5">
        <f t="shared" si="16"/>
        <v>2.6207717238590628E-2</v>
      </c>
      <c r="AB8" s="5">
        <f t="shared" si="17"/>
        <v>1.8647592528126304E-2</v>
      </c>
      <c r="AC8" s="5">
        <f t="shared" si="18"/>
        <v>8.8129499007404306E-4</v>
      </c>
      <c r="AD8" s="5">
        <f t="shared" si="19"/>
        <v>1.3432660787762703E-2</v>
      </c>
      <c r="AE8" s="5">
        <f t="shared" si="20"/>
        <v>1.504716459424324E-2</v>
      </c>
      <c r="AF8" s="5">
        <f t="shared" si="21"/>
        <v>8.427859748104255E-3</v>
      </c>
      <c r="AG8" s="5">
        <f t="shared" si="22"/>
        <v>3.1469414935883303E-3</v>
      </c>
      <c r="AH8" s="5">
        <f t="shared" si="23"/>
        <v>5.1574883405785532E-3</v>
      </c>
      <c r="AI8" s="5">
        <f t="shared" si="24"/>
        <v>7.3394214511788673E-3</v>
      </c>
      <c r="AJ8" s="5">
        <f t="shared" si="25"/>
        <v>5.2222228806805089E-3</v>
      </c>
      <c r="AK8" s="5">
        <f t="shared" si="26"/>
        <v>2.4771808874319936E-3</v>
      </c>
      <c r="AL8" s="5">
        <f t="shared" si="27"/>
        <v>5.6194975791535353E-5</v>
      </c>
      <c r="AM8" s="5">
        <f t="shared" si="28"/>
        <v>3.8230996260887494E-3</v>
      </c>
      <c r="AN8" s="5">
        <f t="shared" si="29"/>
        <v>4.2826071649449179E-3</v>
      </c>
      <c r="AO8" s="5">
        <f t="shared" si="30"/>
        <v>2.3986720100204616E-3</v>
      </c>
      <c r="AP8" s="5">
        <f t="shared" si="31"/>
        <v>8.9565805595427151E-4</v>
      </c>
      <c r="AQ8" s="5">
        <f t="shared" si="32"/>
        <v>2.5082733795343148E-4</v>
      </c>
      <c r="AR8" s="5">
        <f t="shared" si="33"/>
        <v>1.155475853663712E-3</v>
      </c>
      <c r="AS8" s="5">
        <f t="shared" si="34"/>
        <v>1.64431283343383E-3</v>
      </c>
      <c r="AT8" s="5">
        <f t="shared" si="35"/>
        <v>1.1699788816972071E-3</v>
      </c>
      <c r="AU8" s="5">
        <f t="shared" si="36"/>
        <v>5.5498384321385149E-4</v>
      </c>
      <c r="AV8" s="5">
        <f t="shared" si="37"/>
        <v>1.9744399090025394E-4</v>
      </c>
      <c r="AW8" s="5">
        <f t="shared" si="38"/>
        <v>2.4883483804594918E-6</v>
      </c>
      <c r="AX8" s="5">
        <f t="shared" si="39"/>
        <v>9.0675077844066881E-4</v>
      </c>
      <c r="AY8" s="5">
        <f t="shared" si="40"/>
        <v>1.0157353352944626E-3</v>
      </c>
      <c r="AZ8" s="5">
        <f t="shared" si="41"/>
        <v>5.6890950407563533E-4</v>
      </c>
      <c r="BA8" s="5">
        <f t="shared" si="42"/>
        <v>2.1242936854461633E-4</v>
      </c>
      <c r="BB8" s="5">
        <f t="shared" si="43"/>
        <v>5.9490441314017415E-5</v>
      </c>
      <c r="BC8" s="5">
        <f t="shared" si="44"/>
        <v>1.3328148106765123E-5</v>
      </c>
      <c r="BD8" s="5">
        <f t="shared" si="45"/>
        <v>2.1572587925135182E-4</v>
      </c>
      <c r="BE8" s="5">
        <f t="shared" si="46"/>
        <v>3.0699112459344564E-4</v>
      </c>
      <c r="BF8" s="5">
        <f t="shared" si="47"/>
        <v>2.1843357622694203E-4</v>
      </c>
      <c r="BG8" s="5">
        <f t="shared" si="48"/>
        <v>1.0361478101683197E-4</v>
      </c>
      <c r="BH8" s="5">
        <f t="shared" si="49"/>
        <v>3.6862543171974942E-5</v>
      </c>
      <c r="BI8" s="5">
        <f t="shared" si="50"/>
        <v>1.0491530847398884E-5</v>
      </c>
      <c r="BJ8" s="8">
        <f t="shared" si="51"/>
        <v>0.43885169339422037</v>
      </c>
      <c r="BK8" s="8">
        <f t="shared" si="52"/>
        <v>0.26466205939119508</v>
      </c>
      <c r="BL8" s="8">
        <f t="shared" si="53"/>
        <v>0.27823296285386157</v>
      </c>
      <c r="BM8" s="8">
        <f t="shared" si="54"/>
        <v>0.46638306767557297</v>
      </c>
      <c r="BN8" s="8">
        <f t="shared" si="55"/>
        <v>0.53276683842902262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1.33549783549784</v>
      </c>
      <c r="F9">
        <f>VLOOKUP(B9,home!$B$2:$E$405,3,FALSE)</f>
        <v>1.05</v>
      </c>
      <c r="G9">
        <f>VLOOKUP(C9,away!$B$2:$E$405,4,FALSE)</f>
        <v>1.1399999999999999</v>
      </c>
      <c r="H9">
        <f>VLOOKUP(A9,away!$A$2:$E$405,3,FALSE)</f>
        <v>1.2380952380952399</v>
      </c>
      <c r="I9">
        <f>VLOOKUP(C9,away!$B$2:$E$405,3,FALSE)</f>
        <v>0.99</v>
      </c>
      <c r="J9">
        <f>VLOOKUP(B9,home!$B$2:$E$405,4,FALSE)</f>
        <v>1.1299999999999999</v>
      </c>
      <c r="K9" s="3">
        <f t="shared" ref="K9:K17" si="56">E9*F9*G9</f>
        <v>1.5985909090909143</v>
      </c>
      <c r="L9" s="3">
        <f t="shared" ref="L9:L17" si="57">H9*I9*J9</f>
        <v>1.3850571428571448</v>
      </c>
      <c r="M9" s="5">
        <f t="shared" ref="M9:M19" si="58">_xlfn.POISSON.DIST(0,K9,FALSE) * _xlfn.POISSON.DIST(0,L9,FALSE)</f>
        <v>5.0607876540456079E-2</v>
      </c>
      <c r="N9" s="5">
        <f t="shared" ref="N9:N19" si="59">_xlfn.POISSON.DIST(1,K9,FALSE) * _xlfn.POISSON.DIST(0,L9,FALSE)</f>
        <v>8.0901291365968436E-2</v>
      </c>
      <c r="O9" s="5">
        <f t="shared" ref="O9:O19" si="60">_xlfn.POISSON.DIST(0,K9,FALSE) * _xlfn.POISSON.DIST(1,L9,FALSE)</f>
        <v>7.0094800887191208E-2</v>
      </c>
      <c r="P9" s="5">
        <f t="shared" ref="P9:P19" si="61">_xlfn.POISSON.DIST(1,K9,FALSE) * _xlfn.POISSON.DIST(1,L9,FALSE)</f>
        <v>0.11205291147280164</v>
      </c>
      <c r="Q9" s="5">
        <f t="shared" ref="Q9:Q19" si="62">_xlfn.POISSON.DIST(2,K9,FALSE) * _xlfn.POISSON.DIST(0,L9,FALSE)</f>
        <v>6.4664034455676214E-2</v>
      </c>
      <c r="R9" s="5">
        <f t="shared" ref="R9:R19" si="63">_xlfn.POISSON.DIST(0,K9,FALSE) * _xlfn.POISSON.DIST(2,L9,FALSE)</f>
        <v>4.8542652322976769E-2</v>
      </c>
      <c r="S9" s="5">
        <f t="shared" ref="S9:S19" si="64">_xlfn.POISSON.DIST(2,K9,FALSE) * _xlfn.POISSON.DIST(2,L9,FALSE)</f>
        <v>6.2025201548885078E-2</v>
      </c>
      <c r="T9" s="5">
        <f t="shared" ref="T9:T19" si="65">_xlfn.POISSON.DIST(2,K9,FALSE) * _xlfn.POISSON.DIST(1,L9,FALSE)</f>
        <v>8.9563382808794861E-2</v>
      </c>
      <c r="U9" s="5">
        <f t="shared" ref="U9:U19" si="66">_xlfn.POISSON.DIST(1,K9,FALSE) * _xlfn.POISSON.DIST(2,L9,FALSE)</f>
        <v>7.7599842706671626E-2</v>
      </c>
      <c r="V9" s="5">
        <f t="shared" ref="V9:V19" si="67">_xlfn.POISSON.DIST(3,K9,FALSE) * _xlfn.POISSON.DIST(3,L9,FALSE)</f>
        <v>1.5259162743798422E-2</v>
      </c>
      <c r="W9" s="5">
        <f t="shared" ref="W9:W19" si="68">_xlfn.POISSON.DIST(3,K9,FALSE) * _xlfn.POISSON.DIST(0,L9,FALSE)</f>
        <v>3.4457112541995218E-2</v>
      </c>
      <c r="X9" s="5">
        <f t="shared" ref="X9:X19" si="69">_xlfn.POISSON.DIST(3,K9,FALSE) * _xlfn.POISSON.DIST(1,L9,FALSE)</f>
        <v>4.7725069848522976E-2</v>
      </c>
      <c r="Y9" s="5">
        <f t="shared" ref="Y9:Y19" si="70">_xlfn.POISSON.DIST(3,K9,FALSE) * _xlfn.POISSON.DIST(2,L9,FALSE)</f>
        <v>3.3050974443526455E-2</v>
      </c>
      <c r="Z9" s="5">
        <f t="shared" ref="Z9:Z19" si="71">_xlfn.POISSON.DIST(0,K9,FALSE) * _xlfn.POISSON.DIST(3,L9,FALSE)</f>
        <v>2.2411449111056646E-2</v>
      </c>
      <c r="AA9" s="5">
        <f t="shared" ref="AA9:AA19" si="72">_xlfn.POISSON.DIST(1,K9,FALSE) * _xlfn.POISSON.DIST(3,L9,FALSE)</f>
        <v>3.5826738808488814E-2</v>
      </c>
      <c r="AB9" s="5">
        <f t="shared" ref="AB9:AB19" si="73">_xlfn.POISSON.DIST(2,K9,FALSE) * _xlfn.POISSON.DIST(3,L9,FALSE)</f>
        <v>2.8636149480812438E-2</v>
      </c>
      <c r="AC9" s="5">
        <f t="shared" ref="AC9:AC19" si="74">_xlfn.POISSON.DIST(4,K9,FALSE) * _xlfn.POISSON.DIST(4,L9,FALSE)</f>
        <v>2.1116199307348333E-3</v>
      </c>
      <c r="AD9" s="5">
        <f t="shared" ref="AD9:AD19" si="75">_xlfn.POISSON.DIST(4,K9,FALSE) * _xlfn.POISSON.DIST(0,L9,FALSE)</f>
        <v>1.3770706715789017E-2</v>
      </c>
      <c r="AE9" s="5">
        <f t="shared" ref="AE9:AE19" si="76">_xlfn.POISSON.DIST(4,K9,FALSE) * _xlfn.POISSON.DIST(1,L9,FALSE)</f>
        <v>1.9073215698894429E-2</v>
      </c>
      <c r="AF9" s="5">
        <f t="shared" ref="AF9:AF19" si="77">_xlfn.POISSON.DIST(4,K9,FALSE) * _xlfn.POISSON.DIST(2,L9,FALSE)</f>
        <v>1.3208746820504384E-2</v>
      </c>
      <c r="AG9" s="5">
        <f t="shared" ref="AG9:AG19" si="78">_xlfn.POISSON.DIST(4,K9,FALSE) * _xlfn.POISSON.DIST(3,L9,FALSE)</f>
        <v>6.098289710643732E-3</v>
      </c>
      <c r="AH9" s="5">
        <f t="shared" ref="AH9:AH19" si="79">_xlfn.POISSON.DIST(0,K9,FALSE) * _xlfn.POISSON.DIST(4,L9,FALSE)</f>
        <v>7.7602844182621065E-3</v>
      </c>
      <c r="AI9" s="5">
        <f t="shared" ref="AI9:AI19" si="80">_xlfn.POISSON.DIST(1,K9,FALSE) * _xlfn.POISSON.DIST(4,L9,FALSE)</f>
        <v>1.2405520122993679E-2</v>
      </c>
      <c r="AJ9" s="5">
        <f t="shared" ref="AJ9:AJ19" si="81">_xlfn.POISSON.DIST(2,K9,FALSE) * _xlfn.POISSON.DIST(4,L9,FALSE)</f>
        <v>9.9156758455810484E-3</v>
      </c>
      <c r="AK9" s="5">
        <f t="shared" ref="AK9:AK19" si="82">_xlfn.POISSON.DIST(3,K9,FALSE) * _xlfn.POISSON.DIST(4,L9,FALSE)</f>
        <v>5.2837030880794091E-3</v>
      </c>
      <c r="AL9" s="5">
        <f t="shared" ref="AL9:AL19" si="83">_xlfn.POISSON.DIST(5,K9,FALSE) * _xlfn.POISSON.DIST(5,L9,FALSE)</f>
        <v>1.8701686562461038E-4</v>
      </c>
      <c r="AM9" s="5">
        <f t="shared" ref="AM9:AM19" si="84">_xlfn.POISSON.DIST(5,K9,FALSE) * _xlfn.POISSON.DIST(0,L9,FALSE)</f>
        <v>4.4027453135235045E-3</v>
      </c>
      <c r="AN9" s="5">
        <f t="shared" ref="AN9:AN19" si="85">_xlfn.POISSON.DIST(5,K9,FALSE) * _xlfn.POISSON.DIST(1,L9,FALSE)</f>
        <v>6.0980538446765492E-3</v>
      </c>
      <c r="AO9" s="5">
        <f t="shared" ref="AO9:AO19" si="86">_xlfn.POISSON.DIST(5,K9,FALSE) * _xlfn.POISSON.DIST(2,L9,FALSE)</f>
        <v>4.2230765175483654E-3</v>
      </c>
      <c r="AP9" s="5">
        <f t="shared" ref="AP9:AP19" si="87">_xlfn.POISSON.DIST(5,K9,FALSE) * _xlfn.POISSON.DIST(3,L9,FALSE)</f>
        <v>1.9497340984875463E-3</v>
      </c>
      <c r="AQ9" s="5">
        <f t="shared" ref="AQ9:AQ19" si="88">_xlfn.POISSON.DIST(5,K9,FALSE) * _xlfn.POISSON.DIST(4,L9,FALSE)</f>
        <v>6.7512328494557811E-4</v>
      </c>
      <c r="AR9" s="5">
        <f t="shared" ref="AR9:AR19" si="89">_xlfn.POISSON.DIST(0,K9,FALSE) * _xlfn.POISSON.DIST(5,L9,FALSE)</f>
        <v>2.1496874728233854E-3</v>
      </c>
      <c r="AS9" s="5">
        <f t="shared" ref="AS9:AS19" si="90">_xlfn.POISSON.DIST(1,K9,FALSE) * _xlfn.POISSON.DIST(5,L9,FALSE)</f>
        <v>3.4364708514420857E-3</v>
      </c>
      <c r="AT9" s="5">
        <f t="shared" ref="AT9:AT19" si="91">_xlfn.POISSON.DIST(2,K9,FALSE) * _xlfn.POISSON.DIST(5,L9,FALSE)</f>
        <v>2.7467555312356163E-3</v>
      </c>
      <c r="AU9" s="5">
        <f t="shared" ref="AU9:AU19" si="92">_xlfn.POISSON.DIST(3,K9,FALSE) * _xlfn.POISSON.DIST(5,L9,FALSE)</f>
        <v>1.4636461405761469E-3</v>
      </c>
      <c r="AV9" s="5">
        <f t="shared" ref="AV9:AV19" si="93">_xlfn.POISSON.DIST(4,K9,FALSE) * _xlfn.POISSON.DIST(5,L9,FALSE)</f>
        <v>5.8494285361275771E-4</v>
      </c>
      <c r="AW9" s="5">
        <f t="shared" ref="AW9:AW19" si="94">_xlfn.POISSON.DIST(6,K9,FALSE) * _xlfn.POISSON.DIST(6,L9,FALSE)</f>
        <v>1.1502263262102637E-5</v>
      </c>
      <c r="AX9" s="5">
        <f t="shared" ref="AX9:AX19" si="95">_xlfn.POISSON.DIST(6,K9,FALSE) * _xlfn.POISSON.DIST(0,L9,FALSE)</f>
        <v>1.1730314388735505E-3</v>
      </c>
      <c r="AY9" s="5">
        <f t="shared" ref="AY9:AY19" si="96">_xlfn.POISSON.DIST(6,K9,FALSE) * _xlfn.POISSON.DIST(1,L9,FALSE)</f>
        <v>1.6247155732078051E-3</v>
      </c>
      <c r="AZ9" s="5">
        <f t="shared" ref="AZ9:AZ19" si="97">_xlfn.POISSON.DIST(6,K9,FALSE) * _xlfn.POISSON.DIST(2,L9,FALSE)</f>
        <v>1.1251619548913556E-3</v>
      </c>
      <c r="BA9" s="5">
        <f t="shared" ref="BA9:BA19" si="98">_xlfn.POISSON.DIST(6,K9,FALSE) * _xlfn.POISSON.DIST(3,L9,FALSE)</f>
        <v>5.1947120083112688E-4</v>
      </c>
      <c r="BB9" s="5">
        <f t="shared" ref="BB9:BB19" si="99">_xlfn.POISSON.DIST(6,K9,FALSE) * _xlfn.POISSON.DIST(4,L9,FALSE)</f>
        <v>1.7987432430493271E-4</v>
      </c>
      <c r="BC9" s="5">
        <f t="shared" ref="BC9:BC19" si="100">_xlfn.POISSON.DIST(6,K9,FALSE) * _xlfn.POISSON.DIST(5,L9,FALSE)</f>
        <v>4.9827243539029881E-5</v>
      </c>
      <c r="BD9" s="5">
        <f t="shared" ref="BD9:BD19" si="101">_xlfn.POISSON.DIST(0,K9,FALSE) * _xlfn.POISSON.DIST(6,L9,FALSE)</f>
        <v>4.9623999819075877E-4</v>
      </c>
      <c r="BE9" s="5">
        <f t="shared" ref="BE9:BE19" si="102">_xlfn.POISSON.DIST(1,K9,FALSE) * _xlfn.POISSON.DIST(6,L9,FALSE)</f>
        <v>7.9328474983503879E-4</v>
      </c>
      <c r="BF9" s="5">
        <f t="shared" ref="BF9:BF19" si="103">_xlfn.POISSON.DIST(2,K9,FALSE) * _xlfn.POISSON.DIST(6,L9,FALSE)</f>
        <v>6.340688947033766E-4</v>
      </c>
      <c r="BG9" s="5">
        <f t="shared" ref="BG9:BG19" si="104">_xlfn.POISSON.DIST(3,K9,FALSE) * _xlfn.POISSON.DIST(6,L9,FALSE)</f>
        <v>3.37872256936714E-4</v>
      </c>
      <c r="BH9" s="5">
        <f t="shared" ref="BH9:BH19" si="105">_xlfn.POISSON.DIST(4,K9,FALSE) * _xlfn.POISSON.DIST(6,L9,FALSE)</f>
        <v>1.3502987959326514E-4</v>
      </c>
      <c r="BI9" s="5">
        <f t="shared" ref="BI9:BI19" si="106">_xlfn.POISSON.DIST(5,K9,FALSE) * _xlfn.POISSON.DIST(6,L9,FALSE)</f>
        <v>4.3171507594686881E-5</v>
      </c>
      <c r="BJ9" s="8">
        <f t="shared" ref="BJ9:BJ19" si="107">SUM(N9,Q9,T9,W9,X9,Y9,AD9,AE9,AF9,AG9,AM9,AN9,AO9,AP9,AQ9,AX9,AY9,AZ9,BA9,BB9,BC9)</f>
        <v>0.42453363920514509</v>
      </c>
      <c r="BK9" s="8">
        <f t="shared" ref="BK9:BK19" si="108">SUM(M9,P9,S9,V9,AC9,AL9,AY9)</f>
        <v>0.2438685046755085</v>
      </c>
      <c r="BL9" s="8">
        <f t="shared" ref="BL9:BL19" si="109">SUM(O9,R9,U9,AA9,AB9,AH9,AI9,AJ9,AK9,AR9,AS9,AT9,AU9,AV9,BD9,BE9,BF9,BG9,BH9,BI9)</f>
        <v>0.30888653781760089</v>
      </c>
      <c r="BM9" s="8">
        <f t="shared" ref="BM9:BM19" si="110">SUM(S9:BI9)</f>
        <v>0.57122335045429506</v>
      </c>
      <c r="BN9" s="8">
        <f t="shared" ref="BN9:BN19" si="111">SUM(M9:R9)</f>
        <v>0.42686356704507034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1.33549783549784</v>
      </c>
      <c r="F10">
        <f>VLOOKUP(B10,home!$B$2:$E$405,3,FALSE)</f>
        <v>0.71</v>
      </c>
      <c r="G10">
        <f>VLOOKUP(C10,away!$B$2:$E$405,4,FALSE)</f>
        <v>0.64</v>
      </c>
      <c r="H10">
        <f>VLOOKUP(A10,away!$A$2:$E$405,3,FALSE)</f>
        <v>1.2380952380952399</v>
      </c>
      <c r="I10">
        <f>VLOOKUP(C10,away!$B$2:$E$405,3,FALSE)</f>
        <v>0.94</v>
      </c>
      <c r="J10">
        <f>VLOOKUP(B10,home!$B$2:$E$405,4,FALSE)</f>
        <v>1.53</v>
      </c>
      <c r="K10" s="3">
        <f t="shared" si="56"/>
        <v>0.60685021645021842</v>
      </c>
      <c r="L10" s="3">
        <f t="shared" si="57"/>
        <v>1.7806285714285739</v>
      </c>
      <c r="M10" s="5">
        <f t="shared" si="58"/>
        <v>9.1860993214584769E-2</v>
      </c>
      <c r="N10" s="5">
        <f t="shared" si="59"/>
        <v>5.5745863615602805E-2</v>
      </c>
      <c r="O10" s="5">
        <f t="shared" si="60"/>
        <v>0.16357030911769602</v>
      </c>
      <c r="P10" s="5">
        <f t="shared" si="61"/>
        <v>9.9262677492902948E-2</v>
      </c>
      <c r="Q10" s="5">
        <f t="shared" si="62"/>
        <v>1.691469470066646E-2</v>
      </c>
      <c r="R10" s="5">
        <f t="shared" si="63"/>
        <v>0.14562898292618665</v>
      </c>
      <c r="S10" s="5">
        <f t="shared" si="64"/>
        <v>2.6815187813296171E-2</v>
      </c>
      <c r="T10" s="5">
        <f t="shared" si="65"/>
        <v>3.0118788660998191E-2</v>
      </c>
      <c r="U10" s="5">
        <f t="shared" si="66"/>
        <v>8.8374979810181525E-2</v>
      </c>
      <c r="V10" s="5">
        <f t="shared" si="67"/>
        <v>3.2195352355258852E-3</v>
      </c>
      <c r="W10" s="5">
        <f t="shared" si="68"/>
        <v>3.4215620467629351E-3</v>
      </c>
      <c r="X10" s="5">
        <f t="shared" si="69"/>
        <v>6.0925311393817128E-3</v>
      </c>
      <c r="Y10" s="5">
        <f t="shared" si="70"/>
        <v>5.4242675095506811E-3</v>
      </c>
      <c r="Z10" s="5">
        <f t="shared" si="71"/>
        <v>8.6437042608817294E-2</v>
      </c>
      <c r="AA10" s="5">
        <f t="shared" si="72"/>
        <v>5.2454338016477517E-2</v>
      </c>
      <c r="AB10" s="5">
        <f t="shared" si="73"/>
        <v>1.5915963189526153E-2</v>
      </c>
      <c r="AC10" s="5">
        <f t="shared" si="74"/>
        <v>2.1743429704060695E-4</v>
      </c>
      <c r="AD10" s="5">
        <f t="shared" si="75"/>
        <v>5.1909391716898473E-4</v>
      </c>
      <c r="AE10" s="5">
        <f t="shared" si="76"/>
        <v>9.2431346016587184E-4</v>
      </c>
      <c r="AF10" s="5">
        <f t="shared" si="77"/>
        <v>8.2292947806367938E-4</v>
      </c>
      <c r="AG10" s="5">
        <f t="shared" si="78"/>
        <v>4.8844391363699698E-4</v>
      </c>
      <c r="AH10" s="5">
        <f t="shared" si="79"/>
        <v>3.8478066924762279E-2</v>
      </c>
      <c r="AI10" s="5">
        <f t="shared" si="80"/>
        <v>2.3350423241877978E-2</v>
      </c>
      <c r="AJ10" s="5">
        <f t="shared" si="81"/>
        <v>7.085104699268931E-3</v>
      </c>
      <c r="AK10" s="5">
        <f t="shared" si="82"/>
        <v>1.4331991067746037E-3</v>
      </c>
      <c r="AL10" s="5">
        <f t="shared" si="83"/>
        <v>9.398161177125649E-6</v>
      </c>
      <c r="AM10" s="5">
        <f t="shared" si="84"/>
        <v>6.3002451198398052E-5</v>
      </c>
      <c r="AN10" s="5">
        <f t="shared" si="85"/>
        <v>1.1218396467390196E-4</v>
      </c>
      <c r="AO10" s="5">
        <f t="shared" si="86"/>
        <v>9.9878986377241843E-5</v>
      </c>
      <c r="AP10" s="5">
        <f t="shared" si="87"/>
        <v>5.9282458942880701E-5</v>
      </c>
      <c r="AQ10" s="5">
        <f t="shared" si="88"/>
        <v>2.639001004455869E-5</v>
      </c>
      <c r="AR10" s="5">
        <f t="shared" si="89"/>
        <v>1.3703029067914501E-2</v>
      </c>
      <c r="AS10" s="5">
        <f t="shared" si="90"/>
        <v>8.3156861558875486E-3</v>
      </c>
      <c r="AT10" s="5">
        <f t="shared" si="91"/>
        <v>2.5231879718162218E-3</v>
      </c>
      <c r="AU10" s="5">
        <f t="shared" si="92"/>
        <v>5.1039905561375408E-4</v>
      </c>
      <c r="AV10" s="5">
        <f t="shared" si="93"/>
        <v>7.7433944343798406E-5</v>
      </c>
      <c r="AW10" s="5">
        <f t="shared" si="94"/>
        <v>2.8209490149370077E-7</v>
      </c>
      <c r="AX10" s="5">
        <f t="shared" si="95"/>
        <v>6.3721751911070269E-6</v>
      </c>
      <c r="AY10" s="5">
        <f t="shared" si="96"/>
        <v>1.1346477207433508E-5</v>
      </c>
      <c r="AZ10" s="5">
        <f t="shared" si="97"/>
        <v>1.01019307503096E-5</v>
      </c>
      <c r="BA10" s="5">
        <f t="shared" si="98"/>
        <v>5.9959288401980542E-6</v>
      </c>
      <c r="BB10" s="5">
        <f t="shared" si="99"/>
        <v>2.6691305512773122E-6</v>
      </c>
      <c r="BC10" s="5">
        <f t="shared" si="100"/>
        <v>9.505460240954563E-7</v>
      </c>
      <c r="BD10" s="5">
        <f t="shared" si="101"/>
        <v>4.0666675122408074E-3</v>
      </c>
      <c r="BE10" s="5">
        <f t="shared" si="102"/>
        <v>2.4678580600344048E-3</v>
      </c>
      <c r="BF10" s="5">
        <f t="shared" si="103"/>
        <v>7.4881009895014748E-4</v>
      </c>
      <c r="BG10" s="5">
        <f t="shared" si="104"/>
        <v>1.5147185687600217E-4</v>
      </c>
      <c r="BH10" s="5">
        <f t="shared" si="105"/>
        <v>2.2980182282829602E-5</v>
      </c>
      <c r="BI10" s="5">
        <f t="shared" si="106"/>
        <v>2.7891057184801244E-6</v>
      </c>
      <c r="BJ10" s="8">
        <f t="shared" si="107"/>
        <v>0.1208706625017997</v>
      </c>
      <c r="BK10" s="8">
        <f t="shared" si="108"/>
        <v>0.22139657269173491</v>
      </c>
      <c r="BL10" s="8">
        <f t="shared" si="109"/>
        <v>0.56888168004443018</v>
      </c>
      <c r="BM10" s="8">
        <f t="shared" si="110"/>
        <v>0.42459137239683653</v>
      </c>
      <c r="BN10" s="8">
        <f t="shared" si="111"/>
        <v>0.57298352106763972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1.33549783549784</v>
      </c>
      <c r="F11">
        <f>VLOOKUP(B11,home!$B$2:$E$405,3,FALSE)</f>
        <v>0.95</v>
      </c>
      <c r="G11">
        <f>VLOOKUP(C11,away!$B$2:$E$405,4,FALSE)</f>
        <v>0.87</v>
      </c>
      <c r="H11">
        <f>VLOOKUP(A11,away!$A$2:$E$405,3,FALSE)</f>
        <v>1.2380952380952399</v>
      </c>
      <c r="I11">
        <f>VLOOKUP(C11,away!$B$2:$E$405,3,FALSE)</f>
        <v>0.79</v>
      </c>
      <c r="J11">
        <f>VLOOKUP(B11,home!$B$2:$E$405,4,FALSE)</f>
        <v>0.68</v>
      </c>
      <c r="K11" s="3">
        <f t="shared" si="56"/>
        <v>1.1037889610389646</v>
      </c>
      <c r="L11" s="3">
        <f t="shared" si="57"/>
        <v>0.66510476190476298</v>
      </c>
      <c r="M11" s="5">
        <f t="shared" si="58"/>
        <v>0.17052152857224268</v>
      </c>
      <c r="N11" s="5">
        <f t="shared" si="59"/>
        <v>0.18821978085753185</v>
      </c>
      <c r="O11" s="5">
        <f t="shared" si="60"/>
        <v>0.1134146806606777</v>
      </c>
      <c r="P11" s="5">
        <f t="shared" si="61"/>
        <v>0.12518587253301539</v>
      </c>
      <c r="Q11" s="5">
        <f t="shared" si="62"/>
        <v>0.10387745817985836</v>
      </c>
      <c r="R11" s="5">
        <f t="shared" si="63"/>
        <v>3.7716322088662373E-2</v>
      </c>
      <c r="S11" s="5">
        <f t="shared" si="64"/>
        <v>2.2975841838077694E-2</v>
      </c>
      <c r="T11" s="5">
        <f t="shared" si="65"/>
        <v>6.908939208998667E-2</v>
      </c>
      <c r="U11" s="5">
        <f t="shared" si="66"/>
        <v>4.1630859972455594E-2</v>
      </c>
      <c r="V11" s="5">
        <f t="shared" si="67"/>
        <v>1.8741529339516626E-3</v>
      </c>
      <c r="W11" s="5">
        <f t="shared" si="68"/>
        <v>3.821959721323813E-2</v>
      </c>
      <c r="X11" s="5">
        <f t="shared" si="69"/>
        <v>2.5420036104606688E-2</v>
      </c>
      <c r="Y11" s="5">
        <f t="shared" si="70"/>
        <v>8.4534935304824525E-3</v>
      </c>
      <c r="Z11" s="5">
        <f t="shared" si="71"/>
        <v>8.361768474234383E-3</v>
      </c>
      <c r="AA11" s="5">
        <f t="shared" si="72"/>
        <v>9.2296277366235371E-3</v>
      </c>
      <c r="AB11" s="5">
        <f t="shared" si="73"/>
        <v>5.0937806050920529E-3</v>
      </c>
      <c r="AC11" s="5">
        <f t="shared" si="74"/>
        <v>8.5992613462606003E-5</v>
      </c>
      <c r="AD11" s="5">
        <f t="shared" si="75"/>
        <v>1.0546592374831947E-2</v>
      </c>
      <c r="AE11" s="5">
        <f t="shared" si="76"/>
        <v>7.0145888103691906E-3</v>
      </c>
      <c r="AF11" s="5">
        <f t="shared" si="77"/>
        <v>2.3327182102902072E-3</v>
      </c>
      <c r="AG11" s="5">
        <f t="shared" si="78"/>
        <v>5.1716732994865782E-4</v>
      </c>
      <c r="AH11" s="5">
        <f t="shared" si="79"/>
        <v>1.390363007539603E-3</v>
      </c>
      <c r="AI11" s="5">
        <f t="shared" si="80"/>
        <v>1.5346673395591486E-3</v>
      </c>
      <c r="AJ11" s="5">
        <f t="shared" si="81"/>
        <v>8.4697443413621234E-4</v>
      </c>
      <c r="AK11" s="5">
        <f t="shared" si="82"/>
        <v>3.1162701022725836E-4</v>
      </c>
      <c r="AL11" s="5">
        <f t="shared" si="83"/>
        <v>2.5252085030776581E-6</v>
      </c>
      <c r="AM11" s="5">
        <f t="shared" si="84"/>
        <v>2.3282424479834475E-3</v>
      </c>
      <c r="AN11" s="5">
        <f t="shared" si="85"/>
        <v>1.5485251390225934E-3</v>
      </c>
      <c r="AO11" s="5">
        <f t="shared" si="86"/>
        <v>5.1496572194658079E-4</v>
      </c>
      <c r="AP11" s="5">
        <f t="shared" si="87"/>
        <v>1.1416871796146503E-4</v>
      </c>
      <c r="AQ11" s="5">
        <f t="shared" si="88"/>
        <v>1.8983539494183059E-5</v>
      </c>
      <c r="AR11" s="5">
        <f t="shared" si="89"/>
        <v>1.8494741141816359E-4</v>
      </c>
      <c r="AS11" s="5">
        <f t="shared" si="90"/>
        <v>2.0414291109610076E-4</v>
      </c>
      <c r="AT11" s="5">
        <f t="shared" si="91"/>
        <v>1.126653458711174E-4</v>
      </c>
      <c r="AU11" s="5">
        <f t="shared" si="92"/>
        <v>4.145292168805877E-5</v>
      </c>
      <c r="AV11" s="5">
        <f t="shared" si="93"/>
        <v>1.1438819340522979E-5</v>
      </c>
      <c r="AW11" s="5">
        <f t="shared" si="94"/>
        <v>5.1495685753713265E-8</v>
      </c>
      <c r="AX11" s="5">
        <f t="shared" si="95"/>
        <v>4.283147187844102E-4</v>
      </c>
      <c r="AY11" s="5">
        <f t="shared" si="96"/>
        <v>2.8487415905741064E-4</v>
      </c>
      <c r="AZ11" s="5">
        <f t="shared" si="97"/>
        <v>9.4735579866349334E-5</v>
      </c>
      <c r="BA11" s="5">
        <f t="shared" si="98"/>
        <v>2.100302843030598E-5</v>
      </c>
      <c r="BB11" s="5">
        <f t="shared" si="99"/>
        <v>3.4923035558544067E-6</v>
      </c>
      <c r="BC11" s="5">
        <f t="shared" si="100"/>
        <v>4.6454954500314054E-7</v>
      </c>
      <c r="BD11" s="5">
        <f t="shared" si="101"/>
        <v>2.0501567339363313E-5</v>
      </c>
      <c r="BE11" s="5">
        <f t="shared" si="102"/>
        <v>2.2629403713186202E-5</v>
      </c>
      <c r="BF11" s="5">
        <f t="shared" si="103"/>
        <v>1.2489043006754545E-5</v>
      </c>
      <c r="BG11" s="5">
        <f t="shared" si="104"/>
        <v>4.5950892682655168E-6</v>
      </c>
      <c r="BH11" s="5">
        <f t="shared" si="105"/>
        <v>1.2680022023250217E-6</v>
      </c>
      <c r="BI11" s="5">
        <f t="shared" si="106"/>
        <v>2.7992136669989132E-7</v>
      </c>
      <c r="BJ11" s="8">
        <f t="shared" si="107"/>
        <v>0.45904859460679182</v>
      </c>
      <c r="BK11" s="8">
        <f t="shared" si="108"/>
        <v>0.32093078785831053</v>
      </c>
      <c r="BL11" s="8">
        <f t="shared" si="109"/>
        <v>0.21178531329128403</v>
      </c>
      <c r="BM11" s="8">
        <f t="shared" si="110"/>
        <v>0.26090599867526065</v>
      </c>
      <c r="BN11" s="8">
        <f t="shared" si="111"/>
        <v>0.73893564289198843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1.33549783549784</v>
      </c>
      <c r="F12">
        <f>VLOOKUP(B12,home!$B$2:$E$405,3,FALSE)</f>
        <v>1.08</v>
      </c>
      <c r="G12">
        <f>VLOOKUP(C12,away!$B$2:$E$405,4,FALSE)</f>
        <v>1.06</v>
      </c>
      <c r="H12">
        <f>VLOOKUP(A12,away!$A$2:$E$405,3,FALSE)</f>
        <v>1.2380952380952399</v>
      </c>
      <c r="I12">
        <f>VLOOKUP(C12,away!$B$2:$E$405,3,FALSE)</f>
        <v>0.75</v>
      </c>
      <c r="J12">
        <f>VLOOKUP(B12,home!$B$2:$E$405,4,FALSE)</f>
        <v>0.76</v>
      </c>
      <c r="K12" s="3">
        <f t="shared" si="56"/>
        <v>1.5288779220779274</v>
      </c>
      <c r="L12" s="3">
        <f t="shared" si="57"/>
        <v>0.70571428571428674</v>
      </c>
      <c r="M12" s="5">
        <f t="shared" si="58"/>
        <v>0.1070357693072729</v>
      </c>
      <c r="N12" s="5">
        <f t="shared" si="59"/>
        <v>0.16364462456651577</v>
      </c>
      <c r="O12" s="5">
        <f t="shared" si="60"/>
        <v>7.5536671482561268E-2</v>
      </c>
      <c r="P12" s="5">
        <f t="shared" si="61"/>
        <v>0.11548634933694131</v>
      </c>
      <c r="Q12" s="5">
        <f t="shared" si="62"/>
        <v>0.12509632678323862</v>
      </c>
      <c r="R12" s="5">
        <f t="shared" si="63"/>
        <v>2.665365408027523E-2</v>
      </c>
      <c r="S12" s="5">
        <f t="shared" si="64"/>
        <v>3.1151027758035216E-2</v>
      </c>
      <c r="T12" s="5">
        <f t="shared" si="65"/>
        <v>8.8282264901314259E-2</v>
      </c>
      <c r="U12" s="5">
        <f t="shared" si="66"/>
        <v>4.0750183266035064E-2</v>
      </c>
      <c r="V12" s="5">
        <f t="shared" si="67"/>
        <v>3.7344924735099381E-3</v>
      </c>
      <c r="W12" s="5">
        <f t="shared" si="68"/>
        <v>6.3752337383979743E-2</v>
      </c>
      <c r="X12" s="5">
        <f t="shared" si="69"/>
        <v>4.4990935239551486E-2</v>
      </c>
      <c r="Y12" s="5">
        <f t="shared" si="70"/>
        <v>1.5875372863098904E-2</v>
      </c>
      <c r="Z12" s="5">
        <f t="shared" si="71"/>
        <v>6.2699548169790403E-3</v>
      </c>
      <c r="AA12" s="5">
        <f t="shared" si="72"/>
        <v>9.585995492105405E-3</v>
      </c>
      <c r="AB12" s="5">
        <f t="shared" si="73"/>
        <v>7.3279084345092482E-3</v>
      </c>
      <c r="AC12" s="5">
        <f t="shared" si="74"/>
        <v>2.5183339713395341E-4</v>
      </c>
      <c r="AD12" s="5">
        <f t="shared" si="75"/>
        <v>2.4367385276807488E-2</v>
      </c>
      <c r="AE12" s="5">
        <f t="shared" si="76"/>
        <v>1.7196411895347024E-2</v>
      </c>
      <c r="AF12" s="5">
        <f t="shared" si="77"/>
        <v>6.0678767687867442E-3</v>
      </c>
      <c r="AG12" s="5">
        <f t="shared" si="78"/>
        <v>1.4273957732288841E-3</v>
      </c>
      <c r="AH12" s="5">
        <f t="shared" si="79"/>
        <v>1.1061991712813036E-3</v>
      </c>
      <c r="AI12" s="5">
        <f t="shared" si="80"/>
        <v>1.6912434903928843E-3</v>
      </c>
      <c r="AJ12" s="5">
        <f t="shared" si="81"/>
        <v>1.2928524166598476E-3</v>
      </c>
      <c r="AK12" s="5">
        <f t="shared" si="82"/>
        <v>6.5887117211211135E-4</v>
      </c>
      <c r="AL12" s="5">
        <f t="shared" si="83"/>
        <v>1.0868635733398431E-5</v>
      </c>
      <c r="AM12" s="5">
        <f t="shared" si="84"/>
        <v>7.4509514736955419E-3</v>
      </c>
      <c r="AN12" s="5">
        <f t="shared" si="85"/>
        <v>5.2582428971508621E-3</v>
      </c>
      <c r="AO12" s="5">
        <f t="shared" si="86"/>
        <v>1.855408565137521E-3</v>
      </c>
      <c r="AP12" s="5">
        <f t="shared" si="87"/>
        <v>4.3646277675139848E-4</v>
      </c>
      <c r="AQ12" s="5">
        <f t="shared" si="88"/>
        <v>7.7004504183996822E-5</v>
      </c>
      <c r="AR12" s="5">
        <f t="shared" si="89"/>
        <v>1.5613211160370427E-4</v>
      </c>
      <c r="AS12" s="5">
        <f t="shared" si="90"/>
        <v>2.3870693835831045E-4</v>
      </c>
      <c r="AT12" s="5">
        <f t="shared" si="91"/>
        <v>1.8247688395141884E-4</v>
      </c>
      <c r="AU12" s="5">
        <f t="shared" si="92"/>
        <v>9.2994959720966758E-5</v>
      </c>
      <c r="AV12" s="5">
        <f t="shared" si="93"/>
        <v>3.5544485195478071E-5</v>
      </c>
      <c r="AW12" s="5">
        <f t="shared" si="94"/>
        <v>3.2574236923232729E-7</v>
      </c>
      <c r="AX12" s="5">
        <f t="shared" si="95"/>
        <v>1.8985992011011832E-3</v>
      </c>
      <c r="AY12" s="5">
        <f t="shared" si="96"/>
        <v>1.3398685790628369E-3</v>
      </c>
      <c r="AZ12" s="5">
        <f t="shared" si="97"/>
        <v>4.7278219861217314E-4</v>
      </c>
      <c r="BA12" s="5">
        <f t="shared" si="98"/>
        <v>1.1121638386400662E-4</v>
      </c>
      <c r="BB12" s="5">
        <f t="shared" si="99"/>
        <v>1.9621747724578333E-5</v>
      </c>
      <c r="BC12" s="5">
        <f t="shared" si="100"/>
        <v>2.7694695359833473E-6</v>
      </c>
      <c r="BD12" s="5">
        <f t="shared" si="101"/>
        <v>1.8364110269578562E-5</v>
      </c>
      <c r="BE12" s="5">
        <f t="shared" si="102"/>
        <v>2.8076482749763199E-5</v>
      </c>
      <c r="BF12" s="5">
        <f t="shared" si="103"/>
        <v>2.1462757302857372E-5</v>
      </c>
      <c r="BG12" s="5">
        <f t="shared" si="104"/>
        <v>1.0937978595751812E-5</v>
      </c>
      <c r="BH12" s="5">
        <f t="shared" si="105"/>
        <v>4.180708496801471E-6</v>
      </c>
      <c r="BI12" s="5">
        <f t="shared" si="106"/>
        <v>1.2783585838806734E-6</v>
      </c>
      <c r="BJ12" s="8">
        <f t="shared" si="107"/>
        <v>0.56962385924868908</v>
      </c>
      <c r="BK12" s="8">
        <f t="shared" si="108"/>
        <v>0.2590102094876896</v>
      </c>
      <c r="BL12" s="8">
        <f t="shared" si="109"/>
        <v>0.16539373478076086</v>
      </c>
      <c r="BM12" s="8">
        <f t="shared" si="110"/>
        <v>0.38550481994061991</v>
      </c>
      <c r="BN12" s="8">
        <f t="shared" si="111"/>
        <v>0.613453395556805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1.33549783549784</v>
      </c>
      <c r="F13">
        <f>VLOOKUP(B13,home!$B$2:$E$405,3,FALSE)</f>
        <v>0.99</v>
      </c>
      <c r="G13">
        <f>VLOOKUP(C13,away!$B$2:$E$405,4,FALSE)</f>
        <v>1.31</v>
      </c>
      <c r="H13">
        <f>VLOOKUP(A13,away!$A$2:$E$405,3,FALSE)</f>
        <v>1.2380952380952399</v>
      </c>
      <c r="I13">
        <f>VLOOKUP(C13,away!$B$2:$E$405,3,FALSE)</f>
        <v>0.6</v>
      </c>
      <c r="J13">
        <f>VLOOKUP(B13,home!$B$2:$E$405,4,FALSE)</f>
        <v>1.57</v>
      </c>
      <c r="K13" s="3">
        <f t="shared" si="56"/>
        <v>1.7320071428571486</v>
      </c>
      <c r="L13" s="3">
        <f t="shared" si="57"/>
        <v>1.1662857142857159</v>
      </c>
      <c r="M13" s="5">
        <f t="shared" si="58"/>
        <v>5.511723277724348E-2</v>
      </c>
      <c r="N13" s="5">
        <f t="shared" si="59"/>
        <v>9.5463440864705859E-2</v>
      </c>
      <c r="O13" s="5">
        <f t="shared" si="60"/>
        <v>6.4282441199059487E-2</v>
      </c>
      <c r="P13" s="5">
        <f t="shared" si="61"/>
        <v>0.11133764731706569</v>
      </c>
      <c r="Q13" s="5">
        <f t="shared" si="62"/>
        <v>8.2671680729695815E-2</v>
      </c>
      <c r="R13" s="5">
        <f t="shared" si="63"/>
        <v>3.7485846424937325E-2</v>
      </c>
      <c r="S13" s="5">
        <f t="shared" si="64"/>
        <v>5.6225934637348748E-2</v>
      </c>
      <c r="T13" s="5">
        <f t="shared" si="65"/>
        <v>9.6418800211033939E-2</v>
      </c>
      <c r="U13" s="5">
        <f t="shared" si="66"/>
        <v>6.4925753764037558E-2</v>
      </c>
      <c r="V13" s="5">
        <f t="shared" si="67"/>
        <v>1.2619693545907846E-2</v>
      </c>
      <c r="W13" s="5">
        <f t="shared" si="68"/>
        <v>4.7729313845279613E-2</v>
      </c>
      <c r="X13" s="5">
        <f t="shared" si="69"/>
        <v>5.5666016890409051E-2</v>
      </c>
      <c r="Y13" s="5">
        <f t="shared" si="70"/>
        <v>3.2461240135235735E-2</v>
      </c>
      <c r="Z13" s="5">
        <f t="shared" si="71"/>
        <v>1.4573069057770888E-2</v>
      </c>
      <c r="AA13" s="5">
        <f t="shared" si="72"/>
        <v>2.5240659701409675E-2</v>
      </c>
      <c r="AB13" s="5">
        <f t="shared" si="73"/>
        <v>2.1858501446634076E-2</v>
      </c>
      <c r="AC13" s="5">
        <f t="shared" si="74"/>
        <v>1.5932482892218145E-3</v>
      </c>
      <c r="AD13" s="5">
        <f t="shared" si="75"/>
        <v>2.0666878125923729E-2</v>
      </c>
      <c r="AE13" s="5">
        <f t="shared" si="76"/>
        <v>2.4103484717148797E-2</v>
      </c>
      <c r="AF13" s="5">
        <f t="shared" si="77"/>
        <v>1.4055774945057366E-2</v>
      </c>
      <c r="AG13" s="5">
        <f t="shared" si="78"/>
        <v>5.4643498405451641E-3</v>
      </c>
      <c r="AH13" s="5">
        <f t="shared" si="79"/>
        <v>4.2490905638443485E-3</v>
      </c>
      <c r="AI13" s="5">
        <f t="shared" si="80"/>
        <v>7.3594552072253211E-3</v>
      </c>
      <c r="AJ13" s="5">
        <f t="shared" si="81"/>
        <v>6.3733144932257482E-3</v>
      </c>
      <c r="AK13" s="5">
        <f t="shared" si="82"/>
        <v>3.6795420753139951E-3</v>
      </c>
      <c r="AL13" s="5">
        <f t="shared" si="83"/>
        <v>1.2873542968371644E-4</v>
      </c>
      <c r="AM13" s="5">
        <f t="shared" si="84"/>
        <v>7.1590361069316022E-3</v>
      </c>
      <c r="AN13" s="5">
        <f t="shared" si="85"/>
        <v>8.3494815395699553E-3</v>
      </c>
      <c r="AO13" s="5">
        <f t="shared" si="86"/>
        <v>4.8689405206463737E-3</v>
      </c>
      <c r="AP13" s="5">
        <f t="shared" si="87"/>
        <v>1.8928585909789063E-3</v>
      </c>
      <c r="AQ13" s="5">
        <f t="shared" si="88"/>
        <v>5.5190348345542214E-4</v>
      </c>
      <c r="AR13" s="5">
        <f t="shared" si="89"/>
        <v>9.9113072466358067E-4</v>
      </c>
      <c r="AS13" s="5">
        <f t="shared" si="90"/>
        <v>1.7166454946225037E-3</v>
      </c>
      <c r="AT13" s="5">
        <f t="shared" si="91"/>
        <v>1.4866211292198601E-3</v>
      </c>
      <c r="AU13" s="5">
        <f t="shared" si="92"/>
        <v>8.5827947151038595E-4</v>
      </c>
      <c r="AV13" s="5">
        <f t="shared" si="93"/>
        <v>3.7163654380591193E-4</v>
      </c>
      <c r="AW13" s="5">
        <f t="shared" si="94"/>
        <v>7.2235423100913168E-6</v>
      </c>
      <c r="AX13" s="5">
        <f t="shared" si="95"/>
        <v>2.0665836121962974E-3</v>
      </c>
      <c r="AY13" s="5">
        <f t="shared" si="96"/>
        <v>2.4102269442815142E-3</v>
      </c>
      <c r="AZ13" s="5">
        <f t="shared" si="97"/>
        <v>1.4055066266510225E-3</v>
      </c>
      <c r="BA13" s="5">
        <f t="shared" si="98"/>
        <v>5.4640743333233134E-4</v>
      </c>
      <c r="BB13" s="5">
        <f t="shared" si="99"/>
        <v>1.5931679591875579E-4</v>
      </c>
      <c r="BC13" s="5">
        <f t="shared" si="100"/>
        <v>3.7161780625163562E-5</v>
      </c>
      <c r="BD13" s="5">
        <f t="shared" si="101"/>
        <v>1.9265693419413032E-4</v>
      </c>
      <c r="BE13" s="5">
        <f t="shared" si="102"/>
        <v>3.3368318614519332E-4</v>
      </c>
      <c r="BF13" s="5">
        <f t="shared" si="103"/>
        <v>2.8897083092740327E-4</v>
      </c>
      <c r="BG13" s="5">
        <f t="shared" si="104"/>
        <v>1.6683318108120932E-4</v>
      </c>
      <c r="BH13" s="5">
        <f t="shared" si="105"/>
        <v>7.223906532455868E-5</v>
      </c>
      <c r="BI13" s="5">
        <f t="shared" si="106"/>
        <v>2.5023715427091928E-5</v>
      </c>
      <c r="BJ13" s="8">
        <f t="shared" si="107"/>
        <v>0.50414840373962244</v>
      </c>
      <c r="BK13" s="8">
        <f t="shared" si="108"/>
        <v>0.23943271894075277</v>
      </c>
      <c r="BL13" s="8">
        <f t="shared" si="109"/>
        <v>0.24195832515260932</v>
      </c>
      <c r="BM13" s="8">
        <f t="shared" si="110"/>
        <v>0.5513512241760764</v>
      </c>
      <c r="BN13" s="8">
        <f t="shared" si="111"/>
        <v>0.4463582893127076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1.33549783549784</v>
      </c>
      <c r="F14">
        <f>VLOOKUP(B14,home!$B$2:$E$405,3,FALSE)</f>
        <v>1.26</v>
      </c>
      <c r="G14">
        <f>VLOOKUP(C14,away!$B$2:$E$405,4,FALSE)</f>
        <v>0.79</v>
      </c>
      <c r="H14">
        <f>VLOOKUP(A14,away!$A$2:$E$405,3,FALSE)</f>
        <v>1.2380952380952399</v>
      </c>
      <c r="I14">
        <f>VLOOKUP(C14,away!$B$2:$E$405,3,FALSE)</f>
        <v>1.21</v>
      </c>
      <c r="J14">
        <f>VLOOKUP(B14,home!$B$2:$E$405,4,FALSE)</f>
        <v>0.85</v>
      </c>
      <c r="K14" s="3">
        <f t="shared" si="56"/>
        <v>1.3293545454545499</v>
      </c>
      <c r="L14" s="3">
        <f t="shared" si="57"/>
        <v>1.2733809523809541</v>
      </c>
      <c r="M14" s="5">
        <f t="shared" si="58"/>
        <v>7.4070680641351944E-2</v>
      </c>
      <c r="N14" s="5">
        <f t="shared" si="59"/>
        <v>9.8466195995493541E-2</v>
      </c>
      <c r="O14" s="5">
        <f t="shared" si="60"/>
        <v>9.4320193858590237E-2</v>
      </c>
      <c r="P14" s="5">
        <f t="shared" si="61"/>
        <v>0.12538497843407126</v>
      </c>
      <c r="Q14" s="5">
        <f t="shared" si="62"/>
        <v>6.5448242610114005E-2</v>
      </c>
      <c r="R14" s="5">
        <f t="shared" si="63"/>
        <v>6.0052769142203942E-2</v>
      </c>
      <c r="S14" s="5">
        <f t="shared" si="64"/>
        <v>5.3062131604524623E-2</v>
      </c>
      <c r="T14" s="5">
        <f t="shared" si="65"/>
        <v>8.3340545506526698E-2</v>
      </c>
      <c r="U14" s="5">
        <f t="shared" si="66"/>
        <v>7.9831421626321536E-2</v>
      </c>
      <c r="V14" s="5">
        <f t="shared" si="67"/>
        <v>9.98024854892577E-3</v>
      </c>
      <c r="W14" s="5">
        <f t="shared" si="68"/>
        <v>2.9001306268589065E-2</v>
      </c>
      <c r="X14" s="5">
        <f t="shared" si="69"/>
        <v>3.6929710996587678E-2</v>
      </c>
      <c r="Y14" s="5">
        <f t="shared" si="70"/>
        <v>2.3512795279994111E-2</v>
      </c>
      <c r="Z14" s="5">
        <f t="shared" si="71"/>
        <v>2.5490017454471083E-2</v>
      </c>
      <c r="AA14" s="5">
        <f t="shared" si="72"/>
        <v>3.388527056681695E-2</v>
      </c>
      <c r="AB14" s="5">
        <f t="shared" si="73"/>
        <v>2.25227692259777E-2</v>
      </c>
      <c r="AC14" s="5">
        <f t="shared" si="74"/>
        <v>1.0558945508520779E-3</v>
      </c>
      <c r="AD14" s="5">
        <f t="shared" si="75"/>
        <v>9.6382545780671035E-3</v>
      </c>
      <c r="AE14" s="5">
        <f t="shared" si="76"/>
        <v>1.2273169793909177E-2</v>
      </c>
      <c r="AF14" s="5">
        <f t="shared" si="77"/>
        <v>7.8142103204506159E-3</v>
      </c>
      <c r="AG14" s="5">
        <f t="shared" si="78"/>
        <v>3.3168221933201625E-3</v>
      </c>
      <c r="AH14" s="5">
        <f t="shared" si="79"/>
        <v>8.1146256755953786E-3</v>
      </c>
      <c r="AI14" s="5">
        <f t="shared" si="80"/>
        <v>1.0787214526514913E-2</v>
      </c>
      <c r="AJ14" s="5">
        <f t="shared" si="81"/>
        <v>7.1700163318079791E-3</v>
      </c>
      <c r="AK14" s="5">
        <f t="shared" si="82"/>
        <v>3.1771646005574316E-3</v>
      </c>
      <c r="AL14" s="5">
        <f t="shared" si="83"/>
        <v>7.1495665675483911E-5</v>
      </c>
      <c r="AM14" s="5">
        <f t="shared" si="84"/>
        <v>2.5625315067203218E-3</v>
      </c>
      <c r="AN14" s="5">
        <f t="shared" si="85"/>
        <v>3.2630788105337248E-3</v>
      </c>
      <c r="AO14" s="5">
        <f t="shared" si="86"/>
        <v>2.0775712017257731E-3</v>
      </c>
      <c r="AP14" s="5">
        <f t="shared" si="87"/>
        <v>8.8184653183093632E-4</v>
      </c>
      <c r="AQ14" s="5">
        <f t="shared" si="88"/>
        <v>2.8073164413917965E-4</v>
      </c>
      <c r="AR14" s="5">
        <f t="shared" si="89"/>
        <v>2.0666019542009166E-3</v>
      </c>
      <c r="AS14" s="5">
        <f t="shared" si="90"/>
        <v>2.7472467014622443E-3</v>
      </c>
      <c r="AT14" s="5">
        <f t="shared" si="91"/>
        <v>1.8260324450369275E-3</v>
      </c>
      <c r="AU14" s="5">
        <f t="shared" si="92"/>
        <v>8.0914817698577498E-4</v>
      </c>
      <c r="AV14" s="5">
        <f t="shared" si="93"/>
        <v>2.6891120175557567E-4</v>
      </c>
      <c r="AW14" s="5">
        <f t="shared" si="94"/>
        <v>3.3618349472384681E-6</v>
      </c>
      <c r="AX14" s="5">
        <f t="shared" si="95"/>
        <v>5.6775215105485985E-4</v>
      </c>
      <c r="AY14" s="5">
        <f t="shared" si="96"/>
        <v>7.2296477482657279E-4</v>
      </c>
      <c r="AZ14" s="5">
        <f t="shared" si="97"/>
        <v>4.6030478675327177E-4</v>
      </c>
      <c r="BA14" s="5">
        <f t="shared" si="98"/>
        <v>1.9538111591379777E-4</v>
      </c>
      <c r="BB14" s="5">
        <f t="shared" si="99"/>
        <v>6.2198647864891322E-5</v>
      </c>
      <c r="BC14" s="5">
        <f t="shared" si="100"/>
        <v>1.5840514691000578E-5</v>
      </c>
      <c r="BD14" s="5">
        <f t="shared" si="101"/>
        <v>4.3859526077211734E-4</v>
      </c>
      <c r="BE14" s="5">
        <f t="shared" si="102"/>
        <v>5.8304860352223779E-4</v>
      </c>
      <c r="BF14" s="5">
        <f t="shared" si="103"/>
        <v>3.8753915565660745E-4</v>
      </c>
      <c r="BG14" s="5">
        <f t="shared" si="104"/>
        <v>1.7172564603790979E-4</v>
      </c>
      <c r="BH14" s="5">
        <f t="shared" si="105"/>
        <v>5.7071067032903638E-5</v>
      </c>
      <c r="BI14" s="5">
        <f t="shared" si="106"/>
        <v>1.5173536474826331E-5</v>
      </c>
      <c r="BJ14" s="8">
        <f t="shared" si="107"/>
        <v>0.3808314552291065</v>
      </c>
      <c r="BK14" s="8">
        <f t="shared" si="108"/>
        <v>0.26434839422022777</v>
      </c>
      <c r="BL14" s="8">
        <f t="shared" si="109"/>
        <v>0.32923253930332425</v>
      </c>
      <c r="BM14" s="8">
        <f t="shared" si="110"/>
        <v>0.48143974258542527</v>
      </c>
      <c r="BN14" s="8">
        <f t="shared" si="111"/>
        <v>0.51774306068182496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1.33549783549784</v>
      </c>
      <c r="F15">
        <f>VLOOKUP(B15,home!$B$2:$E$405,3,FALSE)</f>
        <v>0.94</v>
      </c>
      <c r="G15">
        <f>VLOOKUP(C15,away!$B$2:$E$405,4,FALSE)</f>
        <v>1.22</v>
      </c>
      <c r="H15">
        <f>VLOOKUP(A15,away!$A$2:$E$405,3,FALSE)</f>
        <v>1.2380952380952399</v>
      </c>
      <c r="I15">
        <f>VLOOKUP(C15,away!$B$2:$E$405,3,FALSE)</f>
        <v>1.06</v>
      </c>
      <c r="J15">
        <f>VLOOKUP(B15,home!$B$2:$E$405,4,FALSE)</f>
        <v>0.4</v>
      </c>
      <c r="K15" s="3">
        <f t="shared" si="56"/>
        <v>1.5315489177489228</v>
      </c>
      <c r="L15" s="3">
        <f t="shared" si="57"/>
        <v>0.52495238095238184</v>
      </c>
      <c r="M15" s="5">
        <f t="shared" si="58"/>
        <v>0.12790067425170015</v>
      </c>
      <c r="N15" s="5">
        <f t="shared" si="59"/>
        <v>0.19588613922954889</v>
      </c>
      <c r="O15" s="5">
        <f t="shared" si="60"/>
        <v>6.7141763473844998E-2</v>
      </c>
      <c r="P15" s="5">
        <f t="shared" si="61"/>
        <v>0.10283089518412147</v>
      </c>
      <c r="Q15" s="5">
        <f t="shared" si="62"/>
        <v>0.15000460226951523</v>
      </c>
      <c r="R15" s="5">
        <f t="shared" si="63"/>
        <v>1.7623114298468294E-2</v>
      </c>
      <c r="S15" s="5">
        <f t="shared" si="64"/>
        <v>2.0668759305284144E-2</v>
      </c>
      <c r="T15" s="5">
        <f t="shared" si="65"/>
        <v>7.8745273115197092E-2</v>
      </c>
      <c r="U15" s="5">
        <f t="shared" si="66"/>
        <v>2.6990661631184684E-2</v>
      </c>
      <c r="V15" s="5">
        <f t="shared" si="67"/>
        <v>1.8463867755561688E-3</v>
      </c>
      <c r="W15" s="5">
        <f t="shared" si="68"/>
        <v>7.6579795421077873E-2</v>
      </c>
      <c r="X15" s="5">
        <f t="shared" si="69"/>
        <v>4.0200745939141143E-2</v>
      </c>
      <c r="Y15" s="5">
        <f t="shared" si="70"/>
        <v>1.0551738648406967E-2</v>
      </c>
      <c r="Z15" s="5">
        <f t="shared" si="71"/>
        <v>3.0837652702589658E-3</v>
      </c>
      <c r="AA15" s="5">
        <f t="shared" si="72"/>
        <v>4.7229373622568339E-3</v>
      </c>
      <c r="AB15" s="5">
        <f t="shared" si="73"/>
        <v>3.6167048028802038E-3</v>
      </c>
      <c r="AC15" s="5">
        <f t="shared" si="74"/>
        <v>9.2779810435616444E-5</v>
      </c>
      <c r="AD15" s="5">
        <f t="shared" si="75"/>
        <v>2.9321425699646436E-2</v>
      </c>
      <c r="AE15" s="5">
        <f t="shared" si="76"/>
        <v>1.5392352233947755E-2</v>
      </c>
      <c r="AF15" s="5">
        <f t="shared" si="77"/>
        <v>4.0401259768342926E-3</v>
      </c>
      <c r="AG15" s="5">
        <f t="shared" si="78"/>
        <v>7.0695791696224336E-4</v>
      </c>
      <c r="AH15" s="5">
        <f t="shared" si="79"/>
        <v>4.0470748023017721E-4</v>
      </c>
      <c r="AI15" s="5">
        <f t="shared" si="80"/>
        <v>6.1982930335142147E-4</v>
      </c>
      <c r="AJ15" s="5">
        <f t="shared" si="81"/>
        <v>4.746494493684693E-4</v>
      </c>
      <c r="AK15" s="5">
        <f t="shared" si="82"/>
        <v>2.4231628349680038E-4</v>
      </c>
      <c r="AL15" s="5">
        <f t="shared" si="83"/>
        <v>2.9837625228877828E-6</v>
      </c>
      <c r="AM15" s="5">
        <f t="shared" si="84"/>
        <v>8.9814395594297863E-3</v>
      </c>
      <c r="AN15" s="5">
        <f t="shared" si="85"/>
        <v>4.7148280811025785E-3</v>
      </c>
      <c r="AO15" s="5">
        <f t="shared" si="86"/>
        <v>1.2375301134779737E-3</v>
      </c>
      <c r="AP15" s="5">
        <f t="shared" si="87"/>
        <v>2.1654812652351126E-4</v>
      </c>
      <c r="AQ15" s="5">
        <f t="shared" si="88"/>
        <v>2.8419363652323708E-5</v>
      </c>
      <c r="AR15" s="5">
        <f t="shared" si="89"/>
        <v>4.2490431067214118E-5</v>
      </c>
      <c r="AS15" s="5">
        <f t="shared" si="90"/>
        <v>6.5076173715677E-5</v>
      </c>
      <c r="AT15" s="5">
        <f t="shared" si="91"/>
        <v>4.9833671712743013E-5</v>
      </c>
      <c r="AU15" s="5">
        <f t="shared" si="92"/>
        <v>2.5440901993035551E-5</v>
      </c>
      <c r="AV15" s="5">
        <f t="shared" si="93"/>
        <v>9.740996478497502E-6</v>
      </c>
      <c r="AW15" s="5">
        <f t="shared" si="94"/>
        <v>6.6636554984841886E-8</v>
      </c>
      <c r="AX15" s="5">
        <f t="shared" si="95"/>
        <v>2.2925856728453443E-3</v>
      </c>
      <c r="AY15" s="5">
        <f t="shared" si="96"/>
        <v>1.203498307497482E-3</v>
      </c>
      <c r="AZ15" s="5">
        <f t="shared" si="97"/>
        <v>3.1588965099648239E-4</v>
      </c>
      <c r="BA15" s="5">
        <f t="shared" si="98"/>
        <v>5.5275674802940138E-5</v>
      </c>
      <c r="BB15" s="5">
        <f t="shared" si="99"/>
        <v>7.2542742741382491E-6</v>
      </c>
      <c r="BC15" s="5">
        <f t="shared" si="100"/>
        <v>7.6162971045809737E-7</v>
      </c>
      <c r="BD15" s="5">
        <f t="shared" si="101"/>
        <v>3.7175754927378506E-6</v>
      </c>
      <c r="BE15" s="5">
        <f t="shared" si="102"/>
        <v>5.6936487225525741E-6</v>
      </c>
      <c r="BF15" s="5">
        <f t="shared" si="103"/>
        <v>4.3600507695339666E-6</v>
      </c>
      <c r="BG15" s="5">
        <f t="shared" si="104"/>
        <v>2.2258770124700344E-6</v>
      </c>
      <c r="BH15" s="5">
        <f t="shared" si="105"/>
        <v>8.5225988237267176E-7</v>
      </c>
      <c r="BI15" s="5">
        <f t="shared" si="106"/>
        <v>2.6105554009773787E-7</v>
      </c>
      <c r="BJ15" s="8">
        <f t="shared" si="107"/>
        <v>0.62048318690459081</v>
      </c>
      <c r="BK15" s="8">
        <f t="shared" si="108"/>
        <v>0.25454597739711793</v>
      </c>
      <c r="BL15" s="8">
        <f t="shared" si="109"/>
        <v>0.12204637672746881</v>
      </c>
      <c r="BM15" s="8">
        <f t="shared" si="110"/>
        <v>0.33756868592129496</v>
      </c>
      <c r="BN15" s="8">
        <f t="shared" si="111"/>
        <v>0.66138718870719904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1.33549783549784</v>
      </c>
      <c r="F16">
        <f>VLOOKUP(B16,home!$B$2:$E$405,3,FALSE)</f>
        <v>1.1000000000000001</v>
      </c>
      <c r="G16">
        <f>VLOOKUP(C16,away!$B$2:$E$405,4,FALSE)</f>
        <v>0.75</v>
      </c>
      <c r="H16">
        <f>VLOOKUP(A16,away!$A$2:$E$405,3,FALSE)</f>
        <v>1.2380952380952399</v>
      </c>
      <c r="I16">
        <f>VLOOKUP(C16,away!$B$2:$E$405,3,FALSE)</f>
        <v>0.71</v>
      </c>
      <c r="J16">
        <f>VLOOKUP(B16,home!$B$2:$E$405,4,FALSE)</f>
        <v>1.1100000000000001</v>
      </c>
      <c r="K16" s="3">
        <f t="shared" si="56"/>
        <v>1.1017857142857181</v>
      </c>
      <c r="L16" s="3">
        <f t="shared" si="57"/>
        <v>0.97574285714285858</v>
      </c>
      <c r="M16" s="5">
        <f t="shared" si="58"/>
        <v>0.12523935014326834</v>
      </c>
      <c r="N16" s="5">
        <f t="shared" si="59"/>
        <v>0.13798692685428005</v>
      </c>
      <c r="O16" s="5">
        <f t="shared" si="60"/>
        <v>0.12220140133550751</v>
      </c>
      <c r="P16" s="5">
        <f t="shared" si="61"/>
        <v>0.13463975825715785</v>
      </c>
      <c r="Q16" s="5">
        <f t="shared" si="62"/>
        <v>7.6016012383117074E-2</v>
      </c>
      <c r="R16" s="5">
        <f t="shared" si="63"/>
        <v>5.961857224298462E-2</v>
      </c>
      <c r="S16" s="5">
        <f t="shared" si="64"/>
        <v>3.6186439171890523E-2</v>
      </c>
      <c r="T16" s="5">
        <f t="shared" si="65"/>
        <v>7.417208111130956E-2</v>
      </c>
      <c r="U16" s="5">
        <f t="shared" si="66"/>
        <v>6.5686891203431491E-2</v>
      </c>
      <c r="V16" s="5">
        <f t="shared" si="67"/>
        <v>4.3225085199900823E-3</v>
      </c>
      <c r="W16" s="5">
        <f t="shared" si="68"/>
        <v>2.7917785500228203E-2</v>
      </c>
      <c r="X16" s="5">
        <f t="shared" si="69"/>
        <v>2.7240579789094135E-2</v>
      </c>
      <c r="Y16" s="5">
        <f t="shared" si="70"/>
        <v>1.3289900576819358E-2</v>
      </c>
      <c r="Z16" s="5">
        <f t="shared" si="71"/>
        <v>1.9390798673049246E-2</v>
      </c>
      <c r="AA16" s="5">
        <f t="shared" si="72"/>
        <v>2.1364504966556119E-2</v>
      </c>
      <c r="AB16" s="5">
        <f t="shared" si="73"/>
        <v>1.1769553182468907E-2</v>
      </c>
      <c r="AC16" s="5">
        <f t="shared" si="74"/>
        <v>2.9043462654220121E-4</v>
      </c>
      <c r="AD16" s="5">
        <f t="shared" si="75"/>
        <v>7.6898543096610992E-3</v>
      </c>
      <c r="AE16" s="5">
        <f t="shared" si="76"/>
        <v>7.5033204151210451E-3</v>
      </c>
      <c r="AF16" s="5">
        <f t="shared" si="77"/>
        <v>3.6606556499542741E-3</v>
      </c>
      <c r="AG16" s="5">
        <f t="shared" si="78"/>
        <v>1.190619534300844E-3</v>
      </c>
      <c r="AH16" s="5">
        <f t="shared" si="79"/>
        <v>4.7301083248807553E-3</v>
      </c>
      <c r="AI16" s="5">
        <f t="shared" si="80"/>
        <v>5.2115657793775638E-3</v>
      </c>
      <c r="AJ16" s="5">
        <f t="shared" si="81"/>
        <v>2.8710143623892582E-3</v>
      </c>
      <c r="AK16" s="5">
        <f t="shared" si="82"/>
        <v>1.0544142033298677E-3</v>
      </c>
      <c r="AL16" s="5">
        <f t="shared" si="83"/>
        <v>1.2489380649904873E-5</v>
      </c>
      <c r="AM16" s="5">
        <f t="shared" si="84"/>
        <v>1.6945143246646127E-3</v>
      </c>
      <c r="AN16" s="5">
        <f t="shared" si="85"/>
        <v>1.6534102486177506E-3</v>
      </c>
      <c r="AO16" s="5">
        <f t="shared" si="86"/>
        <v>8.0665162000778407E-4</v>
      </c>
      <c r="AP16" s="5">
        <f t="shared" si="87"/>
        <v>2.6236151880843693E-4</v>
      </c>
      <c r="AQ16" s="5">
        <f t="shared" si="88"/>
        <v>6.3999344491621002E-5</v>
      </c>
      <c r="AR16" s="5">
        <f t="shared" si="89"/>
        <v>9.2307388230287394E-4</v>
      </c>
      <c r="AS16" s="5">
        <f t="shared" si="90"/>
        <v>1.0170296167515628E-3</v>
      </c>
      <c r="AT16" s="5">
        <f t="shared" si="91"/>
        <v>5.6027435137117557E-4</v>
      </c>
      <c r="AU16" s="5">
        <f t="shared" si="92"/>
        <v>2.057674254738193E-4</v>
      </c>
      <c r="AV16" s="5">
        <f t="shared" si="93"/>
        <v>5.6677902463101326E-5</v>
      </c>
      <c r="AW16" s="5">
        <f t="shared" si="94"/>
        <v>3.7296743962686358E-7</v>
      </c>
      <c r="AX16" s="5">
        <f t="shared" si="95"/>
        <v>3.1116527926132979E-4</v>
      </c>
      <c r="AY16" s="5">
        <f t="shared" si="96"/>
        <v>3.036172986301054E-4</v>
      </c>
      <c r="AZ16" s="5">
        <f t="shared" si="97"/>
        <v>1.4812620522166778E-4</v>
      </c>
      <c r="BA16" s="5">
        <f t="shared" si="98"/>
        <v>4.8177695566906518E-5</v>
      </c>
      <c r="BB16" s="5">
        <f t="shared" si="99"/>
        <v>1.1752260580753048E-5</v>
      </c>
      <c r="BC16" s="5">
        <f t="shared" si="100"/>
        <v>2.2934368633902746E-6</v>
      </c>
      <c r="BD16" s="5">
        <f t="shared" si="101"/>
        <v>1.501137912120261E-4</v>
      </c>
      <c r="BE16" s="5">
        <f t="shared" si="102"/>
        <v>1.6539323067467934E-4</v>
      </c>
      <c r="BF16" s="5">
        <f t="shared" si="103"/>
        <v>9.1113949398462089E-5</v>
      </c>
      <c r="BG16" s="5">
        <f t="shared" si="104"/>
        <v>3.3462682606459095E-5</v>
      </c>
      <c r="BH16" s="5">
        <f t="shared" si="105"/>
        <v>9.2171764143684549E-6</v>
      </c>
      <c r="BI16" s="5">
        <f t="shared" si="106"/>
        <v>2.0310706598804847E-6</v>
      </c>
      <c r="BJ16" s="8">
        <f t="shared" si="107"/>
        <v>0.38197380535659992</v>
      </c>
      <c r="BK16" s="8">
        <f t="shared" si="108"/>
        <v>0.300994597398129</v>
      </c>
      <c r="BL16" s="8">
        <f t="shared" si="109"/>
        <v>0.29772218068025452</v>
      </c>
      <c r="BM16" s="8">
        <f t="shared" si="110"/>
        <v>0.34407611656052683</v>
      </c>
      <c r="BN16" s="8">
        <f t="shared" si="111"/>
        <v>0.65570202121631549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1.33549783549784</v>
      </c>
      <c r="F17">
        <f>VLOOKUP(B17,home!$B$2:$E$405,3,FALSE)</f>
        <v>0.6</v>
      </c>
      <c r="G17">
        <f>VLOOKUP(C17,away!$B$2:$E$405,4,FALSE)</f>
        <v>1.35</v>
      </c>
      <c r="H17">
        <f>VLOOKUP(A17,away!$A$2:$E$405,3,FALSE)</f>
        <v>1.2380952380952399</v>
      </c>
      <c r="I17">
        <f>VLOOKUP(C17,away!$B$2:$E$405,3,FALSE)</f>
        <v>0.75</v>
      </c>
      <c r="J17">
        <f>VLOOKUP(B17,home!$B$2:$E$405,4,FALSE)</f>
        <v>0.89</v>
      </c>
      <c r="K17" s="3">
        <f t="shared" si="56"/>
        <v>1.0817532467532505</v>
      </c>
      <c r="L17" s="3">
        <f t="shared" si="57"/>
        <v>0.82642857142857262</v>
      </c>
      <c r="M17" s="5">
        <f t="shared" si="58"/>
        <v>0.14834986857137594</v>
      </c>
      <c r="N17" s="5">
        <f t="shared" si="59"/>
        <v>0.16047795198250392</v>
      </c>
      <c r="O17" s="5">
        <f t="shared" si="60"/>
        <v>0.12260056995505872</v>
      </c>
      <c r="P17" s="5">
        <f t="shared" si="61"/>
        <v>0.13262356460268379</v>
      </c>
      <c r="Q17" s="5">
        <f t="shared" si="62"/>
        <v>8.6798772794692891E-2</v>
      </c>
      <c r="R17" s="5">
        <f t="shared" si="63"/>
        <v>5.0660306942143983E-2</v>
      </c>
      <c r="S17" s="5">
        <f t="shared" si="64"/>
        <v>2.9641094490521221E-2</v>
      </c>
      <c r="T17" s="5">
        <f t="shared" si="65"/>
        <v>7.1732985802471297E-2</v>
      </c>
      <c r="U17" s="5">
        <f t="shared" si="66"/>
        <v>5.4801951516180489E-2</v>
      </c>
      <c r="V17" s="5">
        <f t="shared" si="67"/>
        <v>2.9443216812876627E-3</v>
      </c>
      <c r="W17" s="5">
        <f t="shared" si="68"/>
        <v>3.1298284761618923E-2</v>
      </c>
      <c r="X17" s="5">
        <f t="shared" si="69"/>
        <v>2.5865796763709387E-2</v>
      </c>
      <c r="Y17" s="5">
        <f t="shared" si="70"/>
        <v>1.0688116734147074E-2</v>
      </c>
      <c r="Z17" s="5">
        <f t="shared" si="71"/>
        <v>1.3955708364776352E-2</v>
      </c>
      <c r="AA17" s="5">
        <f t="shared" si="72"/>
        <v>1.5096632834338314E-2</v>
      </c>
      <c r="AB17" s="5">
        <f t="shared" si="73"/>
        <v>8.1654157917935965E-3</v>
      </c>
      <c r="AC17" s="5">
        <f t="shared" si="74"/>
        <v>1.6451246320175412E-4</v>
      </c>
      <c r="AD17" s="5">
        <f t="shared" si="75"/>
        <v>8.4642552896722623E-3</v>
      </c>
      <c r="AE17" s="5">
        <f t="shared" si="76"/>
        <v>6.995102407250587E-3</v>
      </c>
      <c r="AF17" s="5">
        <f t="shared" si="77"/>
        <v>2.8904762447103361E-3</v>
      </c>
      <c r="AG17" s="5">
        <f t="shared" si="78"/>
        <v>7.9625738455472951E-4</v>
      </c>
      <c r="AH17" s="5">
        <f t="shared" si="79"/>
        <v>2.8833490317939745E-3</v>
      </c>
      <c r="AI17" s="5">
        <f t="shared" si="80"/>
        <v>3.1190721766659732E-3</v>
      </c>
      <c r="AJ17" s="5">
        <f t="shared" si="81"/>
        <v>1.6870332269830718E-3</v>
      </c>
      <c r="AK17" s="5">
        <f t="shared" si="82"/>
        <v>6.0831789022318394E-4</v>
      </c>
      <c r="AL17" s="5">
        <f t="shared" si="83"/>
        <v>5.8829116605215025E-6</v>
      </c>
      <c r="AM17" s="5">
        <f t="shared" si="84"/>
        <v>1.8312471281902699E-3</v>
      </c>
      <c r="AN17" s="5">
        <f t="shared" si="85"/>
        <v>1.5133949480829608E-3</v>
      </c>
      <c r="AO17" s="5">
        <f t="shared" si="86"/>
        <v>6.2535641247571014E-4</v>
      </c>
      <c r="AP17" s="5">
        <f t="shared" si="87"/>
        <v>1.7227080219866611E-4</v>
      </c>
      <c r="AQ17" s="5">
        <f t="shared" si="88"/>
        <v>3.5592378239974451E-5</v>
      </c>
      <c r="AR17" s="5">
        <f t="shared" si="89"/>
        <v>4.765764042550907E-4</v>
      </c>
      <c r="AS17" s="5">
        <f t="shared" si="90"/>
        <v>5.1553807262893396E-4</v>
      </c>
      <c r="AT17" s="5">
        <f t="shared" si="91"/>
        <v>2.7884249194563111E-4</v>
      </c>
      <c r="AU17" s="5">
        <f t="shared" si="92"/>
        <v>1.0054625699831787E-4</v>
      </c>
      <c r="AV17" s="5">
        <f t="shared" si="93"/>
        <v>2.719155998920427E-5</v>
      </c>
      <c r="AW17" s="5">
        <f t="shared" si="94"/>
        <v>1.4609096466320177E-7</v>
      </c>
      <c r="AX17" s="5">
        <f t="shared" si="95"/>
        <v>3.3015958775456481E-4</v>
      </c>
      <c r="AY17" s="5">
        <f t="shared" si="96"/>
        <v>2.7285331645145145E-4</v>
      </c>
      <c r="AZ17" s="5">
        <f t="shared" si="97"/>
        <v>1.1274688826226064E-4</v>
      </c>
      <c r="BA17" s="5">
        <f t="shared" si="98"/>
        <v>3.1059083266532323E-5</v>
      </c>
      <c r="BB17" s="5">
        <f t="shared" si="99"/>
        <v>6.4170284534603466E-6</v>
      </c>
      <c r="BC17" s="5">
        <f t="shared" si="100"/>
        <v>1.060643131521948E-6</v>
      </c>
      <c r="BD17" s="5">
        <f t="shared" si="101"/>
        <v>6.5642726157516719E-5</v>
      </c>
      <c r="BE17" s="5">
        <f t="shared" si="102"/>
        <v>7.1009232146628225E-5</v>
      </c>
      <c r="BF17" s="5">
        <f t="shared" si="103"/>
        <v>3.8407233712035171E-5</v>
      </c>
      <c r="BG17" s="5">
        <f t="shared" si="104"/>
        <v>1.3849049922268318E-5</v>
      </c>
      <c r="BH17" s="5">
        <f t="shared" si="105"/>
        <v>3.7453136794654007E-6</v>
      </c>
      <c r="BI17" s="5">
        <f t="shared" si="106"/>
        <v>8.103010465742124E-7</v>
      </c>
      <c r="BJ17" s="8">
        <f t="shared" si="107"/>
        <v>0.41094015838183873</v>
      </c>
      <c r="BK17" s="8">
        <f t="shared" si="108"/>
        <v>0.31400209803718238</v>
      </c>
      <c r="BL17" s="8">
        <f t="shared" si="109"/>
        <v>0.26121480800766295</v>
      </c>
      <c r="BM17" s="8">
        <f t="shared" si="110"/>
        <v>0.29832903071751432</v>
      </c>
      <c r="BN17" s="8">
        <f t="shared" si="111"/>
        <v>0.70151103484845911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1.33549783549784</v>
      </c>
      <c r="F18">
        <f>VLOOKUP(B18,home!$B$2:$E$405,3,FALSE)</f>
        <v>0.99</v>
      </c>
      <c r="G18">
        <f>VLOOKUP(C18,away!$B$2:$E$405,4,FALSE)</f>
        <v>0.86</v>
      </c>
      <c r="H18">
        <f>VLOOKUP(A18,away!$A$2:$E$405,3,FALSE)</f>
        <v>1.2380952380952399</v>
      </c>
      <c r="I18">
        <f>VLOOKUP(C18,away!$B$2:$E$405,3,FALSE)</f>
        <v>0.86</v>
      </c>
      <c r="J18">
        <f>VLOOKUP(B18,home!$B$2:$E$405,4,FALSE)</f>
        <v>0.72</v>
      </c>
      <c r="K18" s="3">
        <f t="shared" ref="K18:K81" si="112">E18*F18*G18</f>
        <v>1.1370428571428608</v>
      </c>
      <c r="L18" s="3">
        <f t="shared" ref="L18:L81" si="113">H18*I18*J18</f>
        <v>0.76662857142857255</v>
      </c>
      <c r="M18" s="5">
        <f t="shared" si="58"/>
        <v>0.14902049553481281</v>
      </c>
      <c r="N18" s="5">
        <f t="shared" si="59"/>
        <v>0.16944269001574852</v>
      </c>
      <c r="O18" s="5">
        <f t="shared" si="60"/>
        <v>0.11424336960543152</v>
      </c>
      <c r="P18" s="5">
        <f t="shared" si="61"/>
        <v>0.12989960738578774</v>
      </c>
      <c r="Q18" s="5">
        <f t="shared" si="62"/>
        <v>9.6331800188739394E-2</v>
      </c>
      <c r="R18" s="5">
        <f t="shared" si="63"/>
        <v>4.3791115617899182E-2</v>
      </c>
      <c r="S18" s="5">
        <f t="shared" si="64"/>
        <v>2.8308032291839796E-2</v>
      </c>
      <c r="T18" s="5">
        <f t="shared" si="65"/>
        <v>7.3850710361835978E-2</v>
      </c>
      <c r="U18" s="5">
        <f t="shared" si="66"/>
        <v>4.9792375219649444E-2</v>
      </c>
      <c r="V18" s="5">
        <f t="shared" si="67"/>
        <v>2.741757297937999E-3</v>
      </c>
      <c r="W18" s="5">
        <f t="shared" si="68"/>
        <v>3.6511128440106462E-2</v>
      </c>
      <c r="X18" s="5">
        <f t="shared" si="69"/>
        <v>2.7990474237283944E-2</v>
      </c>
      <c r="Y18" s="5">
        <f t="shared" si="70"/>
        <v>1.0729148639068627E-2</v>
      </c>
      <c r="Z18" s="5">
        <f t="shared" si="71"/>
        <v>1.119050680247117E-2</v>
      </c>
      <c r="AA18" s="5">
        <f t="shared" si="72"/>
        <v>1.272408582755844E-2</v>
      </c>
      <c r="AB18" s="5">
        <f t="shared" si="73"/>
        <v>7.233915451949016E-3</v>
      </c>
      <c r="AC18" s="5">
        <f t="shared" si="74"/>
        <v>1.4937257257428019E-4</v>
      </c>
      <c r="AD18" s="5">
        <f t="shared" si="75"/>
        <v>1.0378679449762162E-2</v>
      </c>
      <c r="AE18" s="5">
        <f t="shared" si="76"/>
        <v>7.9565921998862501E-3</v>
      </c>
      <c r="AF18" s="5">
        <f t="shared" si="77"/>
        <v>3.0498754558192591E-3</v>
      </c>
      <c r="AG18" s="5">
        <f t="shared" si="78"/>
        <v>7.7937388790992861E-4</v>
      </c>
      <c r="AH18" s="5">
        <f t="shared" si="79"/>
        <v>2.1447405608850485E-3</v>
      </c>
      <c r="AI18" s="5">
        <f t="shared" si="80"/>
        <v>2.4386619351789173E-3</v>
      </c>
      <c r="AJ18" s="5">
        <f t="shared" si="81"/>
        <v>1.3864315671906872E-3</v>
      </c>
      <c r="AK18" s="5">
        <f t="shared" si="82"/>
        <v>5.254773701305176E-4</v>
      </c>
      <c r="AL18" s="5">
        <f t="shared" si="83"/>
        <v>5.2082603703518708E-6</v>
      </c>
      <c r="AM18" s="5">
        <f t="shared" si="84"/>
        <v>2.3602006669854927E-3</v>
      </c>
      <c r="AN18" s="5">
        <f t="shared" si="85"/>
        <v>1.8093972656158521E-3</v>
      </c>
      <c r="AO18" s="5">
        <f t="shared" si="86"/>
        <v>6.9356782044292309E-4</v>
      </c>
      <c r="AP18" s="5">
        <f t="shared" si="87"/>
        <v>1.7723630245832899E-4</v>
      </c>
      <c r="AQ18" s="5">
        <f t="shared" si="88"/>
        <v>3.3968603339727778E-5</v>
      </c>
      <c r="AR18" s="5">
        <f t="shared" si="89"/>
        <v>3.2884387845524414E-4</v>
      </c>
      <c r="AS18" s="5">
        <f t="shared" si="90"/>
        <v>3.7390958311269047E-4</v>
      </c>
      <c r="AT18" s="5">
        <f t="shared" si="91"/>
        <v>2.1257561034777479E-4</v>
      </c>
      <c r="AU18" s="5">
        <f t="shared" si="92"/>
        <v>8.0569193116240427E-5</v>
      </c>
      <c r="AV18" s="5">
        <f t="shared" si="93"/>
        <v>2.290265638464625E-5</v>
      </c>
      <c r="AW18" s="5">
        <f t="shared" si="94"/>
        <v>1.2611072480027013E-7</v>
      </c>
      <c r="AX18" s="5">
        <f t="shared" si="95"/>
        <v>4.4727488496994428E-4</v>
      </c>
      <c r="AY18" s="5">
        <f t="shared" si="96"/>
        <v>3.4289370610038745E-4</v>
      </c>
      <c r="AZ18" s="5">
        <f t="shared" si="97"/>
        <v>1.3143605602979443E-4</v>
      </c>
      <c r="BA18" s="5">
        <f t="shared" si="98"/>
        <v>3.3587545289442379E-5</v>
      </c>
      <c r="BB18" s="5">
        <f t="shared" si="99"/>
        <v>6.4372929657594209E-6</v>
      </c>
      <c r="BC18" s="5">
        <f t="shared" si="100"/>
        <v>9.8700254204146919E-7</v>
      </c>
      <c r="BD18" s="5">
        <f t="shared" si="101"/>
        <v>4.201685212719581E-5</v>
      </c>
      <c r="BE18" s="5">
        <f t="shared" si="102"/>
        <v>4.7774961590855817E-5</v>
      </c>
      <c r="BF18" s="5">
        <f t="shared" si="103"/>
        <v>2.7161089413578568E-5</v>
      </c>
      <c r="BG18" s="5">
        <f t="shared" si="104"/>
        <v>1.0294440903309359E-5</v>
      </c>
      <c r="BH18" s="5">
        <f t="shared" si="105"/>
        <v>2.9263051243468039E-6</v>
      </c>
      <c r="BI18" s="5">
        <f t="shared" si="106"/>
        <v>6.6546686789181686E-7</v>
      </c>
      <c r="BJ18" s="8">
        <f t="shared" si="107"/>
        <v>0.4430574600229002</v>
      </c>
      <c r="BK18" s="8">
        <f t="shared" si="108"/>
        <v>0.31046736704942346</v>
      </c>
      <c r="BL18" s="8">
        <f t="shared" si="109"/>
        <v>0.23542981319331652</v>
      </c>
      <c r="BM18" s="8">
        <f t="shared" si="110"/>
        <v>0.29707330112431651</v>
      </c>
      <c r="BN18" s="8">
        <f t="shared" si="111"/>
        <v>0.70272907834841913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1.33549783549784</v>
      </c>
      <c r="F19">
        <f>VLOOKUP(B19,home!$B$2:$E$405,3,FALSE)</f>
        <v>1.04</v>
      </c>
      <c r="G19">
        <f>VLOOKUP(C19,away!$B$2:$E$405,4,FALSE)</f>
        <v>1.1200000000000001</v>
      </c>
      <c r="H19">
        <f>VLOOKUP(A19,away!$A$2:$E$405,3,FALSE)</f>
        <v>1.2380952380952399</v>
      </c>
      <c r="I19">
        <f>VLOOKUP(C19,away!$B$2:$E$405,3,FALSE)</f>
        <v>0.64</v>
      </c>
      <c r="J19">
        <f>VLOOKUP(B19,home!$B$2:$E$405,4,FALSE)</f>
        <v>1.03</v>
      </c>
      <c r="K19" s="3">
        <f t="shared" si="112"/>
        <v>1.5555878787878841</v>
      </c>
      <c r="L19" s="3">
        <f t="shared" si="113"/>
        <v>0.81615238095238218</v>
      </c>
      <c r="M19" s="5">
        <f t="shared" si="58"/>
        <v>9.3318187004923447E-2</v>
      </c>
      <c r="N19" s="5">
        <f t="shared" si="59"/>
        <v>0.14516464057531997</v>
      </c>
      <c r="O19" s="5">
        <f t="shared" si="60"/>
        <v>7.6161860510227913E-2</v>
      </c>
      <c r="P19" s="5">
        <f t="shared" si="61"/>
        <v>0.11847646703564417</v>
      </c>
      <c r="Q19" s="5">
        <f t="shared" si="62"/>
        <v>0.1129081776537838</v>
      </c>
      <c r="R19" s="5">
        <f t="shared" si="63"/>
        <v>3.1079841896592866E-2</v>
      </c>
      <c r="S19" s="5">
        <f t="shared" si="64"/>
        <v>3.7604334406184693E-2</v>
      </c>
      <c r="T19" s="5">
        <f t="shared" si="65"/>
        <v>9.2150278021130197E-2</v>
      </c>
      <c r="U19" s="5">
        <f t="shared" si="66"/>
        <v>4.8347425328983708E-2</v>
      </c>
      <c r="V19" s="5">
        <f t="shared" si="67"/>
        <v>5.3047045319575071E-3</v>
      </c>
      <c r="W19" s="5">
        <f t="shared" si="68"/>
        <v>5.8546197524751695E-2</v>
      </c>
      <c r="X19" s="5">
        <f t="shared" si="69"/>
        <v>4.7782618505534558E-2</v>
      </c>
      <c r="Y19" s="5">
        <f t="shared" si="70"/>
        <v>1.9498948930715694E-2</v>
      </c>
      <c r="Z19" s="5">
        <f t="shared" si="71"/>
        <v>8.4552956545092886E-3</v>
      </c>
      <c r="AA19" s="5">
        <f t="shared" si="72"/>
        <v>1.315295543172252E-2</v>
      </c>
      <c r="AB19" s="5">
        <f t="shared" si="73"/>
        <v>1.0230289019912409E-2</v>
      </c>
      <c r="AC19" s="5">
        <f t="shared" si="74"/>
        <v>4.2092722744196763E-4</v>
      </c>
      <c r="AD19" s="5">
        <f t="shared" si="75"/>
        <v>2.2768438804656239E-2</v>
      </c>
      <c r="AE19" s="5">
        <f t="shared" si="76"/>
        <v>1.85825155409888E-2</v>
      </c>
      <c r="AF19" s="5">
        <f t="shared" si="77"/>
        <v>7.5830821514313263E-3</v>
      </c>
      <c r="AG19" s="5">
        <f t="shared" si="78"/>
        <v>2.0629835176160633E-3</v>
      </c>
      <c r="AH19" s="5">
        <f t="shared" si="79"/>
        <v>1.7252024200210218E-3</v>
      </c>
      <c r="AI19" s="5">
        <f t="shared" si="80"/>
        <v>2.6837039730402256E-3</v>
      </c>
      <c r="AJ19" s="5">
        <f t="shared" si="81"/>
        <v>2.087368685358131E-3</v>
      </c>
      <c r="AK19" s="5">
        <f t="shared" si="82"/>
        <v>1.0823618085015027E-3</v>
      </c>
      <c r="AL19" s="5">
        <f t="shared" si="83"/>
        <v>2.1376313615609451E-5</v>
      </c>
      <c r="AM19" s="5">
        <f t="shared" si="84"/>
        <v>7.0836614846893848E-3</v>
      </c>
      <c r="AN19" s="5">
        <f t="shared" si="85"/>
        <v>5.7813471865899276E-3</v>
      </c>
      <c r="AO19" s="5">
        <f t="shared" si="86"/>
        <v>2.3592301357238631E-3</v>
      </c>
      <c r="AP19" s="5">
        <f t="shared" si="87"/>
        <v>6.4183043082854745E-4</v>
      </c>
      <c r="AQ19" s="5">
        <f t="shared" si="88"/>
        <v>1.3095785857210307E-4</v>
      </c>
      <c r="AR19" s="5">
        <f t="shared" si="89"/>
        <v>2.8160561254499372E-4</v>
      </c>
      <c r="AS19" s="5">
        <f t="shared" si="90"/>
        <v>4.380622774736296E-4</v>
      </c>
      <c r="AT19" s="5">
        <f t="shared" si="91"/>
        <v>3.4072218449609652E-4</v>
      </c>
      <c r="AU19" s="5">
        <f t="shared" si="92"/>
        <v>1.7667443341208558E-4</v>
      </c>
      <c r="AV19" s="5">
        <f t="shared" si="93"/>
        <v>6.8708151776889363E-5</v>
      </c>
      <c r="AW19" s="5">
        <f t="shared" si="94"/>
        <v>7.5386939766322939E-7</v>
      </c>
      <c r="AX19" s="5">
        <f t="shared" si="95"/>
        <v>1.8365429905032329E-3</v>
      </c>
      <c r="AY19" s="5">
        <f t="shared" si="96"/>
        <v>1.4988989344206216E-3</v>
      </c>
      <c r="AZ19" s="5">
        <f t="shared" si="97"/>
        <v>6.116649670671895E-4</v>
      </c>
      <c r="BA19" s="5">
        <f t="shared" si="98"/>
        <v>1.6640393973901572E-4</v>
      </c>
      <c r="BB19" s="5">
        <f t="shared" si="99"/>
        <v>3.3952742904463596E-5</v>
      </c>
      <c r="BC19" s="5">
        <f t="shared" si="100"/>
        <v>5.5421223922684135E-6</v>
      </c>
      <c r="BD19" s="5">
        <f t="shared" si="101"/>
        <v>3.8305515194691765E-5</v>
      </c>
      <c r="BE19" s="5">
        <f t="shared" si="102"/>
        <v>5.9587595127587629E-5</v>
      </c>
      <c r="BF19" s="5">
        <f t="shared" si="103"/>
        <v>4.6346870353297659E-5</v>
      </c>
      <c r="BG19" s="5">
        <f t="shared" si="104"/>
        <v>2.403220991378112E-5</v>
      </c>
      <c r="BH19" s="5">
        <f t="shared" si="105"/>
        <v>9.3460536105909811E-6</v>
      </c>
      <c r="BI19" s="5">
        <f t="shared" si="106"/>
        <v>2.9077215422274124E-6</v>
      </c>
      <c r="BJ19" s="8">
        <f t="shared" si="107"/>
        <v>0.5471979140193588</v>
      </c>
      <c r="BK19" s="8">
        <f t="shared" si="108"/>
        <v>0.256644895454188</v>
      </c>
      <c r="BL19" s="8">
        <f t="shared" si="109"/>
        <v>0.18803730769980614</v>
      </c>
      <c r="BM19" s="8">
        <f t="shared" si="110"/>
        <v>0.42172809308634723</v>
      </c>
      <c r="BN19" s="8">
        <f t="shared" si="111"/>
        <v>0.57710917467649214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1.33549783549784</v>
      </c>
      <c r="F20">
        <f>VLOOKUP(B20,home!$B$2:$E$405,3,FALSE)</f>
        <v>1.06</v>
      </c>
      <c r="G20">
        <f>VLOOKUP(C20,away!$B$2:$E$405,4,FALSE)</f>
        <v>1.46</v>
      </c>
      <c r="H20">
        <f>VLOOKUP(A20,away!$A$2:$E$405,3,FALSE)</f>
        <v>1.2380952380952399</v>
      </c>
      <c r="I20">
        <f>VLOOKUP(C20,away!$B$2:$E$405,3,FALSE)</f>
        <v>0.95</v>
      </c>
      <c r="J20">
        <f>VLOOKUP(B20,home!$B$2:$E$405,4,FALSE)</f>
        <v>0.77</v>
      </c>
      <c r="K20" s="3">
        <f t="shared" si="112"/>
        <v>2.0668164502164572</v>
      </c>
      <c r="L20" s="3">
        <f t="shared" si="113"/>
        <v>0.90566666666666795</v>
      </c>
      <c r="M20" s="5">
        <f t="shared" ref="M20:M83" si="114">_xlfn.POISSON.DIST(0,K20,FALSE) * _xlfn.POISSON.DIST(0,L20,FALSE)</f>
        <v>5.1176076249798155E-2</v>
      </c>
      <c r="N20" s="5">
        <f t="shared" ref="N20:N83" si="115">_xlfn.POISSON.DIST(1,K20,FALSE) * _xlfn.POISSON.DIST(0,L20,FALSE)</f>
        <v>0.10577155625061456</v>
      </c>
      <c r="O20" s="5">
        <f t="shared" ref="O20:O83" si="116">_xlfn.POISSON.DIST(0,K20,FALSE) * _xlfn.POISSON.DIST(1,L20,FALSE)</f>
        <v>4.6348466390233933E-2</v>
      </c>
      <c r="P20" s="5">
        <f t="shared" ref="P20:P83" si="117">_xlfn.POISSON.DIST(1,K20,FALSE) * _xlfn.POISSON.DIST(1,L20,FALSE)</f>
        <v>9.5793772777640049E-2</v>
      </c>
      <c r="Q20" s="5">
        <f t="shared" ref="Q20:Q83" si="118">_xlfn.POISSON.DIST(2,K20,FALSE) * _xlfn.POISSON.DIST(0,L20,FALSE)</f>
        <v>0.1093051962118828</v>
      </c>
      <c r="R20" s="5">
        <f t="shared" ref="R20:R83" si="119">_xlfn.POISSON.DIST(0,K20,FALSE) * _xlfn.POISSON.DIST(2,L20,FALSE)</f>
        <v>2.0988130530377624E-2</v>
      </c>
      <c r="S20" s="5">
        <f t="shared" ref="S20:S83" si="120">_xlfn.POISSON.DIST(2,K20,FALSE) * _xlfn.POISSON.DIST(2,L20,FALSE)</f>
        <v>4.4827815922143549E-2</v>
      </c>
      <c r="T20" s="5">
        <f t="shared" ref="T20:T83" si="121">_xlfn.POISSON.DIST(2,K20,FALSE) * _xlfn.POISSON.DIST(1,L20,FALSE)</f>
        <v>9.8994072702561997E-2</v>
      </c>
      <c r="U20" s="5">
        <f t="shared" ref="U20:U83" si="122">_xlfn.POISSON.DIST(1,K20,FALSE) * _xlfn.POISSON.DIST(2,L20,FALSE)</f>
        <v>4.3378613439474724E-2</v>
      </c>
      <c r="V20" s="5">
        <f t="shared" ref="V20:V83" si="123">_xlfn.POISSON.DIST(3,K20,FALSE) * _xlfn.POISSON.DIST(3,L20,FALSE)</f>
        <v>9.3234224688264495E-3</v>
      </c>
      <c r="W20" s="5">
        <f t="shared" ref="W20:W83" si="124">_xlfn.POISSON.DIST(3,K20,FALSE) * _xlfn.POISSON.DIST(0,L20,FALSE)</f>
        <v>7.5304592541618962E-2</v>
      </c>
      <c r="X20" s="5">
        <f t="shared" ref="X20:X83" si="125">_xlfn.POISSON.DIST(3,K20,FALSE) * _xlfn.POISSON.DIST(1,L20,FALSE)</f>
        <v>6.820085931185968E-2</v>
      </c>
      <c r="Y20" s="5">
        <f t="shared" ref="Y20:Y83" si="126">_xlfn.POISSON.DIST(3,K20,FALSE) * _xlfn.POISSON.DIST(2,L20,FALSE)</f>
        <v>3.0883622458387161E-2</v>
      </c>
      <c r="Z20" s="5">
        <f t="shared" ref="Z20:Z83" si="127">_xlfn.POISSON.DIST(0,K20,FALSE) * _xlfn.POISSON.DIST(3,L20,FALSE)</f>
        <v>6.3360834056706769E-3</v>
      </c>
      <c r="AA20" s="5">
        <f t="shared" ref="AA20:AA83" si="128">_xlfn.POISSON.DIST(1,K20,FALSE) * _xlfn.POISSON.DIST(3,L20,FALSE)</f>
        <v>1.3095521412783669E-2</v>
      </c>
      <c r="AB20" s="5">
        <f t="shared" ref="AB20:AB83" si="129">_xlfn.POISSON.DIST(2,K20,FALSE) * _xlfn.POISSON.DIST(3,L20,FALSE)</f>
        <v>1.3533019540051578E-2</v>
      </c>
      <c r="AC20" s="5">
        <f t="shared" ref="AC20:AC83" si="130">_xlfn.POISSON.DIST(4,K20,FALSE) * _xlfn.POISSON.DIST(4,L20,FALSE)</f>
        <v>1.0907511367338216E-3</v>
      </c>
      <c r="AD20" s="5">
        <f t="shared" ref="AD20:AD83" si="131">_xlfn.POISSON.DIST(4,K20,FALSE) * _xlfn.POISSON.DIST(0,L20,FALSE)</f>
        <v>3.8910192660466421E-2</v>
      </c>
      <c r="AE20" s="5">
        <f t="shared" ref="AE20:AE83" si="132">_xlfn.POISSON.DIST(4,K20,FALSE) * _xlfn.POISSON.DIST(1,L20,FALSE)</f>
        <v>3.5239664486162468E-2</v>
      </c>
      <c r="AF20" s="5">
        <f t="shared" ref="AF20:AF83" si="133">_xlfn.POISSON.DIST(4,K20,FALSE) * _xlfn.POISSON.DIST(2,L20,FALSE)</f>
        <v>1.5957694734817257E-2</v>
      </c>
      <c r="AG20" s="5">
        <f t="shared" ref="AG20:AG83" si="134">_xlfn.POISSON.DIST(4,K20,FALSE) * _xlfn.POISSON.DIST(3,L20,FALSE)</f>
        <v>4.8174507327220619E-3</v>
      </c>
      <c r="AH20" s="5">
        <f t="shared" ref="AH20:AH83" si="135">_xlfn.POISSON.DIST(0,K20,FALSE) * _xlfn.POISSON.DIST(4,L20,FALSE)</f>
        <v>1.4345948844339375E-3</v>
      </c>
      <c r="AI20" s="5">
        <f t="shared" ref="AI20:AI83" si="136">_xlfn.POISSON.DIST(1,K20,FALSE) * _xlfn.POISSON.DIST(4,L20,FALSE)</f>
        <v>2.9650443065444392E-3</v>
      </c>
      <c r="AJ20" s="5">
        <f t="shared" ref="AJ20:AJ83" si="137">_xlfn.POISSON.DIST(2,K20,FALSE) * _xlfn.POISSON.DIST(4,L20,FALSE)</f>
        <v>3.0641011741933486E-3</v>
      </c>
      <c r="AK20" s="5">
        <f t="shared" ref="AK20:AK83" si="138">_xlfn.POISSON.DIST(3,K20,FALSE) * _xlfn.POISSON.DIST(4,L20,FALSE)</f>
        <v>2.1109782373167911E-3</v>
      </c>
      <c r="AL20" s="5">
        <f t="shared" ref="AL20:AL83" si="139">_xlfn.POISSON.DIST(5,K20,FALSE) * _xlfn.POISSON.DIST(5,L20,FALSE)</f>
        <v>8.1668759472074183E-5</v>
      </c>
      <c r="AM20" s="5">
        <f t="shared" ref="AM20:AM83" si="140">_xlfn.POISSON.DIST(5,K20,FALSE) * _xlfn.POISSON.DIST(0,L20,FALSE)</f>
        <v>1.6084045254348728E-2</v>
      </c>
      <c r="AN20" s="5">
        <f t="shared" ref="AN20:AN83" si="141">_xlfn.POISSON.DIST(5,K20,FALSE) * _xlfn.POISSON.DIST(1,L20,FALSE)</f>
        <v>1.4566783652021851E-2</v>
      </c>
      <c r="AO20" s="5">
        <f t="shared" ref="AO20:AO83" si="142">_xlfn.POISSON.DIST(5,K20,FALSE) * _xlfn.POISSON.DIST(2,L20,FALSE)</f>
        <v>6.5963251970905697E-3</v>
      </c>
      <c r="AP20" s="5">
        <f t="shared" ref="AP20:AP83" si="143">_xlfn.POISSON.DIST(5,K20,FALSE) * _xlfn.POISSON.DIST(3,L20,FALSE)</f>
        <v>1.9913572844994561E-3</v>
      </c>
      <c r="AQ20" s="5">
        <f t="shared" ref="AQ20:AQ83" si="144">_xlfn.POISSON.DIST(5,K20,FALSE) * _xlfn.POISSON.DIST(4,L20,FALSE)</f>
        <v>4.5087647849875241E-4</v>
      </c>
      <c r="AR20" s="5">
        <f t="shared" ref="AR20:AR83" si="145">_xlfn.POISSON.DIST(0,K20,FALSE) * _xlfn.POISSON.DIST(5,L20,FALSE)</f>
        <v>2.5985295340046771E-4</v>
      </c>
      <c r="AS20" s="5">
        <f t="shared" ref="AS20:AS83" si="146">_xlfn.POISSON.DIST(1,K20,FALSE) * _xlfn.POISSON.DIST(5,L20,FALSE)</f>
        <v>5.3706835872541713E-4</v>
      </c>
      <c r="AT20" s="5">
        <f t="shared" ref="AT20:AT83" si="147">_xlfn.POISSON.DIST(2,K20,FALSE) * _xlfn.POISSON.DIST(5,L20,FALSE)</f>
        <v>5.5501085935222294E-4</v>
      </c>
      <c r="AU20" s="5">
        <f t="shared" ref="AU20:AU83" si="148">_xlfn.POISSON.DIST(3,K20,FALSE) * _xlfn.POISSON.DIST(5,L20,FALSE)</f>
        <v>3.8236852471931553E-4</v>
      </c>
      <c r="AV20" s="5">
        <f t="shared" ref="AV20:AV83" si="149">_xlfn.POISSON.DIST(4,K20,FALSE) * _xlfn.POISSON.DIST(5,L20,FALSE)</f>
        <v>1.9757138923371992E-4</v>
      </c>
      <c r="AW20" s="5">
        <f t="shared" ref="AW20:AW83" si="150">_xlfn.POISSON.DIST(6,K20,FALSE) * _xlfn.POISSON.DIST(6,L20,FALSE)</f>
        <v>4.2464278673846496E-6</v>
      </c>
      <c r="AX20" s="5">
        <f t="shared" ref="AX20:AX83" si="151">_xlfn.POISSON.DIST(6,K20,FALSE) * _xlfn.POISSON.DIST(0,L20,FALSE)</f>
        <v>5.5404615529523115E-3</v>
      </c>
      <c r="AY20" s="5">
        <f t="shared" ref="AY20:AY83" si="152">_xlfn.POISSON.DIST(6,K20,FALSE) * _xlfn.POISSON.DIST(1,L20,FALSE)</f>
        <v>5.0178113464571508E-3</v>
      </c>
      <c r="AZ20" s="5">
        <f t="shared" ref="AZ20:AZ83" si="153">_xlfn.POISSON.DIST(6,K20,FALSE) * _xlfn.POISSON.DIST(2,L20,FALSE)</f>
        <v>2.2722322380540161E-3</v>
      </c>
      <c r="BA20" s="5">
        <f t="shared" ref="BA20:BA83" si="154">_xlfn.POISSON.DIST(6,K20,FALSE) * _xlfn.POISSON.DIST(3,L20,FALSE)</f>
        <v>6.8596166564364124E-4</v>
      </c>
      <c r="BB20" s="5">
        <f t="shared" ref="BB20:BB83" si="155">_xlfn.POISSON.DIST(6,K20,FALSE) * _xlfn.POISSON.DIST(4,L20,FALSE)</f>
        <v>1.5531315379614796E-4</v>
      </c>
      <c r="BC20" s="5">
        <f t="shared" ref="BC20:BC83" si="156">_xlfn.POISSON.DIST(6,K20,FALSE) * _xlfn.POISSON.DIST(5,L20,FALSE)</f>
        <v>2.8132389257608986E-5</v>
      </c>
      <c r="BD20" s="5">
        <f t="shared" ref="BD20:BD83" si="157">_xlfn.POISSON.DIST(0,K20,FALSE) * _xlfn.POISSON.DIST(6,L20,FALSE)</f>
        <v>3.922335968828175E-5</v>
      </c>
      <c r="BE20" s="5">
        <f t="shared" ref="BE20:BE83" si="158">_xlfn.POISSON.DIST(1,K20,FALSE) * _xlfn.POISSON.DIST(6,L20,FALSE)</f>
        <v>8.106748503649777E-5</v>
      </c>
      <c r="BF20" s="5">
        <f t="shared" ref="BF20:BF83" si="159">_xlfn.POISSON.DIST(2,K20,FALSE) * _xlfn.POISSON.DIST(6,L20,FALSE)</f>
        <v>8.3775805825555064E-5</v>
      </c>
      <c r="BG20" s="5">
        <f t="shared" ref="BG20:BG83" si="160">_xlfn.POISSON.DIST(3,K20,FALSE) * _xlfn.POISSON.DIST(6,L20,FALSE)</f>
        <v>5.7716404536798964E-5</v>
      </c>
      <c r="BH20" s="5">
        <f t="shared" ref="BH20:BH83" si="161">_xlfn.POISSON.DIST(4,K20,FALSE) * _xlfn.POISSON.DIST(6,L20,FALSE)</f>
        <v>2.9822303586000977E-5</v>
      </c>
      <c r="BI20" s="5">
        <f t="shared" ref="BI20:BI83" si="162">_xlfn.POISSON.DIST(5,K20,FALSE) * _xlfn.POISSON.DIST(6,L20,FALSE)</f>
        <v>1.232744552697921E-5</v>
      </c>
      <c r="BJ20" s="8">
        <f t="shared" ref="BJ20:BJ83" si="163">SUM(N20,Q20,T20,W20,X20,Y20,AD20,AE20,AF20,AG20,AM20,AN20,AO20,AP20,AQ20,AX20,AY20,AZ20,BA20,BB20,BC20)</f>
        <v>0.63677420230371351</v>
      </c>
      <c r="BK20" s="8">
        <f t="shared" ref="BK20:BK83" si="164">SUM(M20,P20,S20,V20,AC20,AL20,AY20)</f>
        <v>0.20731131866107125</v>
      </c>
      <c r="BL20" s="8">
        <f t="shared" ref="BL20:BL83" si="165">SUM(O20,R20,U20,AA20,AB20,AH20,AI20,AJ20,AK20,AR20,AS20,AT20,AU20,AV20,BD20,BE20,BF20,BG20,BH20,BI20)</f>
        <v>0.14915427480504126</v>
      </c>
      <c r="BM20" s="8">
        <f t="shared" ref="BM20:BM83" si="166">SUM(S20:BI20)</f>
        <v>0.56517911584635949</v>
      </c>
      <c r="BN20" s="8">
        <f t="shared" ref="BN20:BN83" si="167">SUM(M20:R20)</f>
        <v>0.42938319841054712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1.2585470085470101</v>
      </c>
      <c r="F21">
        <f>VLOOKUP(B21,home!$B$2:$E$405,3,FALSE)</f>
        <v>1.17</v>
      </c>
      <c r="G21">
        <f>VLOOKUP(C21,away!$B$2:$E$405,4,FALSE)</f>
        <v>1.25</v>
      </c>
      <c r="H21">
        <f>VLOOKUP(A21,away!$A$2:$E$405,3,FALSE)</f>
        <v>1.1004273504273501</v>
      </c>
      <c r="I21">
        <f>VLOOKUP(C21,away!$B$2:$E$405,3,FALSE)</f>
        <v>0.88</v>
      </c>
      <c r="J21">
        <f>VLOOKUP(B21,home!$B$2:$E$405,4,FALSE)</f>
        <v>1.05</v>
      </c>
      <c r="K21" s="3">
        <f t="shared" si="112"/>
        <v>1.8406250000000022</v>
      </c>
      <c r="L21" s="3">
        <f t="shared" si="113"/>
        <v>1.0167948717948714</v>
      </c>
      <c r="M21" s="5">
        <f t="shared" si="114"/>
        <v>5.7416711793979898E-2</v>
      </c>
      <c r="N21" s="5">
        <f t="shared" si="115"/>
        <v>0.10568263514579437</v>
      </c>
      <c r="O21" s="5">
        <f t="shared" si="116"/>
        <v>5.8381018107442867E-2</v>
      </c>
      <c r="P21" s="5">
        <f t="shared" si="117"/>
        <v>0.10745756145401215</v>
      </c>
      <c r="Q21" s="5">
        <f t="shared" si="118"/>
        <v>9.7261050157614021E-2</v>
      </c>
      <c r="R21" s="5">
        <f t="shared" si="119"/>
        <v>2.9680759910905713E-2</v>
      </c>
      <c r="S21" s="5">
        <f t="shared" si="120"/>
        <v>5.0277729048102286E-2</v>
      </c>
      <c r="T21" s="5">
        <f t="shared" si="121"/>
        <v>9.8894537025645712E-2</v>
      </c>
      <c r="U21" s="5">
        <f t="shared" si="122"/>
        <v>5.4631148711010893E-2</v>
      </c>
      <c r="V21" s="5">
        <f t="shared" si="123"/>
        <v>1.0455187058779127E-2</v>
      </c>
      <c r="W21" s="5">
        <f t="shared" si="124"/>
        <v>5.9673706815452837E-2</v>
      </c>
      <c r="X21" s="5">
        <f t="shared" si="125"/>
        <v>6.0675919070943114E-2</v>
      </c>
      <c r="Y21" s="5">
        <f t="shared" si="126"/>
        <v>3.0847481676387793E-2</v>
      </c>
      <c r="Z21" s="5">
        <f t="shared" si="127"/>
        <v>1.0059748156127915E-2</v>
      </c>
      <c r="AA21" s="5">
        <f t="shared" si="128"/>
        <v>1.8516223949872963E-2</v>
      </c>
      <c r="AB21" s="5">
        <f t="shared" si="129"/>
        <v>1.7040712353867487E-2</v>
      </c>
      <c r="AC21" s="5">
        <f t="shared" si="130"/>
        <v>1.2229550321442169E-3</v>
      </c>
      <c r="AD21" s="5">
        <f t="shared" si="131"/>
        <v>2.7459229151798263E-2</v>
      </c>
      <c r="AE21" s="5">
        <f t="shared" si="132"/>
        <v>2.7920403384988711E-2</v>
      </c>
      <c r="AF21" s="5">
        <f t="shared" si="133"/>
        <v>1.4194661490150343E-2</v>
      </c>
      <c r="AG21" s="5">
        <f t="shared" si="134"/>
        <v>4.8110196700163399E-3</v>
      </c>
      <c r="AH21" s="5">
        <f t="shared" si="135"/>
        <v>2.5571750841746938E-3</v>
      </c>
      <c r="AI21" s="5">
        <f t="shared" si="136"/>
        <v>4.7068003893090508E-3</v>
      </c>
      <c r="AJ21" s="5">
        <f t="shared" si="137"/>
        <v>4.3317272332859926E-3</v>
      </c>
      <c r="AK21" s="5">
        <f t="shared" si="138"/>
        <v>2.6576951462556797E-3</v>
      </c>
      <c r="AL21" s="5">
        <f t="shared" si="139"/>
        <v>9.1552275576958043E-5</v>
      </c>
      <c r="AM21" s="5">
        <f t="shared" si="140"/>
        <v>1.0108428731505746E-2</v>
      </c>
      <c r="AN21" s="5">
        <f t="shared" si="141"/>
        <v>1.0278198496098978E-2</v>
      </c>
      <c r="AO21" s="5">
        <f t="shared" si="142"/>
        <v>5.2254097610615995E-3</v>
      </c>
      <c r="AP21" s="5">
        <f t="shared" si="143"/>
        <v>1.7710566160247668E-3</v>
      </c>
      <c r="AQ21" s="5">
        <f t="shared" si="144"/>
        <v>4.5020032120809028E-4</v>
      </c>
      <c r="AR21" s="5">
        <f t="shared" si="145"/>
        <v>5.2002450237408949E-4</v>
      </c>
      <c r="AS21" s="5">
        <f t="shared" si="146"/>
        <v>9.5717009968230974E-4</v>
      </c>
      <c r="AT21" s="5">
        <f t="shared" si="147"/>
        <v>8.8089560736387689E-4</v>
      </c>
      <c r="AU21" s="5">
        <f t="shared" si="148"/>
        <v>5.4046615910137929E-4</v>
      </c>
      <c r="AV21" s="5">
        <f t="shared" si="149"/>
        <v>2.4869888102399442E-4</v>
      </c>
      <c r="AW21" s="5">
        <f t="shared" si="150"/>
        <v>4.7595435640013264E-6</v>
      </c>
      <c r="AX21" s="5">
        <f t="shared" si="151"/>
        <v>3.1009711056546297E-3</v>
      </c>
      <c r="AY21" s="5">
        <f t="shared" si="152"/>
        <v>3.1530515178136999E-3</v>
      </c>
      <c r="AZ21" s="5">
        <f t="shared" si="153"/>
        <v>1.6030033069090025E-3</v>
      </c>
      <c r="BA21" s="5">
        <f t="shared" si="154"/>
        <v>5.4330851397843159E-4</v>
      </c>
      <c r="BB21" s="5">
        <f t="shared" si="155"/>
        <v>1.381083277039403E-4</v>
      </c>
      <c r="BC21" s="5">
        <f t="shared" si="156"/>
        <v>2.8085567872306422E-5</v>
      </c>
      <c r="BD21" s="5">
        <f t="shared" si="157"/>
        <v>8.812637453694233E-5</v>
      </c>
      <c r="BE21" s="5">
        <f t="shared" si="158"/>
        <v>1.6220760813205967E-4</v>
      </c>
      <c r="BF21" s="5">
        <f t="shared" si="159"/>
        <v>1.4928168935903638E-4</v>
      </c>
      <c r="BG21" s="5">
        <f t="shared" si="160"/>
        <v>9.1590536492158894E-5</v>
      </c>
      <c r="BH21" s="5">
        <f t="shared" si="161"/>
        <v>4.2145957807720056E-5</v>
      </c>
      <c r="BI21" s="5">
        <f t="shared" si="162"/>
        <v>1.5514980717966957E-5</v>
      </c>
      <c r="BJ21" s="8">
        <f t="shared" si="163"/>
        <v>0.56382046585462264</v>
      </c>
      <c r="BK21" s="8">
        <f t="shared" si="164"/>
        <v>0.23007474818040835</v>
      </c>
      <c r="BL21" s="8">
        <f t="shared" si="165"/>
        <v>0.19619938328271685</v>
      </c>
      <c r="BM21" s="8">
        <f t="shared" si="166"/>
        <v>0.54112631692987723</v>
      </c>
      <c r="BN21" s="8">
        <f t="shared" si="167"/>
        <v>0.45587973656974901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1.2585470085470101</v>
      </c>
      <c r="F22">
        <f>VLOOKUP(B22,home!$B$2:$E$405,3,FALSE)</f>
        <v>1.1299999999999999</v>
      </c>
      <c r="G22">
        <f>VLOOKUP(C22,away!$B$2:$E$405,4,FALSE)</f>
        <v>0.99</v>
      </c>
      <c r="H22">
        <f>VLOOKUP(A22,away!$A$2:$E$405,3,FALSE)</f>
        <v>1.1004273504273501</v>
      </c>
      <c r="I22">
        <f>VLOOKUP(C22,away!$B$2:$E$405,3,FALSE)</f>
        <v>0.99</v>
      </c>
      <c r="J22">
        <f>VLOOKUP(B22,home!$B$2:$E$405,4,FALSE)</f>
        <v>1.2</v>
      </c>
      <c r="K22" s="3">
        <f t="shared" si="112"/>
        <v>1.4079365384615401</v>
      </c>
      <c r="L22" s="3">
        <f t="shared" si="113"/>
        <v>1.3073076923076918</v>
      </c>
      <c r="M22" s="5">
        <f t="shared" si="114"/>
        <v>6.6188785694831262E-2</v>
      </c>
      <c r="N22" s="5">
        <f t="shared" si="115"/>
        <v>9.3189609816153429E-2</v>
      </c>
      <c r="O22" s="5">
        <f t="shared" si="116"/>
        <v>8.6529108683358211E-2</v>
      </c>
      <c r="P22" s="5">
        <f t="shared" si="117"/>
        <v>0.12182749375580974</v>
      </c>
      <c r="Q22" s="5">
        <f t="shared" si="118"/>
        <v>6.5602528332568313E-2</v>
      </c>
      <c r="R22" s="5">
        <f t="shared" si="119"/>
        <v>5.6560084695141261E-2</v>
      </c>
      <c r="S22" s="5">
        <f t="shared" si="120"/>
        <v>5.6059112125322205E-2</v>
      </c>
      <c r="T22" s="5">
        <f t="shared" si="121"/>
        <v>8.5762689923999838E-2</v>
      </c>
      <c r="U22" s="5">
        <f t="shared" si="122"/>
        <v>7.9633009860768725E-2</v>
      </c>
      <c r="V22" s="5">
        <f t="shared" si="123"/>
        <v>1.1464750344554138E-2</v>
      </c>
      <c r="W22" s="5">
        <f t="shared" si="124"/>
        <v>3.0788065551627112E-2</v>
      </c>
      <c r="X22" s="5">
        <f t="shared" si="125"/>
        <v>4.0249474926915572E-2</v>
      </c>
      <c r="Y22" s="5">
        <f t="shared" si="126"/>
        <v>2.6309224091651161E-2</v>
      </c>
      <c r="Z22" s="5">
        <f t="shared" si="127"/>
        <v>2.4647144599844243E-2</v>
      </c>
      <c r="AA22" s="5">
        <f t="shared" si="128"/>
        <v>3.4701615450865746E-2</v>
      </c>
      <c r="AB22" s="5">
        <f t="shared" si="129"/>
        <v>2.4428836168457708E-2</v>
      </c>
      <c r="AC22" s="5">
        <f t="shared" si="130"/>
        <v>1.3188807083695285E-3</v>
      </c>
      <c r="AD22" s="5">
        <f t="shared" si="131"/>
        <v>1.083691060967122E-2</v>
      </c>
      <c r="AE22" s="5">
        <f t="shared" si="132"/>
        <v>1.4167176600874022E-2</v>
      </c>
      <c r="AF22" s="5">
        <f t="shared" si="133"/>
        <v>9.2604294743020774E-3</v>
      </c>
      <c r="AG22" s="5">
        <f t="shared" si="134"/>
        <v>4.0354102286093273E-3</v>
      </c>
      <c r="AH22" s="5">
        <f t="shared" si="135"/>
        <v>8.0553504321990901E-3</v>
      </c>
      <c r="AI22" s="5">
        <f t="shared" si="136"/>
        <v>1.1341422203605057E-2</v>
      </c>
      <c r="AJ22" s="5">
        <f t="shared" si="137"/>
        <v>7.9840013592872797E-3</v>
      </c>
      <c r="AK22" s="5">
        <f t="shared" si="138"/>
        <v>3.7469890789557205E-3</v>
      </c>
      <c r="AL22" s="5">
        <f t="shared" si="139"/>
        <v>9.7101603890638495E-5</v>
      </c>
      <c r="AM22" s="5">
        <f t="shared" si="140"/>
        <v>3.0515364822795267E-3</v>
      </c>
      <c r="AN22" s="5">
        <f t="shared" si="141"/>
        <v>3.9892971166415794E-3</v>
      </c>
      <c r="AO22" s="5">
        <f t="shared" si="142"/>
        <v>2.6076194037432171E-3</v>
      </c>
      <c r="AP22" s="5">
        <f t="shared" si="143"/>
        <v>1.1363203017081016E-3</v>
      </c>
      <c r="AQ22" s="5">
        <f t="shared" si="144"/>
        <v>3.7138006783709953E-4</v>
      </c>
      <c r="AR22" s="5">
        <f t="shared" si="145"/>
        <v>2.1061643168495915E-3</v>
      </c>
      <c r="AS22" s="5">
        <f t="shared" si="146"/>
        <v>2.9653456976964278E-3</v>
      </c>
      <c r="AT22" s="5">
        <f t="shared" si="147"/>
        <v>2.0875092784782647E-3</v>
      </c>
      <c r="AU22" s="5">
        <f t="shared" si="148"/>
        <v>9.7969352918234509E-4</v>
      </c>
      <c r="AV22" s="5">
        <f t="shared" si="149"/>
        <v>3.4483657905754031E-4</v>
      </c>
      <c r="AW22" s="5">
        <f t="shared" si="150"/>
        <v>4.9646061293891654E-6</v>
      </c>
      <c r="AX22" s="5">
        <f t="shared" si="151"/>
        <v>7.1606161864162408E-4</v>
      </c>
      <c r="AY22" s="5">
        <f t="shared" si="152"/>
        <v>9.361128622164919E-4</v>
      </c>
      <c r="AZ22" s="5">
        <f t="shared" si="153"/>
        <v>6.1189377282189542E-4</v>
      </c>
      <c r="BA22" s="5">
        <f t="shared" si="154"/>
        <v>2.6664447869507974E-4</v>
      </c>
      <c r="BB22" s="5">
        <f t="shared" si="155"/>
        <v>8.7146594527363032E-5</v>
      </c>
      <c r="BC22" s="5">
        <f t="shared" si="156"/>
        <v>2.278548267680821E-5</v>
      </c>
      <c r="BD22" s="5">
        <f t="shared" si="157"/>
        <v>4.5890080211357374E-4</v>
      </c>
      <c r="BE22" s="5">
        <f t="shared" si="158"/>
        <v>6.4610320682500914E-4</v>
      </c>
      <c r="BF22" s="5">
        <f t="shared" si="159"/>
        <v>4.5483615625305202E-4</v>
      </c>
      <c r="BG22" s="5">
        <f t="shared" si="160"/>
        <v>2.1346014780069137E-4</v>
      </c>
      <c r="BH22" s="5">
        <f t="shared" si="161"/>
        <v>7.5134585398498572E-5</v>
      </c>
      <c r="BI22" s="5">
        <f t="shared" si="162"/>
        <v>2.1156945616941008E-5</v>
      </c>
      <c r="BJ22" s="8">
        <f t="shared" si="163"/>
        <v>0.3939983177381608</v>
      </c>
      <c r="BK22" s="8">
        <f t="shared" si="164"/>
        <v>0.25789223709499404</v>
      </c>
      <c r="BL22" s="8">
        <f t="shared" si="165"/>
        <v>0.32333355917791068</v>
      </c>
      <c r="BM22" s="8">
        <f t="shared" si="166"/>
        <v>0.50904249937696044</v>
      </c>
      <c r="BN22" s="8">
        <f t="shared" si="167"/>
        <v>0.48989761097786222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1.2585470085470101</v>
      </c>
      <c r="F23">
        <f>VLOOKUP(B23,home!$B$2:$E$405,3,FALSE)</f>
        <v>0.93</v>
      </c>
      <c r="G23">
        <f>VLOOKUP(C23,away!$B$2:$E$405,4,FALSE)</f>
        <v>0.87</v>
      </c>
      <c r="H23">
        <f>VLOOKUP(A23,away!$A$2:$E$405,3,FALSE)</f>
        <v>1.1004273504273501</v>
      </c>
      <c r="I23">
        <f>VLOOKUP(C23,away!$B$2:$E$405,3,FALSE)</f>
        <v>0.79</v>
      </c>
      <c r="J23">
        <f>VLOOKUP(B23,home!$B$2:$E$405,4,FALSE)</f>
        <v>0.76</v>
      </c>
      <c r="K23" s="3">
        <f t="shared" si="112"/>
        <v>1.0182903846153859</v>
      </c>
      <c r="L23" s="3">
        <f t="shared" si="113"/>
        <v>0.66069658119658103</v>
      </c>
      <c r="M23" s="5">
        <f t="shared" si="114"/>
        <v>0.1865628749132516</v>
      </c>
      <c r="N23" s="5">
        <f t="shared" si="115"/>
        <v>0.18997518165036709</v>
      </c>
      <c r="O23" s="5">
        <f t="shared" si="116"/>
        <v>0.12326145363339071</v>
      </c>
      <c r="P23" s="5">
        <f t="shared" si="117"/>
        <v>0.12551595302859697</v>
      </c>
      <c r="Q23" s="5">
        <f t="shared" si="118"/>
        <v>9.6724950395065054E-2</v>
      </c>
      <c r="R23" s="5">
        <f t="shared" si="119"/>
        <v>4.0719210504451063E-2</v>
      </c>
      <c r="S23" s="5">
        <f t="shared" si="120"/>
        <v>2.1111186338657155E-2</v>
      </c>
      <c r="T23" s="5">
        <f t="shared" si="121"/>
        <v>6.3905844042428356E-2</v>
      </c>
      <c r="U23" s="5">
        <f t="shared" si="122"/>
        <v>4.1463980525812336E-2</v>
      </c>
      <c r="V23" s="5">
        <f t="shared" si="123"/>
        <v>1.5781338383123033E-3</v>
      </c>
      <c r="W23" s="5">
        <f t="shared" si="124"/>
        <v>3.2831362313231638E-2</v>
      </c>
      <c r="X23" s="5">
        <f t="shared" si="125"/>
        <v>2.1691568836378412E-2</v>
      </c>
      <c r="Y23" s="5">
        <f t="shared" si="126"/>
        <v>7.1657726854927589E-3</v>
      </c>
      <c r="Z23" s="5">
        <f t="shared" si="127"/>
        <v>8.9676810564382446E-3</v>
      </c>
      <c r="AA23" s="5">
        <f t="shared" si="128"/>
        <v>9.1317033920686082E-3</v>
      </c>
      <c r="AB23" s="5">
        <f t="shared" si="129"/>
        <v>4.649362879651584E-3</v>
      </c>
      <c r="AC23" s="5">
        <f t="shared" si="130"/>
        <v>6.6358651478271941E-5</v>
      </c>
      <c r="AD23" s="5">
        <f t="shared" si="131"/>
        <v>8.3579651393469317E-3</v>
      </c>
      <c r="AE23" s="5">
        <f t="shared" si="132"/>
        <v>5.5220789933267227E-3</v>
      </c>
      <c r="AF23" s="5">
        <f t="shared" si="133"/>
        <v>1.8242093559942118E-3</v>
      </c>
      <c r="AG23" s="5">
        <f t="shared" si="134"/>
        <v>4.0174962829739758E-4</v>
      </c>
      <c r="AH23" s="5">
        <f t="shared" si="135"/>
        <v>1.4812290538125229E-3</v>
      </c>
      <c r="AI23" s="5">
        <f t="shared" si="136"/>
        <v>1.5083213029102379E-3</v>
      </c>
      <c r="AJ23" s="5">
        <f t="shared" si="137"/>
        <v>7.679545398320231E-4</v>
      </c>
      <c r="AK23" s="5">
        <f t="shared" si="138"/>
        <v>2.6066690791089414E-4</v>
      </c>
      <c r="AL23" s="5">
        <f t="shared" si="139"/>
        <v>1.7857935317218271E-6</v>
      </c>
      <c r="AM23" s="5">
        <f t="shared" si="140"/>
        <v>1.7021671072695156E-3</v>
      </c>
      <c r="AN23" s="5">
        <f t="shared" si="141"/>
        <v>1.1246159883982428E-3</v>
      </c>
      <c r="AO23" s="5">
        <f t="shared" si="142"/>
        <v>3.7151496934686643E-4</v>
      </c>
      <c r="AP23" s="5">
        <f t="shared" si="143"/>
        <v>8.1819556703609098E-5</v>
      </c>
      <c r="AQ23" s="5">
        <f t="shared" si="144"/>
        <v>1.3514475347273582E-5</v>
      </c>
      <c r="AR23" s="5">
        <f t="shared" si="145"/>
        <v>1.9572859436459616E-4</v>
      </c>
      <c r="AS23" s="5">
        <f t="shared" si="146"/>
        <v>1.9930854563575344E-4</v>
      </c>
      <c r="AT23" s="5">
        <f t="shared" si="147"/>
        <v>1.0147698779628229E-4</v>
      </c>
      <c r="AU23" s="5">
        <f t="shared" si="148"/>
        <v>3.4444346977562368E-5</v>
      </c>
      <c r="AV23" s="5">
        <f t="shared" si="149"/>
        <v>8.7685868329019468E-6</v>
      </c>
      <c r="AW23" s="5">
        <f t="shared" si="150"/>
        <v>3.3373553189298276E-8</v>
      </c>
      <c r="AX23" s="5">
        <f t="shared" si="151"/>
        <v>2.8888339972352216E-4</v>
      </c>
      <c r="AY23" s="5">
        <f t="shared" si="152"/>
        <v>1.9086427456177643E-4</v>
      </c>
      <c r="AZ23" s="5">
        <f t="shared" si="153"/>
        <v>6.3051686837765621E-5</v>
      </c>
      <c r="BA23" s="5">
        <f t="shared" si="154"/>
        <v>1.3886011310796406E-5</v>
      </c>
      <c r="BB23" s="5">
        <f t="shared" si="155"/>
        <v>2.2936100498750599E-6</v>
      </c>
      <c r="BC23" s="5">
        <f t="shared" si="156"/>
        <v>3.0307606371011446E-7</v>
      </c>
      <c r="BD23" s="5">
        <f t="shared" si="157"/>
        <v>2.155286885651683E-5</v>
      </c>
      <c r="BE23" s="5">
        <f t="shared" si="158"/>
        <v>2.1947079117467493E-5</v>
      </c>
      <c r="BF23" s="5">
        <f t="shared" si="159"/>
        <v>1.1174249817855138E-5</v>
      </c>
      <c r="BG23" s="5">
        <f t="shared" si="160"/>
        <v>3.7928770482707048E-6</v>
      </c>
      <c r="BH23" s="5">
        <f t="shared" si="161"/>
        <v>9.6556255707061135E-7</v>
      </c>
      <c r="BI23" s="5">
        <f t="shared" si="162"/>
        <v>1.9664461352192974E-7</v>
      </c>
      <c r="BJ23" s="8">
        <f t="shared" si="163"/>
        <v>0.43225359719554152</v>
      </c>
      <c r="BK23" s="8">
        <f t="shared" si="164"/>
        <v>0.33502715683838979</v>
      </c>
      <c r="BL23" s="8">
        <f t="shared" si="165"/>
        <v>0.22384323908345774</v>
      </c>
      <c r="BM23" s="8">
        <f t="shared" si="166"/>
        <v>0.23714121914769626</v>
      </c>
      <c r="BN23" s="8">
        <f t="shared" si="167"/>
        <v>0.76275962412512244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1.2585470085470101</v>
      </c>
      <c r="F24">
        <f>VLOOKUP(B24,home!$B$2:$E$405,3,FALSE)</f>
        <v>1.03</v>
      </c>
      <c r="G24">
        <f>VLOOKUP(C24,away!$B$2:$E$405,4,FALSE)</f>
        <v>0.97</v>
      </c>
      <c r="H24">
        <f>VLOOKUP(A24,away!$A$2:$E$405,3,FALSE)</f>
        <v>1.1004273504273501</v>
      </c>
      <c r="I24">
        <f>VLOOKUP(C24,away!$B$2:$E$405,3,FALSE)</f>
        <v>0.71</v>
      </c>
      <c r="J24">
        <f>VLOOKUP(B24,home!$B$2:$E$405,4,FALSE)</f>
        <v>0.68</v>
      </c>
      <c r="K24" s="3">
        <f t="shared" si="112"/>
        <v>1.2574143162393177</v>
      </c>
      <c r="L24" s="3">
        <f t="shared" si="113"/>
        <v>0.53128632478632465</v>
      </c>
      <c r="M24" s="5">
        <f t="shared" si="114"/>
        <v>0.16717725186516671</v>
      </c>
      <c r="N24" s="5">
        <f t="shared" si="115"/>
        <v>0.21021106984480684</v>
      </c>
      <c r="O24" s="5">
        <f t="shared" si="116"/>
        <v>8.8818987731322172E-2</v>
      </c>
      <c r="P24" s="5">
        <f t="shared" si="117"/>
        <v>0.11168226672724881</v>
      </c>
      <c r="Q24" s="5">
        <f t="shared" si="118"/>
        <v>0.13216120432742165</v>
      </c>
      <c r="R24" s="5">
        <f t="shared" si="119"/>
        <v>2.3594156781507905E-2</v>
      </c>
      <c r="S24" s="5">
        <f t="shared" si="120"/>
        <v>1.8652251670275278E-2</v>
      </c>
      <c r="T24" s="5">
        <f t="shared" si="121"/>
        <v>7.0215440526450346E-2</v>
      </c>
      <c r="U24" s="5">
        <f t="shared" si="122"/>
        <v>2.9667630516663025E-2</v>
      </c>
      <c r="V24" s="5">
        <f t="shared" si="123"/>
        <v>1.3845090384689135E-3</v>
      </c>
      <c r="W24" s="5">
        <f t="shared" si="124"/>
        <v>5.5393796790909888E-2</v>
      </c>
      <c r="X24" s="5">
        <f t="shared" si="125"/>
        <v>2.9429966713003016E-2</v>
      </c>
      <c r="Y24" s="5">
        <f t="shared" si="126"/>
        <v>7.8178694267676211E-3</v>
      </c>
      <c r="Z24" s="5">
        <f t="shared" si="127"/>
        <v>4.178417614293225E-3</v>
      </c>
      <c r="AA24" s="5">
        <f t="shared" si="128"/>
        <v>5.2540021274388362E-3</v>
      </c>
      <c r="AB24" s="5">
        <f t="shared" si="129"/>
        <v>3.3032287462967129E-3</v>
      </c>
      <c r="AC24" s="5">
        <f t="shared" si="130"/>
        <v>5.7807322017292745E-5</v>
      </c>
      <c r="AD24" s="5">
        <f t="shared" si="131"/>
        <v>1.7413238278935417E-2</v>
      </c>
      <c r="AE24" s="5">
        <f t="shared" si="132"/>
        <v>9.2514153678441412E-3</v>
      </c>
      <c r="AF24" s="5">
        <f t="shared" si="133"/>
        <v>2.4575752349268189E-3</v>
      </c>
      <c r="AG24" s="5">
        <f t="shared" si="134"/>
        <v>4.3522537148338601E-4</v>
      </c>
      <c r="AH24" s="5">
        <f t="shared" si="135"/>
        <v>5.5498403443007241E-4</v>
      </c>
      <c r="AI24" s="5">
        <f t="shared" si="136"/>
        <v>6.9784487017662746E-4</v>
      </c>
      <c r="AJ24" s="5">
        <f t="shared" si="137"/>
        <v>4.3874006513712981E-4</v>
      </c>
      <c r="AK24" s="5">
        <f t="shared" si="138"/>
        <v>1.8389267967039929E-4</v>
      </c>
      <c r="AL24" s="5">
        <f t="shared" si="139"/>
        <v>1.5447203933057208E-6</v>
      </c>
      <c r="AM24" s="5">
        <f t="shared" si="140"/>
        <v>4.3791310208039736E-3</v>
      </c>
      <c r="AN24" s="5">
        <f t="shared" si="141"/>
        <v>2.3265724258007292E-3</v>
      </c>
      <c r="AO24" s="5">
        <f t="shared" si="142"/>
        <v>6.1803805672643671E-4</v>
      </c>
      <c r="AP24" s="5">
        <f t="shared" si="143"/>
        <v>1.0945172257875687E-4</v>
      </c>
      <c r="AQ24" s="5">
        <f t="shared" si="144"/>
        <v>1.4537550857600028E-5</v>
      </c>
      <c r="AR24" s="5">
        <f t="shared" si="145"/>
        <v>5.8971085593488069E-5</v>
      </c>
      <c r="AS24" s="5">
        <f t="shared" si="146"/>
        <v>7.4151087269426076E-5</v>
      </c>
      <c r="AT24" s="5">
        <f t="shared" si="147"/>
        <v>4.6619319348643696E-5</v>
      </c>
      <c r="AU24" s="5">
        <f t="shared" si="148"/>
        <v>1.953993318743907E-5</v>
      </c>
      <c r="AV24" s="5">
        <f t="shared" si="149"/>
        <v>6.1424479320614129E-6</v>
      </c>
      <c r="AW24" s="5">
        <f t="shared" si="150"/>
        <v>2.8665163116033877E-8</v>
      </c>
      <c r="AX24" s="5">
        <f t="shared" si="151"/>
        <v>9.1773033970776936E-4</v>
      </c>
      <c r="AY24" s="5">
        <f t="shared" si="152"/>
        <v>4.8757757932824596E-4</v>
      </c>
      <c r="AZ24" s="5">
        <f t="shared" si="153"/>
        <v>1.2952165008475822E-4</v>
      </c>
      <c r="BA24" s="5">
        <f t="shared" si="154"/>
        <v>2.2937693817930518E-5</v>
      </c>
      <c r="BB24" s="5">
        <f t="shared" si="155"/>
        <v>3.0466207619005756E-6</v>
      </c>
      <c r="BC24" s="5">
        <f t="shared" si="156"/>
        <v>3.2372558952157397E-7</v>
      </c>
      <c r="BD24" s="5">
        <f t="shared" si="157"/>
        <v>5.2217552222706729E-6</v>
      </c>
      <c r="BE24" s="5">
        <f t="shared" si="158"/>
        <v>6.5659097723805647E-6</v>
      </c>
      <c r="BF24" s="5">
        <f t="shared" si="159"/>
        <v>4.1280344734634813E-6</v>
      </c>
      <c r="BG24" s="5">
        <f t="shared" si="160"/>
        <v>1.730216548287472E-6</v>
      </c>
      <c r="BH24" s="5">
        <f t="shared" si="161"/>
        <v>5.4389976450271097E-7</v>
      </c>
      <c r="BI24" s="5">
        <f t="shared" si="162"/>
        <v>1.3678147009698032E-7</v>
      </c>
      <c r="BJ24" s="8">
        <f t="shared" si="163"/>
        <v>0.54379567026860665</v>
      </c>
      <c r="BK24" s="8">
        <f t="shared" si="164"/>
        <v>0.29944320892289861</v>
      </c>
      <c r="BL24" s="8">
        <f t="shared" si="165"/>
        <v>0.15273721802322499</v>
      </c>
      <c r="BM24" s="8">
        <f t="shared" si="166"/>
        <v>0.26602202863738433</v>
      </c>
      <c r="BN24" s="8">
        <f t="shared" si="167"/>
        <v>0.73364493727747404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1.2585470085470101</v>
      </c>
      <c r="F25">
        <f>VLOOKUP(B25,home!$B$2:$E$405,3,FALSE)</f>
        <v>1.25</v>
      </c>
      <c r="G25">
        <f>VLOOKUP(C25,away!$B$2:$E$405,4,FALSE)</f>
        <v>1.03</v>
      </c>
      <c r="H25">
        <f>VLOOKUP(A25,away!$A$2:$E$405,3,FALSE)</f>
        <v>1.1004273504273501</v>
      </c>
      <c r="I25">
        <f>VLOOKUP(C25,away!$B$2:$E$405,3,FALSE)</f>
        <v>0.44</v>
      </c>
      <c r="J25">
        <f>VLOOKUP(B25,home!$B$2:$E$405,4,FALSE)</f>
        <v>0.91</v>
      </c>
      <c r="K25" s="3">
        <f t="shared" si="112"/>
        <v>1.6203792735042755</v>
      </c>
      <c r="L25" s="3">
        <f t="shared" si="113"/>
        <v>0.44061111111111095</v>
      </c>
      <c r="M25" s="5">
        <f t="shared" si="114"/>
        <v>0.12732780393059459</v>
      </c>
      <c r="N25" s="5">
        <f t="shared" si="115"/>
        <v>0.20631933442995168</v>
      </c>
      <c r="O25" s="5">
        <f t="shared" si="116"/>
        <v>5.6102045165196956E-2</v>
      </c>
      <c r="P25" s="5">
        <f t="shared" si="117"/>
        <v>9.0906591186885891E-2</v>
      </c>
      <c r="Q25" s="5">
        <f t="shared" si="118"/>
        <v>0.16715778661674544</v>
      </c>
      <c r="R25" s="5">
        <f t="shared" si="119"/>
        <v>1.235959222792158E-2</v>
      </c>
      <c r="S25" s="5">
        <f t="shared" si="120"/>
        <v>1.6225851829118662E-2</v>
      </c>
      <c r="T25" s="5">
        <f t="shared" si="121"/>
        <v>7.3651578092078188E-2</v>
      </c>
      <c r="U25" s="5">
        <f t="shared" si="122"/>
        <v>2.0027227075088659E-2</v>
      </c>
      <c r="V25" s="5">
        <f t="shared" si="123"/>
        <v>1.2871735904007495E-3</v>
      </c>
      <c r="W25" s="5">
        <f t="shared" si="124"/>
        <v>9.0286337612874856E-2</v>
      </c>
      <c r="X25" s="5">
        <f t="shared" si="125"/>
        <v>3.9781163533761675E-2</v>
      </c>
      <c r="Y25" s="5">
        <f t="shared" si="126"/>
        <v>8.7640113329517707E-3</v>
      </c>
      <c r="Z25" s="5">
        <f t="shared" si="127"/>
        <v>1.8152578881415931E-3</v>
      </c>
      <c r="AA25" s="5">
        <f t="shared" si="128"/>
        <v>2.9414062580097795E-3</v>
      </c>
      <c r="AB25" s="5">
        <f t="shared" si="129"/>
        <v>2.3830968677174087E-3</v>
      </c>
      <c r="AC25" s="5">
        <f t="shared" si="130"/>
        <v>5.7436671212488907E-5</v>
      </c>
      <c r="AD25" s="5">
        <f t="shared" si="131"/>
        <v>3.6574527537127977E-2</v>
      </c>
      <c r="AE25" s="5">
        <f t="shared" si="132"/>
        <v>1.6115143216497881E-2</v>
      </c>
      <c r="AF25" s="5">
        <f t="shared" si="133"/>
        <v>3.5502555791679063E-3</v>
      </c>
      <c r="AG25" s="5">
        <f t="shared" si="134"/>
        <v>5.2142735182186405E-4</v>
      </c>
      <c r="AH25" s="5">
        <f t="shared" si="135"/>
        <v>1.9995569876181897E-4</v>
      </c>
      <c r="AI25" s="5">
        <f t="shared" si="136"/>
        <v>3.2400406989271599E-4</v>
      </c>
      <c r="AJ25" s="5">
        <f t="shared" si="137"/>
        <v>2.625047396925939E-4</v>
      </c>
      <c r="AK25" s="5">
        <f t="shared" si="138"/>
        <v>1.4178574646483803E-4</v>
      </c>
      <c r="AL25" s="5">
        <f t="shared" si="139"/>
        <v>1.6402927963464887E-6</v>
      </c>
      <c r="AM25" s="5">
        <f t="shared" si="140"/>
        <v>1.1852921271874709E-2</v>
      </c>
      <c r="AN25" s="5">
        <f t="shared" si="141"/>
        <v>5.2225288115132374E-3</v>
      </c>
      <c r="AO25" s="5">
        <f t="shared" si="142"/>
        <v>1.1505521112253187E-3</v>
      </c>
      <c r="AP25" s="5">
        <f t="shared" si="143"/>
        <v>1.6898201470607406E-4</v>
      </c>
      <c r="AQ25" s="5">
        <f t="shared" si="144"/>
        <v>1.8613838314359343E-5</v>
      </c>
      <c r="AR25" s="5">
        <f t="shared" si="145"/>
        <v>1.7620540520888743E-5</v>
      </c>
      <c r="AS25" s="5">
        <f t="shared" si="146"/>
        <v>2.8551958647990344E-5</v>
      </c>
      <c r="AT25" s="5">
        <f t="shared" si="147"/>
        <v>2.3132501005577362E-5</v>
      </c>
      <c r="AU25" s="5">
        <f t="shared" si="148"/>
        <v>1.2494475057918119E-5</v>
      </c>
      <c r="AV25" s="5">
        <f t="shared" si="149"/>
        <v>5.0614471042916624E-6</v>
      </c>
      <c r="AW25" s="5">
        <f t="shared" si="150"/>
        <v>3.2530519664194325E-8</v>
      </c>
      <c r="AX25" s="5">
        <f t="shared" si="151"/>
        <v>3.2010379932372844E-3</v>
      </c>
      <c r="AY25" s="5">
        <f t="shared" si="152"/>
        <v>1.4104129069091606E-3</v>
      </c>
      <c r="AZ25" s="5">
        <f t="shared" si="153"/>
        <v>3.1072179901934854E-4</v>
      </c>
      <c r="BA25" s="5">
        <f t="shared" si="154"/>
        <v>4.5635825704119491E-5</v>
      </c>
      <c r="BB25" s="5">
        <f t="shared" si="155"/>
        <v>5.0269129674912709E-6</v>
      </c>
      <c r="BC25" s="5">
        <f t="shared" si="156"/>
        <v>4.4298274161303645E-7</v>
      </c>
      <c r="BD25" s="5">
        <f t="shared" si="157"/>
        <v>1.2939676562145223E-6</v>
      </c>
      <c r="BE25" s="5">
        <f t="shared" si="158"/>
        <v>2.0967183707149175E-6</v>
      </c>
      <c r="BF25" s="5">
        <f t="shared" si="159"/>
        <v>1.6987394951410536E-6</v>
      </c>
      <c r="BG25" s="5">
        <f t="shared" si="160"/>
        <v>9.1753408966989315E-7</v>
      </c>
      <c r="BH25" s="5">
        <f t="shared" si="161"/>
        <v>3.7168830540867705E-7</v>
      </c>
      <c r="BI25" s="5">
        <f t="shared" si="162"/>
        <v>1.2045520525762947E-7</v>
      </c>
      <c r="BJ25" s="8">
        <f t="shared" si="163"/>
        <v>0.66610844177119177</v>
      </c>
      <c r="BK25" s="8">
        <f t="shared" si="164"/>
        <v>0.23721691040791792</v>
      </c>
      <c r="BL25" s="8">
        <f t="shared" si="165"/>
        <v>9.4834977874205417E-2</v>
      </c>
      <c r="BM25" s="8">
        <f t="shared" si="166"/>
        <v>0.33839205400777106</v>
      </c>
      <c r="BN25" s="8">
        <f t="shared" si="167"/>
        <v>0.66017315355729611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1.2585470085470101</v>
      </c>
      <c r="F26">
        <f>VLOOKUP(B26,home!$B$2:$E$405,3,FALSE)</f>
        <v>1.07</v>
      </c>
      <c r="G26">
        <f>VLOOKUP(C26,away!$B$2:$E$405,4,FALSE)</f>
        <v>0.88</v>
      </c>
      <c r="H26">
        <f>VLOOKUP(A26,away!$A$2:$E$405,3,FALSE)</f>
        <v>1.1004273504273501</v>
      </c>
      <c r="I26">
        <f>VLOOKUP(C26,away!$B$2:$E$405,3,FALSE)</f>
        <v>0.71</v>
      </c>
      <c r="J26">
        <f>VLOOKUP(B26,home!$B$2:$E$405,4,FALSE)</f>
        <v>1.1399999999999999</v>
      </c>
      <c r="K26" s="3">
        <f t="shared" si="112"/>
        <v>1.1850478632478647</v>
      </c>
      <c r="L26" s="3">
        <f t="shared" si="113"/>
        <v>0.89068589743589699</v>
      </c>
      <c r="M26" s="5">
        <f t="shared" si="114"/>
        <v>0.1254643329149315</v>
      </c>
      <c r="N26" s="5">
        <f t="shared" si="115"/>
        <v>0.14868123963465832</v>
      </c>
      <c r="O26" s="5">
        <f t="shared" si="116"/>
        <v>0.11174931195853192</v>
      </c>
      <c r="P26" s="5">
        <f t="shared" si="117"/>
        <v>0.13242828335587731</v>
      </c>
      <c r="Q26" s="5">
        <f t="shared" si="118"/>
        <v>8.8097192667047811E-2</v>
      </c>
      <c r="R26" s="5">
        <f t="shared" si="119"/>
        <v>4.9766768104814507E-2</v>
      </c>
      <c r="S26" s="5">
        <f t="shared" si="120"/>
        <v>3.4944692696998007E-2</v>
      </c>
      <c r="T26" s="5">
        <f t="shared" si="121"/>
        <v>7.8466927112232604E-2</v>
      </c>
      <c r="U26" s="5">
        <f t="shared" si="122"/>
        <v>5.8976002203362417E-2</v>
      </c>
      <c r="V26" s="5">
        <f t="shared" si="123"/>
        <v>4.0982569474765041E-3</v>
      </c>
      <c r="W26" s="5">
        <f t="shared" si="124"/>
        <v>3.4799796642740147E-2</v>
      </c>
      <c r="X26" s="5">
        <f t="shared" si="125"/>
        <v>3.0995688103325723E-2</v>
      </c>
      <c r="Y26" s="5">
        <f t="shared" si="126"/>
        <v>1.3803711137476913E-2</v>
      </c>
      <c r="Z26" s="5">
        <f t="shared" si="127"/>
        <v>1.4775519503973629E-2</v>
      </c>
      <c r="AA26" s="5">
        <f t="shared" si="128"/>
        <v>1.7509697816561098E-2</v>
      </c>
      <c r="AB26" s="5">
        <f t="shared" si="129"/>
        <v>1.0374914991815769E-2</v>
      </c>
      <c r="AC26" s="5">
        <f t="shared" si="130"/>
        <v>2.7035827618116518E-4</v>
      </c>
      <c r="AD26" s="5">
        <f t="shared" si="131"/>
        <v>1.0309856163234862E-2</v>
      </c>
      <c r="AE26" s="5">
        <f t="shared" si="132"/>
        <v>9.1828434891858563E-3</v>
      </c>
      <c r="AF26" s="5">
        <f t="shared" si="133"/>
        <v>4.0895145970894437E-3</v>
      </c>
      <c r="AG26" s="5">
        <f t="shared" si="134"/>
        <v>1.2141576596619375E-3</v>
      </c>
      <c r="AH26" s="5">
        <f t="shared" si="135"/>
        <v>3.2900867123695867E-3</v>
      </c>
      <c r="AI26" s="5">
        <f t="shared" si="136"/>
        <v>3.8989102283937707E-3</v>
      </c>
      <c r="AJ26" s="5">
        <f t="shared" si="137"/>
        <v>2.3101976175766417E-3</v>
      </c>
      <c r="AK26" s="5">
        <f t="shared" si="138"/>
        <v>9.1256491679650214E-4</v>
      </c>
      <c r="AL26" s="5">
        <f t="shared" si="139"/>
        <v>1.1414585029516371E-5</v>
      </c>
      <c r="AM26" s="5">
        <f t="shared" si="140"/>
        <v>2.4435346033268596E-3</v>
      </c>
      <c r="AN26" s="5">
        <f t="shared" si="141"/>
        <v>2.1764218110798526E-3</v>
      </c>
      <c r="AO26" s="5">
        <f t="shared" si="142"/>
        <v>9.6925410700035932E-4</v>
      </c>
      <c r="AP26" s="5">
        <f t="shared" si="143"/>
        <v>2.8776698804568136E-4</v>
      </c>
      <c r="AQ26" s="5">
        <f t="shared" si="144"/>
        <v>6.4077499499973166E-5</v>
      </c>
      <c r="AR26" s="5">
        <f t="shared" si="145"/>
        <v>5.8608676720976532E-4</v>
      </c>
      <c r="AS26" s="5">
        <f t="shared" si="146"/>
        <v>6.9454087115978103E-4</v>
      </c>
      <c r="AT26" s="5">
        <f t="shared" si="147"/>
        <v>4.115320876531046E-4</v>
      </c>
      <c r="AU26" s="5">
        <f t="shared" si="148"/>
        <v>1.6256174037708151E-4</v>
      </c>
      <c r="AV26" s="5">
        <f t="shared" si="149"/>
        <v>4.8160860769928662E-5</v>
      </c>
      <c r="AW26" s="5">
        <f t="shared" si="150"/>
        <v>3.3467101002576195E-7</v>
      </c>
      <c r="AX26" s="5">
        <f t="shared" si="151"/>
        <v>4.8261757674078574E-4</v>
      </c>
      <c r="AY26" s="5">
        <f t="shared" si="152"/>
        <v>4.2986066945770461E-4</v>
      </c>
      <c r="AZ26" s="5">
        <f t="shared" si="153"/>
        <v>1.9143541807416554E-4</v>
      </c>
      <c r="BA26" s="5">
        <f t="shared" si="154"/>
        <v>5.6836275716134761E-5</v>
      </c>
      <c r="BB26" s="5">
        <f t="shared" si="155"/>
        <v>1.2655817310784887E-5</v>
      </c>
      <c r="BC26" s="5">
        <f t="shared" si="156"/>
        <v>2.2544715998482406E-6</v>
      </c>
      <c r="BD26" s="5">
        <f t="shared" si="157"/>
        <v>8.7003203037922203E-5</v>
      </c>
      <c r="BE26" s="5">
        <f t="shared" si="158"/>
        <v>1.0310295985580984E-4</v>
      </c>
      <c r="BF26" s="5">
        <f t="shared" si="159"/>
        <v>6.1090971135828925E-5</v>
      </c>
      <c r="BG26" s="5">
        <f t="shared" si="160"/>
        <v>2.413190826941701E-5</v>
      </c>
      <c r="BH26" s="5">
        <f t="shared" si="161"/>
        <v>7.1493665826915294E-6</v>
      </c>
      <c r="BI26" s="5">
        <f t="shared" si="162"/>
        <v>1.6944683184788566E-6</v>
      </c>
      <c r="BJ26" s="8">
        <f t="shared" si="163"/>
        <v>0.42675764244450576</v>
      </c>
      <c r="BK26" s="8">
        <f t="shared" si="164"/>
        <v>0.29764719944595175</v>
      </c>
      <c r="BL26" s="8">
        <f t="shared" si="165"/>
        <v>0.26097550975459211</v>
      </c>
      <c r="BM26" s="8">
        <f t="shared" si="166"/>
        <v>0.34353921651471414</v>
      </c>
      <c r="BN26" s="8">
        <f t="shared" si="167"/>
        <v>0.65618712863586137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1.2585470085470101</v>
      </c>
      <c r="F27">
        <f>VLOOKUP(B27,home!$B$2:$E$405,3,FALSE)</f>
        <v>1.42</v>
      </c>
      <c r="G27">
        <f>VLOOKUP(C27,away!$B$2:$E$405,4,FALSE)</f>
        <v>0.95</v>
      </c>
      <c r="H27">
        <f>VLOOKUP(A27,away!$A$2:$E$405,3,FALSE)</f>
        <v>1.1004273504273501</v>
      </c>
      <c r="I27">
        <f>VLOOKUP(C27,away!$B$2:$E$405,3,FALSE)</f>
        <v>0.87</v>
      </c>
      <c r="J27">
        <f>VLOOKUP(B27,home!$B$2:$E$405,4,FALSE)</f>
        <v>0.81</v>
      </c>
      <c r="K27" s="3">
        <f t="shared" si="112"/>
        <v>1.6977799145299164</v>
      </c>
      <c r="L27" s="3">
        <f t="shared" si="113"/>
        <v>0.77547115384615362</v>
      </c>
      <c r="M27" s="5">
        <f t="shared" si="114"/>
        <v>8.4310314364878791E-2</v>
      </c>
      <c r="N27" s="5">
        <f t="shared" si="115"/>
        <v>0.14314035831639429</v>
      </c>
      <c r="O27" s="5">
        <f t="shared" si="116"/>
        <v>6.5380216761664514E-2</v>
      </c>
      <c r="P27" s="5">
        <f t="shared" si="117"/>
        <v>0.11100121882556617</v>
      </c>
      <c r="Q27" s="5">
        <f t="shared" si="118"/>
        <v>0.12151041265409478</v>
      </c>
      <c r="R27" s="5">
        <f t="shared" si="119"/>
        <v>2.5350236065439801E-2</v>
      </c>
      <c r="S27" s="5">
        <f t="shared" si="120"/>
        <v>3.6535478113143845E-2</v>
      </c>
      <c r="T27" s="5">
        <f t="shared" si="121"/>
        <v>9.4227819905193161E-2</v>
      </c>
      <c r="U27" s="5">
        <f t="shared" si="122"/>
        <v>4.3039121620495585E-2</v>
      </c>
      <c r="V27" s="5">
        <f t="shared" si="123"/>
        <v>5.3446506667188982E-3</v>
      </c>
      <c r="W27" s="5">
        <f t="shared" si="124"/>
        <v>6.8765979336787991E-2</v>
      </c>
      <c r="X27" s="5">
        <f t="shared" si="125"/>
        <v>5.3326033341659744E-2</v>
      </c>
      <c r="Y27" s="5">
        <f t="shared" si="126"/>
        <v>2.0676400302747668E-2</v>
      </c>
      <c r="Z27" s="5">
        <f t="shared" si="127"/>
        <v>6.5527922706463265E-3</v>
      </c>
      <c r="AA27" s="5">
        <f t="shared" si="128"/>
        <v>1.1125199101190216E-2</v>
      </c>
      <c r="AB27" s="5">
        <f t="shared" si="129"/>
        <v>9.4440697895735171E-3</v>
      </c>
      <c r="AC27" s="5">
        <f t="shared" si="130"/>
        <v>4.3979104356314705E-4</v>
      </c>
      <c r="AD27" s="5">
        <f t="shared" si="131"/>
        <v>2.9187374630244477E-2</v>
      </c>
      <c r="AE27" s="5">
        <f t="shared" si="132"/>
        <v>2.2633967082255641E-2</v>
      </c>
      <c r="AF27" s="5">
        <f t="shared" si="133"/>
        <v>8.7759942846963191E-3</v>
      </c>
      <c r="AG27" s="5">
        <f t="shared" si="134"/>
        <v>2.2685101380335681E-3</v>
      </c>
      <c r="AH27" s="5">
        <f t="shared" si="135"/>
        <v>1.2703753457580659E-3</v>
      </c>
      <c r="AI27" s="5">
        <f t="shared" si="136"/>
        <v>2.1568177459420422E-3</v>
      </c>
      <c r="AJ27" s="5">
        <f t="shared" si="137"/>
        <v>1.8309009241810439E-3</v>
      </c>
      <c r="AK27" s="5">
        <f t="shared" si="138"/>
        <v>1.0361556048562794E-3</v>
      </c>
      <c r="AL27" s="5">
        <f t="shared" si="139"/>
        <v>2.3160792238446624E-5</v>
      </c>
      <c r="AM27" s="5">
        <f t="shared" si="140"/>
        <v>9.9107476810178213E-3</v>
      </c>
      <c r="AN27" s="5">
        <f t="shared" si="141"/>
        <v>7.6854989396769827E-3</v>
      </c>
      <c r="AO27" s="5">
        <f t="shared" si="142"/>
        <v>2.9799413653173496E-3</v>
      </c>
      <c r="AP27" s="5">
        <f t="shared" si="143"/>
        <v>7.7028618965217582E-4</v>
      </c>
      <c r="AQ27" s="5">
        <f t="shared" si="144"/>
        <v>1.4933368007033246E-4</v>
      </c>
      <c r="AR27" s="5">
        <f t="shared" si="145"/>
        <v>1.9702788703854283E-4</v>
      </c>
      <c r="AS27" s="5">
        <f t="shared" si="146"/>
        <v>3.3450998921630721E-4</v>
      </c>
      <c r="AT27" s="5">
        <f t="shared" si="147"/>
        <v>2.8396217045053272E-4</v>
      </c>
      <c r="AU27" s="5">
        <f t="shared" si="148"/>
        <v>1.6070175649241173E-4</v>
      </c>
      <c r="AV27" s="5">
        <f t="shared" si="149"/>
        <v>6.8209053600623557E-5</v>
      </c>
      <c r="AW27" s="5">
        <f t="shared" si="150"/>
        <v>8.4702835484735836E-7</v>
      </c>
      <c r="AX27" s="5">
        <f t="shared" si="151"/>
        <v>2.8043780584676688E-3</v>
      </c>
      <c r="AY27" s="5">
        <f t="shared" si="152"/>
        <v>2.1747142888207597E-3</v>
      </c>
      <c r="AZ27" s="5">
        <f t="shared" si="153"/>
        <v>8.4321409941877574E-4</v>
      </c>
      <c r="BA27" s="5">
        <f t="shared" si="154"/>
        <v>2.1796273687187446E-4</v>
      </c>
      <c r="BB27" s="5">
        <f t="shared" si="155"/>
        <v>4.2255953764374513E-5</v>
      </c>
      <c r="BC27" s="5">
        <f t="shared" si="156"/>
        <v>6.5536546445058471E-6</v>
      </c>
      <c r="BD27" s="5">
        <f t="shared" si="157"/>
        <v>2.5464907150274724E-5</v>
      </c>
      <c r="BE27" s="5">
        <f t="shared" si="158"/>
        <v>4.3233807885105674E-5</v>
      </c>
      <c r="BF27" s="5">
        <f t="shared" si="159"/>
        <v>3.6700745327988778E-5</v>
      </c>
      <c r="BG27" s="5">
        <f t="shared" si="160"/>
        <v>2.0769929422045677E-5</v>
      </c>
      <c r="BH27" s="5">
        <f t="shared" si="161"/>
        <v>8.8156922497382768E-6</v>
      </c>
      <c r="BI27" s="5">
        <f t="shared" si="162"/>
        <v>2.9934210468565387E-6</v>
      </c>
      <c r="BJ27" s="8">
        <f t="shared" si="163"/>
        <v>0.59209773663983012</v>
      </c>
      <c r="BK27" s="8">
        <f t="shared" si="164"/>
        <v>0.23982932809493007</v>
      </c>
      <c r="BL27" s="8">
        <f t="shared" si="165"/>
        <v>0.16181548231898146</v>
      </c>
      <c r="BM27" s="8">
        <f t="shared" si="166"/>
        <v>0.44742871507588383</v>
      </c>
      <c r="BN27" s="8">
        <f t="shared" si="167"/>
        <v>0.55069275698803843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1.2585470085470101</v>
      </c>
      <c r="F28">
        <f>VLOOKUP(B28,home!$B$2:$E$405,3,FALSE)</f>
        <v>0.56000000000000005</v>
      </c>
      <c r="G28">
        <f>VLOOKUP(C28,away!$B$2:$E$405,4,FALSE)</f>
        <v>0.92</v>
      </c>
      <c r="H28">
        <f>VLOOKUP(A28,away!$A$2:$E$405,3,FALSE)</f>
        <v>1.1004273504273501</v>
      </c>
      <c r="I28">
        <f>VLOOKUP(C28,away!$B$2:$E$405,3,FALSE)</f>
        <v>0.75</v>
      </c>
      <c r="J28">
        <f>VLOOKUP(B28,home!$B$2:$E$405,4,FALSE)</f>
        <v>1.18</v>
      </c>
      <c r="K28" s="3">
        <f t="shared" si="112"/>
        <v>0.64840341880341967</v>
      </c>
      <c r="L28" s="3">
        <f t="shared" si="113"/>
        <v>0.97387820512820478</v>
      </c>
      <c r="M28" s="5">
        <f t="shared" si="114"/>
        <v>0.19744768339550031</v>
      </c>
      <c r="N28" s="5">
        <f t="shared" si="115"/>
        <v>0.12802575294845761</v>
      </c>
      <c r="O28" s="5">
        <f t="shared" si="116"/>
        <v>0.19228999551193188</v>
      </c>
      <c r="P28" s="5">
        <f t="shared" si="117"/>
        <v>0.12468149049163085</v>
      </c>
      <c r="Q28" s="5">
        <f t="shared" si="118"/>
        <v>4.1506167953330945E-2</v>
      </c>
      <c r="R28" s="5">
        <f t="shared" si="119"/>
        <v>9.3633517846635386E-2</v>
      </c>
      <c r="S28" s="5">
        <f t="shared" si="120"/>
        <v>1.9683029200292083E-2</v>
      </c>
      <c r="T28" s="5">
        <f t="shared" si="121"/>
        <v>4.042195234813975E-2</v>
      </c>
      <c r="U28" s="5">
        <f t="shared" si="122"/>
        <v>6.0712293086349393E-2</v>
      </c>
      <c r="V28" s="5">
        <f t="shared" si="123"/>
        <v>1.3810180982737547E-3</v>
      </c>
      <c r="W28" s="5">
        <f t="shared" si="124"/>
        <v>8.9709137341229071E-3</v>
      </c>
      <c r="X28" s="5">
        <f t="shared" si="125"/>
        <v>8.7365773657475786E-3</v>
      </c>
      <c r="Y28" s="5">
        <f t="shared" si="126"/>
        <v>4.2541811419589751E-3</v>
      </c>
      <c r="Z28" s="5">
        <f t="shared" si="127"/>
        <v>3.0395880766773672E-2</v>
      </c>
      <c r="AA28" s="5">
        <f t="shared" si="128"/>
        <v>1.9708793006717157E-2</v>
      </c>
      <c r="AB28" s="5">
        <f t="shared" si="129"/>
        <v>6.3896243830221669E-3</v>
      </c>
      <c r="AC28" s="5">
        <f t="shared" si="130"/>
        <v>5.4504119751998708E-5</v>
      </c>
      <c r="AD28" s="5">
        <f t="shared" si="131"/>
        <v>1.4541927837489609E-3</v>
      </c>
      <c r="AE28" s="5">
        <f t="shared" si="132"/>
        <v>1.4162066581478257E-3</v>
      </c>
      <c r="AF28" s="5">
        <f t="shared" si="133"/>
        <v>6.8960639916380872E-4</v>
      </c>
      <c r="AG28" s="5">
        <f t="shared" si="134"/>
        <v>2.2386421408752483E-4</v>
      </c>
      <c r="AH28" s="5">
        <f t="shared" si="135"/>
        <v>7.400471451109115E-3</v>
      </c>
      <c r="AI28" s="5">
        <f t="shared" si="136"/>
        <v>4.7984909896562544E-3</v>
      </c>
      <c r="AJ28" s="5">
        <f t="shared" si="137"/>
        <v>1.5556789813952598E-3</v>
      </c>
      <c r="AK28" s="5">
        <f t="shared" si="138"/>
        <v>3.3623585669910266E-4</v>
      </c>
      <c r="AL28" s="5">
        <f t="shared" si="139"/>
        <v>1.3766998471187748E-6</v>
      </c>
      <c r="AM28" s="5">
        <f t="shared" si="140"/>
        <v>1.885807145164177E-4</v>
      </c>
      <c r="AN28" s="5">
        <f t="shared" si="141"/>
        <v>1.8365464777504324E-4</v>
      </c>
      <c r="AO28" s="5">
        <f t="shared" si="142"/>
        <v>8.9428629369305869E-5</v>
      </c>
      <c r="AP28" s="5">
        <f t="shared" si="143"/>
        <v>2.9030864352418359E-5</v>
      </c>
      <c r="AQ28" s="5">
        <f t="shared" si="144"/>
        <v>7.068131517213393E-6</v>
      </c>
      <c r="AR28" s="5">
        <f t="shared" si="145"/>
        <v>1.4414315707817333E-3</v>
      </c>
      <c r="AS28" s="5">
        <f t="shared" si="146"/>
        <v>9.3462915846605926E-4</v>
      </c>
      <c r="AT28" s="5">
        <f t="shared" si="147"/>
        <v>3.0300837083137793E-4</v>
      </c>
      <c r="AU28" s="5">
        <f t="shared" si="148"/>
        <v>6.549055452437329E-5</v>
      </c>
      <c r="AV28" s="5">
        <f t="shared" si="149"/>
        <v>1.0616074863233849E-5</v>
      </c>
      <c r="AW28" s="5">
        <f t="shared" si="150"/>
        <v>2.4148307984188791E-8</v>
      </c>
      <c r="AX28" s="5">
        <f t="shared" si="151"/>
        <v>2.0379396668806142E-5</v>
      </c>
      <c r="AY28" s="5">
        <f t="shared" si="152"/>
        <v>1.9847050249412641E-5</v>
      </c>
      <c r="AZ28" s="5">
        <f t="shared" si="153"/>
        <v>9.6643048369936358E-6</v>
      </c>
      <c r="BA28" s="5">
        <f t="shared" si="154"/>
        <v>3.137285282821064E-6</v>
      </c>
      <c r="BB28" s="5">
        <f t="shared" si="155"/>
        <v>7.6383344005222738E-7</v>
      </c>
      <c r="BC28" s="5">
        <f t="shared" si="156"/>
        <v>1.487761479229931E-7</v>
      </c>
      <c r="BD28" s="5">
        <f t="shared" si="157"/>
        <v>2.3396313182800715E-4</v>
      </c>
      <c r="BE28" s="5">
        <f t="shared" si="158"/>
        <v>1.5170249455123498E-4</v>
      </c>
      <c r="BF28" s="5">
        <f t="shared" si="159"/>
        <v>4.9182208054013956E-5</v>
      </c>
      <c r="BG28" s="5">
        <f t="shared" si="160"/>
        <v>1.062997061550791E-5</v>
      </c>
      <c r="BH28" s="5">
        <f t="shared" si="161"/>
        <v>1.7231273222188048E-6</v>
      </c>
      <c r="BI28" s="5">
        <f t="shared" si="162"/>
        <v>2.23456329352051E-7</v>
      </c>
      <c r="BJ28" s="8">
        <f t="shared" si="163"/>
        <v>0.2362511191810622</v>
      </c>
      <c r="BK28" s="8">
        <f t="shared" si="164"/>
        <v>0.3432689490555455</v>
      </c>
      <c r="BL28" s="8">
        <f t="shared" si="165"/>
        <v>0.39002770123168268</v>
      </c>
      <c r="BM28" s="8">
        <f t="shared" si="166"/>
        <v>0.22233921918563587</v>
      </c>
      <c r="BN28" s="8">
        <f t="shared" si="167"/>
        <v>0.77758460814748698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1.2585470085470101</v>
      </c>
      <c r="F29">
        <f>VLOOKUP(B29,home!$B$2:$E$405,3,FALSE)</f>
        <v>0.99</v>
      </c>
      <c r="G29">
        <f>VLOOKUP(C29,away!$B$2:$E$405,4,FALSE)</f>
        <v>1</v>
      </c>
      <c r="H29">
        <f>VLOOKUP(A29,away!$A$2:$E$405,3,FALSE)</f>
        <v>1.1004273504273501</v>
      </c>
      <c r="I29">
        <f>VLOOKUP(C29,away!$B$2:$E$405,3,FALSE)</f>
        <v>1.05</v>
      </c>
      <c r="J29">
        <f>VLOOKUP(B29,home!$B$2:$E$405,4,FALSE)</f>
        <v>1.59</v>
      </c>
      <c r="K29" s="3">
        <f t="shared" si="112"/>
        <v>1.2459615384615399</v>
      </c>
      <c r="L29" s="3">
        <f t="shared" si="113"/>
        <v>1.8371634615384611</v>
      </c>
      <c r="M29" s="5">
        <f t="shared" si="114"/>
        <v>4.5815858148870403E-2</v>
      </c>
      <c r="N29" s="5">
        <f t="shared" si="115"/>
        <v>5.7084797105102239E-2</v>
      </c>
      <c r="O29" s="5">
        <f t="shared" si="116"/>
        <v>8.417122055013386E-2</v>
      </c>
      <c r="P29" s="5">
        <f t="shared" si="117"/>
        <v>0.10487410345083036</v>
      </c>
      <c r="Q29" s="5">
        <f t="shared" si="118"/>
        <v>3.5562730811919026E-2</v>
      </c>
      <c r="R29" s="5">
        <f t="shared" si="119"/>
        <v>7.7318145453900602E-2</v>
      </c>
      <c r="S29" s="5">
        <f t="shared" si="120"/>
        <v>6.0015123687509948E-2</v>
      </c>
      <c r="T29" s="5">
        <f t="shared" si="121"/>
        <v>6.5334549640185646E-2</v>
      </c>
      <c r="U29" s="5">
        <f t="shared" si="122"/>
        <v>9.6335435460735086E-2</v>
      </c>
      <c r="V29" s="5">
        <f t="shared" si="123"/>
        <v>1.5264079936318047E-2</v>
      </c>
      <c r="W29" s="5">
        <f t="shared" si="124"/>
        <v>1.4769931598104077E-2</v>
      </c>
      <c r="X29" s="5">
        <f t="shared" si="125"/>
        <v>2.7134778661459181E-2</v>
      </c>
      <c r="Y29" s="5">
        <f t="shared" si="126"/>
        <v>2.4925511946883163E-2</v>
      </c>
      <c r="Z29" s="5">
        <f t="shared" si="127"/>
        <v>4.7348690580607422E-2</v>
      </c>
      <c r="AA29" s="5">
        <f t="shared" si="128"/>
        <v>5.8994647359953037E-2</v>
      </c>
      <c r="AB29" s="5">
        <f t="shared" si="129"/>
        <v>3.6752530792801559E-2</v>
      </c>
      <c r="AC29" s="5">
        <f t="shared" si="130"/>
        <v>2.1837508384128018E-3</v>
      </c>
      <c r="AD29" s="5">
        <f t="shared" si="131"/>
        <v>4.6006916742363695E-3</v>
      </c>
      <c r="AE29" s="5">
        <f t="shared" si="132"/>
        <v>8.4522226417112663E-3</v>
      </c>
      <c r="AF29" s="5">
        <f t="shared" si="133"/>
        <v>7.764057303070014E-3</v>
      </c>
      <c r="AG29" s="5">
        <f t="shared" si="134"/>
        <v>4.7546141301636922E-3</v>
      </c>
      <c r="AH29" s="5">
        <f t="shared" si="135"/>
        <v>2.1746821071595562E-2</v>
      </c>
      <c r="AI29" s="5">
        <f t="shared" si="136"/>
        <v>2.7095702639013036E-2</v>
      </c>
      <c r="AJ29" s="5">
        <f t="shared" si="137"/>
        <v>1.6880101672900546E-2</v>
      </c>
      <c r="AK29" s="5">
        <f t="shared" si="138"/>
        <v>7.010652483251458E-3</v>
      </c>
      <c r="AL29" s="5">
        <f t="shared" si="139"/>
        <v>1.9994728514689003E-4</v>
      </c>
      <c r="AM29" s="5">
        <f t="shared" si="140"/>
        <v>1.146456975283748E-3</v>
      </c>
      <c r="AN29" s="5">
        <f t="shared" si="141"/>
        <v>2.1062288652172047E-3</v>
      </c>
      <c r="AO29" s="5">
        <f t="shared" si="142"/>
        <v>1.9347433564073325E-3</v>
      </c>
      <c r="AP29" s="5">
        <f t="shared" si="143"/>
        <v>1.1848132672819451E-3</v>
      </c>
      <c r="AQ29" s="5">
        <f t="shared" si="144"/>
        <v>5.4417391084909809E-4</v>
      </c>
      <c r="AR29" s="5">
        <f t="shared" si="145"/>
        <v>7.9904930154700033E-3</v>
      </c>
      <c r="AS29" s="5">
        <f t="shared" si="146"/>
        <v>9.9558469706211936E-3</v>
      </c>
      <c r="AT29" s="5">
        <f t="shared" si="147"/>
        <v>6.2023012041014227E-3</v>
      </c>
      <c r="AU29" s="5">
        <f t="shared" si="148"/>
        <v>2.5759429167546894E-3</v>
      </c>
      <c r="AV29" s="5">
        <f t="shared" si="149"/>
        <v>8.0238144988719533E-4</v>
      </c>
      <c r="AW29" s="5">
        <f t="shared" si="150"/>
        <v>1.2713509345674648E-5</v>
      </c>
      <c r="AX29" s="5">
        <f t="shared" si="151"/>
        <v>2.3807354945075041E-4</v>
      </c>
      <c r="AY29" s="5">
        <f t="shared" si="152"/>
        <v>4.3738002620968862E-4</v>
      </c>
      <c r="AZ29" s="5">
        <f t="shared" si="153"/>
        <v>4.0176930147958729E-4</v>
      </c>
      <c r="BA29" s="5">
        <f t="shared" si="154"/>
        <v>2.4603862688204271E-4</v>
      </c>
      <c r="BB29" s="5">
        <f t="shared" si="155"/>
        <v>1.1300329385869586E-4</v>
      </c>
      <c r="BC29" s="5">
        <f t="shared" si="156"/>
        <v>4.1521104502137891E-5</v>
      </c>
      <c r="BD29" s="5">
        <f t="shared" si="157"/>
        <v>2.4466403012832964E-3</v>
      </c>
      <c r="BE29" s="5">
        <f t="shared" si="158"/>
        <v>3.0484197138489415E-3</v>
      </c>
      <c r="BF29" s="5">
        <f t="shared" si="159"/>
        <v>1.8991068582718575E-3</v>
      </c>
      <c r="BG29" s="5">
        <f t="shared" si="160"/>
        <v>7.8873803427842156E-4</v>
      </c>
      <c r="BH29" s="5">
        <f t="shared" si="161"/>
        <v>2.4568431365816837E-4</v>
      </c>
      <c r="BI29" s="5">
        <f t="shared" si="162"/>
        <v>6.1222641084279756E-5</v>
      </c>
      <c r="BJ29" s="8">
        <f t="shared" si="163"/>
        <v>0.25877808779025691</v>
      </c>
      <c r="BK29" s="8">
        <f t="shared" si="164"/>
        <v>0.22879024337329812</v>
      </c>
      <c r="BL29" s="8">
        <f t="shared" si="165"/>
        <v>0.46232203490354423</v>
      </c>
      <c r="BM29" s="8">
        <f t="shared" si="166"/>
        <v>0.59198753461008613</v>
      </c>
      <c r="BN29" s="8">
        <f t="shared" si="167"/>
        <v>0.40482685552075648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1.2585470085470101</v>
      </c>
      <c r="F30">
        <f>VLOOKUP(B30,home!$B$2:$E$405,3,FALSE)</f>
        <v>1.21</v>
      </c>
      <c r="G30">
        <f>VLOOKUP(C30,away!$B$2:$E$405,4,FALSE)</f>
        <v>1.23</v>
      </c>
      <c r="H30">
        <f>VLOOKUP(A30,away!$A$2:$E$405,3,FALSE)</f>
        <v>1.1004273504273501</v>
      </c>
      <c r="I30">
        <f>VLOOKUP(C30,away!$B$2:$E$405,3,FALSE)</f>
        <v>1.1100000000000001</v>
      </c>
      <c r="J30">
        <f>VLOOKUP(B30,home!$B$2:$E$405,4,FALSE)</f>
        <v>0.62</v>
      </c>
      <c r="K30" s="3">
        <f t="shared" si="112"/>
        <v>1.8730955128205151</v>
      </c>
      <c r="L30" s="3">
        <f t="shared" si="113"/>
        <v>0.75731410256410236</v>
      </c>
      <c r="M30" s="5">
        <f t="shared" si="114"/>
        <v>7.2048943837741852E-2</v>
      </c>
      <c r="N30" s="5">
        <f t="shared" si="115"/>
        <v>0.13495455340593154</v>
      </c>
      <c r="O30" s="5">
        <f t="shared" si="116"/>
        <v>5.4563681243170889E-2</v>
      </c>
      <c r="P30" s="5">
        <f t="shared" si="117"/>
        <v>0.10220298649955227</v>
      </c>
      <c r="Q30" s="5">
        <f t="shared" si="118"/>
        <v>0.12639138420967352</v>
      </c>
      <c r="R30" s="5">
        <f t="shared" si="119"/>
        <v>2.066092264663285E-2</v>
      </c>
      <c r="S30" s="5">
        <f t="shared" si="120"/>
        <v>3.6244287192298719E-2</v>
      </c>
      <c r="T30" s="5">
        <f t="shared" si="121"/>
        <v>9.5717977704583554E-2</v>
      </c>
      <c r="U30" s="5">
        <f t="shared" si="122"/>
        <v>3.8699881500139741E-2</v>
      </c>
      <c r="V30" s="5">
        <f t="shared" si="123"/>
        <v>5.7125895526158373E-3</v>
      </c>
      <c r="W30" s="5">
        <f t="shared" si="124"/>
        <v>7.8914378207437741E-2</v>
      </c>
      <c r="X30" s="5">
        <f t="shared" si="125"/>
        <v>5.9762971511569875E-2</v>
      </c>
      <c r="Y30" s="5">
        <f t="shared" si="126"/>
        <v>2.2629670568424274E-2</v>
      </c>
      <c r="Z30" s="5">
        <f t="shared" si="127"/>
        <v>5.2156026974270325E-3</v>
      </c>
      <c r="AA30" s="5">
        <f t="shared" si="128"/>
        <v>9.7693220092051475E-3</v>
      </c>
      <c r="AB30" s="5">
        <f t="shared" si="129"/>
        <v>9.149436609370433E-3</v>
      </c>
      <c r="AC30" s="5">
        <f t="shared" si="130"/>
        <v>5.0646449641087701E-4</v>
      </c>
      <c r="AD30" s="5">
        <f t="shared" si="131"/>
        <v>3.6953541929343171E-2</v>
      </c>
      <c r="AE30" s="5">
        <f t="shared" si="132"/>
        <v>2.7985438442785452E-2</v>
      </c>
      <c r="AF30" s="5">
        <f t="shared" si="133"/>
        <v>1.0596883599580496E-2</v>
      </c>
      <c r="AG30" s="5">
        <f t="shared" si="134"/>
        <v>2.6750564643975194E-3</v>
      </c>
      <c r="AH30" s="5">
        <f t="shared" si="135"/>
        <v>9.8746236903321624E-4</v>
      </c>
      <c r="AI30" s="5">
        <f t="shared" si="136"/>
        <v>1.8496113325152323E-3</v>
      </c>
      <c r="AJ30" s="5">
        <f t="shared" si="137"/>
        <v>1.7322493436981283E-3</v>
      </c>
      <c r="AK30" s="5">
        <f t="shared" si="138"/>
        <v>1.0815561575890824E-3</v>
      </c>
      <c r="AL30" s="5">
        <f t="shared" si="139"/>
        <v>2.8737234070081388E-5</v>
      </c>
      <c r="AM30" s="5">
        <f t="shared" si="140"/>
        <v>1.3843502714135481E-2</v>
      </c>
      <c r="AN30" s="5">
        <f t="shared" si="141"/>
        <v>1.0483879834299227E-2</v>
      </c>
      <c r="AO30" s="5">
        <f t="shared" si="142"/>
        <v>3.9697950240511039E-3</v>
      </c>
      <c r="AP30" s="5">
        <f t="shared" si="143"/>
        <v>1.0021272520009004E-3</v>
      </c>
      <c r="AQ30" s="5">
        <f t="shared" si="144"/>
        <v>1.8973127512602299E-4</v>
      </c>
      <c r="AR30" s="5">
        <f t="shared" si="145"/>
        <v>1.4956383556404256E-4</v>
      </c>
      <c r="AS30" s="5">
        <f t="shared" si="146"/>
        <v>2.8014734927523342E-4</v>
      </c>
      <c r="AT30" s="5">
        <f t="shared" si="147"/>
        <v>2.6237137142800073E-4</v>
      </c>
      <c r="AU30" s="5">
        <f t="shared" si="148"/>
        <v>1.6381554617145102E-4</v>
      </c>
      <c r="AV30" s="5">
        <f t="shared" si="149"/>
        <v>7.6710541115996699E-5</v>
      </c>
      <c r="AW30" s="5">
        <f t="shared" si="150"/>
        <v>1.1323441281161737E-6</v>
      </c>
      <c r="AX30" s="5">
        <f t="shared" si="151"/>
        <v>4.3217004692609681E-3</v>
      </c>
      <c r="AY30" s="5">
        <f t="shared" si="152"/>
        <v>3.27288471242923E-3</v>
      </c>
      <c r="AZ30" s="5">
        <f t="shared" si="153"/>
        <v>1.2393008743945561E-3</v>
      </c>
      <c r="BA30" s="5">
        <f t="shared" si="154"/>
        <v>3.1284667649967359E-4</v>
      </c>
      <c r="BB30" s="5">
        <f t="shared" si="155"/>
        <v>5.9230800013378088E-5</v>
      </c>
      <c r="BC30" s="5">
        <f t="shared" si="156"/>
        <v>8.9712640312570521E-6</v>
      </c>
      <c r="BD30" s="5">
        <f t="shared" si="157"/>
        <v>1.8877800317704634E-5</v>
      </c>
      <c r="BE30" s="5">
        <f t="shared" si="158"/>
        <v>3.5359923067014241E-5</v>
      </c>
      <c r="BF30" s="5">
        <f t="shared" si="159"/>
        <v>3.3116256615251509E-5</v>
      </c>
      <c r="BG30" s="5">
        <f t="shared" si="160"/>
        <v>2.0676637222480108E-5</v>
      </c>
      <c r="BH30" s="5">
        <f t="shared" si="161"/>
        <v>9.6823291004112816E-6</v>
      </c>
      <c r="BI30" s="5">
        <f t="shared" si="162"/>
        <v>3.6271854383263704E-6</v>
      </c>
      <c r="BJ30" s="8">
        <f t="shared" si="163"/>
        <v>0.63528582693996893</v>
      </c>
      <c r="BK30" s="8">
        <f t="shared" si="164"/>
        <v>0.22001689352511886</v>
      </c>
      <c r="BL30" s="8">
        <f t="shared" si="165"/>
        <v>0.13954807198667066</v>
      </c>
      <c r="BM30" s="8">
        <f t="shared" si="166"/>
        <v>0.48597217093818157</v>
      </c>
      <c r="BN30" s="8">
        <f t="shared" si="167"/>
        <v>0.51082247184270302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1.2585470085470101</v>
      </c>
      <c r="F31">
        <f>VLOOKUP(B31,home!$B$2:$E$405,3,FALSE)</f>
        <v>0.91</v>
      </c>
      <c r="G31">
        <f>VLOOKUP(C31,away!$B$2:$E$405,4,FALSE)</f>
        <v>0.87</v>
      </c>
      <c r="H31">
        <f>VLOOKUP(A31,away!$A$2:$E$405,3,FALSE)</f>
        <v>1.1004273504273501</v>
      </c>
      <c r="I31">
        <f>VLOOKUP(C31,away!$B$2:$E$405,3,FALSE)</f>
        <v>0.95</v>
      </c>
      <c r="J31">
        <f>VLOOKUP(B31,home!$B$2:$E$405,4,FALSE)</f>
        <v>0.68</v>
      </c>
      <c r="K31" s="3">
        <f t="shared" si="112"/>
        <v>0.9963916666666679</v>
      </c>
      <c r="L31" s="3">
        <f t="shared" si="113"/>
        <v>0.7108760683760682</v>
      </c>
      <c r="M31" s="5">
        <f t="shared" si="114"/>
        <v>0.18136064160568441</v>
      </c>
      <c r="N31" s="5">
        <f t="shared" si="115"/>
        <v>0.1807062319572241</v>
      </c>
      <c r="O31" s="5">
        <f t="shared" si="116"/>
        <v>0.12892493986281009</v>
      </c>
      <c r="P31" s="5">
        <f t="shared" si="117"/>
        <v>0.12845973570480529</v>
      </c>
      <c r="Q31" s="5">
        <f t="shared" si="118"/>
        <v>9.0027091818456001E-2</v>
      </c>
      <c r="R31" s="5">
        <f t="shared" si="119"/>
        <v>4.5824827182647736E-2</v>
      </c>
      <c r="S31" s="5">
        <f t="shared" si="120"/>
        <v>2.2747360661122634E-2</v>
      </c>
      <c r="T31" s="5">
        <f t="shared" si="121"/>
        <v>6.3998105079235298E-2</v>
      </c>
      <c r="U31" s="5">
        <f t="shared" si="122"/>
        <v>4.5659475931230403E-2</v>
      </c>
      <c r="V31" s="5">
        <f t="shared" si="123"/>
        <v>1.7902450625073656E-3</v>
      </c>
      <c r="W31" s="5">
        <f t="shared" si="124"/>
        <v>2.9900748020714848E-2</v>
      </c>
      <c r="X31" s="5">
        <f t="shared" si="125"/>
        <v>2.1255726194469273E-2</v>
      </c>
      <c r="Y31" s="5">
        <f t="shared" si="126"/>
        <v>7.5550935338012616E-3</v>
      </c>
      <c r="Z31" s="5">
        <f t="shared" si="127"/>
        <v>1.0858590993871136E-2</v>
      </c>
      <c r="AA31" s="5">
        <f t="shared" si="128"/>
        <v>1.0819409578034929E-2</v>
      </c>
      <c r="AB31" s="5">
        <f t="shared" si="129"/>
        <v>5.3901847709037663E-3</v>
      </c>
      <c r="AC31" s="5">
        <f t="shared" si="130"/>
        <v>7.925314084840852E-5</v>
      </c>
      <c r="AD31" s="5">
        <f t="shared" si="131"/>
        <v>7.4482140387350324E-3</v>
      </c>
      <c r="AE31" s="5">
        <f t="shared" si="132"/>
        <v>5.2947571122793956E-3</v>
      </c>
      <c r="AF31" s="5">
        <f t="shared" si="133"/>
        <v>1.8819580594917006E-3</v>
      </c>
      <c r="AG31" s="5">
        <f t="shared" si="134"/>
        <v>4.4594631539337165E-4</v>
      </c>
      <c r="AH31" s="5">
        <f t="shared" si="135"/>
        <v>1.9297781184567234E-3</v>
      </c>
      <c r="AI31" s="5">
        <f t="shared" si="136"/>
        <v>1.9228148357459611E-3</v>
      </c>
      <c r="AJ31" s="5">
        <f t="shared" si="137"/>
        <v>9.5793833944015662E-4</v>
      </c>
      <c r="AK31" s="5">
        <f t="shared" si="138"/>
        <v>3.1816059286622606E-4</v>
      </c>
      <c r="AL31" s="5">
        <f t="shared" si="139"/>
        <v>2.2454348279815909E-6</v>
      </c>
      <c r="AM31" s="5">
        <f t="shared" si="140"/>
        <v>1.484267679949055E-3</v>
      </c>
      <c r="AN31" s="5">
        <f t="shared" si="141"/>
        <v>1.0551303727398525E-3</v>
      </c>
      <c r="AO31" s="5">
        <f t="shared" si="142"/>
        <v>3.7503346549874088E-4</v>
      </c>
      <c r="AP31" s="5">
        <f t="shared" si="143"/>
        <v>8.886743848773225E-5</v>
      </c>
      <c r="AQ31" s="5">
        <f t="shared" si="144"/>
        <v>1.5793433819702793E-5</v>
      </c>
      <c r="AR31" s="5">
        <f t="shared" si="145"/>
        <v>2.7436661633733643E-4</v>
      </c>
      <c r="AS31" s="5">
        <f t="shared" si="146"/>
        <v>2.7337661013005285E-4</v>
      </c>
      <c r="AT31" s="5">
        <f t="shared" si="147"/>
        <v>1.3619508809758362E-4</v>
      </c>
      <c r="AU31" s="5">
        <f t="shared" si="148"/>
        <v>4.5234550273788349E-5</v>
      </c>
      <c r="AV31" s="5">
        <f t="shared" si="149"/>
        <v>1.1267832234554285E-5</v>
      </c>
      <c r="AW31" s="5">
        <f t="shared" si="150"/>
        <v>4.4179615756988265E-8</v>
      </c>
      <c r="AX31" s="5">
        <f t="shared" si="151"/>
        <v>2.4648532456731775E-4</v>
      </c>
      <c r="AY31" s="5">
        <f t="shared" si="152"/>
        <v>1.7522051844081395E-4</v>
      </c>
      <c r="AZ31" s="5">
        <f t="shared" si="153"/>
        <v>6.2280036624011082E-5</v>
      </c>
      <c r="BA31" s="5">
        <f t="shared" si="154"/>
        <v>1.4757795857864848E-5</v>
      </c>
      <c r="BB31" s="5">
        <f t="shared" si="155"/>
        <v>2.6227409743338962E-6</v>
      </c>
      <c r="BC31" s="5">
        <f t="shared" si="156"/>
        <v>3.7288875844065978E-7</v>
      </c>
      <c r="BD31" s="5">
        <f t="shared" si="157"/>
        <v>3.2506776919255137E-5</v>
      </c>
      <c r="BE31" s="5">
        <f t="shared" si="158"/>
        <v>3.2389481632538198E-5</v>
      </c>
      <c r="BF31" s="5">
        <f t="shared" si="159"/>
        <v>1.6136304793157079E-5</v>
      </c>
      <c r="BG31" s="5">
        <f t="shared" si="160"/>
        <v>5.3593598755650431E-6</v>
      </c>
      <c r="BH31" s="5">
        <f t="shared" si="161"/>
        <v>1.3350053796701793E-6</v>
      </c>
      <c r="BI31" s="5">
        <f t="shared" si="162"/>
        <v>2.6603764705170766E-7</v>
      </c>
      <c r="BJ31" s="8">
        <f t="shared" si="163"/>
        <v>0.4120347038255181</v>
      </c>
      <c r="BK31" s="8">
        <f t="shared" si="164"/>
        <v>0.33461470212823691</v>
      </c>
      <c r="BL31" s="8">
        <f t="shared" si="165"/>
        <v>0.24257596287545652</v>
      </c>
      <c r="BM31" s="8">
        <f t="shared" si="166"/>
        <v>0.24460531535263005</v>
      </c>
      <c r="BN31" s="8">
        <f t="shared" si="167"/>
        <v>0.75530346813162763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1.2585470085470101</v>
      </c>
      <c r="F32">
        <f>VLOOKUP(B32,home!$B$2:$E$405,3,FALSE)</f>
        <v>1.1499999999999999</v>
      </c>
      <c r="G32">
        <f>VLOOKUP(C32,away!$B$2:$E$405,4,FALSE)</f>
        <v>0.91</v>
      </c>
      <c r="H32">
        <f>VLOOKUP(A32,away!$A$2:$E$405,3,FALSE)</f>
        <v>1.1004273504273501</v>
      </c>
      <c r="I32">
        <f>VLOOKUP(C32,away!$B$2:$E$405,3,FALSE)</f>
        <v>1.1100000000000001</v>
      </c>
      <c r="J32">
        <f>VLOOKUP(B32,home!$B$2:$E$405,4,FALSE)</f>
        <v>1</v>
      </c>
      <c r="K32" s="3">
        <f t="shared" si="112"/>
        <v>1.3170694444444462</v>
      </c>
      <c r="L32" s="3">
        <f t="shared" si="113"/>
        <v>1.2214743589743586</v>
      </c>
      <c r="M32" s="5">
        <f t="shared" si="114"/>
        <v>7.8981328431459261E-2</v>
      </c>
      <c r="N32" s="5">
        <f t="shared" si="115"/>
        <v>0.1040238943587064</v>
      </c>
      <c r="O32" s="5">
        <f t="shared" si="116"/>
        <v>9.6473667516759981E-2</v>
      </c>
      <c r="P32" s="5">
        <f t="shared" si="117"/>
        <v>0.1270625196798173</v>
      </c>
      <c r="Q32" s="5">
        <f t="shared" si="118"/>
        <v>6.8503346375984611E-2</v>
      </c>
      <c r="R32" s="5">
        <f t="shared" si="119"/>
        <v>5.8920055593969907E-2</v>
      </c>
      <c r="S32" s="5">
        <f t="shared" si="120"/>
        <v>5.1103483025721208E-2</v>
      </c>
      <c r="T32" s="5">
        <f t="shared" si="121"/>
        <v>8.3675081102204243E-2</v>
      </c>
      <c r="U32" s="5">
        <f t="shared" si="122"/>
        <v>7.7601804887785827E-2</v>
      </c>
      <c r="V32" s="5">
        <f t="shared" si="123"/>
        <v>9.1348415950090901E-3</v>
      </c>
      <c r="W32" s="5">
        <f t="shared" si="124"/>
        <v>3.0074554784667844E-2</v>
      </c>
      <c r="X32" s="5">
        <f t="shared" si="125"/>
        <v>3.6735297527041383E-2</v>
      </c>
      <c r="Y32" s="5">
        <f t="shared" si="126"/>
        <v>2.2435611999287609E-2</v>
      </c>
      <c r="Z32" s="5">
        <f t="shared" si="127"/>
        <v>2.3989779045792661E-2</v>
      </c>
      <c r="AA32" s="5">
        <f t="shared" si="128"/>
        <v>3.1596204960187162E-2</v>
      </c>
      <c r="AB32" s="5">
        <f t="shared" si="129"/>
        <v>2.0807198056733284E-2</v>
      </c>
      <c r="AC32" s="5">
        <f t="shared" si="130"/>
        <v>9.184892279201144E-4</v>
      </c>
      <c r="AD32" s="5">
        <f t="shared" si="131"/>
        <v>9.9025692905391344E-3</v>
      </c>
      <c r="AE32" s="5">
        <f t="shared" si="132"/>
        <v>1.2095734476360457E-2</v>
      </c>
      <c r="AF32" s="5">
        <f t="shared" si="133"/>
        <v>7.3873147579182202E-3</v>
      </c>
      <c r="AG32" s="5">
        <f t="shared" si="134"/>
        <v>3.0078051861566601E-3</v>
      </c>
      <c r="AH32" s="5">
        <f t="shared" si="135"/>
        <v>7.3257249954740231E-3</v>
      </c>
      <c r="AI32" s="5">
        <f t="shared" si="136"/>
        <v>9.6484885499417659E-3</v>
      </c>
      <c r="AJ32" s="5">
        <f t="shared" si="137"/>
        <v>6.353864727100202E-3</v>
      </c>
      <c r="AK32" s="5">
        <f t="shared" si="138"/>
        <v>2.7894936953990089E-3</v>
      </c>
      <c r="AL32" s="5">
        <f t="shared" si="139"/>
        <v>5.9105390054095005E-5</v>
      </c>
      <c r="AM32" s="5">
        <f t="shared" si="140"/>
        <v>2.6084742868125979E-3</v>
      </c>
      <c r="AN32" s="5">
        <f t="shared" si="141"/>
        <v>3.1861844573855156E-3</v>
      </c>
      <c r="AO32" s="5">
        <f t="shared" si="142"/>
        <v>1.9459213088295188E-3</v>
      </c>
      <c r="AP32" s="5">
        <f t="shared" si="143"/>
        <v>7.9229766110569403E-4</v>
      </c>
      <c r="AQ32" s="5">
        <f t="shared" si="144"/>
        <v>2.419428194289903E-4</v>
      </c>
      <c r="AR32" s="5">
        <f t="shared" si="145"/>
        <v>1.7896370485738142E-3</v>
      </c>
      <c r="AS32" s="5">
        <f t="shared" si="146"/>
        <v>2.3570762733223119E-3</v>
      </c>
      <c r="AT32" s="5">
        <f t="shared" si="147"/>
        <v>1.5522165689089017E-3</v>
      </c>
      <c r="AU32" s="5">
        <f t="shared" si="148"/>
        <v>6.8145900469010403E-4</v>
      </c>
      <c r="AV32" s="5">
        <f t="shared" si="149"/>
        <v>2.2438220817971513E-4</v>
      </c>
      <c r="AW32" s="5">
        <f t="shared" si="150"/>
        <v>2.6412992989324903E-6</v>
      </c>
      <c r="AX32" s="5">
        <f t="shared" si="151"/>
        <v>5.725902966299825E-4</v>
      </c>
      <c r="AY32" s="5">
        <f t="shared" si="152"/>
        <v>6.9940436553104569E-4</v>
      </c>
      <c r="AZ32" s="5">
        <f t="shared" si="153"/>
        <v>4.2715224952545106E-4</v>
      </c>
      <c r="BA32" s="5">
        <f t="shared" si="154"/>
        <v>1.7391850672451861E-4</v>
      </c>
      <c r="BB32" s="5">
        <f t="shared" si="155"/>
        <v>5.3109249128777262E-5</v>
      </c>
      <c r="BC32" s="5">
        <f t="shared" si="156"/>
        <v>1.2974317207036547E-5</v>
      </c>
      <c r="BD32" s="5">
        <f t="shared" si="157"/>
        <v>3.6433262778391012E-4</v>
      </c>
      <c r="BE32" s="5">
        <f t="shared" si="158"/>
        <v>4.7985137166833977E-4</v>
      </c>
      <c r="BF32" s="5">
        <f t="shared" si="159"/>
        <v>3.159987897495629E-4</v>
      </c>
      <c r="BG32" s="5">
        <f t="shared" si="160"/>
        <v>1.387307834868581E-4</v>
      </c>
      <c r="BH32" s="5">
        <f t="shared" si="161"/>
        <v>4.5679518983594727E-5</v>
      </c>
      <c r="BI32" s="5">
        <f t="shared" si="162"/>
        <v>1.203261973804251E-5</v>
      </c>
      <c r="BJ32" s="8">
        <f t="shared" si="163"/>
        <v>0.38855517937717571</v>
      </c>
      <c r="BK32" s="8">
        <f t="shared" si="164"/>
        <v>0.26795917171551215</v>
      </c>
      <c r="BL32" s="8">
        <f t="shared" si="165"/>
        <v>0.31947789979843627</v>
      </c>
      <c r="BM32" s="8">
        <f t="shared" si="166"/>
        <v>0.46532045491398727</v>
      </c>
      <c r="BN32" s="8">
        <f t="shared" si="167"/>
        <v>0.53396481195669743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1.42165242165242</v>
      </c>
      <c r="F33">
        <f>VLOOKUP(B33,home!$B$2:$E$405,3,FALSE)</f>
        <v>0.85</v>
      </c>
      <c r="G33">
        <f>VLOOKUP(C33,away!$B$2:$E$405,4,FALSE)</f>
        <v>1.03</v>
      </c>
      <c r="H33">
        <f>VLOOKUP(A33,away!$A$2:$E$405,3,FALSE)</f>
        <v>1.1680911680911701</v>
      </c>
      <c r="I33">
        <f>VLOOKUP(C33,away!$B$2:$E$405,3,FALSE)</f>
        <v>0.66</v>
      </c>
      <c r="J33">
        <f>VLOOKUP(B33,home!$B$2:$E$405,4,FALSE)</f>
        <v>0.92</v>
      </c>
      <c r="K33" s="3">
        <f t="shared" si="112"/>
        <v>1.2446566951566937</v>
      </c>
      <c r="L33" s="3">
        <f t="shared" si="113"/>
        <v>0.70926495726495853</v>
      </c>
      <c r="M33" s="5">
        <f t="shared" si="114"/>
        <v>0.14171721474230864</v>
      </c>
      <c r="N33" s="5">
        <f t="shared" si="115"/>
        <v>0.17638928014797334</v>
      </c>
      <c r="O33" s="5">
        <f t="shared" si="116"/>
        <v>0.10051505425791249</v>
      </c>
      <c r="P33" s="5">
        <f t="shared" si="117"/>
        <v>0.1251067352461491</v>
      </c>
      <c r="Q33" s="5">
        <f t="shared" si="118"/>
        <v>0.10977204924502239</v>
      </c>
      <c r="R33" s="5">
        <f t="shared" si="119"/>
        <v>3.5645902831361646E-2</v>
      </c>
      <c r="S33" s="5">
        <f t="shared" si="120"/>
        <v>2.7610786791869811E-2</v>
      </c>
      <c r="T33" s="5">
        <f t="shared" si="121"/>
        <v>7.7857467816657727E-2</v>
      </c>
      <c r="U33" s="5">
        <f t="shared" si="122"/>
        <v>4.4366911613959212E-2</v>
      </c>
      <c r="V33" s="5">
        <f t="shared" si="123"/>
        <v>2.7082849457079742E-3</v>
      </c>
      <c r="W33" s="5">
        <f t="shared" si="124"/>
        <v>4.5542838677962473E-2</v>
      </c>
      <c r="X33" s="5">
        <f t="shared" si="125"/>
        <v>3.2301939528649952E-2</v>
      </c>
      <c r="Y33" s="5">
        <f t="shared" si="126"/>
        <v>1.1455316879681592E-2</v>
      </c>
      <c r="Z33" s="5">
        <f t="shared" si="127"/>
        <v>8.4274632494521946E-3</v>
      </c>
      <c r="AA33" s="5">
        <f t="shared" si="128"/>
        <v>1.0489298556617659E-2</v>
      </c>
      <c r="AB33" s="5">
        <f t="shared" si="129"/>
        <v>6.5277878379958083E-3</v>
      </c>
      <c r="AC33" s="5">
        <f t="shared" si="130"/>
        <v>1.4942816240158278E-4</v>
      </c>
      <c r="AD33" s="5">
        <f t="shared" si="131"/>
        <v>1.4171299769241804E-2</v>
      </c>
      <c r="AE33" s="5">
        <f t="shared" si="132"/>
        <v>1.0051206325220203E-2</v>
      </c>
      <c r="AF33" s="5">
        <f t="shared" si="133"/>
        <v>3.5644842123592944E-3</v>
      </c>
      <c r="AG33" s="5">
        <f t="shared" si="134"/>
        <v>8.4272124751687814E-4</v>
      </c>
      <c r="AH33" s="5">
        <f t="shared" si="135"/>
        <v>1.4943260903686798E-3</v>
      </c>
      <c r="AI33" s="5">
        <f t="shared" si="136"/>
        <v>1.8599229731247038E-3</v>
      </c>
      <c r="AJ33" s="5">
        <f t="shared" si="137"/>
        <v>1.1574827904877033E-3</v>
      </c>
      <c r="AK33" s="5">
        <f t="shared" si="138"/>
        <v>4.8022290156972419E-4</v>
      </c>
      <c r="AL33" s="5">
        <f t="shared" si="139"/>
        <v>5.276555734146049E-6</v>
      </c>
      <c r="AM33" s="5">
        <f t="shared" si="140"/>
        <v>3.5276806273718633E-3</v>
      </c>
      <c r="AN33" s="5">
        <f t="shared" si="141"/>
        <v>2.5020602494173262E-3</v>
      </c>
      <c r="AO33" s="5">
        <f t="shared" si="142"/>
        <v>8.8731182793866576E-4</v>
      </c>
      <c r="AP33" s="5">
        <f t="shared" si="143"/>
        <v>2.0977972857453669E-4</v>
      </c>
      <c r="AQ33" s="5">
        <f t="shared" si="144"/>
        <v>3.7197352555618342E-5</v>
      </c>
      <c r="AR33" s="5">
        <f t="shared" si="145"/>
        <v>2.119746261250509E-4</v>
      </c>
      <c r="AS33" s="5">
        <f t="shared" si="146"/>
        <v>2.6383563760988158E-4</v>
      </c>
      <c r="AT33" s="5">
        <f t="shared" si="147"/>
        <v>1.6419239638603721E-4</v>
      </c>
      <c r="AU33" s="5">
        <f t="shared" si="148"/>
        <v>6.8121055151900984E-5</v>
      </c>
      <c r="AV33" s="5">
        <f t="shared" si="149"/>
        <v>2.1196831843987984E-5</v>
      </c>
      <c r="AW33" s="5">
        <f t="shared" si="150"/>
        <v>1.2939160850157962E-7</v>
      </c>
      <c r="AX33" s="5">
        <f t="shared" si="151"/>
        <v>7.3179188520549243E-4</v>
      </c>
      <c r="AY33" s="5">
        <f t="shared" si="152"/>
        <v>5.1903434018711701E-4</v>
      </c>
      <c r="AZ33" s="5">
        <f t="shared" si="153"/>
        <v>1.8406643455593075E-4</v>
      </c>
      <c r="BA33" s="5">
        <f t="shared" si="154"/>
        <v>4.3517290613075173E-5</v>
      </c>
      <c r="BB33" s="5">
        <f t="shared" si="155"/>
        <v>7.7163223167423865E-6</v>
      </c>
      <c r="BC33" s="5">
        <f t="shared" si="156"/>
        <v>1.0945834036453871E-6</v>
      </c>
      <c r="BD33" s="5">
        <f t="shared" si="157"/>
        <v>2.5057695689973281E-5</v>
      </c>
      <c r="BE33" s="5">
        <f t="shared" si="158"/>
        <v>3.1188228705724267E-5</v>
      </c>
      <c r="BF33" s="5">
        <f t="shared" si="159"/>
        <v>1.9409318834328954E-5</v>
      </c>
      <c r="BG33" s="5">
        <f t="shared" si="160"/>
        <v>8.0526462118594833E-6</v>
      </c>
      <c r="BH33" s="5">
        <f t="shared" si="161"/>
        <v>2.5056950053297732E-6</v>
      </c>
      <c r="BI33" s="5">
        <f t="shared" si="162"/>
        <v>6.2374601288087773E-7</v>
      </c>
      <c r="BJ33" s="8">
        <f t="shared" si="163"/>
        <v>0.49059985449242577</v>
      </c>
      <c r="BK33" s="8">
        <f t="shared" si="164"/>
        <v>0.29781676078435831</v>
      </c>
      <c r="BL33" s="8">
        <f t="shared" si="165"/>
        <v>0.20335306773097453</v>
      </c>
      <c r="BM33" s="8">
        <f t="shared" si="166"/>
        <v>0.31053200483790472</v>
      </c>
      <c r="BN33" s="8">
        <f t="shared" si="167"/>
        <v>0.68914623647072759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1.42165242165242</v>
      </c>
      <c r="F34">
        <f>VLOOKUP(B34,home!$B$2:$E$405,3,FALSE)</f>
        <v>1.31</v>
      </c>
      <c r="G34">
        <f>VLOOKUP(C34,away!$B$2:$E$405,4,FALSE)</f>
        <v>0.7</v>
      </c>
      <c r="H34">
        <f>VLOOKUP(A34,away!$A$2:$E$405,3,FALSE)</f>
        <v>1.1680911680911701</v>
      </c>
      <c r="I34">
        <f>VLOOKUP(C34,away!$B$2:$E$405,3,FALSE)</f>
        <v>0.83</v>
      </c>
      <c r="J34">
        <f>VLOOKUP(B34,home!$B$2:$E$405,4,FALSE)</f>
        <v>1.1000000000000001</v>
      </c>
      <c r="K34" s="3">
        <f t="shared" si="112"/>
        <v>1.3036552706552691</v>
      </c>
      <c r="L34" s="3">
        <f t="shared" si="113"/>
        <v>1.0664672364672383</v>
      </c>
      <c r="M34" s="5">
        <f t="shared" si="114"/>
        <v>9.3469274924722748E-2</v>
      </c>
      <c r="N34" s="5">
        <f t="shared" si="115"/>
        <v>0.12185171289994119</v>
      </c>
      <c r="O34" s="5">
        <f t="shared" si="116"/>
        <v>9.9681919323565613E-2</v>
      </c>
      <c r="P34" s="5">
        <f t="shared" si="117"/>
        <v>0.12995085951519961</v>
      </c>
      <c r="Q34" s="5">
        <f t="shared" si="118"/>
        <v>7.9426313880190502E-2</v>
      </c>
      <c r="R34" s="5">
        <f t="shared" si="119"/>
        <v>5.3153750513376598E-2</v>
      </c>
      <c r="S34" s="5">
        <f t="shared" si="120"/>
        <v>4.5167853025337983E-2</v>
      </c>
      <c r="T34" s="5">
        <f t="shared" si="121"/>
        <v>8.4705561466586213E-2</v>
      </c>
      <c r="U34" s="5">
        <f t="shared" si="122"/>
        <v>6.9294167011858615E-2</v>
      </c>
      <c r="V34" s="5">
        <f t="shared" si="123"/>
        <v>6.9774578364281544E-3</v>
      </c>
      <c r="W34" s="5">
        <f t="shared" si="124"/>
        <v>3.451484423954336E-2</v>
      </c>
      <c r="X34" s="5">
        <f t="shared" si="125"/>
        <v>3.6808950553242986E-2</v>
      </c>
      <c r="Y34" s="5">
        <f t="shared" si="126"/>
        <v>1.9627769886888132E-2</v>
      </c>
      <c r="Z34" s="5">
        <f t="shared" si="127"/>
        <v>1.8895577805956597E-2</v>
      </c>
      <c r="AA34" s="5">
        <f t="shared" si="128"/>
        <v>2.4633319598812042E-2</v>
      </c>
      <c r="AB34" s="5">
        <f t="shared" si="129"/>
        <v>1.6056678464363532E-2</v>
      </c>
      <c r="AC34" s="5">
        <f t="shared" si="130"/>
        <v>6.0629993372498191E-4</v>
      </c>
      <c r="AD34" s="5">
        <f t="shared" si="131"/>
        <v>1.1248864652181594E-2</v>
      </c>
      <c r="AE34" s="5">
        <f t="shared" si="132"/>
        <v>1.1996545599006106E-2</v>
      </c>
      <c r="AF34" s="5">
        <f t="shared" si="133"/>
        <v>6.3969614160626249E-3</v>
      </c>
      <c r="AG34" s="5">
        <f t="shared" si="134"/>
        <v>2.2740499210586198E-3</v>
      </c>
      <c r="AH34" s="5">
        <f t="shared" si="135"/>
        <v>5.0378786610425531E-3</v>
      </c>
      <c r="AI34" s="5">
        <f t="shared" si="136"/>
        <v>6.5676570693898335E-3</v>
      </c>
      <c r="AJ34" s="5">
        <f t="shared" si="137"/>
        <v>4.2809803771831981E-3</v>
      </c>
      <c r="AK34" s="5">
        <f t="shared" si="138"/>
        <v>1.8603075440955523E-3</v>
      </c>
      <c r="AL34" s="5">
        <f t="shared" si="139"/>
        <v>3.3717688545256953E-5</v>
      </c>
      <c r="AM34" s="5">
        <f t="shared" si="140"/>
        <v>2.9329283385408559E-3</v>
      </c>
      <c r="AN34" s="5">
        <f t="shared" si="141"/>
        <v>3.1278719799601152E-3</v>
      </c>
      <c r="AO34" s="5">
        <f t="shared" si="142"/>
        <v>1.6678864932456862E-3</v>
      </c>
      <c r="AP34" s="5">
        <f t="shared" si="143"/>
        <v>5.9291543306425336E-4</v>
      </c>
      <c r="AQ34" s="5">
        <f t="shared" si="144"/>
        <v>1.5808122083970253E-4</v>
      </c>
      <c r="AR34" s="5">
        <f t="shared" si="145"/>
        <v>1.0745465066598647E-3</v>
      </c>
      <c r="AS34" s="5">
        <f t="shared" si="146"/>
        <v>1.4008382169713395E-3</v>
      </c>
      <c r="AT34" s="5">
        <f t="shared" si="147"/>
        <v>9.1310506244500825E-4</v>
      </c>
      <c r="AU34" s="5">
        <f t="shared" si="148"/>
        <v>3.9679140910614779E-4</v>
      </c>
      <c r="AV34" s="5">
        <f t="shared" si="149"/>
        <v>1.2931980295799025E-4</v>
      </c>
      <c r="AW34" s="5">
        <f t="shared" si="150"/>
        <v>1.3021636762011375E-6</v>
      </c>
      <c r="AX34" s="5">
        <f t="shared" si="151"/>
        <v>6.372545811654984E-4</v>
      </c>
      <c r="AY34" s="5">
        <f t="shared" si="152"/>
        <v>6.7961113210165654E-4</v>
      </c>
      <c r="AZ34" s="5">
        <f t="shared" si="153"/>
        <v>3.6239150296241238E-4</v>
      </c>
      <c r="BA34" s="5">
        <f t="shared" si="154"/>
        <v>1.2882622156117765E-4</v>
      </c>
      <c r="BB34" s="5">
        <f t="shared" si="155"/>
        <v>3.4347236123216318E-5</v>
      </c>
      <c r="BC34" s="5">
        <f t="shared" si="156"/>
        <v>7.3260403977228415E-6</v>
      </c>
      <c r="BD34" s="5">
        <f t="shared" si="157"/>
        <v>1.9099477390217839E-4</v>
      </c>
      <c r="BE34" s="5">
        <f t="shared" si="158"/>
        <v>2.4899134366518632E-4</v>
      </c>
      <c r="BF34" s="5">
        <f t="shared" si="159"/>
        <v>1.6229943875832879E-4</v>
      </c>
      <c r="BG34" s="5">
        <f t="shared" si="160"/>
        <v>7.052750625389579E-5</v>
      </c>
      <c r="BH34" s="5">
        <f t="shared" si="161"/>
        <v>2.2985888813515935E-5</v>
      </c>
      <c r="BI34" s="5">
        <f t="shared" si="162"/>
        <v>5.9931350204872056E-6</v>
      </c>
      <c r="BJ34" s="8">
        <f t="shared" si="163"/>
        <v>0.41918101469466362</v>
      </c>
      <c r="BK34" s="8">
        <f t="shared" si="164"/>
        <v>0.27688507405606039</v>
      </c>
      <c r="BL34" s="8">
        <f t="shared" si="165"/>
        <v>0.28518305164824154</v>
      </c>
      <c r="BM34" s="8">
        <f t="shared" si="166"/>
        <v>0.42193257817950036</v>
      </c>
      <c r="BN34" s="8">
        <f t="shared" si="167"/>
        <v>0.57753383105699618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1.42165242165242</v>
      </c>
      <c r="F35">
        <f>VLOOKUP(B35,home!$B$2:$E$405,3,FALSE)</f>
        <v>0.95</v>
      </c>
      <c r="G35">
        <f>VLOOKUP(C35,away!$B$2:$E$405,4,FALSE)</f>
        <v>0.97</v>
      </c>
      <c r="H35">
        <f>VLOOKUP(A35,away!$A$2:$E$405,3,FALSE)</f>
        <v>1.1680911680911701</v>
      </c>
      <c r="I35">
        <f>VLOOKUP(C35,away!$B$2:$E$405,3,FALSE)</f>
        <v>0.66</v>
      </c>
      <c r="J35">
        <f>VLOOKUP(B35,home!$B$2:$E$405,4,FALSE)</f>
        <v>0.73</v>
      </c>
      <c r="K35" s="3">
        <f t="shared" si="112"/>
        <v>1.310052706552705</v>
      </c>
      <c r="L35" s="3">
        <f t="shared" si="113"/>
        <v>0.56278632478632573</v>
      </c>
      <c r="M35" s="5">
        <f t="shared" si="114"/>
        <v>0.15368672044775228</v>
      </c>
      <c r="N35" s="5">
        <f t="shared" si="115"/>
        <v>0.20133770408378679</v>
      </c>
      <c r="O35" s="5">
        <f t="shared" si="116"/>
        <v>8.6492784569253967E-2</v>
      </c>
      <c r="P35" s="5">
        <f t="shared" si="117"/>
        <v>0.11331010652223117</v>
      </c>
      <c r="Q35" s="5">
        <f t="shared" si="118"/>
        <v>0.13188150208303631</v>
      </c>
      <c r="R35" s="5">
        <f t="shared" si="119"/>
        <v>2.4338478174132927E-2</v>
      </c>
      <c r="S35" s="5">
        <f t="shared" si="120"/>
        <v>2.0885311695560939E-2</v>
      </c>
      <c r="T35" s="5">
        <f t="shared" si="121"/>
        <v>7.4221105864612169E-2</v>
      </c>
      <c r="U35" s="5">
        <f t="shared" si="122"/>
        <v>3.188468920539677E-2</v>
      </c>
      <c r="V35" s="5">
        <f t="shared" si="123"/>
        <v>1.7109241493050713E-3</v>
      </c>
      <c r="W35" s="5">
        <f t="shared" si="124"/>
        <v>5.7590572916039313E-2</v>
      </c>
      <c r="X35" s="5">
        <f t="shared" si="125"/>
        <v>3.2411186873756673E-2</v>
      </c>
      <c r="Y35" s="5">
        <f t="shared" si="126"/>
        <v>9.1202863713221588E-3</v>
      </c>
      <c r="Z35" s="5">
        <f t="shared" si="127"/>
        <v>4.5657875608374919E-3</v>
      </c>
      <c r="AA35" s="5">
        <f t="shared" si="128"/>
        <v>5.9814223516198289E-3</v>
      </c>
      <c r="AB35" s="5">
        <f t="shared" si="129"/>
        <v>3.9179892703872033E-3</v>
      </c>
      <c r="AC35" s="5">
        <f t="shared" si="130"/>
        <v>7.8839357852620321E-5</v>
      </c>
      <c r="AD35" s="5">
        <f t="shared" si="131"/>
        <v>1.8861671480144556E-2</v>
      </c>
      <c r="AE35" s="5">
        <f t="shared" si="132"/>
        <v>1.0615090771637612E-2</v>
      </c>
      <c r="AF35" s="5">
        <f t="shared" si="133"/>
        <v>2.9870139613215863E-3</v>
      </c>
      <c r="AG35" s="5">
        <f t="shared" si="134"/>
        <v>5.6035020312587337E-4</v>
      </c>
      <c r="AH35" s="5">
        <f t="shared" si="135"/>
        <v>6.4239070027971351E-4</v>
      </c>
      <c r="AI35" s="5">
        <f t="shared" si="136"/>
        <v>8.4156567556572604E-4</v>
      </c>
      <c r="AJ35" s="5">
        <f t="shared" si="137"/>
        <v>5.5124769550836774E-4</v>
      </c>
      <c r="AK35" s="5">
        <f t="shared" si="138"/>
        <v>2.407211784938929E-4</v>
      </c>
      <c r="AL35" s="5">
        <f t="shared" si="139"/>
        <v>2.3250664755935605E-6</v>
      </c>
      <c r="AM35" s="5">
        <f t="shared" si="140"/>
        <v>4.9419567545342623E-3</v>
      </c>
      <c r="AN35" s="5">
        <f t="shared" si="141"/>
        <v>2.7812656791372952E-3</v>
      </c>
      <c r="AO35" s="5">
        <f t="shared" si="142"/>
        <v>7.8262914490801123E-4</v>
      </c>
      <c r="AP35" s="5">
        <f t="shared" si="143"/>
        <v>1.4681766004448149E-4</v>
      </c>
      <c r="AQ35" s="5">
        <f t="shared" si="144"/>
        <v>2.0656742827540473E-5</v>
      </c>
      <c r="AR35" s="5">
        <f t="shared" si="145"/>
        <v>7.2305740257466836E-5</v>
      </c>
      <c r="AS35" s="5">
        <f t="shared" si="146"/>
        <v>9.4724330723591305E-5</v>
      </c>
      <c r="AT35" s="5">
        <f t="shared" si="147"/>
        <v>6.2046932920417196E-5</v>
      </c>
      <c r="AU35" s="5">
        <f t="shared" si="148"/>
        <v>2.7094917468562231E-5</v>
      </c>
      <c r="AV35" s="5">
        <f t="shared" si="149"/>
        <v>8.8739424908780306E-6</v>
      </c>
      <c r="AW35" s="5">
        <f t="shared" si="150"/>
        <v>4.7617345144508403E-8</v>
      </c>
      <c r="AX35" s="5">
        <f t="shared" si="151"/>
        <v>1.0790373036573394E-3</v>
      </c>
      <c r="AY35" s="5">
        <f t="shared" si="152"/>
        <v>6.072674384326606E-4</v>
      </c>
      <c r="AZ35" s="5">
        <f t="shared" si="153"/>
        <v>1.7088090491896167E-4</v>
      </c>
      <c r="BA35" s="5">
        <f t="shared" si="154"/>
        <v>3.2056478818501341E-5</v>
      </c>
      <c r="BB35" s="5">
        <f t="shared" si="155"/>
        <v>4.5102369749637652E-6</v>
      </c>
      <c r="BC35" s="5">
        <f t="shared" si="156"/>
        <v>5.0765993821105072E-7</v>
      </c>
      <c r="BD35" s="5">
        <f t="shared" si="157"/>
        <v>6.7821136367424055E-6</v>
      </c>
      <c r="BE35" s="5">
        <f t="shared" si="158"/>
        <v>8.8849263259623962E-6</v>
      </c>
      <c r="BF35" s="5">
        <f t="shared" si="159"/>
        <v>5.8198608904242112E-6</v>
      </c>
      <c r="BG35" s="5">
        <f t="shared" si="160"/>
        <v>2.5414415037534919E-6</v>
      </c>
      <c r="BH35" s="5">
        <f t="shared" si="161"/>
        <v>8.3235558013440981E-7</v>
      </c>
      <c r="BI35" s="5">
        <f t="shared" si="162"/>
        <v>2.1808593611386581E-7</v>
      </c>
      <c r="BJ35" s="8">
        <f t="shared" si="163"/>
        <v>0.55015407061297517</v>
      </c>
      <c r="BK35" s="8">
        <f t="shared" si="164"/>
        <v>0.29028149467761033</v>
      </c>
      <c r="BL35" s="8">
        <f t="shared" si="165"/>
        <v>0.15518141346837244</v>
      </c>
      <c r="BM35" s="8">
        <f t="shared" si="166"/>
        <v>0.28852825061851434</v>
      </c>
      <c r="BN35" s="8">
        <f t="shared" si="167"/>
        <v>0.71104729588019333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1.42165242165242</v>
      </c>
      <c r="F36">
        <f>VLOOKUP(B36,home!$B$2:$E$405,3,FALSE)</f>
        <v>1.45</v>
      </c>
      <c r="G36">
        <f>VLOOKUP(C36,away!$B$2:$E$405,4,FALSE)</f>
        <v>0.8</v>
      </c>
      <c r="H36">
        <f>VLOOKUP(A36,away!$A$2:$E$405,3,FALSE)</f>
        <v>1.1680911680911701</v>
      </c>
      <c r="I36">
        <f>VLOOKUP(C36,away!$B$2:$E$405,3,FALSE)</f>
        <v>0.95</v>
      </c>
      <c r="J36">
        <f>VLOOKUP(B36,home!$B$2:$E$405,4,FALSE)</f>
        <v>0.68</v>
      </c>
      <c r="K36" s="3">
        <f t="shared" si="112"/>
        <v>1.6491168091168071</v>
      </c>
      <c r="L36" s="3">
        <f t="shared" si="113"/>
        <v>0.75458689458689598</v>
      </c>
      <c r="M36" s="5">
        <f t="shared" si="114"/>
        <v>9.038258231055904E-2</v>
      </c>
      <c r="N36" s="5">
        <f t="shared" si="115"/>
        <v>0.14905143573972629</v>
      </c>
      <c r="O36" s="5">
        <f t="shared" si="116"/>
        <v>6.8201512110469265E-2</v>
      </c>
      <c r="P36" s="5">
        <f t="shared" si="117"/>
        <v>0.11247226002855835</v>
      </c>
      <c r="Q36" s="5">
        <f t="shared" si="118"/>
        <v>0.12290161405068814</v>
      </c>
      <c r="R36" s="5">
        <f t="shared" si="119"/>
        <v>2.5731983614784789E-2</v>
      </c>
      <c r="S36" s="5">
        <f t="shared" si="120"/>
        <v>3.4990174413432849E-2</v>
      </c>
      <c r="T36" s="5">
        <f t="shared" si="121"/>
        <v>9.273994728622599E-2</v>
      </c>
      <c r="U36" s="5">
        <f t="shared" si="122"/>
        <v>4.2435046711059854E-2</v>
      </c>
      <c r="V36" s="5">
        <f t="shared" si="123"/>
        <v>4.8379822926869279E-3</v>
      </c>
      <c r="W36" s="5">
        <f t="shared" si="124"/>
        <v>6.7559705866192088E-2</v>
      </c>
      <c r="X36" s="5">
        <f t="shared" si="125"/>
        <v>5.0979668648773992E-2</v>
      </c>
      <c r="Y36" s="5">
        <f t="shared" si="126"/>
        <v>1.923429492637365E-2</v>
      </c>
      <c r="Z36" s="5">
        <f t="shared" si="127"/>
        <v>6.4723392024804488E-3</v>
      </c>
      <c r="AA36" s="5">
        <f t="shared" si="128"/>
        <v>1.0673643373116179E-2</v>
      </c>
      <c r="AB36" s="5">
        <f t="shared" si="129"/>
        <v>8.8010423505620536E-3</v>
      </c>
      <c r="AC36" s="5">
        <f t="shared" si="130"/>
        <v>3.762746569403693E-4</v>
      </c>
      <c r="AD36" s="5">
        <f t="shared" si="131"/>
        <v>2.7853461640731169E-2</v>
      </c>
      <c r="AE36" s="5">
        <f t="shared" si="132"/>
        <v>2.1017857122974565E-2</v>
      </c>
      <c r="AF36" s="5">
        <f t="shared" si="133"/>
        <v>7.9298997686482239E-3</v>
      </c>
      <c r="AG36" s="5">
        <f t="shared" si="134"/>
        <v>1.9945994802698696E-3</v>
      </c>
      <c r="AH36" s="5">
        <f t="shared" si="135"/>
        <v>1.2209855848781871E-3</v>
      </c>
      <c r="AI36" s="5">
        <f t="shared" si="136"/>
        <v>2.0135478517119341E-3</v>
      </c>
      <c r="AJ36" s="5">
        <f t="shared" si="137"/>
        <v>1.6602878041095937E-3</v>
      </c>
      <c r="AK36" s="5">
        <f t="shared" si="138"/>
        <v>9.1266950857625485E-4</v>
      </c>
      <c r="AL36" s="5">
        <f t="shared" si="139"/>
        <v>1.8729476399396775E-5</v>
      </c>
      <c r="AM36" s="5">
        <f t="shared" si="140"/>
        <v>9.1867223567639912E-3</v>
      </c>
      <c r="AN36" s="5">
        <f t="shared" si="141"/>
        <v>6.9321802946225508E-3</v>
      </c>
      <c r="AO36" s="5">
        <f t="shared" si="142"/>
        <v>2.6154662006178516E-3</v>
      </c>
      <c r="AP36" s="5">
        <f t="shared" si="143"/>
        <v>6.5786550607373749E-4</v>
      </c>
      <c r="AQ36" s="5">
        <f t="shared" si="144"/>
        <v>1.2410417232100457E-4</v>
      </c>
      <c r="AR36" s="5">
        <f t="shared" si="145"/>
        <v>1.8426794416571927E-4</v>
      </c>
      <c r="AS36" s="5">
        <f t="shared" si="146"/>
        <v>3.038793641050849E-4</v>
      </c>
      <c r="AT36" s="5">
        <f t="shared" si="147"/>
        <v>2.5056628364471104E-4</v>
      </c>
      <c r="AU36" s="5">
        <f t="shared" si="148"/>
        <v>1.3773769005214097E-4</v>
      </c>
      <c r="AV36" s="5">
        <f t="shared" si="149"/>
        <v>5.6786384978476603E-5</v>
      </c>
      <c r="AW36" s="5">
        <f t="shared" si="150"/>
        <v>6.4741657258496542E-7</v>
      </c>
      <c r="AX36" s="5">
        <f t="shared" si="151"/>
        <v>2.5249963765381156E-3</v>
      </c>
      <c r="AY36" s="5">
        <f t="shared" si="152"/>
        <v>1.9053291746150614E-3</v>
      </c>
      <c r="AZ36" s="5">
        <f t="shared" si="153"/>
        <v>7.1886821251929643E-4</v>
      </c>
      <c r="BA36" s="5">
        <f t="shared" si="154"/>
        <v>1.8081617736738959E-4</v>
      </c>
      <c r="BB36" s="5">
        <f t="shared" si="155"/>
        <v>3.4110379442682966E-5</v>
      </c>
      <c r="BC36" s="5">
        <f t="shared" si="156"/>
        <v>5.1478490593669688E-6</v>
      </c>
      <c r="BD36" s="5">
        <f t="shared" si="157"/>
        <v>2.3174362626653598E-5</v>
      </c>
      <c r="BE36" s="5">
        <f t="shared" si="158"/>
        <v>3.8217230948182768E-5</v>
      </c>
      <c r="BF36" s="5">
        <f t="shared" si="159"/>
        <v>3.1512338977273632E-5</v>
      </c>
      <c r="BG36" s="5">
        <f t="shared" si="160"/>
        <v>1.7322509300669568E-5</v>
      </c>
      <c r="BH36" s="5">
        <f t="shared" si="161"/>
        <v>7.1417103159540996E-6</v>
      </c>
      <c r="BI36" s="5">
        <f t="shared" si="162"/>
        <v>2.3555029055765609E-6</v>
      </c>
      <c r="BJ36" s="8">
        <f t="shared" si="163"/>
        <v>0.58614809123054512</v>
      </c>
      <c r="BK36" s="8">
        <f t="shared" si="164"/>
        <v>0.24498333235319197</v>
      </c>
      <c r="BL36" s="8">
        <f t="shared" si="165"/>
        <v>0.16270368023128856</v>
      </c>
      <c r="BM36" s="8">
        <f t="shared" si="166"/>
        <v>0.42966137340467758</v>
      </c>
      <c r="BN36" s="8">
        <f t="shared" si="167"/>
        <v>0.5687413878547859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1.42165242165242</v>
      </c>
      <c r="F37">
        <f>VLOOKUP(B37,home!$B$2:$E$405,3,FALSE)</f>
        <v>0.35</v>
      </c>
      <c r="G37">
        <f>VLOOKUP(C37,away!$B$2:$E$405,4,FALSE)</f>
        <v>1.27</v>
      </c>
      <c r="H37">
        <f>VLOOKUP(A37,away!$A$2:$E$405,3,FALSE)</f>
        <v>1.1680911680911701</v>
      </c>
      <c r="I37">
        <f>VLOOKUP(C37,away!$B$2:$E$405,3,FALSE)</f>
        <v>0.92</v>
      </c>
      <c r="J37">
        <f>VLOOKUP(B37,home!$B$2:$E$405,4,FALSE)</f>
        <v>1.71</v>
      </c>
      <c r="K37" s="3">
        <f t="shared" si="112"/>
        <v>0.63192450142450063</v>
      </c>
      <c r="L37" s="3">
        <f t="shared" si="113"/>
        <v>1.8376410256410287</v>
      </c>
      <c r="M37" s="5">
        <f t="shared" si="114"/>
        <v>8.4621616818026865E-2</v>
      </c>
      <c r="N37" s="5">
        <f t="shared" si="115"/>
        <v>5.3474473017466759E-2</v>
      </c>
      <c r="O37" s="5">
        <f t="shared" si="116"/>
        <v>0.155504154720881</v>
      </c>
      <c r="P37" s="5">
        <f t="shared" si="117"/>
        <v>9.8266885441431126E-2</v>
      </c>
      <c r="Q37" s="5">
        <f t="shared" si="118"/>
        <v>1.6895914850250295E-2</v>
      </c>
      <c r="R37" s="5">
        <f t="shared" si="119"/>
        <v>0.14288040718636053</v>
      </c>
      <c r="S37" s="5">
        <f t="shared" si="120"/>
        <v>2.8528114734337782E-2</v>
      </c>
      <c r="T37" s="5">
        <f t="shared" si="121"/>
        <v>3.104862629455744E-2</v>
      </c>
      <c r="U37" s="5">
        <f t="shared" si="122"/>
        <v>9.0289630074570512E-2</v>
      </c>
      <c r="V37" s="5">
        <f t="shared" si="123"/>
        <v>3.6809204811731793E-3</v>
      </c>
      <c r="W37" s="5">
        <f t="shared" si="124"/>
        <v>3.5589808559517455E-3</v>
      </c>
      <c r="X37" s="5">
        <f t="shared" si="125"/>
        <v>6.5401292303679517E-3</v>
      </c>
      <c r="Y37" s="5">
        <f t="shared" si="126"/>
        <v>6.0092048933591191E-3</v>
      </c>
      <c r="Z37" s="5">
        <f t="shared" si="127"/>
        <v>8.752096600198378E-2</v>
      </c>
      <c r="AA37" s="5">
        <f t="shared" si="128"/>
        <v>5.5306642804994269E-2</v>
      </c>
      <c r="AB37" s="5">
        <f t="shared" si="129"/>
        <v>1.7474811340004472E-2</v>
      </c>
      <c r="AC37" s="5">
        <f t="shared" si="130"/>
        <v>2.6715439627286752E-4</v>
      </c>
      <c r="AD37" s="5">
        <f t="shared" si="131"/>
        <v>5.6225180074416211E-4</v>
      </c>
      <c r="AE37" s="5">
        <f t="shared" si="132"/>
        <v>1.0332169757880174E-3</v>
      </c>
      <c r="AF37" s="5">
        <f t="shared" si="133"/>
        <v>9.4934095154840736E-4</v>
      </c>
      <c r="AG37" s="5">
        <f t="shared" si="134"/>
        <v>5.8151595996214841E-4</v>
      </c>
      <c r="AH37" s="5">
        <f t="shared" si="135"/>
        <v>4.0208029432244781E-2</v>
      </c>
      <c r="AI37" s="5">
        <f t="shared" si="136"/>
        <v>2.540843895223293E-2</v>
      </c>
      <c r="AJ37" s="5">
        <f t="shared" si="137"/>
        <v>8.028107558432326E-3</v>
      </c>
      <c r="AK37" s="5">
        <f t="shared" si="138"/>
        <v>1.6910526220815379E-3</v>
      </c>
      <c r="AL37" s="5">
        <f t="shared" si="139"/>
        <v>1.2409325863000076E-5</v>
      </c>
      <c r="AM37" s="5">
        <f t="shared" si="140"/>
        <v>7.10601377720565E-5</v>
      </c>
      <c r="AN37" s="5">
        <f t="shared" si="141"/>
        <v>1.3058302445763471E-4</v>
      </c>
      <c r="AO37" s="5">
        <f t="shared" si="142"/>
        <v>1.1998236149781773E-4</v>
      </c>
      <c r="AP37" s="5">
        <f t="shared" si="143"/>
        <v>7.349483661389414E-5</v>
      </c>
      <c r="AQ37" s="5">
        <f t="shared" si="144"/>
        <v>3.376428173361907E-5</v>
      </c>
      <c r="AR37" s="5">
        <f t="shared" si="145"/>
        <v>1.4777584888974987E-2</v>
      </c>
      <c r="AS37" s="5">
        <f t="shared" si="146"/>
        <v>9.338317963223753E-3</v>
      </c>
      <c r="AT37" s="5">
        <f t="shared" si="147"/>
        <v>2.950555961526814E-3</v>
      </c>
      <c r="AU37" s="5">
        <f t="shared" si="148"/>
        <v>6.2150953497097346E-4</v>
      </c>
      <c r="AV37" s="5">
        <f t="shared" si="149"/>
        <v>9.818677575427638E-5</v>
      </c>
      <c r="AW37" s="5">
        <f t="shared" si="150"/>
        <v>4.0028706901975106E-7</v>
      </c>
      <c r="AX37" s="5">
        <f t="shared" si="151"/>
        <v>7.484107022127184E-6</v>
      </c>
      <c r="AY37" s="5">
        <f t="shared" si="152"/>
        <v>1.3753102104149024E-5</v>
      </c>
      <c r="AZ37" s="5">
        <f t="shared" si="153"/>
        <v>1.2636632328207104E-5</v>
      </c>
      <c r="BA37" s="5">
        <f t="shared" si="154"/>
        <v>7.7405313307516932E-6</v>
      </c>
      <c r="BB37" s="5">
        <f t="shared" si="155"/>
        <v>3.5560794834122657E-6</v>
      </c>
      <c r="BC37" s="5">
        <f t="shared" si="156"/>
        <v>1.3069595098317467E-6</v>
      </c>
      <c r="BD37" s="5">
        <f t="shared" si="157"/>
        <v>4.5259827086455593E-3</v>
      </c>
      <c r="BE37" s="5">
        <f t="shared" si="158"/>
        <v>2.8600793666167558E-3</v>
      </c>
      <c r="BF37" s="5">
        <f t="shared" si="159"/>
        <v>9.0367711389189741E-4</v>
      </c>
      <c r="BG37" s="5">
        <f t="shared" si="160"/>
        <v>1.9035190321495634E-4</v>
      </c>
      <c r="BH37" s="5">
        <f t="shared" si="161"/>
        <v>3.0072007883579012E-5</v>
      </c>
      <c r="BI37" s="5">
        <f t="shared" si="162"/>
        <v>3.8006477177328663E-6</v>
      </c>
      <c r="BJ37" s="8">
        <f t="shared" si="163"/>
        <v>0.12112901688384954</v>
      </c>
      <c r="BK37" s="8">
        <f t="shared" si="164"/>
        <v>0.21539085429920896</v>
      </c>
      <c r="BL37" s="8">
        <f t="shared" si="165"/>
        <v>0.57309139356422367</v>
      </c>
      <c r="BM37" s="8">
        <f t="shared" si="166"/>
        <v>0.44547542589981426</v>
      </c>
      <c r="BN37" s="8">
        <f t="shared" si="167"/>
        <v>0.55164345203441656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1.42165242165242</v>
      </c>
      <c r="F38">
        <f>VLOOKUP(B38,home!$B$2:$E$405,3,FALSE)</f>
        <v>1.21</v>
      </c>
      <c r="G38">
        <f>VLOOKUP(C38,away!$B$2:$E$405,4,FALSE)</f>
        <v>0.97</v>
      </c>
      <c r="H38">
        <f>VLOOKUP(A38,away!$A$2:$E$405,3,FALSE)</f>
        <v>1.1680911680911701</v>
      </c>
      <c r="I38">
        <f>VLOOKUP(C38,away!$B$2:$E$405,3,FALSE)</f>
        <v>0.88</v>
      </c>
      <c r="J38">
        <f>VLOOKUP(B38,home!$B$2:$E$405,4,FALSE)</f>
        <v>0.67</v>
      </c>
      <c r="K38" s="3">
        <f t="shared" si="112"/>
        <v>1.6685934472934452</v>
      </c>
      <c r="L38" s="3">
        <f t="shared" si="113"/>
        <v>0.68870655270655401</v>
      </c>
      <c r="M38" s="5">
        <f t="shared" si="114"/>
        <v>9.4675502270600731E-2</v>
      </c>
      <c r="N38" s="5">
        <f t="shared" si="115"/>
        <v>0.15797492270794006</v>
      </c>
      <c r="O38" s="5">
        <f t="shared" si="116"/>
        <v>6.520363879454695E-2</v>
      </c>
      <c r="P38" s="5">
        <f t="shared" si="117"/>
        <v>0.1087983644322697</v>
      </c>
      <c r="Q38" s="5">
        <f t="shared" si="118"/>
        <v>0.13179796043357866</v>
      </c>
      <c r="R38" s="5">
        <f t="shared" si="119"/>
        <v>2.2453086649057877E-2</v>
      </c>
      <c r="S38" s="5">
        <f t="shared" si="120"/>
        <v>3.1256987867105047E-2</v>
      </c>
      <c r="T38" s="5">
        <f t="shared" si="121"/>
        <v>9.0770118983964754E-2</v>
      </c>
      <c r="U38" s="5">
        <f t="shared" si="122"/>
        <v>3.7465073254129906E-2</v>
      </c>
      <c r="V38" s="5">
        <f t="shared" si="123"/>
        <v>3.9910701706368781E-3</v>
      </c>
      <c r="W38" s="5">
        <f t="shared" si="124"/>
        <v>7.3305737715370023E-2</v>
      </c>
      <c r="X38" s="5">
        <f t="shared" si="125"/>
        <v>5.0486141915563304E-2</v>
      </c>
      <c r="Y38" s="5">
        <f t="shared" si="126"/>
        <v>1.7385068379060727E-2</v>
      </c>
      <c r="Z38" s="5">
        <f t="shared" si="127"/>
        <v>5.1545293012314006E-3</v>
      </c>
      <c r="AA38" s="5">
        <f t="shared" si="128"/>
        <v>8.6008138159167757E-3</v>
      </c>
      <c r="AB38" s="5">
        <f t="shared" si="129"/>
        <v>7.1756307873148337E-3</v>
      </c>
      <c r="AC38" s="5">
        <f t="shared" si="130"/>
        <v>2.866514412953829E-4</v>
      </c>
      <c r="AD38" s="5">
        <f t="shared" si="131"/>
        <v>3.0579368400219596E-2</v>
      </c>
      <c r="AE38" s="5">
        <f t="shared" si="132"/>
        <v>2.1060211394858967E-2</v>
      </c>
      <c r="AF38" s="5">
        <f t="shared" si="133"/>
        <v>7.2521527945123027E-3</v>
      </c>
      <c r="AG38" s="5">
        <f t="shared" si="134"/>
        <v>1.6648683836032567E-3</v>
      </c>
      <c r="AH38" s="5">
        <f t="shared" si="135"/>
        <v>8.8748952646900011E-4</v>
      </c>
      <c r="AI38" s="5">
        <f t="shared" si="136"/>
        <v>1.4808592084077359E-3</v>
      </c>
      <c r="AJ38" s="5">
        <f t="shared" si="137"/>
        <v>1.2354759857566536E-3</v>
      </c>
      <c r="AK38" s="5">
        <f t="shared" si="138"/>
        <v>6.8716904470732048E-4</v>
      </c>
      <c r="AL38" s="5">
        <f t="shared" si="139"/>
        <v>1.3176463700589162E-5</v>
      </c>
      <c r="AM38" s="5">
        <f t="shared" si="140"/>
        <v>1.0204906746995727E-2</v>
      </c>
      <c r="AN38" s="5">
        <f t="shared" si="141"/>
        <v>7.0281861464152797E-3</v>
      </c>
      <c r="AO38" s="5">
        <f t="shared" si="142"/>
        <v>2.4201789263388136E-3</v>
      </c>
      <c r="AP38" s="5">
        <f t="shared" si="143"/>
        <v>5.5559769509728443E-4</v>
      </c>
      <c r="AQ38" s="5">
        <f t="shared" si="144"/>
        <v>9.5660943320539455E-5</v>
      </c>
      <c r="AR38" s="5">
        <f t="shared" si="145"/>
        <v>1.2224397046752745E-4</v>
      </c>
      <c r="AS38" s="5">
        <f t="shared" si="146"/>
        <v>2.0397548809324972E-4</v>
      </c>
      <c r="AT38" s="5">
        <f t="shared" si="147"/>
        <v>1.7017608142043937E-4</v>
      </c>
      <c r="AU38" s="5">
        <f t="shared" si="148"/>
        <v>9.4651564781406957E-5</v>
      </c>
      <c r="AV38" s="5">
        <f t="shared" si="149"/>
        <v>3.9483745192581674E-5</v>
      </c>
      <c r="AW38" s="5">
        <f t="shared" si="150"/>
        <v>4.2061147617206142E-7</v>
      </c>
      <c r="AX38" s="5">
        <f t="shared" si="151"/>
        <v>2.8379734213796271E-3</v>
      </c>
      <c r="AY38" s="5">
        <f t="shared" si="152"/>
        <v>1.9545308917111874E-3</v>
      </c>
      <c r="AZ38" s="5">
        <f t="shared" si="153"/>
        <v>6.7304911629443936E-4</v>
      </c>
      <c r="BA38" s="5">
        <f t="shared" si="154"/>
        <v>1.5451111222844531E-4</v>
      </c>
      <c r="BB38" s="5">
        <f t="shared" si="155"/>
        <v>2.6603203864427007E-5</v>
      </c>
      <c r="BC38" s="5">
        <f t="shared" si="156"/>
        <v>3.6643601648838415E-6</v>
      </c>
      <c r="BD38" s="5">
        <f t="shared" si="157"/>
        <v>1.403170391497543E-5</v>
      </c>
      <c r="BE38" s="5">
        <f t="shared" si="158"/>
        <v>2.3413209206889779E-5</v>
      </c>
      <c r="BF38" s="5">
        <f t="shared" si="159"/>
        <v>1.953356373136343E-5</v>
      </c>
      <c r="BG38" s="5">
        <f t="shared" si="160"/>
        <v>1.0864525481480636E-5</v>
      </c>
      <c r="BH38" s="5">
        <f t="shared" si="161"/>
        <v>4.5321190065878128E-6</v>
      </c>
      <c r="BI38" s="5">
        <f t="shared" si="162"/>
        <v>1.5124528153492998E-6</v>
      </c>
      <c r="BJ38" s="8">
        <f t="shared" si="163"/>
        <v>0.60823141367248212</v>
      </c>
      <c r="BK38" s="8">
        <f t="shared" si="164"/>
        <v>0.24097628353731951</v>
      </c>
      <c r="BL38" s="8">
        <f t="shared" si="165"/>
        <v>0.14589365549041894</v>
      </c>
      <c r="BM38" s="8">
        <f t="shared" si="166"/>
        <v>0.41739829643322296</v>
      </c>
      <c r="BN38" s="8">
        <f t="shared" si="167"/>
        <v>0.58090347528799391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1.42165242165242</v>
      </c>
      <c r="F39">
        <f>VLOOKUP(B39,home!$B$2:$E$405,3,FALSE)</f>
        <v>1.03</v>
      </c>
      <c r="G39">
        <f>VLOOKUP(C39,away!$B$2:$E$405,4,FALSE)</f>
        <v>1.66</v>
      </c>
      <c r="H39">
        <f>VLOOKUP(A39,away!$A$2:$E$405,3,FALSE)</f>
        <v>1.1680911680911701</v>
      </c>
      <c r="I39">
        <f>VLOOKUP(C39,away!$B$2:$E$405,3,FALSE)</f>
        <v>0.65</v>
      </c>
      <c r="J39">
        <f>VLOOKUP(B39,home!$B$2:$E$405,4,FALSE)</f>
        <v>0.76</v>
      </c>
      <c r="K39" s="3">
        <f t="shared" si="112"/>
        <v>2.4307413105413076</v>
      </c>
      <c r="L39" s="3">
        <f t="shared" si="113"/>
        <v>0.57703703703703813</v>
      </c>
      <c r="M39" s="5">
        <f t="shared" si="114"/>
        <v>4.9401309473524953E-2</v>
      </c>
      <c r="N39" s="5">
        <f t="shared" si="115"/>
        <v>0.12008180373213276</v>
      </c>
      <c r="O39" s="5">
        <f t="shared" si="116"/>
        <v>2.8506385244352592E-2</v>
      </c>
      <c r="P39" s="5">
        <f t="shared" si="117"/>
        <v>6.9291648227653019E-2</v>
      </c>
      <c r="Q39" s="5">
        <f t="shared" si="118"/>
        <v>0.14594390048800424</v>
      </c>
      <c r="R39" s="5">
        <f t="shared" si="119"/>
        <v>8.2246200390187815E-3</v>
      </c>
      <c r="S39" s="5">
        <f t="shared" si="120"/>
        <v>2.4297597398090891E-2</v>
      </c>
      <c r="T39" s="5">
        <f t="shared" si="121"/>
        <v>8.4215035911226283E-2</v>
      </c>
      <c r="U39" s="5">
        <f t="shared" si="122"/>
        <v>1.9991923692348815E-2</v>
      </c>
      <c r="V39" s="5">
        <f t="shared" si="123"/>
        <v>3.7867205222519556E-3</v>
      </c>
      <c r="W39" s="5">
        <f t="shared" si="124"/>
        <v>0.11825062264590719</v>
      </c>
      <c r="X39" s="5">
        <f t="shared" si="125"/>
        <v>6.8234988919379153E-2</v>
      </c>
      <c r="Y39" s="5">
        <f t="shared" si="126"/>
        <v>1.9687057914146839E-2</v>
      </c>
      <c r="Z39" s="5">
        <f t="shared" si="127"/>
        <v>1.5819701260236163E-3</v>
      </c>
      <c r="AA39" s="5">
        <f t="shared" si="128"/>
        <v>3.8453601373678423E-3</v>
      </c>
      <c r="AB39" s="5">
        <f t="shared" si="129"/>
        <v>4.6735378699044065E-3</v>
      </c>
      <c r="AC39" s="5">
        <f t="shared" si="130"/>
        <v>3.3195995860309062E-4</v>
      </c>
      <c r="AD39" s="5">
        <f t="shared" si="131"/>
        <v>7.1859168365659518E-2</v>
      </c>
      <c r="AE39" s="5">
        <f t="shared" si="132"/>
        <v>4.1465401597665819E-2</v>
      </c>
      <c r="AF39" s="5">
        <f t="shared" si="133"/>
        <v>1.1963536238733976E-2</v>
      </c>
      <c r="AG39" s="5">
        <f t="shared" si="134"/>
        <v>2.3011345012280957E-3</v>
      </c>
      <c r="AH39" s="5">
        <f t="shared" si="135"/>
        <v>2.2821383855044426E-4</v>
      </c>
      <c r="AI39" s="5">
        <f t="shared" si="136"/>
        <v>5.5472880500176923E-4</v>
      </c>
      <c r="AJ39" s="5">
        <f t="shared" si="137"/>
        <v>6.7420111123250707E-4</v>
      </c>
      <c r="AK39" s="5">
        <f t="shared" si="138"/>
        <v>5.4626949756190341E-4</v>
      </c>
      <c r="AL39" s="5">
        <f t="shared" si="139"/>
        <v>1.8624650174116406E-5</v>
      </c>
      <c r="AM39" s="5">
        <f t="shared" si="140"/>
        <v>3.4934209817510338E-2</v>
      </c>
      <c r="AN39" s="5">
        <f t="shared" si="141"/>
        <v>2.015833292432637E-2</v>
      </c>
      <c r="AO39" s="5">
        <f t="shared" si="142"/>
        <v>5.8160523511297298E-3</v>
      </c>
      <c r="AP39" s="5">
        <f t="shared" si="143"/>
        <v>1.1186925386493999E-3</v>
      </c>
      <c r="AQ39" s="5">
        <f t="shared" si="144"/>
        <v>1.6138175696442297E-4</v>
      </c>
      <c r="AR39" s="5">
        <f t="shared" si="145"/>
        <v>2.6337567441599471E-5</v>
      </c>
      <c r="AS39" s="5">
        <f t="shared" si="146"/>
        <v>6.4019813199463576E-5</v>
      </c>
      <c r="AT39" s="5">
        <f t="shared" si="147"/>
        <v>7.7807802318536893E-5</v>
      </c>
      <c r="AU39" s="5">
        <f t="shared" si="148"/>
        <v>6.3043546459366458E-5</v>
      </c>
      <c r="AV39" s="5">
        <f t="shared" si="149"/>
        <v>3.8310638185453055E-5</v>
      </c>
      <c r="AW39" s="5">
        <f t="shared" si="150"/>
        <v>7.2565142839628509E-7</v>
      </c>
      <c r="AX39" s="5">
        <f t="shared" si="151"/>
        <v>1.4152671159090023E-2</v>
      </c>
      <c r="AY39" s="5">
        <f t="shared" si="152"/>
        <v>8.1666154318008489E-3</v>
      </c>
      <c r="AZ39" s="5">
        <f t="shared" si="153"/>
        <v>2.3562197856936565E-3</v>
      </c>
      <c r="BA39" s="5">
        <f t="shared" si="154"/>
        <v>4.53208694581571E-4</v>
      </c>
      <c r="BB39" s="5">
        <f t="shared" si="155"/>
        <v>6.5379550570193412E-5</v>
      </c>
      <c r="BC39" s="5">
        <f t="shared" si="156"/>
        <v>7.5452844287675205E-6</v>
      </c>
      <c r="BD39" s="5">
        <f t="shared" si="157"/>
        <v>2.5329586465439534E-6</v>
      </c>
      <c r="BE39" s="5">
        <f t="shared" si="158"/>
        <v>6.1569672200471863E-6</v>
      </c>
      <c r="BF39" s="5">
        <f t="shared" si="159"/>
        <v>7.4829972847086854E-6</v>
      </c>
      <c r="BG39" s="5">
        <f t="shared" si="160"/>
        <v>6.063076875536612E-6</v>
      </c>
      <c r="BH39" s="5">
        <f t="shared" si="161"/>
        <v>3.6844428575886398E-6</v>
      </c>
      <c r="BI39" s="5">
        <f t="shared" si="162"/>
        <v>1.7911854920539143E-6</v>
      </c>
      <c r="BJ39" s="8">
        <f t="shared" si="163"/>
        <v>0.77139295960882925</v>
      </c>
      <c r="BK39" s="8">
        <f t="shared" si="164"/>
        <v>0.15529447566209886</v>
      </c>
      <c r="BL39" s="8">
        <f t="shared" si="165"/>
        <v>6.7542471231319942E-2</v>
      </c>
      <c r="BM39" s="8">
        <f t="shared" si="166"/>
        <v>0.56619631964321304</v>
      </c>
      <c r="BN39" s="8">
        <f t="shared" si="167"/>
        <v>0.42144966720468635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1.42165242165242</v>
      </c>
      <c r="F40">
        <f>VLOOKUP(B40,home!$B$2:$E$405,3,FALSE)</f>
        <v>1.36</v>
      </c>
      <c r="G40">
        <f>VLOOKUP(C40,away!$B$2:$E$405,4,FALSE)</f>
        <v>0.74</v>
      </c>
      <c r="H40">
        <f>VLOOKUP(A40,away!$A$2:$E$405,3,FALSE)</f>
        <v>1.1680911680911701</v>
      </c>
      <c r="I40">
        <f>VLOOKUP(C40,away!$B$2:$E$405,3,FALSE)</f>
        <v>0.95</v>
      </c>
      <c r="J40">
        <f>VLOOKUP(B40,home!$B$2:$E$405,4,FALSE)</f>
        <v>1.48</v>
      </c>
      <c r="K40" s="3">
        <f t="shared" si="112"/>
        <v>1.4307509971509955</v>
      </c>
      <c r="L40" s="3">
        <f t="shared" si="113"/>
        <v>1.6423361823361851</v>
      </c>
      <c r="M40" s="5">
        <f t="shared" si="114"/>
        <v>4.6278065405439606E-2</v>
      </c>
      <c r="N40" s="5">
        <f t="shared" si="115"/>
        <v>6.621238822505171E-2</v>
      </c>
      <c r="O40" s="5">
        <f t="shared" si="116"/>
        <v>7.6004141263873962E-2</v>
      </c>
      <c r="P40" s="5">
        <f t="shared" si="117"/>
        <v>0.10874300090089281</v>
      </c>
      <c r="Q40" s="5">
        <f t="shared" si="118"/>
        <v>4.7366720238370789E-2</v>
      </c>
      <c r="R40" s="5">
        <f t="shared" si="119"/>
        <v>6.2412175602525446E-2</v>
      </c>
      <c r="S40" s="5">
        <f t="shared" si="120"/>
        <v>6.388037259840619E-2</v>
      </c>
      <c r="T40" s="5">
        <f t="shared" si="121"/>
        <v>7.7792078486072003E-2</v>
      </c>
      <c r="U40" s="5">
        <f t="shared" si="122"/>
        <v>8.929628247767632E-2</v>
      </c>
      <c r="V40" s="5">
        <f t="shared" si="123"/>
        <v>1.6678271886738868E-2</v>
      </c>
      <c r="W40" s="5">
        <f t="shared" si="124"/>
        <v>2.2589994070940422E-2</v>
      </c>
      <c r="X40" s="5">
        <f t="shared" si="125"/>
        <v>3.7100364621465348E-2</v>
      </c>
      <c r="Y40" s="5">
        <f t="shared" si="126"/>
        <v>3.0465635597848935E-2</v>
      </c>
      <c r="Z40" s="5">
        <f t="shared" si="127"/>
        <v>3.4167258070115752E-2</v>
      </c>
      <c r="AA40" s="5">
        <f t="shared" si="128"/>
        <v>4.888483855373351E-2</v>
      </c>
      <c r="AB40" s="5">
        <f t="shared" si="129"/>
        <v>3.4971015753159827E-2</v>
      </c>
      <c r="AC40" s="5">
        <f t="shared" si="130"/>
        <v>2.449385738842653E-3</v>
      </c>
      <c r="AD40" s="5">
        <f t="shared" si="131"/>
        <v>8.0801641356582736E-3</v>
      </c>
      <c r="AE40" s="5">
        <f t="shared" si="132"/>
        <v>1.3270345919206771E-2</v>
      </c>
      <c r="AF40" s="5">
        <f t="shared" si="133"/>
        <v>1.0897184627615311E-2</v>
      </c>
      <c r="AG40" s="5">
        <f t="shared" si="134"/>
        <v>5.9656135331767656E-3</v>
      </c>
      <c r="AH40" s="5">
        <f t="shared" si="135"/>
        <v>1.4028531044942281E-2</v>
      </c>
      <c r="AI40" s="5">
        <f t="shared" si="136"/>
        <v>2.0071334781114867E-2</v>
      </c>
      <c r="AJ40" s="5">
        <f t="shared" si="137"/>
        <v>1.4358541126115778E-2</v>
      </c>
      <c r="AK40" s="5">
        <f t="shared" si="138"/>
        <v>6.8478323446079107E-3</v>
      </c>
      <c r="AL40" s="5">
        <f t="shared" si="139"/>
        <v>2.3022012979331916E-4</v>
      </c>
      <c r="AM40" s="5">
        <f t="shared" si="140"/>
        <v>2.3121405788473562E-3</v>
      </c>
      <c r="AN40" s="5">
        <f t="shared" si="141"/>
        <v>3.7973121312887444E-3</v>
      </c>
      <c r="AO40" s="5">
        <f t="shared" si="142"/>
        <v>3.1182315544198199E-3</v>
      </c>
      <c r="AP40" s="5">
        <f t="shared" si="143"/>
        <v>1.7070615022420253E-3</v>
      </c>
      <c r="AQ40" s="5">
        <f t="shared" si="144"/>
        <v>7.0089221765131044E-4</v>
      </c>
      <c r="AR40" s="5">
        <f t="shared" si="145"/>
        <v>4.6079128240270328E-3</v>
      </c>
      <c r="AS40" s="5">
        <f t="shared" si="146"/>
        <v>6.5927758677615375E-3</v>
      </c>
      <c r="AT40" s="5">
        <f t="shared" si="147"/>
        <v>4.7163103233964195E-3</v>
      </c>
      <c r="AU40" s="5">
        <f t="shared" si="148"/>
        <v>2.2492885660243211E-3</v>
      </c>
      <c r="AV40" s="5">
        <f t="shared" si="149"/>
        <v>8.0454296467990789E-4</v>
      </c>
      <c r="AW40" s="5">
        <f t="shared" si="150"/>
        <v>1.5026814036574212E-5</v>
      </c>
      <c r="AX40" s="5">
        <f t="shared" si="151"/>
        <v>5.5134957312318901E-4</v>
      </c>
      <c r="AY40" s="5">
        <f t="shared" si="152"/>
        <v>9.0550135305582358E-4</v>
      </c>
      <c r="AZ40" s="5">
        <f t="shared" si="153"/>
        <v>7.4356881763897574E-4</v>
      </c>
      <c r="BA40" s="5">
        <f t="shared" si="154"/>
        <v>4.0706332442180885E-4</v>
      </c>
      <c r="BB40" s="5">
        <f t="shared" si="155"/>
        <v>1.6713370654999744E-4</v>
      </c>
      <c r="BC40" s="5">
        <f t="shared" si="156"/>
        <v>5.4897946711003814E-5</v>
      </c>
      <c r="BD40" s="5">
        <f t="shared" si="157"/>
        <v>1.2612903259917501E-3</v>
      </c>
      <c r="BE40" s="5">
        <f t="shared" si="158"/>
        <v>1.8045923916096009E-3</v>
      </c>
      <c r="BF40" s="5">
        <f t="shared" si="159"/>
        <v>1.2909611818732682E-3</v>
      </c>
      <c r="BG40" s="5">
        <f t="shared" si="160"/>
        <v>6.156813327494688E-4</v>
      </c>
      <c r="BH40" s="5">
        <f t="shared" si="161"/>
        <v>2.2022167018963918E-4</v>
      </c>
      <c r="BI40" s="5">
        <f t="shared" si="162"/>
        <v>6.3016474843616759E-5</v>
      </c>
      <c r="BJ40" s="8">
        <f t="shared" si="163"/>
        <v>0.3342056421613564</v>
      </c>
      <c r="BK40" s="8">
        <f t="shared" si="164"/>
        <v>0.23916481801316927</v>
      </c>
      <c r="BL40" s="8">
        <f t="shared" si="165"/>
        <v>0.39110128687089651</v>
      </c>
      <c r="BM40" s="8">
        <f t="shared" si="166"/>
        <v>0.59073203894036419</v>
      </c>
      <c r="BN40" s="8">
        <f t="shared" si="167"/>
        <v>0.40701649163615433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1.3192182410423501</v>
      </c>
      <c r="F41">
        <f>VLOOKUP(B41,home!$B$2:$E$405,3,FALSE)</f>
        <v>0.71</v>
      </c>
      <c r="G41">
        <f>VLOOKUP(C41,away!$B$2:$E$405,4,FALSE)</f>
        <v>1.01</v>
      </c>
      <c r="H41">
        <f>VLOOKUP(A41,away!$A$2:$E$405,3,FALSE)</f>
        <v>1.0293159609120499</v>
      </c>
      <c r="I41">
        <f>VLOOKUP(C41,away!$B$2:$E$405,3,FALSE)</f>
        <v>0.66</v>
      </c>
      <c r="J41">
        <f>VLOOKUP(B41,home!$B$2:$E$405,4,FALSE)</f>
        <v>0.85</v>
      </c>
      <c r="K41" s="3">
        <f t="shared" si="112"/>
        <v>0.94601140065146916</v>
      </c>
      <c r="L41" s="3">
        <f t="shared" si="113"/>
        <v>0.57744625407165995</v>
      </c>
      <c r="M41" s="5">
        <f t="shared" si="114"/>
        <v>0.21795696264919778</v>
      </c>
      <c r="N41" s="5">
        <f t="shared" si="115"/>
        <v>0.20618977151750756</v>
      </c>
      <c r="O41" s="5">
        <f t="shared" si="116"/>
        <v>0.12585843163061594</v>
      </c>
      <c r="P41" s="5">
        <f t="shared" si="117"/>
        <v>0.11906351119067618</v>
      </c>
      <c r="Q41" s="5">
        <f t="shared" si="118"/>
        <v>9.7528937276641844E-2</v>
      </c>
      <c r="R41" s="5">
        <f t="shared" si="119"/>
        <v>3.6338239944216644E-2</v>
      </c>
      <c r="S41" s="5">
        <f t="shared" si="120"/>
        <v>1.626022807983056E-2</v>
      </c>
      <c r="T41" s="5">
        <f t="shared" si="121"/>
        <v>5.6317719493986708E-2</v>
      </c>
      <c r="U41" s="5">
        <f t="shared" si="122"/>
        <v>3.4376389266837559E-2</v>
      </c>
      <c r="V41" s="5">
        <f t="shared" si="123"/>
        <v>9.8694297994245681E-4</v>
      </c>
      <c r="W41" s="5">
        <f t="shared" si="124"/>
        <v>3.075449551904175E-2</v>
      </c>
      <c r="X41" s="5">
        <f t="shared" si="125"/>
        <v>1.775906823333431E-2</v>
      </c>
      <c r="Y41" s="5">
        <f t="shared" si="126"/>
        <v>5.1274537135709538E-3</v>
      </c>
      <c r="Z41" s="5">
        <f t="shared" si="127"/>
        <v>6.9944601784483586E-3</v>
      </c>
      <c r="AA41" s="5">
        <f t="shared" si="128"/>
        <v>6.6168390702148567E-3</v>
      </c>
      <c r="AB41" s="5">
        <f t="shared" si="129"/>
        <v>3.1298025983496603E-3</v>
      </c>
      <c r="AC41" s="5">
        <f t="shared" si="130"/>
        <v>3.3696129475704332E-5</v>
      </c>
      <c r="AD41" s="5">
        <f t="shared" si="131"/>
        <v>7.2735258455745039E-3</v>
      </c>
      <c r="AE41" s="5">
        <f t="shared" si="132"/>
        <v>4.2000702534204003E-3</v>
      </c>
      <c r="AF41" s="5">
        <f t="shared" si="133"/>
        <v>1.2126574173377087E-3</v>
      </c>
      <c r="AG41" s="5">
        <f t="shared" si="134"/>
        <v>2.3341482770462458E-4</v>
      </c>
      <c r="AH41" s="5">
        <f t="shared" si="135"/>
        <v>1.0097312073245994E-3</v>
      </c>
      <c r="AI41" s="5">
        <f t="shared" si="136"/>
        <v>9.5521723372264341E-4</v>
      </c>
      <c r="AJ41" s="5">
        <f t="shared" si="137"/>
        <v>4.518231966001897E-4</v>
      </c>
      <c r="AK41" s="5">
        <f t="shared" si="138"/>
        <v>1.4247663168752325E-4</v>
      </c>
      <c r="AL41" s="5">
        <f t="shared" si="139"/>
        <v>7.3628838283460363E-7</v>
      </c>
      <c r="AM41" s="5">
        <f t="shared" si="140"/>
        <v>1.3761676745693201E-3</v>
      </c>
      <c r="AN41" s="5">
        <f t="shared" si="141"/>
        <v>7.9466286865456106E-4</v>
      </c>
      <c r="AO41" s="5">
        <f t="shared" si="142"/>
        <v>2.2943754837720788E-4</v>
      </c>
      <c r="AP41" s="5">
        <f t="shared" si="143"/>
        <v>4.4162617617934661E-5</v>
      </c>
      <c r="AQ41" s="5">
        <f t="shared" si="144"/>
        <v>6.3753845283688648E-6</v>
      </c>
      <c r="AR41" s="5">
        <f t="shared" si="145"/>
        <v>1.1661310065776893E-4</v>
      </c>
      <c r="AS41" s="5">
        <f t="shared" si="146"/>
        <v>1.1031732268756675E-4</v>
      </c>
      <c r="AT41" s="5">
        <f t="shared" si="147"/>
        <v>5.2180722475892553E-5</v>
      </c>
      <c r="AU41" s="5">
        <f t="shared" si="148"/>
        <v>1.6454519452141574E-5</v>
      </c>
      <c r="AV41" s="5">
        <f t="shared" si="149"/>
        <v>3.8915407484918237E-6</v>
      </c>
      <c r="AW41" s="5">
        <f t="shared" si="150"/>
        <v>1.1172577762810935E-8</v>
      </c>
      <c r="AX41" s="5">
        <f t="shared" si="151"/>
        <v>2.1697838489176616E-4</v>
      </c>
      <c r="AY41" s="5">
        <f t="shared" si="152"/>
        <v>1.2529335557026923E-4</v>
      </c>
      <c r="AZ41" s="5">
        <f t="shared" si="153"/>
        <v>3.6175089417060255E-5</v>
      </c>
      <c r="BA41" s="5">
        <f t="shared" si="154"/>
        <v>6.9630566248629331E-6</v>
      </c>
      <c r="BB41" s="5">
        <f t="shared" si="155"/>
        <v>1.0051977412289887E-6</v>
      </c>
      <c r="BC41" s="5">
        <f t="shared" si="156"/>
        <v>1.1608953405479469E-7</v>
      </c>
      <c r="BD41" s="5">
        <f t="shared" si="157"/>
        <v>1.1222966358418352E-5</v>
      </c>
      <c r="BE41" s="5">
        <f t="shared" si="158"/>
        <v>1.0617054124191664E-5</v>
      </c>
      <c r="BF41" s="5">
        <f t="shared" si="159"/>
        <v>5.0219271214095054E-6</v>
      </c>
      <c r="BG41" s="5">
        <f t="shared" si="160"/>
        <v>1.5836001033647362E-6</v>
      </c>
      <c r="BH41" s="5">
        <f t="shared" si="161"/>
        <v>3.7452593796397128E-7</v>
      </c>
      <c r="BI41" s="5">
        <f t="shared" si="162"/>
        <v>7.0861161430720373E-8</v>
      </c>
      <c r="BJ41" s="8">
        <f t="shared" si="163"/>
        <v>0.4294344513656469</v>
      </c>
      <c r="BK41" s="8">
        <f t="shared" si="164"/>
        <v>0.35442737067307578</v>
      </c>
      <c r="BL41" s="8">
        <f t="shared" si="165"/>
        <v>0.20920729892039822</v>
      </c>
      <c r="BM41" s="8">
        <f t="shared" si="166"/>
        <v>0.19700244474572087</v>
      </c>
      <c r="BN41" s="8">
        <f t="shared" si="167"/>
        <v>0.80293585420885583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1.3192182410423501</v>
      </c>
      <c r="F42">
        <f>VLOOKUP(B42,home!$B$2:$E$405,3,FALSE)</f>
        <v>0.56000000000000005</v>
      </c>
      <c r="G42">
        <f>VLOOKUP(C42,away!$B$2:$E$405,4,FALSE)</f>
        <v>1.01</v>
      </c>
      <c r="H42">
        <f>VLOOKUP(A42,away!$A$2:$E$405,3,FALSE)</f>
        <v>1.0293159609120499</v>
      </c>
      <c r="I42">
        <f>VLOOKUP(C42,away!$B$2:$E$405,3,FALSE)</f>
        <v>0.96</v>
      </c>
      <c r="J42">
        <f>VLOOKUP(B42,home!$B$2:$E$405,4,FALSE)</f>
        <v>0.52</v>
      </c>
      <c r="K42" s="3">
        <f t="shared" si="112"/>
        <v>0.74614983713355321</v>
      </c>
      <c r="L42" s="3">
        <f t="shared" si="113"/>
        <v>0.51383452768729532</v>
      </c>
      <c r="M42" s="5">
        <f t="shared" si="114"/>
        <v>0.2836584615159628</v>
      </c>
      <c r="N42" s="5">
        <f t="shared" si="115"/>
        <v>0.21165171486168988</v>
      </c>
      <c r="O42" s="5">
        <f t="shared" si="116"/>
        <v>0.14575351159755956</v>
      </c>
      <c r="P42" s="5">
        <f t="shared" si="117"/>
        <v>0.10875395894016252</v>
      </c>
      <c r="Q42" s="5">
        <f t="shared" si="118"/>
        <v>7.8961946286543572E-2</v>
      </c>
      <c r="R42" s="5">
        <f t="shared" si="119"/>
        <v>3.7446593395248369E-2</v>
      </c>
      <c r="S42" s="5">
        <f t="shared" si="120"/>
        <v>1.0424000329435768E-2</v>
      </c>
      <c r="T42" s="5">
        <f t="shared" si="121"/>
        <v>4.0573374375415694E-2</v>
      </c>
      <c r="U42" s="5">
        <f t="shared" si="122"/>
        <v>2.7940769563070959E-2</v>
      </c>
      <c r="V42" s="5">
        <f t="shared" si="123"/>
        <v>4.4405957540201229E-4</v>
      </c>
      <c r="W42" s="5">
        <f t="shared" si="124"/>
        <v>1.9639147787150955E-2</v>
      </c>
      <c r="X42" s="5">
        <f t="shared" si="125"/>
        <v>1.0091272227391701E-2</v>
      </c>
      <c r="Y42" s="5">
        <f t="shared" si="126"/>
        <v>2.5926220493628677E-3</v>
      </c>
      <c r="Z42" s="5">
        <f t="shared" si="127"/>
        <v>6.4137842102485474E-3</v>
      </c>
      <c r="AA42" s="5">
        <f t="shared" si="128"/>
        <v>4.785644043886708E-3</v>
      </c>
      <c r="AB42" s="5">
        <f t="shared" si="129"/>
        <v>1.7854037619626131E-3</v>
      </c>
      <c r="AC42" s="5">
        <f t="shared" si="130"/>
        <v>1.0640709555287398E-5</v>
      </c>
      <c r="AD42" s="5">
        <f t="shared" si="131"/>
        <v>3.6634367307061162E-3</v>
      </c>
      <c r="AE42" s="5">
        <f t="shared" si="132"/>
        <v>1.8824002822346664E-3</v>
      </c>
      <c r="AF42" s="5">
        <f t="shared" si="133"/>
        <v>4.8362112997024062E-4</v>
      </c>
      <c r="AG42" s="5">
        <f t="shared" si="134"/>
        <v>8.2833744965951555E-5</v>
      </c>
      <c r="AH42" s="5">
        <f t="shared" si="135"/>
        <v>8.2390594509032359E-4</v>
      </c>
      <c r="AI42" s="5">
        <f t="shared" si="136"/>
        <v>6.1475728674251109E-4</v>
      </c>
      <c r="AJ42" s="5">
        <f t="shared" si="137"/>
        <v>2.2935052468979483E-4</v>
      </c>
      <c r="AK42" s="5">
        <f t="shared" si="138"/>
        <v>5.7043285547928465E-5</v>
      </c>
      <c r="AL42" s="5">
        <f t="shared" si="139"/>
        <v>1.6318487858749096E-7</v>
      </c>
      <c r="AM42" s="5">
        <f t="shared" si="140"/>
        <v>5.4669454399308931E-4</v>
      </c>
      <c r="AN42" s="5">
        <f t="shared" si="141"/>
        <v>2.8091053280191028E-4</v>
      </c>
      <c r="AO42" s="5">
        <f t="shared" si="142"/>
        <v>7.2170765472328029E-5</v>
      </c>
      <c r="AP42" s="5">
        <f t="shared" si="143"/>
        <v>1.2361277063101412E-5</v>
      </c>
      <c r="AQ42" s="5">
        <f t="shared" si="144"/>
        <v>1.5879127403326276E-6</v>
      </c>
      <c r="AR42" s="5">
        <f t="shared" si="145"/>
        <v>8.4670264430848245E-5</v>
      </c>
      <c r="AS42" s="5">
        <f t="shared" si="146"/>
        <v>6.317670401513229E-5</v>
      </c>
      <c r="AT42" s="5">
        <f t="shared" si="147"/>
        <v>2.3569643705762827E-5</v>
      </c>
      <c r="AU42" s="5">
        <f t="shared" si="148"/>
        <v>5.8621619374502707E-6</v>
      </c>
      <c r="AV42" s="5">
        <f t="shared" si="149"/>
        <v>1.0935127937197583E-6</v>
      </c>
      <c r="AW42" s="5">
        <f t="shared" si="150"/>
        <v>1.7379078474547694E-9</v>
      </c>
      <c r="AX42" s="5">
        <f t="shared" si="151"/>
        <v>6.7986007493707582E-5</v>
      </c>
      <c r="AY42" s="5">
        <f t="shared" si="152"/>
        <v>3.4933558049874153E-5</v>
      </c>
      <c r="AZ42" s="5">
        <f t="shared" si="153"/>
        <v>8.9750341504969001E-6</v>
      </c>
      <c r="BA42" s="5">
        <f t="shared" si="154"/>
        <v>1.5372274778993069E-6</v>
      </c>
      <c r="BB42" s="5">
        <f t="shared" si="155"/>
        <v>1.9747013876358062E-7</v>
      </c>
      <c r="BC42" s="5">
        <f t="shared" si="156"/>
        <v>2.0293395096785828E-8</v>
      </c>
      <c r="BD42" s="5">
        <f t="shared" si="157"/>
        <v>7.2510842221638819E-6</v>
      </c>
      <c r="BE42" s="5">
        <f t="shared" si="158"/>
        <v>5.410395311409257E-6</v>
      </c>
      <c r="BF42" s="5">
        <f t="shared" si="159"/>
        <v>2.0184827902180782E-6</v>
      </c>
      <c r="BG42" s="5">
        <f t="shared" si="160"/>
        <v>5.0203020172603312E-7</v>
      </c>
      <c r="BH42" s="5">
        <f t="shared" si="161"/>
        <v>9.36474383135011E-8</v>
      </c>
      <c r="BI42" s="5">
        <f t="shared" si="162"/>
        <v>1.3975004169118668E-8</v>
      </c>
      <c r="BJ42" s="8">
        <f t="shared" si="163"/>
        <v>0.37064974409820833</v>
      </c>
      <c r="BK42" s="8">
        <f t="shared" si="164"/>
        <v>0.40332621781344691</v>
      </c>
      <c r="BL42" s="8">
        <f t="shared" si="165"/>
        <v>0.21963064130564969</v>
      </c>
      <c r="BM42" s="8">
        <f t="shared" si="166"/>
        <v>0.13375926901024462</v>
      </c>
      <c r="BN42" s="8">
        <f t="shared" si="167"/>
        <v>0.86622618659716677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1.3192182410423501</v>
      </c>
      <c r="F43">
        <f>VLOOKUP(B43,home!$B$2:$E$405,3,FALSE)</f>
        <v>0.81</v>
      </c>
      <c r="G43">
        <f>VLOOKUP(C43,away!$B$2:$E$405,4,FALSE)</f>
        <v>0.81</v>
      </c>
      <c r="H43">
        <f>VLOOKUP(A43,away!$A$2:$E$405,3,FALSE)</f>
        <v>1.0293159609120499</v>
      </c>
      <c r="I43">
        <f>VLOOKUP(C43,away!$B$2:$E$405,3,FALSE)</f>
        <v>1.01</v>
      </c>
      <c r="J43">
        <f>VLOOKUP(B43,home!$B$2:$E$405,4,FALSE)</f>
        <v>1.58</v>
      </c>
      <c r="K43" s="3">
        <f t="shared" si="112"/>
        <v>0.86553908794788592</v>
      </c>
      <c r="L43" s="3">
        <f t="shared" si="113"/>
        <v>1.6425824104234492</v>
      </c>
      <c r="M43" s="5">
        <f t="shared" si="114"/>
        <v>8.1421045238887726E-2</v>
      </c>
      <c r="N43" s="5">
        <f t="shared" si="115"/>
        <v>7.0473097235830451E-2</v>
      </c>
      <c r="O43" s="5">
        <f t="shared" si="116"/>
        <v>0.13374077674768892</v>
      </c>
      <c r="P43" s="5">
        <f t="shared" si="117"/>
        <v>0.11575786992763649</v>
      </c>
      <c r="Q43" s="5">
        <f t="shared" si="118"/>
        <v>3.0498610153181685E-2</v>
      </c>
      <c r="R43" s="5">
        <f t="shared" si="119"/>
        <v>0.10984012372106164</v>
      </c>
      <c r="S43" s="5">
        <f t="shared" si="120"/>
        <v>4.1143798912396105E-2</v>
      </c>
      <c r="T43" s="5">
        <f t="shared" si="121"/>
        <v>5.0096480579978252E-2</v>
      </c>
      <c r="U43" s="5">
        <f t="shared" si="122"/>
        <v>9.507092050561064E-2</v>
      </c>
      <c r="V43" s="5">
        <f t="shared" si="123"/>
        <v>6.499436913742304E-3</v>
      </c>
      <c r="W43" s="5">
        <f t="shared" si="124"/>
        <v>8.7992464052210027E-3</v>
      </c>
      <c r="X43" s="5">
        <f t="shared" si="125"/>
        <v>1.4453487370197787E-2</v>
      </c>
      <c r="Y43" s="5">
        <f t="shared" si="126"/>
        <v>1.1870522061782181E-2</v>
      </c>
      <c r="Z43" s="5">
        <f t="shared" si="127"/>
        <v>6.0140485060983781E-2</v>
      </c>
      <c r="AA43" s="5">
        <f t="shared" si="128"/>
        <v>5.2053940588427362E-2</v>
      </c>
      <c r="AB43" s="5">
        <f t="shared" si="129"/>
        <v>2.252736013050043E-2</v>
      </c>
      <c r="AC43" s="5">
        <f t="shared" si="130"/>
        <v>5.7752342365573954E-4</v>
      </c>
      <c r="AD43" s="5">
        <f t="shared" si="131"/>
        <v>1.904022927050925E-3</v>
      </c>
      <c r="AE43" s="5">
        <f t="shared" si="132"/>
        <v>3.1275145690168194E-3</v>
      </c>
      <c r="AF43" s="5">
        <f t="shared" si="133"/>
        <v>2.5686002097050518E-3</v>
      </c>
      <c r="AG43" s="5">
        <f t="shared" si="134"/>
        <v>1.4063791746238338E-3</v>
      </c>
      <c r="AH43" s="5">
        <f t="shared" si="135"/>
        <v>2.4696425728876543E-2</v>
      </c>
      <c r="AI43" s="5">
        <f t="shared" si="136"/>
        <v>2.1375721800944509E-2</v>
      </c>
      <c r="AJ43" s="5">
        <f t="shared" si="137"/>
        <v>9.2507613759086251E-3</v>
      </c>
      <c r="AK43" s="5">
        <f t="shared" si="138"/>
        <v>2.668965188042494E-3</v>
      </c>
      <c r="AL43" s="5">
        <f t="shared" si="139"/>
        <v>3.2843047474794451E-5</v>
      </c>
      <c r="AM43" s="5">
        <f t="shared" si="140"/>
        <v>3.2960125354230445E-4</v>
      </c>
      <c r="AN43" s="5">
        <f t="shared" si="141"/>
        <v>5.4139722152210892E-4</v>
      </c>
      <c r="AO43" s="5">
        <f t="shared" si="142"/>
        <v>4.4464477656217194E-4</v>
      </c>
      <c r="AP43" s="5">
        <f t="shared" si="143"/>
        <v>2.4345522962256283E-4</v>
      </c>
      <c r="AQ43" s="5">
        <f t="shared" si="144"/>
        <v>9.9973819475905888E-5</v>
      </c>
      <c r="AR43" s="5">
        <f t="shared" si="145"/>
        <v>8.1131829005163438E-3</v>
      </c>
      <c r="AS43" s="5">
        <f t="shared" si="146"/>
        <v>7.0222769280672993E-3</v>
      </c>
      <c r="AT43" s="5">
        <f t="shared" si="147"/>
        <v>3.039027583818426E-3</v>
      </c>
      <c r="AU43" s="5">
        <f t="shared" si="148"/>
        <v>8.7679905438222273E-4</v>
      </c>
      <c r="AV43" s="5">
        <f t="shared" si="149"/>
        <v>1.8972596346088946E-4</v>
      </c>
      <c r="AW43" s="5">
        <f t="shared" si="150"/>
        <v>1.2970442737432604E-6</v>
      </c>
      <c r="AX43" s="5">
        <f t="shared" si="151"/>
        <v>4.7547128062914335E-5</v>
      </c>
      <c r="AY43" s="5">
        <f t="shared" si="152"/>
        <v>7.8100076222294252E-5</v>
      </c>
      <c r="AZ43" s="5">
        <f t="shared" si="153"/>
        <v>6.4142905727735606E-5</v>
      </c>
      <c r="BA43" s="5">
        <f t="shared" si="154"/>
        <v>3.5120002900609348E-5</v>
      </c>
      <c r="BB43" s="5">
        <f t="shared" si="155"/>
        <v>1.4421874754640357E-5</v>
      </c>
      <c r="BC43" s="5">
        <f t="shared" si="156"/>
        <v>4.737823559460449E-6</v>
      </c>
      <c r="BD43" s="5">
        <f t="shared" si="157"/>
        <v>2.2210952541560779E-3</v>
      </c>
      <c r="BE43" s="5">
        <f t="shared" si="158"/>
        <v>1.9224447605276295E-3</v>
      </c>
      <c r="BF43" s="5">
        <f t="shared" si="159"/>
        <v>8.3197554232863826E-4</v>
      </c>
      <c r="BG43" s="5">
        <f t="shared" si="160"/>
        <v>2.4003578403402579E-4</v>
      </c>
      <c r="BH43" s="5">
        <f t="shared" si="161"/>
        <v>5.1940088396916591E-5</v>
      </c>
      <c r="BI43" s="5">
        <f t="shared" si="162"/>
        <v>8.9912353477999548E-6</v>
      </c>
      <c r="BJ43" s="8">
        <f t="shared" si="163"/>
        <v>0.19710110279854068</v>
      </c>
      <c r="BK43" s="8">
        <f t="shared" si="164"/>
        <v>0.24551061754001549</v>
      </c>
      <c r="BL43" s="8">
        <f t="shared" si="165"/>
        <v>0.49574249088209738</v>
      </c>
      <c r="BM43" s="8">
        <f t="shared" si="166"/>
        <v>0.45668637022540204</v>
      </c>
      <c r="BN43" s="8">
        <f t="shared" si="167"/>
        <v>0.54173152302428684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1.3192182410423501</v>
      </c>
      <c r="F44">
        <f>VLOOKUP(B44,home!$B$2:$E$405,3,FALSE)</f>
        <v>0.76</v>
      </c>
      <c r="G44">
        <f>VLOOKUP(C44,away!$B$2:$E$405,4,FALSE)</f>
        <v>0.56000000000000005</v>
      </c>
      <c r="H44">
        <f>VLOOKUP(A44,away!$A$2:$E$405,3,FALSE)</f>
        <v>1.0293159609120499</v>
      </c>
      <c r="I44">
        <f>VLOOKUP(C44,away!$B$2:$E$405,3,FALSE)</f>
        <v>0.96</v>
      </c>
      <c r="J44">
        <f>VLOOKUP(B44,home!$B$2:$E$405,4,FALSE)</f>
        <v>1.42</v>
      </c>
      <c r="K44" s="3">
        <f t="shared" si="112"/>
        <v>0.5614592833876243</v>
      </c>
      <c r="L44" s="3">
        <f t="shared" si="113"/>
        <v>1.4031635179153064</v>
      </c>
      <c r="M44" s="5">
        <f t="shared" si="114"/>
        <v>0.14020876320549688</v>
      </c>
      <c r="N44" s="5">
        <f t="shared" si="115"/>
        <v>7.8721511714023376E-2</v>
      </c>
      <c r="O44" s="5">
        <f t="shared" si="116"/>
        <v>0.19673582142197921</v>
      </c>
      <c r="P44" s="5">
        <f t="shared" si="117"/>
        <v>0.11045915331226006</v>
      </c>
      <c r="Q44" s="5">
        <f t="shared" si="118"/>
        <v>2.2099461777073014E-2</v>
      </c>
      <c r="R44" s="5">
        <f t="shared" si="119"/>
        <v>0.13802626364321094</v>
      </c>
      <c r="S44" s="5">
        <f t="shared" si="120"/>
        <v>2.1755459986082776E-2</v>
      </c>
      <c r="T44" s="5">
        <f t="shared" si="121"/>
        <v>3.1009158531152624E-2</v>
      </c>
      <c r="U44" s="5">
        <f t="shared" si="122"/>
        <v>7.7496127073788501E-2</v>
      </c>
      <c r="V44" s="5">
        <f t="shared" si="123"/>
        <v>1.9043743019268502E-3</v>
      </c>
      <c r="W44" s="5">
        <f t="shared" si="124"/>
        <v>4.1359826575358694E-3</v>
      </c>
      <c r="X44" s="5">
        <f t="shared" si="125"/>
        <v>5.8034599757847295E-3</v>
      </c>
      <c r="Y44" s="5">
        <f t="shared" si="126"/>
        <v>4.0716016578513899E-3</v>
      </c>
      <c r="Z44" s="5">
        <f t="shared" si="127"/>
        <v>6.4557805886104477E-2</v>
      </c>
      <c r="AA44" s="5">
        <f t="shared" si="128"/>
        <v>3.6246579429889569E-2</v>
      </c>
      <c r="AB44" s="5">
        <f t="shared" si="129"/>
        <v>1.0175489255979197E-2</v>
      </c>
      <c r="AC44" s="5">
        <f t="shared" si="130"/>
        <v>9.3768912945975464E-5</v>
      </c>
      <c r="AD44" s="5">
        <f t="shared" si="131"/>
        <v>5.8054646475093265E-4</v>
      </c>
      <c r="AE44" s="5">
        <f t="shared" si="132"/>
        <v>8.1460161979321326E-4</v>
      </c>
      <c r="AF44" s="5">
        <f t="shared" si="133"/>
        <v>5.7150963726427606E-4</v>
      </c>
      <c r="AG44" s="5">
        <f t="shared" si="134"/>
        <v>2.6730715771541407E-4</v>
      </c>
      <c r="AH44" s="5">
        <f t="shared" si="135"/>
        <v>2.2646289504009941E-2</v>
      </c>
      <c r="AI44" s="5">
        <f t="shared" si="136"/>
        <v>1.2714969476310099E-2</v>
      </c>
      <c r="AJ44" s="5">
        <f t="shared" si="137"/>
        <v>3.5694688252322915E-3</v>
      </c>
      <c r="AK44" s="5">
        <f t="shared" si="138"/>
        <v>6.680371362297958E-4</v>
      </c>
      <c r="AL44" s="5">
        <f t="shared" si="139"/>
        <v>2.9549179364324956E-6</v>
      </c>
      <c r="AM44" s="5">
        <f t="shared" si="140"/>
        <v>6.5190640414455493E-5</v>
      </c>
      <c r="AN44" s="5">
        <f t="shared" si="141"/>
        <v>9.1473128339099137E-5</v>
      </c>
      <c r="AO44" s="5">
        <f t="shared" si="142"/>
        <v>6.4175878277504327E-5</v>
      </c>
      <c r="AP44" s="5">
        <f t="shared" si="143"/>
        <v>3.0016417043055826E-5</v>
      </c>
      <c r="AQ44" s="5">
        <f t="shared" si="144"/>
        <v>1.0529485333336786E-5</v>
      </c>
      <c r="AR44" s="5">
        <f t="shared" si="145"/>
        <v>6.3552894496350185E-3</v>
      </c>
      <c r="AS44" s="5">
        <f t="shared" si="146"/>
        <v>3.5682362601130065E-3</v>
      </c>
      <c r="AT44" s="5">
        <f t="shared" si="147"/>
        <v>1.0017096867803923E-3</v>
      </c>
      <c r="AU44" s="5">
        <f t="shared" si="148"/>
        <v>1.8747306763405354E-4</v>
      </c>
      <c r="AV44" s="5">
        <f t="shared" si="149"/>
        <v>2.6314623552073829E-5</v>
      </c>
      <c r="AW44" s="5">
        <f t="shared" si="150"/>
        <v>6.4665028756511965E-8</v>
      </c>
      <c r="AX44" s="5">
        <f t="shared" si="151"/>
        <v>6.1003150417800764E-6</v>
      </c>
      <c r="AY44" s="5">
        <f t="shared" si="152"/>
        <v>8.5597395144157928E-6</v>
      </c>
      <c r="AZ44" s="5">
        <f t="shared" si="153"/>
        <v>6.00535710474316E-6</v>
      </c>
      <c r="BA44" s="5">
        <f t="shared" si="154"/>
        <v>2.808832667143031E-6</v>
      </c>
      <c r="BB44" s="5">
        <f t="shared" si="155"/>
        <v>9.8531288161596145E-7</v>
      </c>
      <c r="BC44" s="5">
        <f t="shared" si="156"/>
        <v>2.7651101784310427E-7</v>
      </c>
      <c r="BD44" s="5">
        <f t="shared" si="157"/>
        <v>1.4862517169199822E-3</v>
      </c>
      <c r="BE44" s="5">
        <f t="shared" si="158"/>
        <v>8.3446982391551937E-4</v>
      </c>
      <c r="BF44" s="5">
        <f t="shared" si="159"/>
        <v>2.3426041467210224E-4</v>
      </c>
      <c r="BG44" s="5">
        <f t="shared" si="160"/>
        <v>4.3842561515962069E-5</v>
      </c>
      <c r="BH44" s="5">
        <f t="shared" si="161"/>
        <v>6.153953292657474E-6</v>
      </c>
      <c r="BI44" s="5">
        <f t="shared" si="162"/>
        <v>6.9103884113927551E-7</v>
      </c>
      <c r="BJ44" s="8">
        <f t="shared" si="163"/>
        <v>0.14836126281057985</v>
      </c>
      <c r="BK44" s="8">
        <f t="shared" si="164"/>
        <v>0.27443303437616345</v>
      </c>
      <c r="BL44" s="8">
        <f t="shared" si="165"/>
        <v>0.51202373836350146</v>
      </c>
      <c r="BM44" s="8">
        <f t="shared" si="166"/>
        <v>0.31311637128782005</v>
      </c>
      <c r="BN44" s="8">
        <f t="shared" si="167"/>
        <v>0.68625097507404342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1.3192182410423501</v>
      </c>
      <c r="F45">
        <f>VLOOKUP(B45,home!$B$2:$E$405,3,FALSE)</f>
        <v>0.51</v>
      </c>
      <c r="G45">
        <f>VLOOKUP(C45,away!$B$2:$E$405,4,FALSE)</f>
        <v>0.76</v>
      </c>
      <c r="H45">
        <f>VLOOKUP(A45,away!$A$2:$E$405,3,FALSE)</f>
        <v>1.0293159609120499</v>
      </c>
      <c r="I45">
        <f>VLOOKUP(C45,away!$B$2:$E$405,3,FALSE)</f>
        <v>0.62</v>
      </c>
      <c r="J45">
        <f>VLOOKUP(B45,home!$B$2:$E$405,4,FALSE)</f>
        <v>0.97</v>
      </c>
      <c r="K45" s="3">
        <f t="shared" si="112"/>
        <v>0.51132899022801492</v>
      </c>
      <c r="L45" s="3">
        <f t="shared" si="113"/>
        <v>0.61903061889250677</v>
      </c>
      <c r="M45" s="5">
        <f t="shared" si="114"/>
        <v>0.32291711160163167</v>
      </c>
      <c r="N45" s="5">
        <f t="shared" si="115"/>
        <v>0.16511688060260954</v>
      </c>
      <c r="O45" s="5">
        <f t="shared" si="116"/>
        <v>0.19989557944573871</v>
      </c>
      <c r="P45" s="5">
        <f t="shared" si="117"/>
        <v>0.10221240478903353</v>
      </c>
      <c r="Q45" s="5">
        <f t="shared" si="118"/>
        <v>4.2214523914066021E-2</v>
      </c>
      <c r="R45" s="5">
        <f t="shared" si="119"/>
        <v>6.187074212908595E-2</v>
      </c>
      <c r="S45" s="5">
        <f t="shared" si="120"/>
        <v>8.0882797143665315E-3</v>
      </c>
      <c r="T45" s="5">
        <f t="shared" si="121"/>
        <v>2.6132082864776814E-2</v>
      </c>
      <c r="U45" s="5">
        <f t="shared" si="122"/>
        <v>3.1636304097523424E-2</v>
      </c>
      <c r="V45" s="5">
        <f t="shared" si="123"/>
        <v>2.8446327091711349E-4</v>
      </c>
      <c r="W45" s="5">
        <f t="shared" si="124"/>
        <v>7.1951699619785892E-3</v>
      </c>
      <c r="X45" s="5">
        <f t="shared" si="125"/>
        <v>4.4540305146003809E-3</v>
      </c>
      <c r="Y45" s="5">
        <f t="shared" si="126"/>
        <v>1.3785906330095919E-3</v>
      </c>
      <c r="Z45" s="5">
        <f t="shared" si="127"/>
        <v>1.2766627930502258E-2</v>
      </c>
      <c r="AA45" s="5">
        <f t="shared" si="128"/>
        <v>6.5279469683204921E-3</v>
      </c>
      <c r="AB45" s="5">
        <f t="shared" si="129"/>
        <v>1.6689642657866741E-3</v>
      </c>
      <c r="AC45" s="5">
        <f t="shared" si="130"/>
        <v>5.6275422449704874E-6</v>
      </c>
      <c r="AD45" s="5">
        <f t="shared" si="131"/>
        <v>9.1977474779436413E-4</v>
      </c>
      <c r="AE45" s="5">
        <f t="shared" si="132"/>
        <v>5.6936873136884461E-4</v>
      </c>
      <c r="AF45" s="5">
        <f t="shared" si="133"/>
        <v>1.7622833907864863E-4</v>
      </c>
      <c r="AG45" s="5">
        <f t="shared" si="134"/>
        <v>3.6363579268751473E-5</v>
      </c>
      <c r="AH45" s="5">
        <f t="shared" si="135"/>
        <v>1.9757333972472936E-3</v>
      </c>
      <c r="AI45" s="5">
        <f t="shared" si="136"/>
        <v>1.0102497629742241E-3</v>
      </c>
      <c r="AJ45" s="5">
        <f t="shared" si="137"/>
        <v>2.5828499558985075E-4</v>
      </c>
      <c r="AK45" s="5">
        <f t="shared" si="138"/>
        <v>4.4022868662001894E-5</v>
      </c>
      <c r="AL45" s="5">
        <f t="shared" si="139"/>
        <v>7.1251055486946676E-8</v>
      </c>
      <c r="AM45" s="5">
        <f t="shared" si="140"/>
        <v>9.4061498605383902E-5</v>
      </c>
      <c r="AN45" s="5">
        <f t="shared" si="141"/>
        <v>5.8226947695647456E-5</v>
      </c>
      <c r="AO45" s="5">
        <f t="shared" si="142"/>
        <v>1.8022131734129133E-5</v>
      </c>
      <c r="AP45" s="5">
        <f t="shared" si="143"/>
        <v>3.7187504537134148E-6</v>
      </c>
      <c r="AQ45" s="5">
        <f t="shared" si="144"/>
        <v>5.755050987172513E-7</v>
      </c>
      <c r="AR45" s="5">
        <f t="shared" si="145"/>
        <v>2.4460789353291745E-4</v>
      </c>
      <c r="AS45" s="5">
        <f t="shared" si="146"/>
        <v>1.2507510720198849E-4</v>
      </c>
      <c r="AT45" s="5">
        <f t="shared" si="147"/>
        <v>3.1977264134126743E-5</v>
      </c>
      <c r="AU45" s="5">
        <f t="shared" si="148"/>
        <v>5.4503007266525157E-6</v>
      </c>
      <c r="AV45" s="5">
        <f t="shared" si="149"/>
        <v>6.9672419174956171E-7</v>
      </c>
      <c r="AW45" s="5">
        <f t="shared" si="150"/>
        <v>6.2647154326626104E-10</v>
      </c>
      <c r="AX45" s="5">
        <f t="shared" si="151"/>
        <v>8.0160618502041245E-6</v>
      </c>
      <c r="AY45" s="5">
        <f t="shared" si="152"/>
        <v>4.9621877282124723E-6</v>
      </c>
      <c r="AZ45" s="5">
        <f t="shared" si="153"/>
        <v>1.5358730702280845E-6</v>
      </c>
      <c r="BA45" s="5">
        <f t="shared" si="154"/>
        <v>3.1691748573454193E-7</v>
      </c>
      <c r="BB45" s="5">
        <f t="shared" si="155"/>
        <v>4.9045406833027665E-8</v>
      </c>
      <c r="BC45" s="5">
        <f t="shared" si="156"/>
        <v>6.0721217091367802E-9</v>
      </c>
      <c r="BD45" s="5">
        <f t="shared" si="157"/>
        <v>2.5236629286612379E-5</v>
      </c>
      <c r="BE45" s="5">
        <f t="shared" si="158"/>
        <v>1.2904220169882258E-5</v>
      </c>
      <c r="BF45" s="5">
        <f t="shared" si="159"/>
        <v>3.2991509345729392E-6</v>
      </c>
      <c r="BG45" s="5">
        <f t="shared" si="160"/>
        <v>5.6231717199499756E-7</v>
      </c>
      <c r="BH45" s="5">
        <f t="shared" si="161"/>
        <v>7.1882267936018785E-8</v>
      </c>
      <c r="BI45" s="5">
        <f t="shared" si="162"/>
        <v>7.3510974958048224E-9</v>
      </c>
      <c r="BJ45" s="8">
        <f t="shared" si="163"/>
        <v>0.24838250487980204</v>
      </c>
      <c r="BK45" s="8">
        <f t="shared" si="164"/>
        <v>0.43351292035697758</v>
      </c>
      <c r="BL45" s="8">
        <f t="shared" si="165"/>
        <v>0.3053377167716444</v>
      </c>
      <c r="BM45" s="8">
        <f t="shared" si="166"/>
        <v>0.10576756589550429</v>
      </c>
      <c r="BN45" s="8">
        <f t="shared" si="167"/>
        <v>0.89422724248216534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1.3192182410423501</v>
      </c>
      <c r="F46">
        <f>VLOOKUP(B46,home!$B$2:$E$405,3,FALSE)</f>
        <v>1.1599999999999999</v>
      </c>
      <c r="G46">
        <f>VLOOKUP(C46,away!$B$2:$E$405,4,FALSE)</f>
        <v>1.1100000000000001</v>
      </c>
      <c r="H46">
        <f>VLOOKUP(A46,away!$A$2:$E$405,3,FALSE)</f>
        <v>1.0293159609120499</v>
      </c>
      <c r="I46">
        <f>VLOOKUP(C46,away!$B$2:$E$405,3,FALSE)</f>
        <v>0.81</v>
      </c>
      <c r="J46">
        <f>VLOOKUP(B46,home!$B$2:$E$405,4,FALSE)</f>
        <v>1.49</v>
      </c>
      <c r="K46" s="3">
        <f t="shared" si="112"/>
        <v>1.69862540716613</v>
      </c>
      <c r="L46" s="3">
        <f t="shared" si="113"/>
        <v>1.2422814332247532</v>
      </c>
      <c r="M46" s="5">
        <f t="shared" si="114"/>
        <v>5.2817809690984673E-2</v>
      </c>
      <c r="N46" s="5">
        <f t="shared" si="115"/>
        <v>8.9717673491971989E-2</v>
      </c>
      <c r="O46" s="5">
        <f t="shared" si="116"/>
        <v>6.5614584322708683E-2</v>
      </c>
      <c r="P46" s="5">
        <f t="shared" si="117"/>
        <v>0.11145460001119739</v>
      </c>
      <c r="Q46" s="5">
        <f t="shared" si="118"/>
        <v>7.6198359832649443E-2</v>
      </c>
      <c r="R46" s="5">
        <f t="shared" si="119"/>
        <v>4.0755889926430491E-2</v>
      </c>
      <c r="S46" s="5">
        <f t="shared" si="120"/>
        <v>5.8797060765737853E-2</v>
      </c>
      <c r="T46" s="5">
        <f t="shared" si="121"/>
        <v>9.4659807662279202E-2</v>
      </c>
      <c r="U46" s="5">
        <f t="shared" si="122"/>
        <v>6.9228990120700967E-2</v>
      </c>
      <c r="V46" s="5">
        <f t="shared" si="123"/>
        <v>1.3785760118539736E-2</v>
      </c>
      <c r="W46" s="5">
        <f t="shared" si="124"/>
        <v>4.3144156665375154E-2</v>
      </c>
      <c r="X46" s="5">
        <f t="shared" si="125"/>
        <v>5.3597184777535528E-2</v>
      </c>
      <c r="Y46" s="5">
        <f t="shared" si="126"/>
        <v>3.3291393761124388E-2</v>
      </c>
      <c r="Z46" s="5">
        <f t="shared" si="127"/>
        <v>1.6876761783385451E-2</v>
      </c>
      <c r="AA46" s="5">
        <f t="shared" si="128"/>
        <v>2.866729635594889E-2</v>
      </c>
      <c r="AB46" s="5">
        <f t="shared" si="129"/>
        <v>2.4347498972487908E-2</v>
      </c>
      <c r="AC46" s="5">
        <f t="shared" si="130"/>
        <v>1.8181442832109025E-3</v>
      </c>
      <c r="AD46" s="5">
        <f t="shared" si="131"/>
        <v>1.8321440170640538E-2</v>
      </c>
      <c r="AE46" s="5">
        <f t="shared" si="132"/>
        <v>2.2760384953924889E-2</v>
      </c>
      <c r="AF46" s="5">
        <f t="shared" si="133"/>
        <v>1.4137401820654464E-2</v>
      </c>
      <c r="AG46" s="5">
        <f t="shared" si="134"/>
        <v>5.8542105986122868E-3</v>
      </c>
      <c r="AH46" s="5">
        <f t="shared" si="135"/>
        <v>5.241421954114203E-3</v>
      </c>
      <c r="AI46" s="5">
        <f t="shared" si="136"/>
        <v>8.9032125009367302E-3</v>
      </c>
      <c r="AJ46" s="5">
        <f t="shared" si="137"/>
        <v>7.5616114797451188E-3</v>
      </c>
      <c r="AK46" s="5">
        <f t="shared" si="138"/>
        <v>4.2814484595380458E-3</v>
      </c>
      <c r="AL46" s="5">
        <f t="shared" si="139"/>
        <v>1.5346379945210381E-4</v>
      </c>
      <c r="AM46" s="5">
        <f t="shared" si="140"/>
        <v>6.2242527539448349E-3</v>
      </c>
      <c r="AN46" s="5">
        <f t="shared" si="141"/>
        <v>7.7322736319237048E-3</v>
      </c>
      <c r="AO46" s="5">
        <f t="shared" si="142"/>
        <v>4.8028299847760756E-3</v>
      </c>
      <c r="AP46" s="5">
        <f t="shared" si="143"/>
        <v>1.9888221723408138E-3</v>
      </c>
      <c r="AQ46" s="5">
        <f t="shared" si="144"/>
        <v>6.1766921467117824E-4</v>
      </c>
      <c r="AR46" s="5">
        <f t="shared" si="145"/>
        <v>1.3022642354585357E-3</v>
      </c>
      <c r="AS46" s="5">
        <f t="shared" si="146"/>
        <v>2.2120591171936438E-3</v>
      </c>
      <c r="AT46" s="5">
        <f t="shared" si="147"/>
        <v>1.8787299093093025E-3</v>
      </c>
      <c r="AU46" s="5">
        <f t="shared" si="148"/>
        <v>1.0637527857185671E-3</v>
      </c>
      <c r="AV46" s="5">
        <f t="shared" si="149"/>
        <v>4.5172937719132629E-4</v>
      </c>
      <c r="AW46" s="5">
        <f t="shared" si="150"/>
        <v>8.9954119243967324E-6</v>
      </c>
      <c r="AX46" s="5">
        <f t="shared" si="151"/>
        <v>1.7621123114124079E-3</v>
      </c>
      <c r="AY46" s="5">
        <f t="shared" si="152"/>
        <v>2.1890394077243884E-3</v>
      </c>
      <c r="AZ46" s="5">
        <f t="shared" si="153"/>
        <v>1.3597015064066593E-3</v>
      </c>
      <c r="BA46" s="5">
        <f t="shared" si="154"/>
        <v>5.6304397871224021E-4</v>
      </c>
      <c r="BB46" s="5">
        <f t="shared" si="155"/>
        <v>1.7486477021080225E-4</v>
      </c>
      <c r="BC46" s="5">
        <f t="shared" si="156"/>
        <v>4.3446251471598506E-5</v>
      </c>
      <c r="BD46" s="5">
        <f t="shared" si="157"/>
        <v>2.6962978014379431E-4</v>
      </c>
      <c r="BE46" s="5">
        <f t="shared" si="158"/>
        <v>4.5799999508086672E-4</v>
      </c>
      <c r="BF46" s="5">
        <f t="shared" si="159"/>
        <v>3.8898521406316151E-4</v>
      </c>
      <c r="BG46" s="5">
        <f t="shared" si="160"/>
        <v>2.2024672253988069E-4</v>
      </c>
      <c r="BH46" s="5">
        <f t="shared" si="161"/>
        <v>9.3529169687827597E-5</v>
      </c>
      <c r="BI46" s="5">
        <f t="shared" si="162"/>
        <v>3.177420478857924E-5</v>
      </c>
      <c r="BJ46" s="8">
        <f t="shared" si="163"/>
        <v>0.47914006971836265</v>
      </c>
      <c r="BK46" s="8">
        <f t="shared" si="164"/>
        <v>0.24101587807684705</v>
      </c>
      <c r="BL46" s="8">
        <f t="shared" si="165"/>
        <v>0.26297265460378655</v>
      </c>
      <c r="BM46" s="8">
        <f t="shared" si="166"/>
        <v>0.56126640291063912</v>
      </c>
      <c r="BN46" s="8">
        <f t="shared" si="167"/>
        <v>0.43655891727594265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1.3192182410423501</v>
      </c>
      <c r="F47">
        <f>VLOOKUP(B47,home!$B$2:$E$405,3,FALSE)</f>
        <v>0.87</v>
      </c>
      <c r="G47">
        <f>VLOOKUP(C47,away!$B$2:$E$405,4,FALSE)</f>
        <v>0.45</v>
      </c>
      <c r="H47">
        <f>VLOOKUP(A47,away!$A$2:$E$405,3,FALSE)</f>
        <v>1.0293159609120499</v>
      </c>
      <c r="I47">
        <f>VLOOKUP(C47,away!$B$2:$E$405,3,FALSE)</f>
        <v>1.01</v>
      </c>
      <c r="J47">
        <f>VLOOKUP(B47,home!$B$2:$E$405,4,FALSE)</f>
        <v>0.83</v>
      </c>
      <c r="K47" s="3">
        <f t="shared" si="112"/>
        <v>0.51647394136808</v>
      </c>
      <c r="L47" s="3">
        <f t="shared" si="113"/>
        <v>0.86287557003257143</v>
      </c>
      <c r="M47" s="5">
        <f t="shared" si="114"/>
        <v>0.25174225527780342</v>
      </c>
      <c r="N47" s="5">
        <f t="shared" si="115"/>
        <v>0.13001831479221646</v>
      </c>
      <c r="O47" s="5">
        <f t="shared" si="116"/>
        <v>0.21722224202411972</v>
      </c>
      <c r="P47" s="5">
        <f t="shared" si="117"/>
        <v>0.11218962749100808</v>
      </c>
      <c r="Q47" s="5">
        <f t="shared" si="118"/>
        <v>3.3575535745385882E-2</v>
      </c>
      <c r="R47" s="5">
        <f t="shared" si="119"/>
        <v>9.3717882955157747E-2</v>
      </c>
      <c r="S47" s="5">
        <f t="shared" si="120"/>
        <v>1.2499403906866617E-2</v>
      </c>
      <c r="T47" s="5">
        <f t="shared" si="121"/>
        <v>2.8971509545448821E-2</v>
      </c>
      <c r="U47" s="5">
        <f t="shared" si="122"/>
        <v>4.8402844386522724E-2</v>
      </c>
      <c r="V47" s="5">
        <f t="shared" si="123"/>
        <v>6.1893263127997642E-4</v>
      </c>
      <c r="W47" s="5">
        <f t="shared" si="124"/>
        <v>5.7802964266547687E-3</v>
      </c>
      <c r="X47" s="5">
        <f t="shared" si="125"/>
        <v>4.9876765741069693E-3</v>
      </c>
      <c r="Y47" s="5">
        <f t="shared" si="126"/>
        <v>2.1518721335103269E-3</v>
      </c>
      <c r="Z47" s="5">
        <f t="shared" si="127"/>
        <v>2.6955623892392519E-2</v>
      </c>
      <c r="AA47" s="5">
        <f t="shared" si="128"/>
        <v>1.3921877313739549E-2</v>
      </c>
      <c r="AB47" s="5">
        <f t="shared" si="129"/>
        <v>3.595143423734961E-3</v>
      </c>
      <c r="AC47" s="5">
        <f t="shared" si="130"/>
        <v>1.7239314191787088E-5</v>
      </c>
      <c r="AD47" s="5">
        <f t="shared" si="131"/>
        <v>7.4634311943755436E-4</v>
      </c>
      <c r="AE47" s="5">
        <f t="shared" si="132"/>
        <v>6.4400124462456719E-4</v>
      </c>
      <c r="AF47" s="5">
        <f t="shared" si="133"/>
        <v>2.7784647052855448E-4</v>
      </c>
      <c r="AG47" s="5">
        <f t="shared" si="134"/>
        <v>7.9915643879621505E-5</v>
      </c>
      <c r="AH47" s="5">
        <f t="shared" si="135"/>
        <v>5.8148373329329466E-3</v>
      </c>
      <c r="AI47" s="5">
        <f t="shared" si="136"/>
        <v>3.0032119557541334E-3</v>
      </c>
      <c r="AJ47" s="5">
        <f t="shared" si="137"/>
        <v>7.7554035777603841E-4</v>
      </c>
      <c r="AK47" s="5">
        <f t="shared" si="138"/>
        <v>1.3351546175686718E-4</v>
      </c>
      <c r="AL47" s="5">
        <f t="shared" si="139"/>
        <v>3.0730990873864232E-7</v>
      </c>
      <c r="AM47" s="5">
        <f t="shared" si="140"/>
        <v>7.7093354501772272E-5</v>
      </c>
      <c r="AN47" s="5">
        <f t="shared" si="141"/>
        <v>6.6521972211439848E-5</v>
      </c>
      <c r="AO47" s="5">
        <f t="shared" si="142"/>
        <v>2.8700092345818522E-5</v>
      </c>
      <c r="AP47" s="5">
        <f t="shared" si="143"/>
        <v>8.2548695142952E-6</v>
      </c>
      <c r="AQ47" s="5">
        <f t="shared" si="144"/>
        <v>1.7807313094229908E-6</v>
      </c>
      <c r="AR47" s="5">
        <f t="shared" si="145"/>
        <v>1.0034962156602394E-3</v>
      </c>
      <c r="AS47" s="5">
        <f t="shared" si="146"/>
        <v>5.1827964564999664E-4</v>
      </c>
      <c r="AT47" s="5">
        <f t="shared" si="147"/>
        <v>1.3383896565985281E-4</v>
      </c>
      <c r="AU47" s="5">
        <f t="shared" si="148"/>
        <v>2.3041446034323769E-5</v>
      </c>
      <c r="AV47" s="5">
        <f t="shared" si="149"/>
        <v>2.9750766120417782E-6</v>
      </c>
      <c r="AW47" s="5">
        <f t="shared" si="150"/>
        <v>3.8042640243333411E-9</v>
      </c>
      <c r="AX47" s="5">
        <f t="shared" si="151"/>
        <v>6.6361181088028228E-6</v>
      </c>
      <c r="AY47" s="5">
        <f t="shared" si="152"/>
        <v>5.7261441959367054E-6</v>
      </c>
      <c r="AZ47" s="5">
        <f t="shared" si="153"/>
        <v>2.4704749685787926E-6</v>
      </c>
      <c r="BA47" s="5">
        <f t="shared" si="154"/>
        <v>7.1057083225454165E-7</v>
      </c>
      <c r="BB47" s="5">
        <f t="shared" si="155"/>
        <v>1.53283552982539E-7</v>
      </c>
      <c r="BC47" s="5">
        <f t="shared" si="156"/>
        <v>2.645292663128526E-8</v>
      </c>
      <c r="BD47" s="5">
        <f t="shared" si="157"/>
        <v>1.4431539485222614E-4</v>
      </c>
      <c r="BE47" s="5">
        <f t="shared" si="158"/>
        <v>7.4535140779419959E-5</v>
      </c>
      <c r="BF47" s="5">
        <f t="shared" si="159"/>
        <v>1.9247728964385864E-5</v>
      </c>
      <c r="BG47" s="5">
        <f t="shared" si="160"/>
        <v>3.3136501468736407E-6</v>
      </c>
      <c r="BH47" s="5">
        <f t="shared" si="161"/>
        <v>4.2785348791768657E-7</v>
      </c>
      <c r="BI47" s="5">
        <f t="shared" si="162"/>
        <v>4.4195035446585556E-8</v>
      </c>
      <c r="BJ47" s="8">
        <f t="shared" si="163"/>
        <v>0.20743138576026149</v>
      </c>
      <c r="BK47" s="8">
        <f t="shared" si="164"/>
        <v>0.37707349207525453</v>
      </c>
      <c r="BL47" s="8">
        <f t="shared" si="165"/>
        <v>0.38851061052437746</v>
      </c>
      <c r="BM47" s="8">
        <f t="shared" si="166"/>
        <v>0.16149953162666272</v>
      </c>
      <c r="BN47" s="8">
        <f t="shared" si="167"/>
        <v>0.83846585828569131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1.3192182410423501</v>
      </c>
      <c r="F48">
        <f>VLOOKUP(B48,home!$B$2:$E$405,3,FALSE)</f>
        <v>1.21</v>
      </c>
      <c r="G48">
        <f>VLOOKUP(C48,away!$B$2:$E$405,4,FALSE)</f>
        <v>1.1599999999999999</v>
      </c>
      <c r="H48">
        <f>VLOOKUP(A48,away!$A$2:$E$405,3,FALSE)</f>
        <v>1.0293159609120499</v>
      </c>
      <c r="I48">
        <f>VLOOKUP(C48,away!$B$2:$E$405,3,FALSE)</f>
        <v>0.4</v>
      </c>
      <c r="J48">
        <f>VLOOKUP(B48,home!$B$2:$E$405,4,FALSE)</f>
        <v>0.97</v>
      </c>
      <c r="K48" s="3">
        <f t="shared" si="112"/>
        <v>1.8516547231270424</v>
      </c>
      <c r="L48" s="3">
        <f t="shared" si="113"/>
        <v>0.39937459283387539</v>
      </c>
      <c r="M48" s="5">
        <f t="shared" si="114"/>
        <v>0.10529079127338539</v>
      </c>
      <c r="N48" s="5">
        <f t="shared" si="115"/>
        <v>0.19496219096314762</v>
      </c>
      <c r="O48" s="5">
        <f t="shared" si="116"/>
        <v>4.2050466893964848E-2</v>
      </c>
      <c r="P48" s="5">
        <f t="shared" si="117"/>
        <v>7.7862945633907332E-2</v>
      </c>
      <c r="Q48" s="5">
        <f t="shared" si="118"/>
        <v>0.18050133086405437</v>
      </c>
      <c r="R48" s="5">
        <f t="shared" si="119"/>
        <v>8.3969440471257824E-3</v>
      </c>
      <c r="S48" s="5">
        <f t="shared" si="120"/>
        <v>1.4394987038912297E-2</v>
      </c>
      <c r="T48" s="5">
        <f t="shared" si="121"/>
        <v>7.2087645519804344E-2</v>
      </c>
      <c r="U48" s="5">
        <f t="shared" si="122"/>
        <v>1.5548241104693956E-2</v>
      </c>
      <c r="V48" s="5">
        <f t="shared" si="123"/>
        <v>1.1827942613406941E-3</v>
      </c>
      <c r="W48" s="5">
        <f t="shared" si="124"/>
        <v>0.11140871394171446</v>
      </c>
      <c r="X48" s="5">
        <f t="shared" si="125"/>
        <v>4.4493809768617908E-2</v>
      </c>
      <c r="Y48" s="5">
        <f t="shared" si="126"/>
        <v>8.8848485799848404E-3</v>
      </c>
      <c r="Z48" s="5">
        <f t="shared" si="127"/>
        <v>1.1178420366232313E-3</v>
      </c>
      <c r="AA48" s="5">
        <f t="shared" si="128"/>
        <v>2.0698574868233581E-3</v>
      </c>
      <c r="AB48" s="5">
        <f t="shared" si="129"/>
        <v>1.9163306958381711E-3</v>
      </c>
      <c r="AC48" s="5">
        <f t="shared" si="130"/>
        <v>5.4667556958841152E-5</v>
      </c>
      <c r="AD48" s="5">
        <f t="shared" si="131"/>
        <v>5.1572617841921277E-2</v>
      </c>
      <c r="AE48" s="5">
        <f t="shared" si="132"/>
        <v>2.0596793251994365E-2</v>
      </c>
      <c r="AF48" s="5">
        <f t="shared" si="133"/>
        <v>4.1129179593493801E-3</v>
      </c>
      <c r="AG48" s="5">
        <f t="shared" si="134"/>
        <v>5.4753164512476424E-4</v>
      </c>
      <c r="AH48" s="5">
        <f t="shared" si="135"/>
        <v>1.1160942705724823E-4</v>
      </c>
      <c r="AI48" s="5">
        <f t="shared" si="136"/>
        <v>2.0666212275605677E-4</v>
      </c>
      <c r="AJ48" s="5">
        <f t="shared" si="137"/>
        <v>1.9133344784635662E-4</v>
      </c>
      <c r="AK48" s="5">
        <f t="shared" si="138"/>
        <v>1.1809449413229599E-4</v>
      </c>
      <c r="AL48" s="5">
        <f t="shared" si="139"/>
        <v>1.6170747560905566E-6</v>
      </c>
      <c r="AM48" s="5">
        <f t="shared" si="140"/>
        <v>1.909893628220391E-2</v>
      </c>
      <c r="AN48" s="5">
        <f t="shared" si="141"/>
        <v>7.6276299012653153E-3</v>
      </c>
      <c r="AO48" s="5">
        <f t="shared" si="142"/>
        <v>1.523140793052664E-3</v>
      </c>
      <c r="AP48" s="5">
        <f t="shared" si="143"/>
        <v>2.0276791135135795E-4</v>
      </c>
      <c r="AQ48" s="5">
        <f t="shared" si="144"/>
        <v>2.0245088008930974E-5</v>
      </c>
      <c r="AR48" s="5">
        <f t="shared" si="145"/>
        <v>8.9147938974821269E-6</v>
      </c>
      <c r="AS48" s="5">
        <f t="shared" si="146"/>
        <v>1.6507120225976913E-5</v>
      </c>
      <c r="AT48" s="5">
        <f t="shared" si="147"/>
        <v>1.5282743565828044E-5</v>
      </c>
      <c r="AU48" s="5">
        <f t="shared" si="148"/>
        <v>9.4327881020016415E-6</v>
      </c>
      <c r="AV48" s="5">
        <f t="shared" si="149"/>
        <v>4.3665666603319764E-6</v>
      </c>
      <c r="AW48" s="5">
        <f t="shared" si="150"/>
        <v>3.3217583602064417E-8</v>
      </c>
      <c r="AX48" s="5">
        <f t="shared" si="151"/>
        <v>5.8941059289408836E-3</v>
      </c>
      <c r="AY48" s="5">
        <f t="shared" si="152"/>
        <v>2.3539561554904963E-3</v>
      </c>
      <c r="AZ48" s="5">
        <f t="shared" si="153"/>
        <v>4.7005514057390569E-4</v>
      </c>
      <c r="BA48" s="5">
        <f t="shared" si="154"/>
        <v>6.257602679205789E-5</v>
      </c>
      <c r="BB48" s="5">
        <f t="shared" si="155"/>
        <v>6.247818805309948E-6</v>
      </c>
      <c r="BC48" s="5">
        <f t="shared" si="156"/>
        <v>4.9904401829409812E-7</v>
      </c>
      <c r="BD48" s="5">
        <f t="shared" si="157"/>
        <v>5.9339036383414025E-7</v>
      </c>
      <c r="BE48" s="5">
        <f t="shared" si="158"/>
        <v>1.0987540698515596E-6</v>
      </c>
      <c r="BF48" s="5">
        <f t="shared" si="159"/>
        <v>1.0172565814978507E-6</v>
      </c>
      <c r="BG48" s="5">
        <f t="shared" si="160"/>
        <v>6.2786931792085497E-7</v>
      </c>
      <c r="BH48" s="5">
        <f t="shared" si="161"/>
        <v>2.9064929700867633E-7</v>
      </c>
      <c r="BI48" s="5">
        <f t="shared" si="162"/>
        <v>1.0763642871593406E-7</v>
      </c>
      <c r="BJ48" s="8">
        <f t="shared" si="163"/>
        <v>0.72642856042621651</v>
      </c>
      <c r="BK48" s="8">
        <f t="shared" si="164"/>
        <v>0.20114175899475115</v>
      </c>
      <c r="BL48" s="8">
        <f t="shared" si="165"/>
        <v>7.0667779288748525E-2</v>
      </c>
      <c r="BM48" s="8">
        <f t="shared" si="166"/>
        <v>0.38793734813284708</v>
      </c>
      <c r="BN48" s="8">
        <f t="shared" si="167"/>
        <v>0.60906466967558537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1.3192182410423501</v>
      </c>
      <c r="F49">
        <f>VLOOKUP(B49,home!$B$2:$E$405,3,FALSE)</f>
        <v>0.86</v>
      </c>
      <c r="G49">
        <f>VLOOKUP(C49,away!$B$2:$E$405,4,FALSE)</f>
        <v>1.04</v>
      </c>
      <c r="H49">
        <f>VLOOKUP(A49,away!$A$2:$E$405,3,FALSE)</f>
        <v>1.0293159609120499</v>
      </c>
      <c r="I49">
        <f>VLOOKUP(C49,away!$B$2:$E$405,3,FALSE)</f>
        <v>0.47</v>
      </c>
      <c r="J49">
        <f>VLOOKUP(B49,home!$B$2:$E$405,4,FALSE)</f>
        <v>0.97</v>
      </c>
      <c r="K49" s="3">
        <f t="shared" si="112"/>
        <v>1.1799087947882778</v>
      </c>
      <c r="L49" s="3">
        <f t="shared" si="113"/>
        <v>0.4692651465798035</v>
      </c>
      <c r="M49" s="5">
        <f t="shared" si="114"/>
        <v>0.19220861864839869</v>
      </c>
      <c r="N49" s="5">
        <f t="shared" si="115"/>
        <v>0.22678863957735179</v>
      </c>
      <c r="O49" s="5">
        <f t="shared" si="116"/>
        <v>9.0196805603942359E-2</v>
      </c>
      <c r="P49" s="5">
        <f t="shared" si="117"/>
        <v>0.10642400419390022</v>
      </c>
      <c r="Q49" s="5">
        <f t="shared" si="118"/>
        <v>0.13379495519769319</v>
      </c>
      <c r="R49" s="5">
        <f t="shared" si="119"/>
        <v>2.1163108601382027E-2</v>
      </c>
      <c r="S49" s="5">
        <f t="shared" si="120"/>
        <v>1.4731478677058863E-2</v>
      </c>
      <c r="T49" s="5">
        <f t="shared" si="121"/>
        <v>6.2785309262483741E-2</v>
      </c>
      <c r="U49" s="5">
        <f t="shared" si="122"/>
        <v>2.4970537963830104E-2</v>
      </c>
      <c r="V49" s="5">
        <f t="shared" si="123"/>
        <v>9.0629705689013846E-4</v>
      </c>
      <c r="W49" s="5">
        <f t="shared" si="124"/>
        <v>5.2621948112020596E-2</v>
      </c>
      <c r="X49" s="5">
        <f t="shared" si="125"/>
        <v>2.4693646194102161E-2</v>
      </c>
      <c r="Y49" s="5">
        <f t="shared" si="126"/>
        <v>5.7939337504325783E-3</v>
      </c>
      <c r="Z49" s="5">
        <f t="shared" si="127"/>
        <v>3.3103697533039466E-3</v>
      </c>
      <c r="AA49" s="5">
        <f t="shared" si="128"/>
        <v>3.9059343859244285E-3</v>
      </c>
      <c r="AB49" s="5">
        <f t="shared" si="129"/>
        <v>2.3043231669090929E-3</v>
      </c>
      <c r="AC49" s="5">
        <f t="shared" si="130"/>
        <v>3.136298025474853E-5</v>
      </c>
      <c r="AD49" s="5">
        <f t="shared" si="131"/>
        <v>1.5522274844066378E-2</v>
      </c>
      <c r="AE49" s="5">
        <f t="shared" si="132"/>
        <v>7.2840625799528054E-3</v>
      </c>
      <c r="AF49" s="5">
        <f t="shared" si="133"/>
        <v>1.7090783471390074E-3</v>
      </c>
      <c r="AG49" s="5">
        <f t="shared" si="134"/>
        <v>2.6733696702885165E-4</v>
      </c>
      <c r="AH49" s="5">
        <f t="shared" si="135"/>
        <v>3.8836028687938107E-4</v>
      </c>
      <c r="AI49" s="5">
        <f t="shared" si="136"/>
        <v>4.5822971803548035E-4</v>
      </c>
      <c r="AJ49" s="5">
        <f t="shared" si="137"/>
        <v>2.7033463717170809E-4</v>
      </c>
      <c r="AK49" s="5">
        <f t="shared" si="138"/>
        <v>1.0632340531159881E-4</v>
      </c>
      <c r="AL49" s="5">
        <f t="shared" si="139"/>
        <v>6.9461483374379859E-7</v>
      </c>
      <c r="AM49" s="5">
        <f t="shared" si="140"/>
        <v>3.6629737207269498E-3</v>
      </c>
      <c r="AN49" s="5">
        <f t="shared" si="141"/>
        <v>1.7189058999749003E-3</v>
      </c>
      <c r="AO49" s="5">
        <f t="shared" si="142"/>
        <v>4.0331131455430535E-4</v>
      </c>
      <c r="AP49" s="5">
        <f t="shared" si="143"/>
        <v>6.3086647713873122E-5</v>
      </c>
      <c r="AQ49" s="5">
        <f t="shared" si="144"/>
        <v>7.4010912466697735E-6</v>
      </c>
      <c r="AR49" s="5">
        <f t="shared" si="145"/>
        <v>3.6448789389645468E-5</v>
      </c>
      <c r="AS49" s="5">
        <f t="shared" si="146"/>
        <v>4.3006247160228354E-5</v>
      </c>
      <c r="AT49" s="5">
        <f t="shared" si="147"/>
        <v>2.5371724627595925E-5</v>
      </c>
      <c r="AU49" s="5">
        <f t="shared" si="148"/>
        <v>9.9787736756822575E-6</v>
      </c>
      <c r="AV49" s="5">
        <f t="shared" si="149"/>
        <v>2.9435107052848115E-6</v>
      </c>
      <c r="AW49" s="5">
        <f t="shared" si="150"/>
        <v>1.0683370510432744E-8</v>
      </c>
      <c r="AX49" s="5">
        <f t="shared" si="151"/>
        <v>7.2032915136067868E-4</v>
      </c>
      <c r="AY49" s="5">
        <f t="shared" si="152"/>
        <v>3.3802536479897433E-4</v>
      </c>
      <c r="AZ49" s="5">
        <f t="shared" si="153"/>
        <v>7.9311761180041117E-5</v>
      </c>
      <c r="BA49" s="5">
        <f t="shared" si="154"/>
        <v>1.2406081745218126E-5</v>
      </c>
      <c r="BB49" s="5">
        <f t="shared" si="155"/>
        <v>1.4554354421627018E-6</v>
      </c>
      <c r="BC49" s="5">
        <f t="shared" si="156"/>
        <v>1.365970252207843E-7</v>
      </c>
      <c r="BD49" s="5">
        <f t="shared" si="157"/>
        <v>2.8506910825980613E-6</v>
      </c>
      <c r="BE49" s="5">
        <f t="shared" si="158"/>
        <v>3.3635554795819695E-6</v>
      </c>
      <c r="BF49" s="5">
        <f t="shared" si="159"/>
        <v>1.9843443460585354E-6</v>
      </c>
      <c r="BG49" s="5">
        <f t="shared" si="160"/>
        <v>7.8044844860095321E-7</v>
      </c>
      <c r="BH49" s="5">
        <f t="shared" si="161"/>
        <v>2.3021449709578296E-7</v>
      </c>
      <c r="BI49" s="5">
        <f t="shared" si="162"/>
        <v>5.4326421962214914E-8</v>
      </c>
      <c r="BJ49" s="8">
        <f t="shared" si="163"/>
        <v>0.53826852789804025</v>
      </c>
      <c r="BK49" s="8">
        <f t="shared" si="164"/>
        <v>0.31464048153613544</v>
      </c>
      <c r="BL49" s="8">
        <f t="shared" si="165"/>
        <v>0.14389097039522056</v>
      </c>
      <c r="BM49" s="8">
        <f t="shared" si="166"/>
        <v>0.22919620307860319</v>
      </c>
      <c r="BN49" s="8">
        <f t="shared" si="167"/>
        <v>0.77057613182266838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1.3192182410423501</v>
      </c>
      <c r="F50">
        <f>VLOOKUP(B50,home!$B$2:$E$405,3,FALSE)</f>
        <v>0.91</v>
      </c>
      <c r="G50">
        <f>VLOOKUP(C50,away!$B$2:$E$405,4,FALSE)</f>
        <v>0.86</v>
      </c>
      <c r="H50">
        <f>VLOOKUP(A50,away!$A$2:$E$405,3,FALSE)</f>
        <v>1.0293159609120499</v>
      </c>
      <c r="I50">
        <f>VLOOKUP(C50,away!$B$2:$E$405,3,FALSE)</f>
        <v>1.06</v>
      </c>
      <c r="J50">
        <f>VLOOKUP(B50,home!$B$2:$E$405,4,FALSE)</f>
        <v>0.97</v>
      </c>
      <c r="K50" s="3">
        <f t="shared" si="112"/>
        <v>1.0324201954397432</v>
      </c>
      <c r="L50" s="3">
        <f t="shared" si="113"/>
        <v>1.0583426710097696</v>
      </c>
      <c r="M50" s="5">
        <f t="shared" si="114"/>
        <v>0.12359281503295862</v>
      </c>
      <c r="N50" s="5">
        <f t="shared" si="115"/>
        <v>0.12759971825127517</v>
      </c>
      <c r="O50" s="5">
        <f t="shared" si="116"/>
        <v>0.13080354997959781</v>
      </c>
      <c r="P50" s="5">
        <f t="shared" si="117"/>
        <v>0.13504422663414861</v>
      </c>
      <c r="Q50" s="5">
        <f t="shared" si="118"/>
        <v>6.5868263027518831E-2</v>
      </c>
      <c r="R50" s="5">
        <f t="shared" si="119"/>
        <v>6.9217489231483728E-2</v>
      </c>
      <c r="S50" s="5">
        <f t="shared" si="120"/>
        <v>3.6889165325573389E-2</v>
      </c>
      <c r="T50" s="5">
        <f t="shared" si="121"/>
        <v>6.9711193427318324E-2</v>
      </c>
      <c r="U50" s="5">
        <f t="shared" si="122"/>
        <v>7.1461533760216758E-2</v>
      </c>
      <c r="V50" s="5">
        <f t="shared" si="123"/>
        <v>4.4785674288076475E-3</v>
      </c>
      <c r="W50" s="5">
        <f t="shared" si="124"/>
        <v>2.266790832938247E-2</v>
      </c>
      <c r="X50" s="5">
        <f t="shared" si="125"/>
        <v>2.3990414647523241E-2</v>
      </c>
      <c r="Y50" s="5">
        <f t="shared" si="126"/>
        <v>1.2695039758345825E-2</v>
      </c>
      <c r="Z50" s="5">
        <f t="shared" si="127"/>
        <v>2.4418607477946153E-2</v>
      </c>
      <c r="AA50" s="5">
        <f t="shared" si="128"/>
        <v>2.5210263504747542E-2</v>
      </c>
      <c r="AB50" s="5">
        <f t="shared" si="129"/>
        <v>1.301379258732944E-2</v>
      </c>
      <c r="AC50" s="5">
        <f t="shared" si="130"/>
        <v>3.0584538565759886E-4</v>
      </c>
      <c r="AD50" s="5">
        <f t="shared" si="131"/>
        <v>5.8507015869078078E-3</v>
      </c>
      <c r="AE50" s="5">
        <f t="shared" si="132"/>
        <v>6.1920471447691056E-3</v>
      </c>
      <c r="AF50" s="5">
        <f t="shared" si="133"/>
        <v>3.2766538571066769E-3</v>
      </c>
      <c r="AG50" s="5">
        <f t="shared" si="134"/>
        <v>1.1559408650349148E-3</v>
      </c>
      <c r="AH50" s="5">
        <f t="shared" si="135"/>
        <v>6.4608135651371672E-3</v>
      </c>
      <c r="AI50" s="5">
        <f t="shared" si="136"/>
        <v>6.6702744036186579E-3</v>
      </c>
      <c r="AJ50" s="5">
        <f t="shared" si="137"/>
        <v>3.4432630017103452E-3</v>
      </c>
      <c r="AK50" s="5">
        <f t="shared" si="138"/>
        <v>1.1849647537254106E-3</v>
      </c>
      <c r="AL50" s="5">
        <f t="shared" si="139"/>
        <v>1.3367331608957744E-5</v>
      </c>
      <c r="AM50" s="5">
        <f t="shared" si="140"/>
        <v>1.2080764951629952E-3</v>
      </c>
      <c r="AN50" s="5">
        <f t="shared" si="141"/>
        <v>1.2785589046749252E-3</v>
      </c>
      <c r="AO50" s="5">
        <f t="shared" si="142"/>
        <v>6.7657672310849292E-4</v>
      </c>
      <c r="AP50" s="5">
        <f t="shared" si="143"/>
        <v>2.3868333875922657E-4</v>
      </c>
      <c r="AQ50" s="5">
        <f t="shared" si="144"/>
        <v>6.3152190566992384E-5</v>
      </c>
      <c r="AR50" s="5">
        <f t="shared" si="145"/>
        <v>1.3675509370846847E-3</v>
      </c>
      <c r="AS50" s="5">
        <f t="shared" si="146"/>
        <v>1.4118872057387742E-3</v>
      </c>
      <c r="AT50" s="5">
        <f t="shared" si="147"/>
        <v>7.2883043244384893E-4</v>
      </c>
      <c r="AU50" s="5">
        <f t="shared" si="148"/>
        <v>2.5081975250203708E-4</v>
      </c>
      <c r="AV50" s="5">
        <f t="shared" si="149"/>
        <v>6.473784447457527E-5</v>
      </c>
      <c r="AW50" s="5">
        <f t="shared" si="150"/>
        <v>4.0571869426689488E-7</v>
      </c>
      <c r="AX50" s="5">
        <f t="shared" si="151"/>
        <v>2.0787376187372309E-4</v>
      </c>
      <c r="AY50" s="5">
        <f t="shared" si="152"/>
        <v>2.2000167237428488E-4</v>
      </c>
      <c r="AZ50" s="5">
        <f t="shared" si="153"/>
        <v>1.1641857878360847E-4</v>
      </c>
      <c r="BA50" s="5">
        <f t="shared" si="154"/>
        <v>4.1070249875001825E-5</v>
      </c>
      <c r="BB50" s="5">
        <f t="shared" si="155"/>
        <v>1.0866599487937023E-5</v>
      </c>
      <c r="BC50" s="5">
        <f t="shared" si="156"/>
        <v>2.3001171853713335E-6</v>
      </c>
      <c r="BD50" s="5">
        <f t="shared" si="157"/>
        <v>2.4122291858268629E-4</v>
      </c>
      <c r="BE50" s="5">
        <f t="shared" si="158"/>
        <v>2.4904341274768229E-4</v>
      </c>
      <c r="BF50" s="5">
        <f t="shared" si="159"/>
        <v>1.2855872443097134E-4</v>
      </c>
      <c r="BG50" s="5">
        <f t="shared" si="160"/>
        <v>4.4242207800835845E-5</v>
      </c>
      <c r="BH50" s="5">
        <f t="shared" si="161"/>
        <v>1.1419137206106169E-5</v>
      </c>
      <c r="BI50" s="5">
        <f t="shared" si="162"/>
        <v>2.3578695732162754E-6</v>
      </c>
      <c r="BJ50" s="8">
        <f t="shared" si="163"/>
        <v>0.34307145952703488</v>
      </c>
      <c r="BK50" s="8">
        <f t="shared" si="164"/>
        <v>0.30054398881112909</v>
      </c>
      <c r="BL50" s="8">
        <f t="shared" si="165"/>
        <v>0.33196661523015225</v>
      </c>
      <c r="BM50" s="8">
        <f t="shared" si="166"/>
        <v>0.34765501293559958</v>
      </c>
      <c r="BN50" s="8">
        <f t="shared" si="167"/>
        <v>0.65212606215698277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1.59861591695502</v>
      </c>
      <c r="F51">
        <f>VLOOKUP(B51,home!$B$2:$E$405,3,FALSE)</f>
        <v>1.03</v>
      </c>
      <c r="G51">
        <f>VLOOKUP(C51,away!$B$2:$E$405,4,FALSE)</f>
        <v>1.21</v>
      </c>
      <c r="H51">
        <f>VLOOKUP(A51,away!$A$2:$E$405,3,FALSE)</f>
        <v>1.4152249134948101</v>
      </c>
      <c r="I51">
        <f>VLOOKUP(C51,away!$B$2:$E$405,3,FALSE)</f>
        <v>0.94</v>
      </c>
      <c r="J51">
        <f>VLOOKUP(B51,home!$B$2:$E$405,4,FALSE)</f>
        <v>0.86</v>
      </c>
      <c r="K51" s="3">
        <f t="shared" si="112"/>
        <v>1.9923550173010414</v>
      </c>
      <c r="L51" s="3">
        <f t="shared" si="113"/>
        <v>1.1440678200692045</v>
      </c>
      <c r="M51" s="5">
        <f t="shared" si="114"/>
        <v>4.3437904764972217E-2</v>
      </c>
      <c r="N51" s="5">
        <f t="shared" si="115"/>
        <v>8.6543727499537204E-2</v>
      </c>
      <c r="O51" s="5">
        <f t="shared" si="116"/>
        <v>4.9695909012835472E-2</v>
      </c>
      <c r="P51" s="5">
        <f t="shared" si="117"/>
        <v>9.9011893661058781E-2</v>
      </c>
      <c r="Q51" s="5">
        <f t="shared" si="118"/>
        <v>8.621291484981855E-2</v>
      </c>
      <c r="R51" s="5">
        <f t="shared" si="119"/>
        <v>2.8427745145336109E-2</v>
      </c>
      <c r="S51" s="5">
        <f t="shared" si="120"/>
        <v>5.642166179165093E-2</v>
      </c>
      <c r="T51" s="5">
        <f t="shared" si="121"/>
        <v>9.8633421554043851E-2</v>
      </c>
      <c r="U51" s="5">
        <f t="shared" si="122"/>
        <v>5.6638160670865717E-2</v>
      </c>
      <c r="V51" s="5">
        <f t="shared" si="123"/>
        <v>1.4289658888990484E-2</v>
      </c>
      <c r="W51" s="5">
        <f t="shared" si="124"/>
        <v>5.7255577819061161E-2</v>
      </c>
      <c r="X51" s="5">
        <f t="shared" si="125"/>
        <v>6.5504264102255988E-2</v>
      </c>
      <c r="Y51" s="5">
        <f t="shared" si="126"/>
        <v>3.7470660318352736E-2</v>
      </c>
      <c r="Z51" s="5">
        <f t="shared" si="127"/>
        <v>1.0841089472635863E-2</v>
      </c>
      <c r="AA51" s="5">
        <f t="shared" si="128"/>
        <v>2.1599299003815561E-2</v>
      </c>
      <c r="AB51" s="5">
        <f t="shared" si="129"/>
        <v>2.1516735870218667E-2</v>
      </c>
      <c r="AC51" s="5">
        <f t="shared" si="130"/>
        <v>2.0357309388320849E-3</v>
      </c>
      <c r="AD51" s="5">
        <f t="shared" si="131"/>
        <v>2.8518359434069163E-2</v>
      </c>
      <c r="AE51" s="5">
        <f t="shared" si="132"/>
        <v>3.2626937309685536E-2</v>
      </c>
      <c r="AF51" s="5">
        <f t="shared" si="133"/>
        <v>1.8663714521713268E-2</v>
      </c>
      <c r="AG51" s="5">
        <f t="shared" si="134"/>
        <v>7.1175183957501503E-3</v>
      </c>
      <c r="AH51" s="5">
        <f t="shared" si="135"/>
        <v>3.1007354000334299E-3</v>
      </c>
      <c r="AI51" s="5">
        <f t="shared" si="136"/>
        <v>6.1777657315795547E-3</v>
      </c>
      <c r="AJ51" s="5">
        <f t="shared" si="137"/>
        <v>6.1541512755114844E-3</v>
      </c>
      <c r="AK51" s="5">
        <f t="shared" si="138"/>
        <v>4.0870847236649703E-3</v>
      </c>
      <c r="AL51" s="5">
        <f t="shared" si="139"/>
        <v>1.8560892964681531E-4</v>
      </c>
      <c r="AM51" s="5">
        <f t="shared" si="140"/>
        <v>1.1363739300732437E-2</v>
      </c>
      <c r="AN51" s="5">
        <f t="shared" si="141"/>
        <v>1.3000888449623703E-2</v>
      </c>
      <c r="AO51" s="5">
        <f t="shared" si="142"/>
        <v>7.4369490537619471E-3</v>
      </c>
      <c r="AP51" s="5">
        <f t="shared" si="143"/>
        <v>2.8361246973010539E-3</v>
      </c>
      <c r="AQ51" s="5">
        <f t="shared" si="144"/>
        <v>8.1117974997141275E-4</v>
      </c>
      <c r="AR51" s="5">
        <f t="shared" si="145"/>
        <v>7.0949031794553179E-4</v>
      </c>
      <c r="AS51" s="5">
        <f t="shared" si="146"/>
        <v>1.4135565946852911E-3</v>
      </c>
      <c r="AT51" s="5">
        <f t="shared" si="147"/>
        <v>1.4081532868301077E-3</v>
      </c>
      <c r="AU51" s="5">
        <f t="shared" si="148"/>
        <v>9.35180422048306E-4</v>
      </c>
      <c r="AV51" s="5">
        <f t="shared" si="149"/>
        <v>4.6580285148741169E-4</v>
      </c>
      <c r="AW51" s="5">
        <f t="shared" si="150"/>
        <v>1.1752083362936771E-5</v>
      </c>
      <c r="AX51" s="5">
        <f t="shared" si="151"/>
        <v>3.7734338351858871E-3</v>
      </c>
      <c r="AY51" s="5">
        <f t="shared" si="152"/>
        <v>4.3170642219964948E-3</v>
      </c>
      <c r="AZ51" s="5">
        <f t="shared" si="153"/>
        <v>2.4695071267791437E-3</v>
      </c>
      <c r="BA51" s="5">
        <f t="shared" si="154"/>
        <v>9.4176121172652634E-4</v>
      </c>
      <c r="BB51" s="5">
        <f t="shared" si="155"/>
        <v>2.6935967413142499E-4</v>
      </c>
      <c r="BC51" s="5">
        <f t="shared" si="156"/>
        <v>6.163314703961815E-5</v>
      </c>
      <c r="BD51" s="5">
        <f t="shared" si="157"/>
        <v>1.3528417356869181E-4</v>
      </c>
      <c r="BE51" s="5">
        <f t="shared" si="158"/>
        <v>2.6953410197100801E-4</v>
      </c>
      <c r="BF51" s="5">
        <f t="shared" si="159"/>
        <v>2.6850381019783424E-4</v>
      </c>
      <c r="BG51" s="5">
        <f t="shared" si="160"/>
        <v>1.7831830447070056E-4</v>
      </c>
      <c r="BH51" s="5">
        <f t="shared" si="161"/>
        <v>8.8818342147203692E-5</v>
      </c>
      <c r="BI51" s="5">
        <f t="shared" si="162"/>
        <v>3.5391533921068362E-5</v>
      </c>
      <c r="BJ51" s="8">
        <f t="shared" si="163"/>
        <v>0.56582873627253727</v>
      </c>
      <c r="BK51" s="8">
        <f t="shared" si="164"/>
        <v>0.21969952319714778</v>
      </c>
      <c r="BL51" s="8">
        <f t="shared" si="165"/>
        <v>0.20330562057313406</v>
      </c>
      <c r="BM51" s="8">
        <f t="shared" si="166"/>
        <v>0.60203956244326318</v>
      </c>
      <c r="BN51" s="8">
        <f t="shared" si="167"/>
        <v>0.39333009493355831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1.59861591695502</v>
      </c>
      <c r="F52">
        <f>VLOOKUP(B52,home!$B$2:$E$405,3,FALSE)</f>
        <v>1.29</v>
      </c>
      <c r="G52">
        <f>VLOOKUP(C52,away!$B$2:$E$405,4,FALSE)</f>
        <v>1.25</v>
      </c>
      <c r="H52">
        <f>VLOOKUP(A52,away!$A$2:$E$405,3,FALSE)</f>
        <v>1.4152249134948101</v>
      </c>
      <c r="I52">
        <f>VLOOKUP(C52,away!$B$2:$E$405,3,FALSE)</f>
        <v>0.83</v>
      </c>
      <c r="J52">
        <f>VLOOKUP(B52,home!$B$2:$E$405,4,FALSE)</f>
        <v>0.52</v>
      </c>
      <c r="K52" s="3">
        <f t="shared" si="112"/>
        <v>2.5777681660899701</v>
      </c>
      <c r="L52" s="3">
        <f t="shared" si="113"/>
        <v>0.61081107266435997</v>
      </c>
      <c r="M52" s="5">
        <f t="shared" si="114"/>
        <v>4.1230407911393839E-2</v>
      </c>
      <c r="N52" s="5">
        <f t="shared" si="115"/>
        <v>0.1062824329888951</v>
      </c>
      <c r="O52" s="5">
        <f t="shared" si="116"/>
        <v>2.5183989682747585E-2</v>
      </c>
      <c r="P52" s="5">
        <f t="shared" si="117"/>
        <v>6.4918486899324973E-2</v>
      </c>
      <c r="Q52" s="5">
        <f t="shared" si="118"/>
        <v>0.13698573618668214</v>
      </c>
      <c r="R52" s="5">
        <f t="shared" si="119"/>
        <v>7.6913298760436111E-3</v>
      </c>
      <c r="S52" s="5">
        <f t="shared" si="120"/>
        <v>2.5554015560280172E-2</v>
      </c>
      <c r="T52" s="5">
        <f t="shared" si="121"/>
        <v>8.3672404459904356E-2</v>
      </c>
      <c r="U52" s="5">
        <f t="shared" si="122"/>
        <v>1.982646530936194E-2</v>
      </c>
      <c r="V52" s="5">
        <f t="shared" si="123"/>
        <v>4.4706163576604067E-3</v>
      </c>
      <c r="W52" s="5">
        <f t="shared" si="124"/>
        <v>0.11770582331680937</v>
      </c>
      <c r="X52" s="5">
        <f t="shared" si="125"/>
        <v>7.1896020198981961E-2</v>
      </c>
      <c r="Y52" s="5">
        <f t="shared" si="126"/>
        <v>2.1957442609019325E-2</v>
      </c>
      <c r="Z52" s="5">
        <f t="shared" si="127"/>
        <v>1.5659831506005461E-3</v>
      </c>
      <c r="AA52" s="5">
        <f t="shared" si="128"/>
        <v>4.0367415142513637E-3</v>
      </c>
      <c r="AB52" s="5">
        <f t="shared" si="129"/>
        <v>5.202891885085493E-3</v>
      </c>
      <c r="AC52" s="5">
        <f t="shared" si="130"/>
        <v>4.3994478855022783E-4</v>
      </c>
      <c r="AD52" s="5">
        <f t="shared" si="131"/>
        <v>7.585458107737042E-2</v>
      </c>
      <c r="AE52" s="5">
        <f t="shared" si="132"/>
        <v>4.6332818034374286E-2</v>
      </c>
      <c r="AF52" s="5">
        <f t="shared" si="133"/>
        <v>1.4150299141569376E-2</v>
      </c>
      <c r="AG52" s="5">
        <f t="shared" si="134"/>
        <v>2.8810531323945217E-3</v>
      </c>
      <c r="AH52" s="5">
        <f t="shared" si="135"/>
        <v>2.3912996199815828E-4</v>
      </c>
      <c r="AI52" s="5">
        <f t="shared" si="136"/>
        <v>6.1642160359715677E-4</v>
      </c>
      <c r="AJ52" s="5">
        <f t="shared" si="137"/>
        <v>7.9449599332144071E-4</v>
      </c>
      <c r="AK52" s="5">
        <f t="shared" si="138"/>
        <v>6.8267549322334649E-4</v>
      </c>
      <c r="AL52" s="5">
        <f t="shared" si="139"/>
        <v>2.7708239077626684E-5</v>
      </c>
      <c r="AM52" s="5">
        <f t="shared" si="140"/>
        <v>3.9107104870667223E-2</v>
      </c>
      <c r="AN52" s="5">
        <f t="shared" si="141"/>
        <v>2.3887052674849866E-2</v>
      </c>
      <c r="AO52" s="5">
        <f t="shared" si="142"/>
        <v>7.2952381335575555E-3</v>
      </c>
      <c r="AP52" s="5">
        <f t="shared" si="143"/>
        <v>1.4853374099000783E-3</v>
      </c>
      <c r="AQ52" s="5">
        <f t="shared" si="144"/>
        <v>2.2681513415239216E-4</v>
      </c>
      <c r="AR52" s="5">
        <f t="shared" si="145"/>
        <v>2.9212645718856549E-5</v>
      </c>
      <c r="AS52" s="5">
        <f t="shared" si="146"/>
        <v>7.5303428181332872E-5</v>
      </c>
      <c r="AT52" s="5">
        <f t="shared" si="147"/>
        <v>9.7057389981641113E-5</v>
      </c>
      <c r="AU52" s="5">
        <f t="shared" si="148"/>
        <v>8.3397150059484683E-5</v>
      </c>
      <c r="AV52" s="5">
        <f t="shared" si="149"/>
        <v>5.3744629641491959E-5</v>
      </c>
      <c r="AW52" s="5">
        <f t="shared" si="150"/>
        <v>1.2118732041368936E-6</v>
      </c>
      <c r="AX52" s="5">
        <f t="shared" si="151"/>
        <v>1.6801508333924665E-2</v>
      </c>
      <c r="AY52" s="5">
        <f t="shared" si="152"/>
        <v>1.0262547327823708E-2</v>
      </c>
      <c r="AZ52" s="5">
        <f t="shared" si="153"/>
        <v>3.1342387707883794E-3</v>
      </c>
      <c r="BA52" s="5">
        <f t="shared" si="154"/>
        <v>6.3814258185715845E-4</v>
      </c>
      <c r="BB52" s="5">
        <f t="shared" si="155"/>
        <v>9.744613873424374E-5</v>
      </c>
      <c r="BC52" s="5">
        <f t="shared" si="156"/>
        <v>1.1904236105452695E-5</v>
      </c>
      <c r="BD52" s="5">
        <f t="shared" si="157"/>
        <v>2.9739012444831144E-6</v>
      </c>
      <c r="BE52" s="5">
        <f t="shared" si="158"/>
        <v>7.6660279571239197E-6</v>
      </c>
      <c r="BF52" s="5">
        <f t="shared" si="159"/>
        <v>9.8806214141148829E-6</v>
      </c>
      <c r="BG52" s="5">
        <f t="shared" si="160"/>
        <v>8.4899837808307361E-6</v>
      </c>
      <c r="BH52" s="5">
        <f t="shared" si="161"/>
        <v>5.4713024802114085E-6</v>
      </c>
      <c r="BI52" s="5">
        <f t="shared" si="162"/>
        <v>2.8207498721076143E-6</v>
      </c>
      <c r="BJ52" s="8">
        <f t="shared" si="163"/>
        <v>0.78066594675836165</v>
      </c>
      <c r="BK52" s="8">
        <f t="shared" si="164"/>
        <v>0.14690372708411095</v>
      </c>
      <c r="BL52" s="8">
        <f t="shared" si="165"/>
        <v>6.4650159149961792E-2</v>
      </c>
      <c r="BM52" s="8">
        <f t="shared" si="166"/>
        <v>0.60123209714332781</v>
      </c>
      <c r="BN52" s="8">
        <f t="shared" si="167"/>
        <v>0.38229238354508721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1.2429022082018899</v>
      </c>
      <c r="F53">
        <f>VLOOKUP(B53,home!$B$2:$E$405,3,FALSE)</f>
        <v>0.55000000000000004</v>
      </c>
      <c r="G53">
        <f>VLOOKUP(C53,away!$B$2:$E$405,4,FALSE)</f>
        <v>0.75</v>
      </c>
      <c r="H53">
        <f>VLOOKUP(A53,away!$A$2:$E$405,3,FALSE)</f>
        <v>1.0788643533122999</v>
      </c>
      <c r="I53">
        <f>VLOOKUP(C53,away!$B$2:$E$405,3,FALSE)</f>
        <v>0.91</v>
      </c>
      <c r="J53">
        <f>VLOOKUP(B53,home!$B$2:$E$405,4,FALSE)</f>
        <v>1.04</v>
      </c>
      <c r="K53" s="3">
        <f t="shared" si="112"/>
        <v>0.51269716088327955</v>
      </c>
      <c r="L53" s="3">
        <f t="shared" si="113"/>
        <v>1.0210372239747607</v>
      </c>
      <c r="M53" s="5">
        <f t="shared" si="114"/>
        <v>0.21572854778421791</v>
      </c>
      <c r="N53" s="5">
        <f t="shared" si="115"/>
        <v>0.11060341397044145</v>
      </c>
      <c r="O53" s="5">
        <f t="shared" si="116"/>
        <v>0.22026687756170435</v>
      </c>
      <c r="P53" s="5">
        <f t="shared" si="117"/>
        <v>0.1129302027625108</v>
      </c>
      <c r="Q53" s="5">
        <f t="shared" si="118"/>
        <v>2.8353028163321692E-2</v>
      </c>
      <c r="R53" s="5">
        <f t="shared" si="119"/>
        <v>0.11245034059959556</v>
      </c>
      <c r="S53" s="5">
        <f t="shared" si="120"/>
        <v>1.4779257111509176E-2</v>
      </c>
      <c r="T53" s="5">
        <f t="shared" si="121"/>
        <v>2.8949497167156186E-2</v>
      </c>
      <c r="U53" s="5">
        <f t="shared" si="122"/>
        <v>5.7652970365770433E-2</v>
      </c>
      <c r="V53" s="5">
        <f t="shared" si="123"/>
        <v>8.5963201822373842E-4</v>
      </c>
      <c r="W53" s="5">
        <f t="shared" si="124"/>
        <v>4.8455056805928997E-3</v>
      </c>
      <c r="X53" s="5">
        <f t="shared" si="125"/>
        <v>4.9474416688665077E-3</v>
      </c>
      <c r="Y53" s="5">
        <f t="shared" si="126"/>
        <v>2.5257610536782581E-3</v>
      </c>
      <c r="Z53" s="5">
        <f t="shared" si="127"/>
        <v>3.8271994533609126E-2</v>
      </c>
      <c r="AA53" s="5">
        <f t="shared" si="128"/>
        <v>1.9621942938721798E-2</v>
      </c>
      <c r="AB53" s="5">
        <f t="shared" si="129"/>
        <v>5.0300572178481901E-3</v>
      </c>
      <c r="AC53" s="5">
        <f t="shared" si="130"/>
        <v>2.8125165606343284E-5</v>
      </c>
      <c r="AD53" s="5">
        <f t="shared" si="131"/>
        <v>6.2106925137094557E-4</v>
      </c>
      <c r="AE53" s="5">
        <f t="shared" si="132"/>
        <v>6.3413482431587311E-4</v>
      </c>
      <c r="AF53" s="5">
        <f t="shared" si="133"/>
        <v>3.237376303226008E-4</v>
      </c>
      <c r="AG53" s="5">
        <f t="shared" si="134"/>
        <v>1.1018272378691855E-4</v>
      </c>
      <c r="AH53" s="5">
        <f t="shared" si="135"/>
        <v>9.7692827636433697E-3</v>
      </c>
      <c r="AI53" s="5">
        <f t="shared" si="136"/>
        <v>5.0086835367859151E-3</v>
      </c>
      <c r="AJ53" s="5">
        <f t="shared" si="137"/>
        <v>1.283968914536481E-3</v>
      </c>
      <c r="AK53" s="5">
        <f t="shared" si="138"/>
        <v>2.1942907238174669E-4</v>
      </c>
      <c r="AL53" s="5">
        <f t="shared" si="139"/>
        <v>5.8892171430746627E-7</v>
      </c>
      <c r="AM53" s="5">
        <f t="shared" si="140"/>
        <v>6.3684088377957563E-5</v>
      </c>
      <c r="AN53" s="5">
        <f t="shared" si="141"/>
        <v>6.5023824808793114E-5</v>
      </c>
      <c r="AO53" s="5">
        <f t="shared" si="142"/>
        <v>3.3195872787495647E-5</v>
      </c>
      <c r="AP53" s="5">
        <f t="shared" si="143"/>
        <v>1.1298073932787953E-5</v>
      </c>
      <c r="AQ53" s="5">
        <f t="shared" si="144"/>
        <v>2.8839385111488543E-6</v>
      </c>
      <c r="AR53" s="5">
        <f t="shared" si="145"/>
        <v>1.9949602706429812E-3</v>
      </c>
      <c r="AS53" s="5">
        <f t="shared" si="146"/>
        <v>1.0228104668335957E-3</v>
      </c>
      <c r="AT53" s="5">
        <f t="shared" si="147"/>
        <v>2.6219601123364311E-4</v>
      </c>
      <c r="AU53" s="5">
        <f t="shared" si="148"/>
        <v>4.4809050184803108E-5</v>
      </c>
      <c r="AV53" s="5">
        <f t="shared" si="149"/>
        <v>5.743368202906235E-6</v>
      </c>
      <c r="AW53" s="5">
        <f t="shared" si="150"/>
        <v>8.5636232935495385E-9</v>
      </c>
      <c r="AX53" s="5">
        <f t="shared" si="151"/>
        <v>5.4417752174697818E-6</v>
      </c>
      <c r="AY53" s="5">
        <f t="shared" si="152"/>
        <v>5.5562550615399954E-6</v>
      </c>
      <c r="AZ53" s="5">
        <f t="shared" si="153"/>
        <v>2.8365716218652551E-6</v>
      </c>
      <c r="BA53" s="5">
        <f t="shared" si="154"/>
        <v>9.6541507146496162E-7</v>
      </c>
      <c r="BB53" s="5">
        <f t="shared" si="155"/>
        <v>2.4643118113799486E-7</v>
      </c>
      <c r="BC53" s="5">
        <f t="shared" si="156"/>
        <v>5.0323081817991956E-8</v>
      </c>
      <c r="BD53" s="5">
        <f t="shared" si="157"/>
        <v>3.3948811611287435E-4</v>
      </c>
      <c r="BE53" s="5">
        <f t="shared" si="158"/>
        <v>1.7405459328468384E-4</v>
      </c>
      <c r="BF53" s="5">
        <f t="shared" si="159"/>
        <v>4.4618647907875665E-5</v>
      </c>
      <c r="BG53" s="5">
        <f t="shared" si="160"/>
        <v>7.6252847016061799E-6</v>
      </c>
      <c r="BH53" s="5">
        <f t="shared" si="161"/>
        <v>9.7736545436004808E-7</v>
      </c>
      <c r="BI53" s="5">
        <f t="shared" si="162"/>
        <v>1.002184987191587E-7</v>
      </c>
      <c r="BJ53" s="8">
        <f t="shared" si="163"/>
        <v>0.18210495470350679</v>
      </c>
      <c r="BK53" s="8">
        <f t="shared" si="164"/>
        <v>0.34433191001884383</v>
      </c>
      <c r="BL53" s="8">
        <f t="shared" si="165"/>
        <v>0.43520093636404594</v>
      </c>
      <c r="BM53" s="8">
        <f t="shared" si="166"/>
        <v>0.19957183708677556</v>
      </c>
      <c r="BN53" s="8">
        <f t="shared" si="167"/>
        <v>0.80033241084179174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1.2429022082018899</v>
      </c>
      <c r="F54">
        <f>VLOOKUP(B54,home!$B$2:$E$405,3,FALSE)</f>
        <v>0.65</v>
      </c>
      <c r="G54">
        <f>VLOOKUP(C54,away!$B$2:$E$405,4,FALSE)</f>
        <v>1.56</v>
      </c>
      <c r="H54">
        <f>VLOOKUP(A54,away!$A$2:$E$405,3,FALSE)</f>
        <v>1.0788643533122999</v>
      </c>
      <c r="I54">
        <f>VLOOKUP(C54,away!$B$2:$E$405,3,FALSE)</f>
        <v>1.18</v>
      </c>
      <c r="J54">
        <f>VLOOKUP(B54,home!$B$2:$E$405,4,FALSE)</f>
        <v>1.1000000000000001</v>
      </c>
      <c r="K54" s="3">
        <f t="shared" si="112"/>
        <v>1.2603028391167166</v>
      </c>
      <c r="L54" s="3">
        <f t="shared" si="113"/>
        <v>1.4003659305993654</v>
      </c>
      <c r="M54" s="5">
        <f t="shared" si="114"/>
        <v>6.9901458131045979E-2</v>
      </c>
      <c r="N54" s="5">
        <f t="shared" si="115"/>
        <v>8.8097006140955531E-2</v>
      </c>
      <c r="O54" s="5">
        <f t="shared" si="116"/>
        <v>9.7887620465934758E-2</v>
      </c>
      <c r="P54" s="5">
        <f t="shared" si="117"/>
        <v>0.12336804598759719</v>
      </c>
      <c r="Q54" s="5">
        <f t="shared" si="118"/>
        <v>5.5514453478564547E-2</v>
      </c>
      <c r="R54" s="5">
        <f t="shared" si="119"/>
        <v>6.8539244363968146E-2</v>
      </c>
      <c r="S54" s="5">
        <f t="shared" si="120"/>
        <v>5.4432608337959168E-2</v>
      </c>
      <c r="T54" s="5">
        <f t="shared" si="121"/>
        <v>7.774054930722521E-2</v>
      </c>
      <c r="U54" s="5">
        <f t="shared" si="122"/>
        <v>8.638020426282346E-2</v>
      </c>
      <c r="V54" s="5">
        <f t="shared" si="123"/>
        <v>1.0674144730481363E-2</v>
      </c>
      <c r="W54" s="5">
        <f t="shared" si="124"/>
        <v>2.3321674443682595E-2</v>
      </c>
      <c r="X54" s="5">
        <f t="shared" si="125"/>
        <v>3.2658878335463014E-2</v>
      </c>
      <c r="Y54" s="5">
        <f t="shared" si="126"/>
        <v>2.2867190276286066E-2</v>
      </c>
      <c r="Z54" s="5">
        <f t="shared" si="127"/>
        <v>3.1993340905441849E-2</v>
      </c>
      <c r="AA54" s="5">
        <f t="shared" si="128"/>
        <v>4.032129837595734E-2</v>
      </c>
      <c r="AB54" s="5">
        <f t="shared" si="129"/>
        <v>2.5408523410045649E-2</v>
      </c>
      <c r="AC54" s="5">
        <f t="shared" si="130"/>
        <v>1.1774149756643539E-3</v>
      </c>
      <c r="AD54" s="5">
        <f t="shared" si="131"/>
        <v>7.3480931285822377E-3</v>
      </c>
      <c r="AE54" s="5">
        <f t="shared" si="132"/>
        <v>1.0290019272137867E-2</v>
      </c>
      <c r="AF54" s="5">
        <f t="shared" si="133"/>
        <v>7.2048962069563771E-3</v>
      </c>
      <c r="AG54" s="5">
        <f t="shared" si="134"/>
        <v>3.3631637272421014E-3</v>
      </c>
      <c r="AH54" s="5">
        <f t="shared" si="135"/>
        <v>1.1200596152507954E-2</v>
      </c>
      <c r="AI54" s="5">
        <f t="shared" si="136"/>
        <v>1.4116143130805546E-2</v>
      </c>
      <c r="AJ54" s="5">
        <f t="shared" si="137"/>
        <v>8.8953076325660844E-3</v>
      </c>
      <c r="AK54" s="5">
        <f t="shared" si="138"/>
        <v>3.7369271547132116E-3</v>
      </c>
      <c r="AL54" s="5">
        <f t="shared" si="139"/>
        <v>8.3120088620716265E-5</v>
      </c>
      <c r="AM54" s="5">
        <f t="shared" si="140"/>
        <v>1.8521645264092464E-3</v>
      </c>
      <c r="AN54" s="5">
        <f t="shared" si="141"/>
        <v>2.5937081006482169E-3</v>
      </c>
      <c r="AO54" s="5">
        <f t="shared" si="142"/>
        <v>1.8160702290336771E-3</v>
      </c>
      <c r="AP54" s="5">
        <f t="shared" si="143"/>
        <v>8.4772095877151579E-4</v>
      </c>
      <c r="AQ54" s="5">
        <f t="shared" si="144"/>
        <v>2.9677988732966498E-4</v>
      </c>
      <c r="AR54" s="5">
        <f t="shared" si="145"/>
        <v>3.1369866508748957E-3</v>
      </c>
      <c r="AS54" s="5">
        <f t="shared" si="146"/>
        <v>3.9535531823688711E-3</v>
      </c>
      <c r="AT54" s="5">
        <f t="shared" si="147"/>
        <v>2.4913371501692097E-3</v>
      </c>
      <c r="AU54" s="5">
        <f t="shared" si="148"/>
        <v>1.0466130945184016E-3</v>
      </c>
      <c r="AV54" s="5">
        <f t="shared" si="149"/>
        <v>3.2976236361956853E-4</v>
      </c>
      <c r="AW54" s="5">
        <f t="shared" si="150"/>
        <v>4.0749280763808137E-6</v>
      </c>
      <c r="AX54" s="5">
        <f t="shared" si="151"/>
        <v>3.8904803519080678E-4</v>
      </c>
      <c r="AY54" s="5">
        <f t="shared" si="152"/>
        <v>5.4480961384782874E-4</v>
      </c>
      <c r="AZ54" s="5">
        <f t="shared" si="153"/>
        <v>3.8146641094774795E-4</v>
      </c>
      <c r="BA54" s="5">
        <f t="shared" si="154"/>
        <v>1.7806418851974763E-4</v>
      </c>
      <c r="BB54" s="5">
        <f t="shared" si="155"/>
        <v>6.2338755765719306E-5</v>
      </c>
      <c r="BC54" s="5">
        <f t="shared" si="156"/>
        <v>1.7459413946053623E-5</v>
      </c>
      <c r="BD54" s="5">
        <f t="shared" si="157"/>
        <v>7.3215487177170056E-4</v>
      </c>
      <c r="BE54" s="5">
        <f t="shared" si="158"/>
        <v>9.2273686356700974E-4</v>
      </c>
      <c r="BF54" s="5">
        <f t="shared" si="159"/>
        <v>5.8146394445557847E-4</v>
      </c>
      <c r="BG54" s="5">
        <f t="shared" si="160"/>
        <v>2.4427355334712348E-4</v>
      </c>
      <c r="BH54" s="5">
        <f t="shared" si="161"/>
        <v>7.6964663201127117E-5</v>
      </c>
      <c r="BI54" s="5">
        <f t="shared" si="162"/>
        <v>1.939975670880848E-5</v>
      </c>
      <c r="BJ54" s="8">
        <f t="shared" si="163"/>
        <v>0.33738555443750579</v>
      </c>
      <c r="BK54" s="8">
        <f t="shared" si="164"/>
        <v>0.26018160186521661</v>
      </c>
      <c r="BL54" s="8">
        <f t="shared" si="165"/>
        <v>0.37002111104392443</v>
      </c>
      <c r="BM54" s="8">
        <f t="shared" si="166"/>
        <v>0.49573304499825105</v>
      </c>
      <c r="BN54" s="8">
        <f t="shared" si="167"/>
        <v>0.50330782856806622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1.2429022082018899</v>
      </c>
      <c r="F55">
        <f>VLOOKUP(B55,home!$B$2:$E$405,3,FALSE)</f>
        <v>1.41</v>
      </c>
      <c r="G55">
        <f>VLOOKUP(C55,away!$B$2:$E$405,4,FALSE)</f>
        <v>0.8</v>
      </c>
      <c r="H55">
        <f>VLOOKUP(A55,away!$A$2:$E$405,3,FALSE)</f>
        <v>1.0788643533122999</v>
      </c>
      <c r="I55">
        <f>VLOOKUP(C55,away!$B$2:$E$405,3,FALSE)</f>
        <v>0.75</v>
      </c>
      <c r="J55">
        <f>VLOOKUP(B55,home!$B$2:$E$405,4,FALSE)</f>
        <v>1.27</v>
      </c>
      <c r="K55" s="3">
        <f t="shared" si="112"/>
        <v>1.4019936908517319</v>
      </c>
      <c r="L55" s="3">
        <f t="shared" si="113"/>
        <v>1.0276182965299658</v>
      </c>
      <c r="M55" s="5">
        <f t="shared" si="114"/>
        <v>8.8070998612286594E-2</v>
      </c>
      <c r="N55" s="5">
        <f t="shared" si="115"/>
        <v>0.12347498440143743</v>
      </c>
      <c r="O55" s="5">
        <f t="shared" si="116"/>
        <v>9.0503369567650926E-2</v>
      </c>
      <c r="P55" s="5">
        <f t="shared" si="117"/>
        <v>0.12688515313466922</v>
      </c>
      <c r="Q55" s="5">
        <f t="shared" si="118"/>
        <v>8.6555574554415662E-2</v>
      </c>
      <c r="R55" s="5">
        <f t="shared" si="119"/>
        <v>4.6501459232665701E-2</v>
      </c>
      <c r="S55" s="5">
        <f t="shared" si="120"/>
        <v>4.5701315812497249E-2</v>
      </c>
      <c r="T55" s="5">
        <f t="shared" si="121"/>
        <v>8.8946092078781069E-2</v>
      </c>
      <c r="U55" s="5">
        <f t="shared" si="122"/>
        <v>6.5194752459596328E-2</v>
      </c>
      <c r="V55" s="5">
        <f t="shared" si="123"/>
        <v>7.3158380381171924E-3</v>
      </c>
      <c r="W55" s="5">
        <f t="shared" si="124"/>
        <v>4.0450123144445821E-2</v>
      </c>
      <c r="X55" s="5">
        <f t="shared" si="125"/>
        <v>4.1567286640122755E-2</v>
      </c>
      <c r="Y55" s="5">
        <f t="shared" si="126"/>
        <v>2.1357652144247875E-2</v>
      </c>
      <c r="Z55" s="5">
        <f t="shared" si="127"/>
        <v>1.5928583440943195E-2</v>
      </c>
      <c r="AA55" s="5">
        <f t="shared" si="128"/>
        <v>2.2331773488407727E-2</v>
      </c>
      <c r="AB55" s="5">
        <f t="shared" si="129"/>
        <v>1.5654502768138807E-2</v>
      </c>
      <c r="AC55" s="5">
        <f t="shared" si="130"/>
        <v>6.5875206112219343E-4</v>
      </c>
      <c r="AD55" s="5">
        <f t="shared" si="131"/>
        <v>1.4177704360672165E-2</v>
      </c>
      <c r="AE55" s="5">
        <f t="shared" si="132"/>
        <v>1.4569268403819398E-2</v>
      </c>
      <c r="AF55" s="5">
        <f t="shared" si="133"/>
        <v>7.4858233894103728E-3</v>
      </c>
      <c r="AG55" s="5">
        <f t="shared" si="134"/>
        <v>2.5641896931833542E-3</v>
      </c>
      <c r="AH55" s="5">
        <f t="shared" si="135"/>
        <v>4.0921259454293661E-3</v>
      </c>
      <c r="AI55" s="5">
        <f t="shared" si="136"/>
        <v>5.7371347576626501E-3</v>
      </c>
      <c r="AJ55" s="5">
        <f t="shared" si="137"/>
        <v>4.0217133669046079E-3</v>
      </c>
      <c r="AK55" s="5">
        <f t="shared" si="138"/>
        <v>1.879472255604779E-3</v>
      </c>
      <c r="AL55" s="5">
        <f t="shared" si="139"/>
        <v>3.7962942385262159E-5</v>
      </c>
      <c r="AM55" s="5">
        <f t="shared" si="140"/>
        <v>3.9754104128846904E-3</v>
      </c>
      <c r="AN55" s="5">
        <f t="shared" si="141"/>
        <v>4.0852044764960529E-3</v>
      </c>
      <c r="AO55" s="5">
        <f t="shared" si="142"/>
        <v>2.0990154325567327E-3</v>
      </c>
      <c r="AP55" s="5">
        <f t="shared" si="143"/>
        <v>7.1899555439801973E-4</v>
      </c>
      <c r="AQ55" s="5">
        <f t="shared" si="144"/>
        <v>1.8471324670577783E-4</v>
      </c>
      <c r="AR55" s="5">
        <f t="shared" si="145"/>
        <v>8.4102869864564043E-4</v>
      </c>
      <c r="AS55" s="5">
        <f t="shared" si="146"/>
        <v>1.1791169293264303E-3</v>
      </c>
      <c r="AT55" s="5">
        <f t="shared" si="147"/>
        <v>8.265572478460615E-4</v>
      </c>
      <c r="AU55" s="5">
        <f t="shared" si="148"/>
        <v>3.8627601553598316E-4</v>
      </c>
      <c r="AV55" s="5">
        <f t="shared" si="149"/>
        <v>1.3538913417719851E-4</v>
      </c>
      <c r="AW55" s="5">
        <f t="shared" si="150"/>
        <v>1.5192710155240491E-6</v>
      </c>
      <c r="AX55" s="5">
        <f t="shared" si="151"/>
        <v>9.2891671956843479E-4</v>
      </c>
      <c r="AY55" s="5">
        <f t="shared" si="152"/>
        <v>9.5457181698111891E-4</v>
      </c>
      <c r="AZ55" s="5">
        <f t="shared" si="153"/>
        <v>4.9046773224082588E-4</v>
      </c>
      <c r="BA55" s="5">
        <f t="shared" si="154"/>
        <v>1.6800453850274429E-4</v>
      </c>
      <c r="BB55" s="5">
        <f t="shared" si="155"/>
        <v>4.3161134416373284E-5</v>
      </c>
      <c r="BC55" s="5">
        <f t="shared" si="156"/>
        <v>8.8706342850508804E-6</v>
      </c>
      <c r="BD55" s="5">
        <f t="shared" si="157"/>
        <v>1.4404274643917446E-4</v>
      </c>
      <c r="BE55" s="5">
        <f t="shared" si="158"/>
        <v>2.0194702172067833E-4</v>
      </c>
      <c r="BF55" s="5">
        <f t="shared" si="159"/>
        <v>1.4156422516934438E-4</v>
      </c>
      <c r="BG55" s="5">
        <f t="shared" si="160"/>
        <v>6.6157383512578246E-5</v>
      </c>
      <c r="BH55" s="5">
        <f t="shared" si="161"/>
        <v>2.3188058571973276E-5</v>
      </c>
      <c r="BI55" s="5">
        <f t="shared" si="162"/>
        <v>6.5019023642013872E-6</v>
      </c>
      <c r="BJ55" s="8">
        <f t="shared" si="163"/>
        <v>0.4548060305095718</v>
      </c>
      <c r="BK55" s="8">
        <f t="shared" si="164"/>
        <v>0.26962459241805886</v>
      </c>
      <c r="BL55" s="8">
        <f t="shared" si="165"/>
        <v>0.2598680732053702</v>
      </c>
      <c r="BM55" s="8">
        <f t="shared" si="166"/>
        <v>0.43728268752485289</v>
      </c>
      <c r="BN55" s="8">
        <f t="shared" si="167"/>
        <v>0.56199153950312553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1.2429022082018899</v>
      </c>
      <c r="F56">
        <f>VLOOKUP(B56,home!$B$2:$E$405,3,FALSE)</f>
        <v>1.1599999999999999</v>
      </c>
      <c r="G56">
        <f>VLOOKUP(C56,away!$B$2:$E$405,4,FALSE)</f>
        <v>0.85</v>
      </c>
      <c r="H56">
        <f>VLOOKUP(A56,away!$A$2:$E$405,3,FALSE)</f>
        <v>1.0788643533122999</v>
      </c>
      <c r="I56">
        <f>VLOOKUP(C56,away!$B$2:$E$405,3,FALSE)</f>
        <v>0.6</v>
      </c>
      <c r="J56">
        <f>VLOOKUP(B56,home!$B$2:$E$405,4,FALSE)</f>
        <v>0.75</v>
      </c>
      <c r="K56" s="3">
        <f t="shared" si="112"/>
        <v>1.2255015772870632</v>
      </c>
      <c r="L56" s="3">
        <f t="shared" si="113"/>
        <v>0.48548895899053496</v>
      </c>
      <c r="M56" s="5">
        <f t="shared" si="114"/>
        <v>0.180686727188201</v>
      </c>
      <c r="N56" s="5">
        <f t="shared" si="115"/>
        <v>0.22143186916397764</v>
      </c>
      <c r="O56" s="5">
        <f t="shared" si="116"/>
        <v>8.7721411086006479E-2</v>
      </c>
      <c r="P56" s="5">
        <f t="shared" si="117"/>
        <v>0.10750272764774782</v>
      </c>
      <c r="Q56" s="5">
        <f t="shared" si="118"/>
        <v>0.13568255246103861</v>
      </c>
      <c r="R56" s="5">
        <f t="shared" si="119"/>
        <v>2.1293888274663032E-2</v>
      </c>
      <c r="S56" s="5">
        <f t="shared" si="120"/>
        <v>1.5990156874760911E-2</v>
      </c>
      <c r="T56" s="5">
        <f t="shared" si="121"/>
        <v>6.5872381147488265E-2</v>
      </c>
      <c r="U56" s="5">
        <f t="shared" si="122"/>
        <v>2.6095693667174048E-2</v>
      </c>
      <c r="V56" s="5">
        <f t="shared" si="123"/>
        <v>1.0570692689450729E-3</v>
      </c>
      <c r="W56" s="5">
        <f t="shared" si="124"/>
        <v>5.5426394017112503E-2</v>
      </c>
      <c r="X56" s="5">
        <f t="shared" si="125"/>
        <v>2.6908902331967157E-2</v>
      </c>
      <c r="Y56" s="5">
        <f t="shared" si="126"/>
        <v>6.5319874903623579E-3</v>
      </c>
      <c r="Z56" s="5">
        <f t="shared" si="127"/>
        <v>3.4459825504423057E-3</v>
      </c>
      <c r="AA56" s="5">
        <f t="shared" si="128"/>
        <v>4.2230570508707422E-3</v>
      </c>
      <c r="AB56" s="5">
        <f t="shared" si="129"/>
        <v>2.5876815384076744E-3</v>
      </c>
      <c r="AC56" s="5">
        <f t="shared" si="130"/>
        <v>3.9307615275831208E-5</v>
      </c>
      <c r="AD56" s="5">
        <f t="shared" si="131"/>
        <v>1.6981283322826404E-2</v>
      </c>
      <c r="AE56" s="5">
        <f t="shared" si="132"/>
        <v>8.244225562722321E-3</v>
      </c>
      <c r="AF56" s="5">
        <f t="shared" si="133"/>
        <v>2.0012402430646089E-3</v>
      </c>
      <c r="AG56" s="5">
        <f t="shared" si="134"/>
        <v>3.2386001409846744E-4</v>
      </c>
      <c r="AH56" s="5">
        <f t="shared" si="135"/>
        <v>4.1824662027844568E-4</v>
      </c>
      <c r="AI56" s="5">
        <f t="shared" si="136"/>
        <v>5.1256189284621854E-4</v>
      </c>
      <c r="AJ56" s="5">
        <f t="shared" si="137"/>
        <v>3.1407270407014174E-4</v>
      </c>
      <c r="AK56" s="5">
        <f t="shared" si="138"/>
        <v>1.2829886474025726E-4</v>
      </c>
      <c r="AL56" s="5">
        <f t="shared" si="139"/>
        <v>9.3547012007776875E-7</v>
      </c>
      <c r="AM56" s="5">
        <f t="shared" si="140"/>
        <v>4.1621178992964514E-3</v>
      </c>
      <c r="AN56" s="5">
        <f t="shared" si="141"/>
        <v>2.0206622861253061E-3</v>
      </c>
      <c r="AO56" s="5">
        <f t="shared" si="142"/>
        <v>4.9050461488120477E-4</v>
      </c>
      <c r="AP56" s="5">
        <f t="shared" si="143"/>
        <v>7.9378191619576473E-5</v>
      </c>
      <c r="AQ56" s="5">
        <f t="shared" si="144"/>
        <v>9.634308903984841E-6</v>
      </c>
      <c r="AR56" s="5">
        <f t="shared" si="145"/>
        <v>4.0610823256058443E-5</v>
      </c>
      <c r="AS56" s="5">
        <f t="shared" si="146"/>
        <v>4.976862795522577E-5</v>
      </c>
      <c r="AT56" s="5">
        <f t="shared" si="147"/>
        <v>3.0495766029271105E-5</v>
      </c>
      <c r="AU56" s="5">
        <f t="shared" si="148"/>
        <v>1.2457536456482993E-5</v>
      </c>
      <c r="AV56" s="5">
        <f t="shared" si="149"/>
        <v>3.8166826441327499E-6</v>
      </c>
      <c r="AW56" s="5">
        <f t="shared" si="150"/>
        <v>1.5460397350938321E-8</v>
      </c>
      <c r="AX56" s="5">
        <f t="shared" si="151"/>
        <v>8.5011367507375406E-4</v>
      </c>
      <c r="AY56" s="5">
        <f t="shared" si="152"/>
        <v>4.1272080313517462E-4</v>
      </c>
      <c r="AZ56" s="5">
        <f t="shared" si="153"/>
        <v>1.0018569653391674E-4</v>
      </c>
      <c r="BA56" s="5">
        <f t="shared" si="154"/>
        <v>1.6213016505330965E-5</v>
      </c>
      <c r="BB56" s="5">
        <f t="shared" si="155"/>
        <v>1.9678101263173719E-6</v>
      </c>
      <c r="BC56" s="5">
        <f t="shared" si="156"/>
        <v>1.9107001794337083E-7</v>
      </c>
      <c r="BD56" s="5">
        <f t="shared" si="157"/>
        <v>3.2860177177220695E-6</v>
      </c>
      <c r="BE56" s="5">
        <f t="shared" si="158"/>
        <v>4.0270198960616317E-6</v>
      </c>
      <c r="BF56" s="5">
        <f t="shared" si="159"/>
        <v>2.4675596171949576E-6</v>
      </c>
      <c r="BG56" s="5">
        <f t="shared" si="160"/>
        <v>1.0079994009740941E-6</v>
      </c>
      <c r="BH56" s="5">
        <f t="shared" si="161"/>
        <v>3.0882621394954179E-7</v>
      </c>
      <c r="BI56" s="5">
        <f t="shared" si="162"/>
        <v>7.5693402460551101E-8</v>
      </c>
      <c r="BJ56" s="8">
        <f t="shared" si="163"/>
        <v>0.5475483851268772</v>
      </c>
      <c r="BK56" s="8">
        <f t="shared" si="164"/>
        <v>0.30568964486818584</v>
      </c>
      <c r="BL56" s="8">
        <f t="shared" si="165"/>
        <v>0.1434432342516466</v>
      </c>
      <c r="BM56" s="8">
        <f t="shared" si="166"/>
        <v>0.24539536563277972</v>
      </c>
      <c r="BN56" s="8">
        <f t="shared" si="167"/>
        <v>0.75431917582163466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1.2429022082018899</v>
      </c>
      <c r="F57">
        <f>VLOOKUP(B57,home!$B$2:$E$405,3,FALSE)</f>
        <v>1.1100000000000001</v>
      </c>
      <c r="G57">
        <f>VLOOKUP(C57,away!$B$2:$E$405,4,FALSE)</f>
        <v>1.21</v>
      </c>
      <c r="H57">
        <f>VLOOKUP(A57,away!$A$2:$E$405,3,FALSE)</f>
        <v>1.0788643533122999</v>
      </c>
      <c r="I57">
        <f>VLOOKUP(C57,away!$B$2:$E$405,3,FALSE)</f>
        <v>0.5</v>
      </c>
      <c r="J57">
        <f>VLOOKUP(B57,home!$B$2:$E$405,4,FALSE)</f>
        <v>0.75</v>
      </c>
      <c r="K57" s="3">
        <f t="shared" si="112"/>
        <v>1.6693419558359583</v>
      </c>
      <c r="L57" s="3">
        <f t="shared" si="113"/>
        <v>0.40457413249211249</v>
      </c>
      <c r="M57" s="5">
        <f t="shared" si="114"/>
        <v>0.12569259335299382</v>
      </c>
      <c r="N57" s="5">
        <f t="shared" si="115"/>
        <v>0.20982391962198049</v>
      </c>
      <c r="O57" s="5">
        <f t="shared" si="116"/>
        <v>5.0851971916471339E-2</v>
      </c>
      <c r="P57" s="5">
        <f t="shared" si="117"/>
        <v>8.4889330257157503E-2</v>
      </c>
      <c r="Q57" s="5">
        <f t="shared" si="118"/>
        <v>0.17513393618146195</v>
      </c>
      <c r="R57" s="5">
        <f t="shared" si="119"/>
        <v>1.0286696211809828E-2</v>
      </c>
      <c r="S57" s="5">
        <f t="shared" si="120"/>
        <v>1.4332981362057944E-2</v>
      </c>
      <c r="T57" s="5">
        <f t="shared" si="121"/>
        <v>7.0854660300543951E-2</v>
      </c>
      <c r="U57" s="5">
        <f t="shared" si="122"/>
        <v>1.7172013573312963E-2</v>
      </c>
      <c r="V57" s="5">
        <f t="shared" si="123"/>
        <v>1.0755669455632419E-3</v>
      </c>
      <c r="W57" s="5">
        <f t="shared" si="124"/>
        <v>9.7452809186137176E-2</v>
      </c>
      <c r="X57" s="5">
        <f t="shared" si="125"/>
        <v>3.9426885735400825E-2</v>
      </c>
      <c r="Y57" s="5">
        <f t="shared" si="126"/>
        <v>7.9755490466327152E-3</v>
      </c>
      <c r="Z57" s="5">
        <f t="shared" si="127"/>
        <v>1.3872437320342869E-3</v>
      </c>
      <c r="AA57" s="5">
        <f t="shared" si="128"/>
        <v>2.3157841648552909E-3</v>
      </c>
      <c r="AB57" s="5">
        <f t="shared" si="129"/>
        <v>1.9329178335267367E-3</v>
      </c>
      <c r="AC57" s="5">
        <f t="shared" si="130"/>
        <v>4.5400526007518249E-5</v>
      </c>
      <c r="AD57" s="5">
        <f t="shared" si="131"/>
        <v>4.0670515772123689E-2</v>
      </c>
      <c r="AE57" s="5">
        <f t="shared" si="132"/>
        <v>1.645423863651372E-2</v>
      </c>
      <c r="AF57" s="5">
        <f t="shared" si="133"/>
        <v>3.3284796610928685E-3</v>
      </c>
      <c r="AG57" s="5">
        <f t="shared" si="134"/>
        <v>4.488722571347626E-4</v>
      </c>
      <c r="AH57" s="5">
        <f t="shared" si="135"/>
        <v>1.4031073236072303E-4</v>
      </c>
      <c r="AI57" s="5">
        <f t="shared" si="136"/>
        <v>2.342265923838251E-4</v>
      </c>
      <c r="AJ57" s="5">
        <f t="shared" si="137"/>
        <v>1.955021389194032E-4</v>
      </c>
      <c r="AK57" s="5">
        <f t="shared" si="138"/>
        <v>1.0878664098460991E-4</v>
      </c>
      <c r="AL57" s="5">
        <f t="shared" si="139"/>
        <v>1.2264908037269279E-6</v>
      </c>
      <c r="AM57" s="5">
        <f t="shared" si="140"/>
        <v>1.3578599668778817E-2</v>
      </c>
      <c r="AN57" s="5">
        <f t="shared" si="141"/>
        <v>5.4935501814538761E-3</v>
      </c>
      <c r="AO57" s="5">
        <f t="shared" si="142"/>
        <v>1.1112741494817943E-3</v>
      </c>
      <c r="AP57" s="5">
        <f t="shared" si="143"/>
        <v>1.4986425832916905E-4</v>
      </c>
      <c r="AQ57" s="5">
        <f t="shared" si="144"/>
        <v>1.5157800576274348E-5</v>
      </c>
      <c r="AR57" s="5">
        <f t="shared" si="145"/>
        <v>1.1353218564834503E-5</v>
      </c>
      <c r="AS57" s="5">
        <f t="shared" si="146"/>
        <v>1.8952404084053945E-5</v>
      </c>
      <c r="AT57" s="5">
        <f t="shared" si="147"/>
        <v>1.581902165073401E-5</v>
      </c>
      <c r="AU57" s="5">
        <f t="shared" si="148"/>
        <v>8.8024521806158927E-6</v>
      </c>
      <c r="AV57" s="5">
        <f t="shared" si="149"/>
        <v>3.6735756848354588E-6</v>
      </c>
      <c r="AW57" s="5">
        <f t="shared" si="150"/>
        <v>2.3009395850783577E-8</v>
      </c>
      <c r="AX57" s="5">
        <f t="shared" si="151"/>
        <v>3.7778876880987891E-3</v>
      </c>
      <c r="AY57" s="5">
        <f t="shared" si="152"/>
        <v>1.5284356340652002E-3</v>
      </c>
      <c r="AZ57" s="5">
        <f t="shared" si="153"/>
        <v>3.0918276036098009E-4</v>
      </c>
      <c r="BA57" s="5">
        <f t="shared" si="154"/>
        <v>4.1695782351520075E-5</v>
      </c>
      <c r="BB57" s="5">
        <f t="shared" si="155"/>
        <v>4.217258743361541E-6</v>
      </c>
      <c r="BC57" s="5">
        <f t="shared" si="156"/>
        <v>3.4123875951805451E-7</v>
      </c>
      <c r="BD57" s="5">
        <f t="shared" si="157"/>
        <v>7.6553642531021058E-7</v>
      </c>
      <c r="BE57" s="5">
        <f t="shared" si="158"/>
        <v>1.2779420734910152E-6</v>
      </c>
      <c r="BF57" s="5">
        <f t="shared" si="159"/>
        <v>1.0666611602032759E-6</v>
      </c>
      <c r="BG57" s="5">
        <f t="shared" si="160"/>
        <v>5.9354074246266295E-7</v>
      </c>
      <c r="BH57" s="5">
        <f t="shared" si="161"/>
        <v>2.477056159727372E-7</v>
      </c>
      <c r="BI57" s="5">
        <f t="shared" si="162"/>
        <v>8.2701075487895915E-8</v>
      </c>
      <c r="BJ57" s="8">
        <f t="shared" si="163"/>
        <v>0.68758007282002132</v>
      </c>
      <c r="BK57" s="8">
        <f t="shared" si="164"/>
        <v>0.22756553456864895</v>
      </c>
      <c r="BL57" s="8">
        <f t="shared" si="165"/>
        <v>8.3300844563882745E-2</v>
      </c>
      <c r="BM57" s="8">
        <f t="shared" si="166"/>
        <v>0.34162683551804301</v>
      </c>
      <c r="BN57" s="8">
        <f t="shared" si="167"/>
        <v>0.65667844754187488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1.2429022082018899</v>
      </c>
      <c r="F58">
        <f>VLOOKUP(B58,home!$B$2:$E$405,3,FALSE)</f>
        <v>1.61</v>
      </c>
      <c r="G58">
        <f>VLOOKUP(C58,away!$B$2:$E$405,4,FALSE)</f>
        <v>1.21</v>
      </c>
      <c r="H58">
        <f>VLOOKUP(A58,away!$A$2:$E$405,3,FALSE)</f>
        <v>1.0788643533122999</v>
      </c>
      <c r="I58">
        <f>VLOOKUP(C58,away!$B$2:$E$405,3,FALSE)</f>
        <v>0.5</v>
      </c>
      <c r="J58">
        <f>VLOOKUP(B58,home!$B$2:$E$405,4,FALSE)</f>
        <v>1.22</v>
      </c>
      <c r="K58" s="3">
        <f t="shared" si="112"/>
        <v>2.4212977917981018</v>
      </c>
      <c r="L58" s="3">
        <f t="shared" si="113"/>
        <v>0.65810725552050298</v>
      </c>
      <c r="M58" s="5">
        <f t="shared" si="114"/>
        <v>4.5986608367704872E-2</v>
      </c>
      <c r="N58" s="5">
        <f t="shared" si="115"/>
        <v>0.11134727329300791</v>
      </c>
      <c r="O58" s="5">
        <f t="shared" si="116"/>
        <v>3.026412062356645E-2</v>
      </c>
      <c r="P58" s="5">
        <f t="shared" si="117"/>
        <v>7.3278448436552832E-2</v>
      </c>
      <c r="Q58" s="5">
        <f t="shared" si="118"/>
        <v>0.13480245347354994</v>
      </c>
      <c r="R58" s="5">
        <f t="shared" si="119"/>
        <v>9.9585186821583814E-3</v>
      </c>
      <c r="S58" s="5">
        <f t="shared" si="120"/>
        <v>2.9191819074439216E-2</v>
      </c>
      <c r="T58" s="5">
        <f t="shared" si="121"/>
        <v>8.8714472692908247E-2</v>
      </c>
      <c r="U58" s="5">
        <f t="shared" si="122"/>
        <v>2.4112539294690229E-2</v>
      </c>
      <c r="V58" s="5">
        <f t="shared" si="123"/>
        <v>5.1684882590919343E-3</v>
      </c>
      <c r="W58" s="5">
        <f t="shared" si="124"/>
        <v>0.10879896097482426</v>
      </c>
      <c r="X58" s="5">
        <f t="shared" si="125"/>
        <v>7.1601385610623902E-2</v>
      </c>
      <c r="Y58" s="5">
        <f t="shared" si="126"/>
        <v>2.3560695687836457E-2</v>
      </c>
      <c r="Z58" s="5">
        <f t="shared" si="127"/>
        <v>2.1845911329883031E-3</v>
      </c>
      <c r="AA58" s="5">
        <f t="shared" si="128"/>
        <v>5.2895456862862913E-3</v>
      </c>
      <c r="AB58" s="5">
        <f t="shared" si="129"/>
        <v>6.4037826449100882E-3</v>
      </c>
      <c r="AC58" s="5">
        <f t="shared" si="130"/>
        <v>5.1474061394193675E-4</v>
      </c>
      <c r="AD58" s="5">
        <f t="shared" si="131"/>
        <v>6.585867098956745E-2</v>
      </c>
      <c r="AE58" s="5">
        <f t="shared" si="132"/>
        <v>4.3342069217172007E-2</v>
      </c>
      <c r="AF58" s="5">
        <f t="shared" si="133"/>
        <v>1.4261865110546368E-2</v>
      </c>
      <c r="AG58" s="5">
        <f t="shared" si="134"/>
        <v>3.128612302168429E-3</v>
      </c>
      <c r="AH58" s="5">
        <f t="shared" si="135"/>
        <v>3.5942381874133953E-4</v>
      </c>
      <c r="AI58" s="5">
        <f t="shared" si="136"/>
        <v>8.7027209863804657E-4</v>
      </c>
      <c r="AJ58" s="5">
        <f t="shared" si="137"/>
        <v>1.0535939553479013E-3</v>
      </c>
      <c r="AK58" s="5">
        <f t="shared" si="138"/>
        <v>8.5035490584523367E-4</v>
      </c>
      <c r="AL58" s="5">
        <f t="shared" si="139"/>
        <v>3.2809024084005329E-5</v>
      </c>
      <c r="AM58" s="5">
        <f t="shared" si="140"/>
        <v>3.1892690927559461E-2</v>
      </c>
      <c r="AN58" s="5">
        <f t="shared" si="141"/>
        <v>2.0988811297499802E-2</v>
      </c>
      <c r="AO58" s="5">
        <f t="shared" si="142"/>
        <v>6.9064444998176589E-3</v>
      </c>
      <c r="AP58" s="5">
        <f t="shared" si="143"/>
        <v>1.5150604117265577E-3</v>
      </c>
      <c r="AQ58" s="5">
        <f t="shared" si="144"/>
        <v>2.4926806237728202E-4</v>
      </c>
      <c r="AR58" s="5">
        <f t="shared" si="145"/>
        <v>4.7307884584112346E-5</v>
      </c>
      <c r="AS58" s="5">
        <f t="shared" si="146"/>
        <v>1.1454647647815067E-4</v>
      </c>
      <c r="AT58" s="5">
        <f t="shared" si="147"/>
        <v>1.3867556527739975E-4</v>
      </c>
      <c r="AU58" s="5">
        <f t="shared" si="148"/>
        <v>1.119249466608405E-4</v>
      </c>
      <c r="AV58" s="5">
        <f t="shared" si="149"/>
        <v>6.7750906549253356E-5</v>
      </c>
      <c r="AW58" s="5">
        <f t="shared" si="150"/>
        <v>1.4522309772648482E-6</v>
      </c>
      <c r="AX58" s="5">
        <f t="shared" si="151"/>
        <v>1.2870283686233183E-2</v>
      </c>
      <c r="AY58" s="5">
        <f t="shared" si="152"/>
        <v>8.470027074517222E-3</v>
      </c>
      <c r="AZ58" s="5">
        <f t="shared" si="153"/>
        <v>2.7870931360974411E-3</v>
      </c>
      <c r="BA58" s="5">
        <f t="shared" si="154"/>
        <v>6.1140207155903966E-4</v>
      </c>
      <c r="BB58" s="5">
        <f t="shared" si="155"/>
        <v>1.0059203483331743E-4</v>
      </c>
      <c r="BC58" s="5">
        <f t="shared" si="156"/>
        <v>1.3240069594275476E-5</v>
      </c>
      <c r="BD58" s="5">
        <f t="shared" si="157"/>
        <v>5.1889436813551456E-6</v>
      </c>
      <c r="BE58" s="5">
        <f t="shared" si="158"/>
        <v>1.2563977877429928E-5</v>
      </c>
      <c r="BF58" s="5">
        <f t="shared" si="159"/>
        <v>1.5210565945410648E-5</v>
      </c>
      <c r="BG58" s="5">
        <f t="shared" si="160"/>
        <v>1.2276436578540735E-5</v>
      </c>
      <c r="BH58" s="5">
        <f t="shared" si="161"/>
        <v>7.431227194692531E-6</v>
      </c>
      <c r="BI58" s="5">
        <f t="shared" si="162"/>
        <v>3.5986427993718039E-6</v>
      </c>
      <c r="BJ58" s="8">
        <f t="shared" si="163"/>
        <v>0.75182137262402049</v>
      </c>
      <c r="BK58" s="8">
        <f t="shared" si="164"/>
        <v>0.16264294085033201</v>
      </c>
      <c r="BL58" s="8">
        <f t="shared" si="165"/>
        <v>7.9698627283810553E-2</v>
      </c>
      <c r="BM58" s="8">
        <f t="shared" si="166"/>
        <v>0.58224153417107072</v>
      </c>
      <c r="BN58" s="8">
        <f t="shared" si="167"/>
        <v>0.40563742287654037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1.2429022082018899</v>
      </c>
      <c r="F59">
        <f>VLOOKUP(B59,home!$B$2:$E$405,3,FALSE)</f>
        <v>0.7</v>
      </c>
      <c r="G59">
        <f>VLOOKUP(C59,away!$B$2:$E$405,4,FALSE)</f>
        <v>0.75</v>
      </c>
      <c r="H59">
        <f>VLOOKUP(A59,away!$A$2:$E$405,3,FALSE)</f>
        <v>1.0788643533122999</v>
      </c>
      <c r="I59">
        <f>VLOOKUP(C59,away!$B$2:$E$405,3,FALSE)</f>
        <v>1.45</v>
      </c>
      <c r="J59">
        <f>VLOOKUP(B59,home!$B$2:$E$405,4,FALSE)</f>
        <v>0.93</v>
      </c>
      <c r="K59" s="3">
        <f t="shared" si="112"/>
        <v>0.65252365930599221</v>
      </c>
      <c r="L59" s="3">
        <f t="shared" si="113"/>
        <v>1.4548485804416365</v>
      </c>
      <c r="M59" s="5">
        <f t="shared" si="114"/>
        <v>0.12155696969113111</v>
      </c>
      <c r="N59" s="5">
        <f t="shared" si="115"/>
        <v>7.9318798677004476E-2</v>
      </c>
      <c r="O59" s="5">
        <f t="shared" si="116"/>
        <v>0.1768469847979291</v>
      </c>
      <c r="P59" s="5">
        <f t="shared" si="117"/>
        <v>0.1153968416575759</v>
      </c>
      <c r="Q59" s="5">
        <f t="shared" si="118"/>
        <v>2.5878696382237117E-2</v>
      </c>
      <c r="R59" s="5">
        <f t="shared" si="119"/>
        <v>0.12864279239432544</v>
      </c>
      <c r="S59" s="5">
        <f t="shared" si="120"/>
        <v>2.7387222424143768E-2</v>
      </c>
      <c r="T59" s="5">
        <f t="shared" si="121"/>
        <v>3.7649584695377776E-2</v>
      </c>
      <c r="U59" s="5">
        <f t="shared" si="122"/>
        <v>8.3942465636486316E-2</v>
      </c>
      <c r="V59" s="5">
        <f t="shared" si="123"/>
        <v>2.8888137138496669E-3</v>
      </c>
      <c r="W59" s="5">
        <f t="shared" si="124"/>
        <v>5.6288205538020369E-3</v>
      </c>
      <c r="X59" s="5">
        <f t="shared" si="125"/>
        <v>8.1890815922595981E-3</v>
      </c>
      <c r="Y59" s="5">
        <f t="shared" si="126"/>
        <v>5.9569368648098074E-3</v>
      </c>
      <c r="Z59" s="5">
        <f t="shared" si="127"/>
        <v>6.2385261299644168E-2</v>
      </c>
      <c r="AA59" s="5">
        <f t="shared" si="128"/>
        <v>4.0707858990004321E-2</v>
      </c>
      <c r="AB59" s="5">
        <f t="shared" si="129"/>
        <v>1.3281420555334971E-2</v>
      </c>
      <c r="AC59" s="5">
        <f t="shared" si="130"/>
        <v>1.7140110289561733E-4</v>
      </c>
      <c r="AD59" s="5">
        <f t="shared" si="131"/>
        <v>9.1823464633592139E-4</v>
      </c>
      <c r="AE59" s="5">
        <f t="shared" si="132"/>
        <v>1.3358923717341432E-3</v>
      </c>
      <c r="AF59" s="5">
        <f t="shared" si="133"/>
        <v>9.7176056032011475E-4</v>
      </c>
      <c r="AG59" s="5">
        <f t="shared" si="134"/>
        <v>4.712548239036294E-4</v>
      </c>
      <c r="AH59" s="5">
        <f t="shared" si="135"/>
        <v>2.2690277210566996E-2</v>
      </c>
      <c r="AI59" s="5">
        <f t="shared" si="136"/>
        <v>1.4805942716106539E-2</v>
      </c>
      <c r="AJ59" s="5">
        <f t="shared" si="137"/>
        <v>4.8306139602943684E-3</v>
      </c>
      <c r="AK59" s="5">
        <f t="shared" si="138"/>
        <v>1.0506966326886311E-3</v>
      </c>
      <c r="AL59" s="5">
        <f t="shared" si="139"/>
        <v>6.508601187093432E-6</v>
      </c>
      <c r="AM59" s="5">
        <f t="shared" si="140"/>
        <v>1.1983396630573183E-4</v>
      </c>
      <c r="AN59" s="5">
        <f t="shared" si="141"/>
        <v>1.7434027576858482E-4</v>
      </c>
      <c r="AO59" s="5">
        <f t="shared" si="142"/>
        <v>1.2681935135786456E-4</v>
      </c>
      <c r="AP59" s="5">
        <f t="shared" si="143"/>
        <v>6.1500984431839449E-5</v>
      </c>
      <c r="AQ59" s="5">
        <f t="shared" si="144"/>
        <v>2.2368654974106228E-5</v>
      </c>
      <c r="AR59" s="5">
        <f t="shared" si="145"/>
        <v>6.6021835179241144E-3</v>
      </c>
      <c r="AS59" s="5">
        <f t="shared" si="146"/>
        <v>4.3080809485255521E-3</v>
      </c>
      <c r="AT59" s="5">
        <f t="shared" si="147"/>
        <v>1.4055623725591612E-3</v>
      </c>
      <c r="AU59" s="5">
        <f t="shared" si="148"/>
        <v>3.0572090090837215E-4</v>
      </c>
      <c r="AV59" s="5">
        <f t="shared" si="149"/>
        <v>4.9872530246763895E-5</v>
      </c>
      <c r="AW59" s="5">
        <f t="shared" si="150"/>
        <v>1.7163237728224602E-7</v>
      </c>
      <c r="AX59" s="5">
        <f t="shared" si="151"/>
        <v>1.3032416367161181E-5</v>
      </c>
      <c r="AY59" s="5">
        <f t="shared" si="152"/>
        <v>1.8960192451488791E-5</v>
      </c>
      <c r="AZ59" s="5">
        <f t="shared" si="153"/>
        <v>1.3792104536474352E-5</v>
      </c>
      <c r="BA59" s="5">
        <f t="shared" si="154"/>
        <v>6.6884745687307875E-6</v>
      </c>
      <c r="BB59" s="5">
        <f t="shared" si="155"/>
        <v>2.4326794329094961E-6</v>
      </c>
      <c r="BC59" s="5">
        <f t="shared" si="156"/>
        <v>7.0783604392758833E-7</v>
      </c>
      <c r="BD59" s="5">
        <f t="shared" si="157"/>
        <v>1.6008628864778453E-3</v>
      </c>
      <c r="BE59" s="5">
        <f t="shared" si="158"/>
        <v>1.0446009087316768E-3</v>
      </c>
      <c r="BF59" s="5">
        <f t="shared" si="159"/>
        <v>3.408134037399792E-4</v>
      </c>
      <c r="BG59" s="5">
        <f t="shared" si="160"/>
        <v>7.4129603116313938E-5</v>
      </c>
      <c r="BH59" s="5">
        <f t="shared" si="161"/>
        <v>1.209282997208951E-5</v>
      </c>
      <c r="BI59" s="5">
        <f t="shared" si="162"/>
        <v>1.5781715329506056E-6</v>
      </c>
      <c r="BJ59" s="8">
        <f t="shared" si="163"/>
        <v>0.16687953810402339</v>
      </c>
      <c r="BK59" s="8">
        <f t="shared" si="164"/>
        <v>0.2674267173832347</v>
      </c>
      <c r="BL59" s="8">
        <f t="shared" si="165"/>
        <v>0.50254455096747153</v>
      </c>
      <c r="BM59" s="8">
        <f t="shared" si="166"/>
        <v>0.35157619559409653</v>
      </c>
      <c r="BN59" s="8">
        <f t="shared" si="167"/>
        <v>0.64764108360020312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1.2429022082018899</v>
      </c>
      <c r="F60">
        <f>VLOOKUP(B60,home!$B$2:$E$405,3,FALSE)</f>
        <v>1.06</v>
      </c>
      <c r="G60">
        <f>VLOOKUP(C60,away!$B$2:$E$405,4,FALSE)</f>
        <v>0.91</v>
      </c>
      <c r="H60">
        <f>VLOOKUP(A60,away!$A$2:$E$405,3,FALSE)</f>
        <v>1.0788643533122999</v>
      </c>
      <c r="I60">
        <f>VLOOKUP(C60,away!$B$2:$E$405,3,FALSE)</f>
        <v>0.7</v>
      </c>
      <c r="J60">
        <f>VLOOKUP(B60,home!$B$2:$E$405,4,FALSE)</f>
        <v>0.52</v>
      </c>
      <c r="K60" s="3">
        <f t="shared" si="112"/>
        <v>1.1989034700315431</v>
      </c>
      <c r="L60" s="3">
        <f t="shared" si="113"/>
        <v>0.39270662460567718</v>
      </c>
      <c r="M60" s="5">
        <f t="shared" si="114"/>
        <v>0.20359753638742192</v>
      </c>
      <c r="N60" s="5">
        <f t="shared" si="115"/>
        <v>0.24409379286475347</v>
      </c>
      <c r="O60" s="5">
        <f t="shared" si="116"/>
        <v>7.9954101292735988E-2</v>
      </c>
      <c r="P60" s="5">
        <f t="shared" si="117"/>
        <v>9.5857249483114637E-2</v>
      </c>
      <c r="Q60" s="5">
        <f t="shared" si="118"/>
        <v>0.14632244763935687</v>
      </c>
      <c r="R60" s="5">
        <f t="shared" si="119"/>
        <v>1.5699252621025381E-2</v>
      </c>
      <c r="S60" s="5">
        <f t="shared" si="120"/>
        <v>1.1282813684178442E-2</v>
      </c>
      <c r="T60" s="5">
        <f t="shared" si="121"/>
        <v>5.7461794516492769E-2</v>
      </c>
      <c r="U60" s="5">
        <f t="shared" si="122"/>
        <v>1.8821888444249122E-2</v>
      </c>
      <c r="V60" s="5">
        <f t="shared" si="123"/>
        <v>5.9023825216177246E-4</v>
      </c>
      <c r="W60" s="5">
        <f t="shared" si="124"/>
        <v>5.847549673944457E-2</v>
      </c>
      <c r="X60" s="5">
        <f t="shared" si="125"/>
        <v>2.2963714946687554E-2</v>
      </c>
      <c r="Y60" s="5">
        <f t="shared" si="126"/>
        <v>4.5090014925603036E-3</v>
      </c>
      <c r="Z60" s="5">
        <f t="shared" si="127"/>
        <v>2.0550668352115695E-3</v>
      </c>
      <c r="AA60" s="5">
        <f t="shared" si="128"/>
        <v>2.4638267598818915E-3</v>
      </c>
      <c r="AB60" s="5">
        <f t="shared" si="129"/>
        <v>1.4769452259894872E-3</v>
      </c>
      <c r="AC60" s="5">
        <f t="shared" si="130"/>
        <v>1.7368400054055099E-5</v>
      </c>
      <c r="AD60" s="5">
        <f t="shared" si="131"/>
        <v>1.7526618988184566E-2</v>
      </c>
      <c r="AE60" s="5">
        <f t="shared" si="132"/>
        <v>6.8828193835997285E-3</v>
      </c>
      <c r="AF60" s="5">
        <f t="shared" si="133"/>
        <v>1.3514643839519884E-3</v>
      </c>
      <c r="AG60" s="5">
        <f t="shared" si="134"/>
        <v>1.7690967216552544E-4</v>
      </c>
      <c r="AH60" s="5">
        <f t="shared" si="135"/>
        <v>2.0175959004875164E-4</v>
      </c>
      <c r="AI60" s="5">
        <f t="shared" si="136"/>
        <v>2.4189027262158988E-4</v>
      </c>
      <c r="AJ60" s="5">
        <f t="shared" si="137"/>
        <v>1.450015436064501E-4</v>
      </c>
      <c r="AK60" s="5">
        <f t="shared" si="138"/>
        <v>5.7947617929901034E-5</v>
      </c>
      <c r="AL60" s="5">
        <f t="shared" si="139"/>
        <v>3.2709375302774193E-7</v>
      </c>
      <c r="AM60" s="5">
        <f t="shared" si="140"/>
        <v>4.2025448645710414E-3</v>
      </c>
      <c r="AN60" s="5">
        <f t="shared" si="141"/>
        <v>1.6503672085196161E-3</v>
      </c>
      <c r="AO60" s="5">
        <f t="shared" si="142"/>
        <v>3.2405506790881612E-4</v>
      </c>
      <c r="AP60" s="5">
        <f t="shared" si="143"/>
        <v>4.2419523968278232E-5</v>
      </c>
      <c r="AQ60" s="5">
        <f t="shared" si="144"/>
        <v>4.1646070187405395E-6</v>
      </c>
      <c r="AR60" s="5">
        <f t="shared" si="145"/>
        <v>1.5846465517974087E-5</v>
      </c>
      <c r="AS60" s="5">
        <f t="shared" si="146"/>
        <v>1.8998382497234322E-5</v>
      </c>
      <c r="AT60" s="5">
        <f t="shared" si="147"/>
        <v>1.1388613350460385E-5</v>
      </c>
      <c r="AU60" s="5">
        <f t="shared" si="148"/>
        <v>4.5512826882381711E-6</v>
      </c>
      <c r="AV60" s="5">
        <f t="shared" si="149"/>
        <v>1.3641371520058078E-6</v>
      </c>
      <c r="AW60" s="5">
        <f t="shared" si="150"/>
        <v>4.2778169188164381E-9</v>
      </c>
      <c r="AX60" s="5">
        <f t="shared" si="151"/>
        <v>8.397409368495766E-4</v>
      </c>
      <c r="AY60" s="5">
        <f t="shared" si="152"/>
        <v>3.2977182885340629E-4</v>
      </c>
      <c r="AZ60" s="5">
        <f t="shared" si="153"/>
        <v>6.4751790899531119E-5</v>
      </c>
      <c r="BA60" s="5">
        <f t="shared" si="154"/>
        <v>8.4761524137758241E-6</v>
      </c>
      <c r="BB60" s="5">
        <f t="shared" si="155"/>
        <v>8.321603010142916E-7</v>
      </c>
      <c r="BC60" s="5">
        <f t="shared" si="156"/>
        <v>6.5358972588433339E-8</v>
      </c>
      <c r="BD60" s="5">
        <f t="shared" si="157"/>
        <v>1.0371686642489758E-6</v>
      </c>
      <c r="BE60" s="5">
        <f t="shared" si="158"/>
        <v>1.2434651105760774E-6</v>
      </c>
      <c r="BF60" s="5">
        <f t="shared" si="159"/>
        <v>7.4539731796640816E-7</v>
      </c>
      <c r="BG60" s="5">
        <f t="shared" si="160"/>
        <v>2.978864770207107E-7</v>
      </c>
      <c r="BH60" s="5">
        <f t="shared" si="161"/>
        <v>8.9284282743900371E-8</v>
      </c>
      <c r="BI60" s="5">
        <f t="shared" si="162"/>
        <v>2.1408647280187914E-8</v>
      </c>
      <c r="BJ60" s="8">
        <f t="shared" si="163"/>
        <v>0.56723125012747344</v>
      </c>
      <c r="BK60" s="8">
        <f t="shared" si="164"/>
        <v>0.31167530512953723</v>
      </c>
      <c r="BL60" s="8">
        <f t="shared" si="165"/>
        <v>0.1191181968597943</v>
      </c>
      <c r="BM60" s="8">
        <f t="shared" si="166"/>
        <v>0.21422567111257199</v>
      </c>
      <c r="BN60" s="8">
        <f t="shared" si="167"/>
        <v>0.7855243802884081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1.2429022082018899</v>
      </c>
      <c r="F61">
        <f>VLOOKUP(B61,home!$B$2:$E$405,3,FALSE)</f>
        <v>0.96</v>
      </c>
      <c r="G61">
        <f>VLOOKUP(C61,away!$B$2:$E$405,4,FALSE)</f>
        <v>0.91</v>
      </c>
      <c r="H61">
        <f>VLOOKUP(A61,away!$A$2:$E$405,3,FALSE)</f>
        <v>1.0788643533122999</v>
      </c>
      <c r="I61">
        <f>VLOOKUP(C61,away!$B$2:$E$405,3,FALSE)</f>
        <v>0.85</v>
      </c>
      <c r="J61">
        <f>VLOOKUP(B61,home!$B$2:$E$405,4,FALSE)</f>
        <v>1.04</v>
      </c>
      <c r="K61" s="3">
        <f t="shared" si="112"/>
        <v>1.0857993690851711</v>
      </c>
      <c r="L61" s="3">
        <f t="shared" si="113"/>
        <v>0.95371608832807309</v>
      </c>
      <c r="M61" s="5">
        <f t="shared" si="114"/>
        <v>0.13009173059298224</v>
      </c>
      <c r="N61" s="5">
        <f t="shared" si="115"/>
        <v>0.14125351900105818</v>
      </c>
      <c r="O61" s="5">
        <f t="shared" si="116"/>
        <v>0.12407057642496853</v>
      </c>
      <c r="P61" s="5">
        <f t="shared" si="117"/>
        <v>0.13471575360426433</v>
      </c>
      <c r="Q61" s="5">
        <f t="shared" si="118"/>
        <v>7.668649090620458E-2</v>
      </c>
      <c r="R61" s="5">
        <f t="shared" si="119"/>
        <v>5.9164052412315114E-2</v>
      </c>
      <c r="S61" s="5">
        <f t="shared" si="120"/>
        <v>3.4876033600370643E-2</v>
      </c>
      <c r="T61" s="5">
        <f t="shared" si="121"/>
        <v>7.3137140134671777E-2</v>
      </c>
      <c r="U61" s="5">
        <f t="shared" si="122"/>
        <v>6.4240290781813744E-2</v>
      </c>
      <c r="V61" s="5">
        <f t="shared" si="123"/>
        <v>4.0128531936534503E-3</v>
      </c>
      <c r="W61" s="5">
        <f t="shared" si="124"/>
        <v>2.7755381147770885E-2</v>
      </c>
      <c r="X61" s="5">
        <f t="shared" si="125"/>
        <v>2.6470753538306788E-2</v>
      </c>
      <c r="Y61" s="5">
        <f t="shared" si="126"/>
        <v>1.2622791759825225E-2</v>
      </c>
      <c r="Z61" s="5">
        <f t="shared" si="127"/>
        <v>1.8808569545436759E-2</v>
      </c>
      <c r="AA61" s="5">
        <f t="shared" si="128"/>
        <v>2.0422332945829798E-2</v>
      </c>
      <c r="AB61" s="5">
        <f t="shared" si="129"/>
        <v>1.1087278113914646E-2</v>
      </c>
      <c r="AC61" s="5">
        <f t="shared" si="130"/>
        <v>2.5971795998397292E-4</v>
      </c>
      <c r="AD61" s="5">
        <f t="shared" si="131"/>
        <v>7.5341938347420175E-3</v>
      </c>
      <c r="AE61" s="5">
        <f t="shared" si="132"/>
        <v>7.1854818727756413E-3</v>
      </c>
      <c r="AF61" s="5">
        <f t="shared" si="133"/>
        <v>3.4264548322279305E-3</v>
      </c>
      <c r="AG61" s="5">
        <f t="shared" si="134"/>
        <v>1.0892883664750822E-3</v>
      </c>
      <c r="AH61" s="5">
        <f t="shared" si="135"/>
        <v>4.4845088434801164E-3</v>
      </c>
      <c r="AI61" s="5">
        <f t="shared" si="136"/>
        <v>4.8692768729075801E-3</v>
      </c>
      <c r="AJ61" s="5">
        <f t="shared" si="137"/>
        <v>2.6435288782520323E-3</v>
      </c>
      <c r="AK61" s="5">
        <f t="shared" si="138"/>
        <v>9.5678066272149569E-4</v>
      </c>
      <c r="AL61" s="5">
        <f t="shared" si="139"/>
        <v>1.0757978403183921E-5</v>
      </c>
      <c r="AM61" s="5">
        <f t="shared" si="140"/>
        <v>1.6361245824656539E-3</v>
      </c>
      <c r="AN61" s="5">
        <f t="shared" si="141"/>
        <v>1.5603983368065453E-3</v>
      </c>
      <c r="AO61" s="5">
        <f t="shared" si="142"/>
        <v>7.4408849900638467E-4</v>
      </c>
      <c r="AP61" s="5">
        <f t="shared" si="143"/>
        <v>2.3654972421409222E-4</v>
      </c>
      <c r="AQ61" s="5">
        <f t="shared" si="144"/>
        <v>5.6400319418137111E-5</v>
      </c>
      <c r="AR61" s="5">
        <f t="shared" si="145"/>
        <v>8.5538964645530174E-4</v>
      </c>
      <c r="AS61" s="5">
        <f t="shared" si="146"/>
        <v>9.2878153844315416E-4</v>
      </c>
      <c r="AT61" s="5">
        <f t="shared" si="147"/>
        <v>5.042352042297656E-4</v>
      </c>
      <c r="AU61" s="5">
        <f t="shared" si="148"/>
        <v>1.8249942220773731E-4</v>
      </c>
      <c r="AV61" s="5">
        <f t="shared" si="149"/>
        <v>4.9539439372892345E-5</v>
      </c>
      <c r="AW61" s="5">
        <f t="shared" si="150"/>
        <v>3.0945454181473067E-7</v>
      </c>
      <c r="AX61" s="5">
        <f t="shared" si="151"/>
        <v>2.9608383989765754E-4</v>
      </c>
      <c r="AY61" s="5">
        <f t="shared" si="152"/>
        <v>2.823799216043494E-4</v>
      </c>
      <c r="AZ61" s="5">
        <f t="shared" si="153"/>
        <v>1.3465513712744402E-4</v>
      </c>
      <c r="BA61" s="5">
        <f t="shared" si="154"/>
        <v>4.2807590218155408E-5</v>
      </c>
      <c r="BB61" s="5">
        <f t="shared" si="155"/>
        <v>1.0206571873402561E-5</v>
      </c>
      <c r="BC61" s="5">
        <f t="shared" si="156"/>
        <v>1.9468343604681651E-6</v>
      </c>
      <c r="BD61" s="5">
        <f t="shared" si="157"/>
        <v>1.3596647793561394E-4</v>
      </c>
      <c r="BE61" s="5">
        <f t="shared" si="158"/>
        <v>1.4763231595922243E-4</v>
      </c>
      <c r="BF61" s="5">
        <f t="shared" si="159"/>
        <v>8.0149537762553164E-5</v>
      </c>
      <c r="BG61" s="5">
        <f t="shared" si="160"/>
        <v>2.9008772511682777E-5</v>
      </c>
      <c r="BH61" s="5">
        <f t="shared" si="161"/>
        <v>7.8744267227801018E-6</v>
      </c>
      <c r="BI61" s="5">
        <f t="shared" si="162"/>
        <v>1.7100095135004095E-6</v>
      </c>
      <c r="BJ61" s="8">
        <f t="shared" si="163"/>
        <v>0.38216313675105029</v>
      </c>
      <c r="BK61" s="8">
        <f t="shared" si="164"/>
        <v>0.3042492268512621</v>
      </c>
      <c r="BL61" s="8">
        <f t="shared" si="165"/>
        <v>0.2948614127273172</v>
      </c>
      <c r="BM61" s="8">
        <f t="shared" si="166"/>
        <v>0.33381815246621088</v>
      </c>
      <c r="BN61" s="8">
        <f t="shared" si="167"/>
        <v>0.66598212294179304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1.55752212389381</v>
      </c>
      <c r="F62">
        <f>VLOOKUP(B62,home!$B$2:$E$405,3,FALSE)</f>
        <v>1.28</v>
      </c>
      <c r="G62">
        <f>VLOOKUP(C62,away!$B$2:$E$405,4,FALSE)</f>
        <v>0.75</v>
      </c>
      <c r="H62">
        <f>VLOOKUP(A62,away!$A$2:$E$405,3,FALSE)</f>
        <v>1.3097345132743401</v>
      </c>
      <c r="I62">
        <f>VLOOKUP(C62,away!$B$2:$E$405,3,FALSE)</f>
        <v>1.02</v>
      </c>
      <c r="J62">
        <f>VLOOKUP(B62,home!$B$2:$E$405,4,FALSE)</f>
        <v>1.04</v>
      </c>
      <c r="K62" s="3">
        <f t="shared" si="112"/>
        <v>1.4952212389380577</v>
      </c>
      <c r="L62" s="3">
        <f t="shared" si="113"/>
        <v>1.38936637168142</v>
      </c>
      <c r="M62" s="5">
        <f t="shared" si="114"/>
        <v>5.5877828208666158E-2</v>
      </c>
      <c r="N62" s="5">
        <f t="shared" si="115"/>
        <v>8.3549715523329751E-2</v>
      </c>
      <c r="O62" s="5">
        <f t="shared" si="116"/>
        <v>7.7634775435712192E-2</v>
      </c>
      <c r="P62" s="5">
        <f t="shared" si="117"/>
        <v>0.11608116511166347</v>
      </c>
      <c r="Q62" s="5">
        <f t="shared" si="118"/>
        <v>6.2462654578857711E-2</v>
      </c>
      <c r="R62" s="5">
        <f t="shared" si="119"/>
        <v>5.3931573131708654E-2</v>
      </c>
      <c r="S62" s="5">
        <f t="shared" si="120"/>
        <v>6.0287046426365294E-2</v>
      </c>
      <c r="T62" s="5">
        <f t="shared" si="121"/>
        <v>8.6783511757817372E-2</v>
      </c>
      <c r="U62" s="5">
        <f t="shared" si="122"/>
        <v>8.0639633595871868E-2</v>
      </c>
      <c r="V62" s="5">
        <f t="shared" si="123"/>
        <v>1.3915657733749443E-2</v>
      </c>
      <c r="W62" s="5">
        <f t="shared" si="124"/>
        <v>3.1131829255586534E-2</v>
      </c>
      <c r="X62" s="5">
        <f t="shared" si="125"/>
        <v>4.3253516656639741E-2</v>
      </c>
      <c r="Y62" s="5">
        <f t="shared" si="126"/>
        <v>3.0047490749848717E-2</v>
      </c>
      <c r="Z62" s="5">
        <f t="shared" si="127"/>
        <v>2.4976904693691061E-2</v>
      </c>
      <c r="AA62" s="5">
        <f t="shared" si="128"/>
        <v>3.7345998380938536E-2</v>
      </c>
      <c r="AB62" s="5">
        <f t="shared" si="129"/>
        <v>2.7920264984262814E-2</v>
      </c>
      <c r="AC62" s="5">
        <f t="shared" si="130"/>
        <v>1.8067830018783737E-3</v>
      </c>
      <c r="AD62" s="5">
        <f t="shared" si="131"/>
        <v>1.1637243077486542E-2</v>
      </c>
      <c r="AE62" s="5">
        <f t="shared" si="132"/>
        <v>1.6168394190942199E-2</v>
      </c>
      <c r="AF62" s="5">
        <f t="shared" si="133"/>
        <v>1.1231911586492158E-2</v>
      </c>
      <c r="AG62" s="5">
        <f t="shared" si="134"/>
        <v>5.2017467493237013E-3</v>
      </c>
      <c r="AH62" s="5">
        <f t="shared" si="135"/>
        <v>8.6755178625265491E-3</v>
      </c>
      <c r="AI62" s="5">
        <f t="shared" si="136"/>
        <v>1.2971818566836194E-2</v>
      </c>
      <c r="AJ62" s="5">
        <f t="shared" si="137"/>
        <v>9.6978693143922601E-3</v>
      </c>
      <c r="AK62" s="5">
        <f t="shared" si="138"/>
        <v>4.833486723774991E-3</v>
      </c>
      <c r="AL62" s="5">
        <f t="shared" si="139"/>
        <v>1.5013717081399565E-4</v>
      </c>
      <c r="AM62" s="5">
        <f t="shared" si="140"/>
        <v>3.4800506024285503E-3</v>
      </c>
      <c r="AN62" s="5">
        <f t="shared" si="141"/>
        <v>4.8350652787638943E-3</v>
      </c>
      <c r="AO62" s="5">
        <f t="shared" si="142"/>
        <v>3.3588385515995033E-3</v>
      </c>
      <c r="AP62" s="5">
        <f t="shared" si="143"/>
        <v>1.5555524438331588E-3</v>
      </c>
      <c r="AQ62" s="5">
        <f t="shared" si="144"/>
        <v>5.4030806371216063E-4</v>
      </c>
      <c r="AR62" s="5">
        <f t="shared" si="145"/>
        <v>2.4106945550231721E-3</v>
      </c>
      <c r="AS62" s="5">
        <f t="shared" si="146"/>
        <v>3.6045216992629764E-3</v>
      </c>
      <c r="AT62" s="5">
        <f t="shared" si="147"/>
        <v>2.6947787004755509E-3</v>
      </c>
      <c r="AU62" s="5">
        <f t="shared" si="148"/>
        <v>1.3430967823963146E-3</v>
      </c>
      <c r="AV62" s="5">
        <f t="shared" si="149"/>
        <v>5.020567087470841E-4</v>
      </c>
      <c r="AW62" s="5">
        <f t="shared" si="150"/>
        <v>8.6637910048921611E-6</v>
      </c>
      <c r="AX62" s="5">
        <f t="shared" si="151"/>
        <v>8.6724092888839223E-4</v>
      </c>
      <c r="AY62" s="5">
        <f t="shared" si="152"/>
        <v>1.2049153827432897E-3</v>
      </c>
      <c r="AZ62" s="5">
        <f t="shared" si="153"/>
        <v>8.370344567525872E-4</v>
      </c>
      <c r="BA62" s="5">
        <f t="shared" si="154"/>
        <v>3.8764917538355669E-4</v>
      </c>
      <c r="BB62" s="5">
        <f t="shared" si="155"/>
        <v>1.3464668207198671E-4</v>
      </c>
      <c r="BC62" s="5">
        <f t="shared" si="156"/>
        <v>3.7414714425859575E-5</v>
      </c>
      <c r="BD62" s="5">
        <f t="shared" si="157"/>
        <v>5.5822299119078292E-4</v>
      </c>
      <c r="BE62" s="5">
        <f t="shared" si="158"/>
        <v>8.3466687249199084E-4</v>
      </c>
      <c r="BF62" s="5">
        <f t="shared" si="159"/>
        <v>6.2400581759401437E-4</v>
      </c>
      <c r="BG62" s="5">
        <f t="shared" si="160"/>
        <v>3.1100891722915937E-4</v>
      </c>
      <c r="BH62" s="5">
        <f t="shared" si="161"/>
        <v>1.1625678463504187E-4</v>
      </c>
      <c r="BI62" s="5">
        <f t="shared" si="162"/>
        <v>3.4765922711392431E-5</v>
      </c>
      <c r="BJ62" s="8">
        <f t="shared" si="163"/>
        <v>0.39870673040692733</v>
      </c>
      <c r="BK62" s="8">
        <f t="shared" si="164"/>
        <v>0.24932353303588001</v>
      </c>
      <c r="BL62" s="8">
        <f t="shared" si="165"/>
        <v>0.32668501374778164</v>
      </c>
      <c r="BM62" s="8">
        <f t="shared" si="166"/>
        <v>0.54895821830260327</v>
      </c>
      <c r="BN62" s="8">
        <f t="shared" si="167"/>
        <v>0.44953771198993792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1.4709480122324201</v>
      </c>
      <c r="F63">
        <f>VLOOKUP(B63,home!$B$2:$E$405,3,FALSE)</f>
        <v>1.22</v>
      </c>
      <c r="G63">
        <f>VLOOKUP(C63,away!$B$2:$E$405,4,FALSE)</f>
        <v>1.22</v>
      </c>
      <c r="H63">
        <f>VLOOKUP(A63,away!$A$2:$E$405,3,FALSE)</f>
        <v>1.15290519877676</v>
      </c>
      <c r="I63">
        <f>VLOOKUP(C63,away!$B$2:$E$405,3,FALSE)</f>
        <v>0.5</v>
      </c>
      <c r="J63">
        <f>VLOOKUP(B63,home!$B$2:$E$405,4,FALSE)</f>
        <v>0.75</v>
      </c>
      <c r="K63" s="3">
        <f t="shared" si="112"/>
        <v>2.1893590214067342</v>
      </c>
      <c r="L63" s="3">
        <f t="shared" si="113"/>
        <v>0.432339449541285</v>
      </c>
      <c r="M63" s="5">
        <f t="shared" si="114"/>
        <v>7.2679314231542086E-2</v>
      </c>
      <c r="N63" s="5">
        <f t="shared" si="115"/>
        <v>0.15912111228248152</v>
      </c>
      <c r="O63" s="5">
        <f t="shared" si="116"/>
        <v>3.1422134707902984E-2</v>
      </c>
      <c r="P63" s="5">
        <f t="shared" si="117"/>
        <v>6.8794334094605059E-2</v>
      </c>
      <c r="Q63" s="5">
        <f t="shared" si="118"/>
        <v>0.17418662133596241</v>
      </c>
      <c r="R63" s="5">
        <f t="shared" si="119"/>
        <v>6.7925142115134417E-3</v>
      </c>
      <c r="S63" s="5">
        <f t="shared" si="120"/>
        <v>1.6279255155197288E-2</v>
      </c>
      <c r="T63" s="5">
        <f t="shared" si="121"/>
        <v>7.5307747985846232E-2</v>
      </c>
      <c r="U63" s="5">
        <f t="shared" si="122"/>
        <v>1.4871252267010403E-2</v>
      </c>
      <c r="V63" s="5">
        <f t="shared" si="123"/>
        <v>1.7121187014782903E-3</v>
      </c>
      <c r="W63" s="5">
        <f t="shared" si="124"/>
        <v>0.12711901694341601</v>
      </c>
      <c r="X63" s="5">
        <f t="shared" si="125"/>
        <v>5.4958565811545755E-2</v>
      </c>
      <c r="Y63" s="5">
        <f t="shared" si="126"/>
        <v>1.1880378045271089E-2</v>
      </c>
      <c r="Z63" s="5">
        <f t="shared" si="127"/>
        <v>9.7889061840235911E-4</v>
      </c>
      <c r="AA63" s="5">
        <f t="shared" si="128"/>
        <v>2.1431430063696215E-3</v>
      </c>
      <c r="AB63" s="5">
        <f t="shared" si="129"/>
        <v>2.3460547375800411E-3</v>
      </c>
      <c r="AC63" s="5">
        <f t="shared" si="130"/>
        <v>1.0128747361309188E-4</v>
      </c>
      <c r="AD63" s="5">
        <f t="shared" si="131"/>
        <v>6.9577291634355859E-2</v>
      </c>
      <c r="AE63" s="5">
        <f t="shared" si="132"/>
        <v>3.0081007965770862E-2</v>
      </c>
      <c r="AF63" s="5">
        <f t="shared" si="133"/>
        <v>6.5026032127841922E-3</v>
      </c>
      <c r="AG63" s="5">
        <f t="shared" si="134"/>
        <v>9.3711063120016983E-4</v>
      </c>
      <c r="AH63" s="5">
        <f t="shared" si="135"/>
        <v>1.0580325778030099E-4</v>
      </c>
      <c r="AI63" s="5">
        <f t="shared" si="136"/>
        <v>2.3164131691552422E-4</v>
      </c>
      <c r="AJ63" s="5">
        <f t="shared" si="137"/>
        <v>2.5357300345976968E-4</v>
      </c>
      <c r="AK63" s="5">
        <f t="shared" si="138"/>
        <v>1.8505411423661592E-4</v>
      </c>
      <c r="AL63" s="5">
        <f t="shared" si="139"/>
        <v>3.8349312307151587E-6</v>
      </c>
      <c r="AM63" s="5">
        <f t="shared" si="140"/>
        <v>3.0465934224944827E-2</v>
      </c>
      <c r="AN63" s="5">
        <f t="shared" si="141"/>
        <v>1.317162523257364E-2</v>
      </c>
      <c r="AO63" s="5">
        <f t="shared" si="142"/>
        <v>2.8473066013074942E-3</v>
      </c>
      <c r="AP63" s="5">
        <f t="shared" si="143"/>
        <v>4.1033432289484974E-4</v>
      </c>
      <c r="AQ63" s="5">
        <f t="shared" si="144"/>
        <v>4.4350928822063804E-5</v>
      </c>
      <c r="AR63" s="5">
        <f t="shared" si="145"/>
        <v>9.1485844456820082E-6</v>
      </c>
      <c r="AS63" s="5">
        <f t="shared" si="146"/>
        <v>2.0029535889255233E-5</v>
      </c>
      <c r="AT63" s="5">
        <f t="shared" si="147"/>
        <v>2.1925922546865453E-5</v>
      </c>
      <c r="AU63" s="5">
        <f t="shared" si="148"/>
        <v>1.6001238776881732E-5</v>
      </c>
      <c r="AV63" s="5">
        <f t="shared" si="149"/>
        <v>8.7581141174623211E-6</v>
      </c>
      <c r="AW63" s="5">
        <f t="shared" si="150"/>
        <v>1.0083166300293496E-7</v>
      </c>
      <c r="AX63" s="5">
        <f t="shared" si="151"/>
        <v>1.1116811323494534E-2</v>
      </c>
      <c r="AY63" s="5">
        <f t="shared" si="152"/>
        <v>4.8062360882539503E-3</v>
      </c>
      <c r="AZ63" s="5">
        <f t="shared" si="153"/>
        <v>1.0389627323805859E-3</v>
      </c>
      <c r="BA63" s="5">
        <f t="shared" si="154"/>
        <v>1.4972819193711067E-4</v>
      </c>
      <c r="BB63" s="5">
        <f t="shared" si="155"/>
        <v>1.6183351020725572E-5</v>
      </c>
      <c r="BC63" s="5">
        <f t="shared" si="156"/>
        <v>1.3993402144067783E-6</v>
      </c>
      <c r="BD63" s="5">
        <f t="shared" si="157"/>
        <v>6.5921566055468644E-7</v>
      </c>
      <c r="BE63" s="5">
        <f t="shared" si="158"/>
        <v>1.4432597534880022E-6</v>
      </c>
      <c r="BF63" s="5">
        <f t="shared" si="159"/>
        <v>1.5799068807661088E-6</v>
      </c>
      <c r="BG63" s="5">
        <f t="shared" si="160"/>
        <v>1.1529944607959512E-6</v>
      </c>
      <c r="BH63" s="5">
        <f t="shared" si="161"/>
        <v>6.3107970609390234E-7</v>
      </c>
      <c r="BI63" s="5">
        <f t="shared" si="162"/>
        <v>2.763320095526788E-7</v>
      </c>
      <c r="BJ63" s="8">
        <f t="shared" si="163"/>
        <v>0.7737403281864782</v>
      </c>
      <c r="BK63" s="8">
        <f t="shared" si="164"/>
        <v>0.16437638067592047</v>
      </c>
      <c r="BL63" s="8">
        <f t="shared" si="165"/>
        <v>5.8432776807016085E-2</v>
      </c>
      <c r="BM63" s="8">
        <f t="shared" si="166"/>
        <v>0.47972621016721867</v>
      </c>
      <c r="BN63" s="8">
        <f t="shared" si="167"/>
        <v>0.51299603086400747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1.4709480122324201</v>
      </c>
      <c r="F64">
        <f>VLOOKUP(B64,home!$B$2:$E$405,3,FALSE)</f>
        <v>0.91</v>
      </c>
      <c r="G64">
        <f>VLOOKUP(C64,away!$B$2:$E$405,4,FALSE)</f>
        <v>1</v>
      </c>
      <c r="H64">
        <f>VLOOKUP(A64,away!$A$2:$E$405,3,FALSE)</f>
        <v>1.15290519877676</v>
      </c>
      <c r="I64">
        <f>VLOOKUP(C64,away!$B$2:$E$405,3,FALSE)</f>
        <v>1.36</v>
      </c>
      <c r="J64">
        <f>VLOOKUP(B64,home!$B$2:$E$405,4,FALSE)</f>
        <v>1.04</v>
      </c>
      <c r="K64" s="3">
        <f t="shared" si="112"/>
        <v>1.3385626911315023</v>
      </c>
      <c r="L64" s="3">
        <f t="shared" si="113"/>
        <v>1.6306691131498494</v>
      </c>
      <c r="M64" s="5">
        <f t="shared" si="114"/>
        <v>5.1342736456819908E-2</v>
      </c>
      <c r="N64" s="5">
        <f t="shared" si="115"/>
        <v>6.8725471481696346E-2</v>
      </c>
      <c r="O64" s="5">
        <f t="shared" si="116"/>
        <v>8.3723014524728953E-2</v>
      </c>
      <c r="P64" s="5">
        <f t="shared" si="117"/>
        <v>0.11206850363186302</v>
      </c>
      <c r="Q64" s="5">
        <f t="shared" si="118"/>
        <v>4.5996676027910396E-2</v>
      </c>
      <c r="R64" s="5">
        <f t="shared" si="119"/>
        <v>6.8262266922635872E-2</v>
      </c>
      <c r="S64" s="5">
        <f t="shared" si="120"/>
        <v>6.1154461044589659E-2</v>
      </c>
      <c r="T64" s="5">
        <f t="shared" si="121"/>
        <v>7.5005358906273564E-2</v>
      </c>
      <c r="U64" s="5">
        <f t="shared" si="122"/>
        <v>9.1373323714700402E-2</v>
      </c>
      <c r="V64" s="5">
        <f t="shared" si="123"/>
        <v>1.4831674811801539E-2</v>
      </c>
      <c r="W64" s="5">
        <f t="shared" si="124"/>
        <v>2.0523144815674528E-2</v>
      </c>
      <c r="X64" s="5">
        <f t="shared" si="125"/>
        <v>3.3466458355621904E-2</v>
      </c>
      <c r="Y64" s="5">
        <f t="shared" si="126"/>
        <v>2.7286359983514179E-2</v>
      </c>
      <c r="Z64" s="5">
        <f t="shared" si="127"/>
        <v>3.7104390088110992E-2</v>
      </c>
      <c r="AA64" s="5">
        <f t="shared" si="128"/>
        <v>4.9666552249134882E-2</v>
      </c>
      <c r="AB64" s="5">
        <f t="shared" si="129"/>
        <v>3.3240896918912681E-2</v>
      </c>
      <c r="AC64" s="5">
        <f t="shared" si="130"/>
        <v>2.0233675165411435E-3</v>
      </c>
      <c r="AD64" s="5">
        <f t="shared" si="131"/>
        <v>6.8678789887377141E-3</v>
      </c>
      <c r="AE64" s="5">
        <f t="shared" si="132"/>
        <v>1.1199238139785411E-2</v>
      </c>
      <c r="AF64" s="5">
        <f t="shared" si="133"/>
        <v>9.1311258626789252E-3</v>
      </c>
      <c r="AG64" s="5">
        <f t="shared" si="134"/>
        <v>4.9632816375180999E-3</v>
      </c>
      <c r="AH64" s="5">
        <f t="shared" si="135"/>
        <v>1.5126245719736505E-2</v>
      </c>
      <c r="AI64" s="5">
        <f t="shared" si="136"/>
        <v>2.0247428177326859E-2</v>
      </c>
      <c r="AJ64" s="5">
        <f t="shared" si="137"/>
        <v>1.3551225974767229E-2</v>
      </c>
      <c r="AK64" s="5">
        <f t="shared" si="138"/>
        <v>6.0463885029718445E-3</v>
      </c>
      <c r="AL64" s="5">
        <f t="shared" si="139"/>
        <v>1.7666044743586254E-4</v>
      </c>
      <c r="AM64" s="5">
        <f t="shared" si="140"/>
        <v>1.838617316306048E-3</v>
      </c>
      <c r="AN64" s="5">
        <f t="shared" si="141"/>
        <v>2.998176468602739E-3</v>
      </c>
      <c r="AO64" s="5">
        <f t="shared" si="142"/>
        <v>2.4445168815615884E-3</v>
      </c>
      <c r="AP64" s="5">
        <f t="shared" si="143"/>
        <v>1.3287327251119575E-3</v>
      </c>
      <c r="AQ64" s="5">
        <f t="shared" si="144"/>
        <v>5.4168085361787463E-4</v>
      </c>
      <c r="AR64" s="5">
        <f t="shared" si="145"/>
        <v>4.9331803386178843E-3</v>
      </c>
      <c r="AS64" s="5">
        <f t="shared" si="146"/>
        <v>6.6033711498973708E-3</v>
      </c>
      <c r="AT64" s="5">
        <f t="shared" si="147"/>
        <v>4.4195131284733742E-3</v>
      </c>
      <c r="AU64" s="5">
        <f t="shared" si="148"/>
        <v>1.971931795580108E-3</v>
      </c>
      <c r="AV64" s="5">
        <f t="shared" si="149"/>
        <v>6.5988858275487167E-4</v>
      </c>
      <c r="AW64" s="5">
        <f t="shared" si="150"/>
        <v>1.0711280353552696E-5</v>
      </c>
      <c r="AX64" s="5">
        <f t="shared" si="151"/>
        <v>4.1018409047926705E-4</v>
      </c>
      <c r="AY64" s="5">
        <f t="shared" si="152"/>
        <v>6.6887452705000387E-4</v>
      </c>
      <c r="AZ64" s="5">
        <f t="shared" si="153"/>
        <v>5.4535651591657746E-4</v>
      </c>
      <c r="BA64" s="5">
        <f t="shared" si="154"/>
        <v>2.9643200872005914E-4</v>
      </c>
      <c r="BB64" s="5">
        <f t="shared" si="155"/>
        <v>1.2084563019219183E-4</v>
      </c>
      <c r="BC64" s="5">
        <f t="shared" si="156"/>
        <v>3.9411847322707209E-5</v>
      </c>
      <c r="BD64" s="5">
        <f t="shared" si="157"/>
        <v>1.3407308012970487E-3</v>
      </c>
      <c r="BE64" s="5">
        <f t="shared" si="158"/>
        <v>1.7946522294670728E-3</v>
      </c>
      <c r="BF64" s="5">
        <f t="shared" si="159"/>
        <v>1.2011272589602981E-3</v>
      </c>
      <c r="BG64" s="5">
        <f t="shared" si="160"/>
        <v>5.35928045381767E-4</v>
      </c>
      <c r="BH64" s="5">
        <f t="shared" si="161"/>
        <v>1.7934332166976609E-4</v>
      </c>
      <c r="BI64" s="5">
        <f t="shared" si="162"/>
        <v>4.8012455858148884E-5</v>
      </c>
      <c r="BJ64" s="8">
        <f t="shared" si="163"/>
        <v>0.31439782306429209</v>
      </c>
      <c r="BK64" s="8">
        <f t="shared" si="164"/>
        <v>0.24226627843610113</v>
      </c>
      <c r="BL64" s="8">
        <f t="shared" si="165"/>
        <v>0.4049250218128731</v>
      </c>
      <c r="BM64" s="8">
        <f t="shared" si="166"/>
        <v>0.56791668110902616</v>
      </c>
      <c r="BN64" s="8">
        <f t="shared" si="167"/>
        <v>0.43011866904565454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1.34</v>
      </c>
      <c r="F65">
        <f>VLOOKUP(B65,home!$B$2:$E$405,3,FALSE)</f>
        <v>0.6</v>
      </c>
      <c r="G65">
        <f>VLOOKUP(C65,away!$B$2:$E$405,4,FALSE)</f>
        <v>0.65</v>
      </c>
      <c r="H65">
        <f>VLOOKUP(A65,away!$A$2:$E$405,3,FALSE)</f>
        <v>1.31666666666667</v>
      </c>
      <c r="I65">
        <f>VLOOKUP(C65,away!$B$2:$E$405,3,FALSE)</f>
        <v>1.39</v>
      </c>
      <c r="J65">
        <f>VLOOKUP(B65,home!$B$2:$E$405,4,FALSE)</f>
        <v>0.81</v>
      </c>
      <c r="K65" s="3">
        <f t="shared" si="112"/>
        <v>0.52260000000000006</v>
      </c>
      <c r="L65" s="3">
        <f t="shared" si="113"/>
        <v>1.4824350000000037</v>
      </c>
      <c r="M65" s="5">
        <f t="shared" si="114"/>
        <v>0.13465558266763447</v>
      </c>
      <c r="N65" s="5">
        <f t="shared" si="115"/>
        <v>7.0371007502105773E-2</v>
      </c>
      <c r="O65" s="5">
        <f t="shared" si="116"/>
        <v>0.19961814869189518</v>
      </c>
      <c r="P65" s="5">
        <f t="shared" si="117"/>
        <v>0.10432044450638442</v>
      </c>
      <c r="Q65" s="5">
        <f t="shared" si="118"/>
        <v>1.838794426030024E-2</v>
      </c>
      <c r="R65" s="5">
        <f t="shared" si="119"/>
        <v>0.14796046512803523</v>
      </c>
      <c r="S65" s="5">
        <f t="shared" si="120"/>
        <v>2.0204797540535599E-2</v>
      </c>
      <c r="T65" s="5">
        <f t="shared" si="121"/>
        <v>2.7258932149518248E-2</v>
      </c>
      <c r="U65" s="5">
        <f t="shared" si="122"/>
        <v>7.7324139075911222E-2</v>
      </c>
      <c r="V65" s="5">
        <f t="shared" si="123"/>
        <v>1.7392301643723638E-3</v>
      </c>
      <c r="W65" s="5">
        <f t="shared" si="124"/>
        <v>3.2031798901443025E-3</v>
      </c>
      <c r="X65" s="5">
        <f t="shared" si="125"/>
        <v>4.7485059804460803E-3</v>
      </c>
      <c r="Y65" s="5">
        <f t="shared" si="126"/>
        <v>3.5196757315613027E-3</v>
      </c>
      <c r="Z65" s="5">
        <f t="shared" si="127"/>
        <v>7.311392404069314E-2</v>
      </c>
      <c r="AA65" s="5">
        <f t="shared" si="128"/>
        <v>3.8209336703666233E-2</v>
      </c>
      <c r="AB65" s="5">
        <f t="shared" si="129"/>
        <v>9.984099680667987E-3</v>
      </c>
      <c r="AC65" s="5">
        <f t="shared" si="130"/>
        <v>8.4213582279611167E-5</v>
      </c>
      <c r="AD65" s="5">
        <f t="shared" si="131"/>
        <v>4.1849545264735304E-4</v>
      </c>
      <c r="AE65" s="5">
        <f t="shared" si="132"/>
        <v>6.203923063452803E-4</v>
      </c>
      <c r="AF65" s="5">
        <f t="shared" si="133"/>
        <v>4.5984563432848412E-4</v>
      </c>
      <c r="AG65" s="5">
        <f t="shared" si="134"/>
        <v>2.2723042097524932E-4</v>
      </c>
      <c r="AH65" s="5">
        <f t="shared" si="135"/>
        <v>2.7096659996316309E-2</v>
      </c>
      <c r="AI65" s="5">
        <f t="shared" si="136"/>
        <v>1.4160714514074904E-2</v>
      </c>
      <c r="AJ65" s="5">
        <f t="shared" si="137"/>
        <v>3.7001947025277725E-3</v>
      </c>
      <c r="AK65" s="5">
        <f t="shared" si="138"/>
        <v>6.4457391718033814E-4</v>
      </c>
      <c r="AL65" s="5">
        <f t="shared" si="139"/>
        <v>2.6096796472429089E-6</v>
      </c>
      <c r="AM65" s="5">
        <f t="shared" si="140"/>
        <v>4.3741144710701355E-5</v>
      </c>
      <c r="AN65" s="5">
        <f t="shared" si="141"/>
        <v>6.4843403859208719E-5</v>
      </c>
      <c r="AO65" s="5">
        <f t="shared" si="142"/>
        <v>4.8063065700013176E-5</v>
      </c>
      <c r="AP65" s="5">
        <f t="shared" si="143"/>
        <v>2.3750123600333064E-5</v>
      </c>
      <c r="AQ65" s="5">
        <f t="shared" si="144"/>
        <v>8.8020036198649615E-6</v>
      </c>
      <c r="AR65" s="5">
        <f t="shared" si="145"/>
        <v>8.0338074323278528E-3</v>
      </c>
      <c r="AS65" s="5">
        <f t="shared" si="146"/>
        <v>4.198467764134536E-3</v>
      </c>
      <c r="AT65" s="5">
        <f t="shared" si="147"/>
        <v>1.0970596267683543E-3</v>
      </c>
      <c r="AU65" s="5">
        <f t="shared" si="148"/>
        <v>1.9110778698304737E-4</v>
      </c>
      <c r="AV65" s="5">
        <f t="shared" si="149"/>
        <v>2.4968232369335134E-5</v>
      </c>
      <c r="AW65" s="5">
        <f t="shared" si="150"/>
        <v>5.6160344501442253E-8</v>
      </c>
      <c r="AX65" s="5">
        <f t="shared" si="151"/>
        <v>3.8098537043020879E-6</v>
      </c>
      <c r="AY65" s="5">
        <f t="shared" si="152"/>
        <v>5.6478604761370787E-6</v>
      </c>
      <c r="AZ65" s="5">
        <f t="shared" si="153"/>
        <v>4.1862930224711472E-6</v>
      </c>
      <c r="BA65" s="5">
        <f t="shared" si="154"/>
        <v>2.0686357655890098E-6</v>
      </c>
      <c r="BB65" s="5">
        <f t="shared" si="155"/>
        <v>7.6665451529023813E-7</v>
      </c>
      <c r="BC65" s="5">
        <f t="shared" si="156"/>
        <v>2.2730309727485736E-7</v>
      </c>
      <c r="BD65" s="5">
        <f t="shared" si="157"/>
        <v>1.9849328868238253E-3</v>
      </c>
      <c r="BE65" s="5">
        <f t="shared" si="158"/>
        <v>1.0373259266541312E-3</v>
      </c>
      <c r="BF65" s="5">
        <f t="shared" si="159"/>
        <v>2.710532646347245E-4</v>
      </c>
      <c r="BG65" s="5">
        <f t="shared" si="160"/>
        <v>4.7217478699369022E-5</v>
      </c>
      <c r="BH65" s="5">
        <f t="shared" si="161"/>
        <v>6.1689635920725617E-6</v>
      </c>
      <c r="BI65" s="5">
        <f t="shared" si="162"/>
        <v>6.4478007464342432E-7</v>
      </c>
      <c r="BJ65" s="8">
        <f t="shared" si="163"/>
        <v>0.12942111567044351</v>
      </c>
      <c r="BK65" s="8">
        <f t="shared" si="164"/>
        <v>0.2610125260013299</v>
      </c>
      <c r="BL65" s="8">
        <f t="shared" si="165"/>
        <v>0.53559108655333698</v>
      </c>
      <c r="BM65" s="8">
        <f t="shared" si="166"/>
        <v>0.32381946780931653</v>
      </c>
      <c r="BN65" s="8">
        <f t="shared" si="167"/>
        <v>0.67531359275635539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1.34</v>
      </c>
      <c r="F66">
        <f>VLOOKUP(B66,home!$B$2:$E$405,3,FALSE)</f>
        <v>0.5</v>
      </c>
      <c r="G66">
        <f>VLOOKUP(C66,away!$B$2:$E$405,4,FALSE)</f>
        <v>0.6</v>
      </c>
      <c r="H66">
        <f>VLOOKUP(A66,away!$A$2:$E$405,3,FALSE)</f>
        <v>1.31666666666667</v>
      </c>
      <c r="I66">
        <f>VLOOKUP(C66,away!$B$2:$E$405,3,FALSE)</f>
        <v>0.95</v>
      </c>
      <c r="J66">
        <f>VLOOKUP(B66,home!$B$2:$E$405,4,FALSE)</f>
        <v>1.1100000000000001</v>
      </c>
      <c r="K66" s="3">
        <f t="shared" si="112"/>
        <v>0.40200000000000002</v>
      </c>
      <c r="L66" s="3">
        <f t="shared" si="113"/>
        <v>1.3884250000000036</v>
      </c>
      <c r="M66" s="5">
        <f t="shared" si="114"/>
        <v>0.16688922667138603</v>
      </c>
      <c r="N66" s="5">
        <f t="shared" si="115"/>
        <v>6.7089469121897186E-2</v>
      </c>
      <c r="O66" s="5">
        <f t="shared" si="116"/>
        <v>0.2317131745412197</v>
      </c>
      <c r="P66" s="5">
        <f t="shared" si="117"/>
        <v>9.3148696165570324E-2</v>
      </c>
      <c r="Q66" s="5">
        <f t="shared" si="118"/>
        <v>1.3484983293501333E-2</v>
      </c>
      <c r="R66" s="5">
        <f t="shared" si="119"/>
        <v>0.16085818218119693</v>
      </c>
      <c r="S66" s="5">
        <f t="shared" si="120"/>
        <v>1.2997662836605075E-2</v>
      </c>
      <c r="T66" s="5">
        <f t="shared" si="121"/>
        <v>1.8722887929279636E-2</v>
      </c>
      <c r="U66" s="5">
        <f t="shared" si="122"/>
        <v>6.4664989236841178E-2</v>
      </c>
      <c r="V66" s="5">
        <f t="shared" si="123"/>
        <v>8.0606717440146716E-4</v>
      </c>
      <c r="W66" s="5">
        <f t="shared" si="124"/>
        <v>1.8069877613291784E-3</v>
      </c>
      <c r="X66" s="5">
        <f t="shared" si="125"/>
        <v>2.5088669825234708E-3</v>
      </c>
      <c r="Y66" s="5">
        <f t="shared" si="126"/>
        <v>1.7416868201050799E-3</v>
      </c>
      <c r="Z66" s="5">
        <f t="shared" si="127"/>
        <v>7.4446507198309628E-2</v>
      </c>
      <c r="AA66" s="5">
        <f t="shared" si="128"/>
        <v>2.9927495893720475E-2</v>
      </c>
      <c r="AB66" s="5">
        <f t="shared" si="129"/>
        <v>6.0154266746378152E-3</v>
      </c>
      <c r="AC66" s="5">
        <f t="shared" si="130"/>
        <v>2.8118990892536298E-5</v>
      </c>
      <c r="AD66" s="5">
        <f t="shared" si="131"/>
        <v>1.8160227001358246E-4</v>
      </c>
      <c r="AE66" s="5">
        <f t="shared" si="132"/>
        <v>2.5214113174360886E-4</v>
      </c>
      <c r="AF66" s="5">
        <f t="shared" si="133"/>
        <v>1.7503952542056056E-4</v>
      </c>
      <c r="AG66" s="5">
        <f t="shared" si="134"/>
        <v>8.1009751027347459E-5</v>
      </c>
      <c r="AH66" s="5">
        <f t="shared" si="135"/>
        <v>2.584084793920333E-2</v>
      </c>
      <c r="AI66" s="5">
        <f t="shared" si="136"/>
        <v>1.0388020871559739E-2</v>
      </c>
      <c r="AJ66" s="5">
        <f t="shared" si="137"/>
        <v>2.0879921951835077E-3</v>
      </c>
      <c r="AK66" s="5">
        <f t="shared" si="138"/>
        <v>2.7979095415459E-4</v>
      </c>
      <c r="AL66" s="5">
        <f t="shared" si="139"/>
        <v>6.2778104767391499E-7</v>
      </c>
      <c r="AM66" s="5">
        <f t="shared" si="140"/>
        <v>1.4600822509092041E-5</v>
      </c>
      <c r="AN66" s="5">
        <f t="shared" si="141"/>
        <v>2.0272146992186166E-5</v>
      </c>
      <c r="AO66" s="5">
        <f t="shared" si="142"/>
        <v>1.4073177843813078E-5</v>
      </c>
      <c r="AP66" s="5">
        <f t="shared" si="143"/>
        <v>6.5131839825987399E-6</v>
      </c>
      <c r="AQ66" s="5">
        <f t="shared" si="144"/>
        <v>2.2607668677599201E-6</v>
      </c>
      <c r="AR66" s="5">
        <f t="shared" si="145"/>
        <v>7.1756158599976952E-3</v>
      </c>
      <c r="AS66" s="5">
        <f t="shared" si="146"/>
        <v>2.8845975757190736E-3</v>
      </c>
      <c r="AT66" s="5">
        <f t="shared" si="147"/>
        <v>5.7980411271953375E-4</v>
      </c>
      <c r="AU66" s="5">
        <f t="shared" si="148"/>
        <v>7.7693751104417516E-5</v>
      </c>
      <c r="AV66" s="5">
        <f t="shared" si="149"/>
        <v>7.8082219859939606E-6</v>
      </c>
      <c r="AW66" s="5">
        <f t="shared" si="150"/>
        <v>9.7331670624693305E-9</v>
      </c>
      <c r="AX66" s="5">
        <f t="shared" si="151"/>
        <v>9.7825510810916562E-7</v>
      </c>
      <c r="AY66" s="5">
        <f t="shared" si="152"/>
        <v>1.3582338484764716E-6</v>
      </c>
      <c r="AZ66" s="5">
        <f t="shared" si="153"/>
        <v>9.4290291553547516E-7</v>
      </c>
      <c r="BA66" s="5">
        <f t="shared" si="154"/>
        <v>4.363833268341151E-7</v>
      </c>
      <c r="BB66" s="5">
        <f t="shared" si="155"/>
        <v>1.5147138013991446E-7</v>
      </c>
      <c r="BC66" s="5">
        <f t="shared" si="156"/>
        <v>4.2061330194152255E-8</v>
      </c>
      <c r="BD66" s="5">
        <f t="shared" si="157"/>
        <v>1.6604674084028871E-3</v>
      </c>
      <c r="BE66" s="5">
        <f t="shared" si="158"/>
        <v>6.6750789817796074E-4</v>
      </c>
      <c r="BF66" s="5">
        <f t="shared" si="159"/>
        <v>1.3416908753377009E-4</v>
      </c>
      <c r="BG66" s="5">
        <f t="shared" si="160"/>
        <v>1.7978657729525192E-5</v>
      </c>
      <c r="BH66" s="5">
        <f t="shared" si="161"/>
        <v>1.8068551018172821E-6</v>
      </c>
      <c r="BI66" s="5">
        <f t="shared" si="162"/>
        <v>1.4527115018610957E-7</v>
      </c>
      <c r="BJ66" s="8">
        <f t="shared" si="163"/>
        <v>0.10610630399294568</v>
      </c>
      <c r="BK66" s="8">
        <f t="shared" si="164"/>
        <v>0.27387175785375162</v>
      </c>
      <c r="BL66" s="8">
        <f t="shared" si="165"/>
        <v>0.54498351518734023</v>
      </c>
      <c r="BM66" s="8">
        <f t="shared" si="166"/>
        <v>0.26622300375689401</v>
      </c>
      <c r="BN66" s="8">
        <f t="shared" si="167"/>
        <v>0.7331837319747716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1.34</v>
      </c>
      <c r="F67">
        <f>VLOOKUP(B67,home!$B$2:$E$405,3,FALSE)</f>
        <v>0.75</v>
      </c>
      <c r="G67">
        <f>VLOOKUP(C67,away!$B$2:$E$405,4,FALSE)</f>
        <v>0.65</v>
      </c>
      <c r="H67">
        <f>VLOOKUP(A67,away!$A$2:$E$405,3,FALSE)</f>
        <v>1.31666666666667</v>
      </c>
      <c r="I67">
        <f>VLOOKUP(C67,away!$B$2:$E$405,3,FALSE)</f>
        <v>1.34</v>
      </c>
      <c r="J67">
        <f>VLOOKUP(B67,home!$B$2:$E$405,4,FALSE)</f>
        <v>1.06</v>
      </c>
      <c r="K67" s="3">
        <f t="shared" si="112"/>
        <v>0.65325000000000011</v>
      </c>
      <c r="L67" s="3">
        <f t="shared" si="113"/>
        <v>1.8701933333333383</v>
      </c>
      <c r="M67" s="5">
        <f t="shared" si="114"/>
        <v>8.0183033943072676E-2</v>
      </c>
      <c r="N67" s="5">
        <f t="shared" si="115"/>
        <v>5.2379566923312242E-2</v>
      </c>
      <c r="O67" s="5">
        <f t="shared" si="116"/>
        <v>0.14995777552677528</v>
      </c>
      <c r="P67" s="5">
        <f t="shared" si="117"/>
        <v>9.7959916862865967E-2</v>
      </c>
      <c r="Q67" s="5">
        <f t="shared" si="118"/>
        <v>1.7108476046326863E-2</v>
      </c>
      <c r="R67" s="5">
        <f t="shared" si="119"/>
        <v>0.1402250160358362</v>
      </c>
      <c r="S67" s="5">
        <f t="shared" si="120"/>
        <v>2.9919500547312051E-2</v>
      </c>
      <c r="T67" s="5">
        <f t="shared" si="121"/>
        <v>3.1996157845333599E-2</v>
      </c>
      <c r="U67" s="5">
        <f t="shared" si="122"/>
        <v>9.1601991725410017E-2</v>
      </c>
      <c r="V67" s="5">
        <f t="shared" si="123"/>
        <v>4.0614185959062018E-3</v>
      </c>
      <c r="W67" s="5">
        <f t="shared" si="124"/>
        <v>3.7253706590876759E-3</v>
      </c>
      <c r="X67" s="5">
        <f t="shared" si="125"/>
        <v>6.9671633708213946E-3</v>
      </c>
      <c r="Y67" s="5">
        <f t="shared" si="126"/>
        <v>6.5149712441772024E-3</v>
      </c>
      <c r="Z67" s="5">
        <f t="shared" si="127"/>
        <v>8.7415963385593765E-2</v>
      </c>
      <c r="AA67" s="5">
        <f t="shared" si="128"/>
        <v>5.710447808163914E-2</v>
      </c>
      <c r="AB67" s="5">
        <f t="shared" si="129"/>
        <v>1.8651750153415386E-2</v>
      </c>
      <c r="AC67" s="5">
        <f t="shared" si="130"/>
        <v>3.1011565698138685E-4</v>
      </c>
      <c r="AD67" s="5">
        <f t="shared" si="131"/>
        <v>6.0839959576225596E-4</v>
      </c>
      <c r="AE67" s="5">
        <f t="shared" si="132"/>
        <v>1.1378248679972688E-3</v>
      </c>
      <c r="AF67" s="5">
        <f t="shared" si="133"/>
        <v>1.0639762413146893E-3</v>
      </c>
      <c r="AG67" s="5">
        <f t="shared" si="134"/>
        <v>6.6328042444393153E-4</v>
      </c>
      <c r="AH67" s="5">
        <f t="shared" si="135"/>
        <v>4.0871187987662157E-2</v>
      </c>
      <c r="AI67" s="5">
        <f t="shared" si="136"/>
        <v>2.669910355294031E-2</v>
      </c>
      <c r="AJ67" s="5">
        <f t="shared" si="137"/>
        <v>8.7205946979791293E-3</v>
      </c>
      <c r="AK67" s="5">
        <f t="shared" si="138"/>
        <v>1.8989094954849563E-3</v>
      </c>
      <c r="AL67" s="5">
        <f t="shared" si="139"/>
        <v>1.5154779000923188E-5</v>
      </c>
      <c r="AM67" s="5">
        <f t="shared" si="140"/>
        <v>7.9487407186338771E-5</v>
      </c>
      <c r="AN67" s="5">
        <f t="shared" si="141"/>
        <v>1.4865681900384323E-4</v>
      </c>
      <c r="AO67" s="5">
        <f t="shared" si="142"/>
        <v>1.3900849592776419E-4</v>
      </c>
      <c r="AP67" s="5">
        <f t="shared" si="143"/>
        <v>8.6657587453599689E-5</v>
      </c>
      <c r="AQ67" s="5">
        <f t="shared" si="144"/>
        <v>4.0516610584618208E-5</v>
      </c>
      <c r="AR67" s="5">
        <f t="shared" si="145"/>
        <v>1.5287404659987874E-2</v>
      </c>
      <c r="AS67" s="5">
        <f t="shared" si="146"/>
        <v>9.9864970941370805E-3</v>
      </c>
      <c r="AT67" s="5">
        <f t="shared" si="147"/>
        <v>3.2618396133725245E-3</v>
      </c>
      <c r="AU67" s="5">
        <f t="shared" si="148"/>
        <v>7.1026557581186755E-4</v>
      </c>
      <c r="AV67" s="5">
        <f t="shared" si="149"/>
        <v>1.159952468497756E-4</v>
      </c>
      <c r="AW67" s="5">
        <f t="shared" si="150"/>
        <v>5.1429586160595034E-7</v>
      </c>
      <c r="AX67" s="5">
        <f t="shared" si="151"/>
        <v>8.6541914574126345E-6</v>
      </c>
      <c r="AY67" s="5">
        <f t="shared" si="152"/>
        <v>1.6185011169043431E-5</v>
      </c>
      <c r="AZ67" s="5">
        <f t="shared" si="153"/>
        <v>1.5134549994135327E-5</v>
      </c>
      <c r="BA67" s="5">
        <f t="shared" si="154"/>
        <v>9.4348448340106663E-6</v>
      </c>
      <c r="BB67" s="5">
        <f t="shared" si="155"/>
        <v>4.4112459774003074E-6</v>
      </c>
      <c r="BC67" s="5">
        <f t="shared" si="156"/>
        <v>1.6499765637255122E-6</v>
      </c>
      <c r="BD67" s="5">
        <f t="shared" si="157"/>
        <v>4.7650670465130543E-3</v>
      </c>
      <c r="BE67" s="5">
        <f t="shared" si="158"/>
        <v>3.1127800481346533E-3</v>
      </c>
      <c r="BF67" s="5">
        <f t="shared" si="159"/>
        <v>1.0167117832219812E-3</v>
      </c>
      <c r="BG67" s="5">
        <f t="shared" si="160"/>
        <v>2.2138899079658653E-4</v>
      </c>
      <c r="BH67" s="5">
        <f t="shared" si="161"/>
        <v>3.6155589559467532E-5</v>
      </c>
      <c r="BI67" s="5">
        <f t="shared" si="162"/>
        <v>4.7237277759444348E-6</v>
      </c>
      <c r="BJ67" s="8">
        <f t="shared" si="163"/>
        <v>0.12271498395872901</v>
      </c>
      <c r="BK67" s="8">
        <f t="shared" si="164"/>
        <v>0.21246532539630825</v>
      </c>
      <c r="BL67" s="8">
        <f t="shared" si="165"/>
        <v>0.57424963663330353</v>
      </c>
      <c r="BM67" s="8">
        <f t="shared" si="166"/>
        <v>0.45901645332043783</v>
      </c>
      <c r="BN67" s="8">
        <f t="shared" si="167"/>
        <v>0.53781378533818924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1.2299578059071701</v>
      </c>
      <c r="F68">
        <f>VLOOKUP(B68,home!$B$2:$E$405,3,FALSE)</f>
        <v>1.38</v>
      </c>
      <c r="G68">
        <f>VLOOKUP(C68,away!$B$2:$E$405,4,FALSE)</f>
        <v>0.85</v>
      </c>
      <c r="H68">
        <f>VLOOKUP(A68,away!$A$2:$E$405,3,FALSE)</f>
        <v>1.0168776371307999</v>
      </c>
      <c r="I68">
        <f>VLOOKUP(C68,away!$B$2:$E$405,3,FALSE)</f>
        <v>1.26</v>
      </c>
      <c r="J68">
        <f>VLOOKUP(B68,home!$B$2:$E$405,4,FALSE)</f>
        <v>0.49</v>
      </c>
      <c r="K68" s="3">
        <f t="shared" si="112"/>
        <v>1.4427405063291103</v>
      </c>
      <c r="L68" s="3">
        <f t="shared" si="113"/>
        <v>0.62782025316455592</v>
      </c>
      <c r="M68" s="5">
        <f t="shared" si="114"/>
        <v>0.12611504166590989</v>
      </c>
      <c r="N68" s="5">
        <f t="shared" si="115"/>
        <v>0.18195127906879172</v>
      </c>
      <c r="O68" s="5">
        <f t="shared" si="116"/>
        <v>7.9177577386550069E-2</v>
      </c>
      <c r="P68" s="5">
        <f t="shared" si="117"/>
        <v>0.11423269808858358</v>
      </c>
      <c r="Q68" s="5">
        <f t="shared" si="118"/>
        <v>0.13125424024546894</v>
      </c>
      <c r="R68" s="5">
        <f t="shared" si="119"/>
        <v>2.4854643339890035E-2</v>
      </c>
      <c r="S68" s="5">
        <f t="shared" si="120"/>
        <v>2.5867472151271515E-2</v>
      </c>
      <c r="T68" s="5">
        <f t="shared" si="121"/>
        <v>8.2404070339831742E-2</v>
      </c>
      <c r="U68" s="5">
        <f t="shared" si="122"/>
        <v>3.5858800716822403E-2</v>
      </c>
      <c r="V68" s="5">
        <f t="shared" si="123"/>
        <v>2.6033647952062922E-3</v>
      </c>
      <c r="W68" s="5">
        <f t="shared" si="124"/>
        <v>6.3121936343196822E-2</v>
      </c>
      <c r="X68" s="5">
        <f t="shared" si="125"/>
        <v>3.9629230055222807E-2</v>
      </c>
      <c r="Y68" s="5">
        <f t="shared" si="126"/>
        <v>1.2440016622993202E-2</v>
      </c>
      <c r="Z68" s="5">
        <f t="shared" si="127"/>
        <v>5.2014161579881689E-3</v>
      </c>
      <c r="AA68" s="5">
        <f t="shared" si="128"/>
        <v>7.5042937814042681E-3</v>
      </c>
      <c r="AB68" s="5">
        <f t="shared" si="129"/>
        <v>5.413374304912795E-3</v>
      </c>
      <c r="AC68" s="5">
        <f t="shared" si="130"/>
        <v>1.4738001348654504E-4</v>
      </c>
      <c r="AD68" s="5">
        <f t="shared" si="131"/>
        <v>2.2767143600064432E-2</v>
      </c>
      <c r="AE68" s="5">
        <f t="shared" si="132"/>
        <v>1.4293673858826251E-2</v>
      </c>
      <c r="AF68" s="5">
        <f t="shared" si="133"/>
        <v>4.4869289703499448E-3</v>
      </c>
      <c r="AG68" s="5">
        <f t="shared" si="134"/>
        <v>9.3899496069882763E-4</v>
      </c>
      <c r="AH68" s="5">
        <f t="shared" si="135"/>
        <v>8.163886022805859E-4</v>
      </c>
      <c r="AI68" s="5">
        <f t="shared" si="136"/>
        <v>1.1778369054156073E-3</v>
      </c>
      <c r="AJ68" s="5">
        <f t="shared" si="137"/>
        <v>8.49656506646213E-4</v>
      </c>
      <c r="AK68" s="5">
        <f t="shared" si="138"/>
        <v>4.0861128620152664E-4</v>
      </c>
      <c r="AL68" s="5">
        <f t="shared" si="139"/>
        <v>5.3397648250393234E-6</v>
      </c>
      <c r="AM68" s="5">
        <f t="shared" si="140"/>
        <v>6.5694160570448964E-3</v>
      </c>
      <c r="AN68" s="5">
        <f t="shared" si="141"/>
        <v>4.1244124520772255E-3</v>
      </c>
      <c r="AO68" s="5">
        <f t="shared" si="142"/>
        <v>1.2946948349090849E-3</v>
      </c>
      <c r="AP68" s="5">
        <f t="shared" si="143"/>
        <v>2.7094521300782159E-4</v>
      </c>
      <c r="AQ68" s="5">
        <f t="shared" si="144"/>
        <v>4.252622305607376E-5</v>
      </c>
      <c r="AR68" s="5">
        <f t="shared" si="145"/>
        <v>1.0250905979289113E-4</v>
      </c>
      <c r="AS68" s="5">
        <f t="shared" si="146"/>
        <v>1.478939728289168E-4</v>
      </c>
      <c r="AT68" s="5">
        <f t="shared" si="147"/>
        <v>1.0668631262110758E-4</v>
      </c>
      <c r="AU68" s="5">
        <f t="shared" si="148"/>
        <v>5.1306888229787478E-5</v>
      </c>
      <c r="AV68" s="5">
        <f t="shared" si="149"/>
        <v>1.8505631475703681E-5</v>
      </c>
      <c r="AW68" s="5">
        <f t="shared" si="150"/>
        <v>1.3435170316308729E-7</v>
      </c>
      <c r="AX68" s="5">
        <f t="shared" si="151"/>
        <v>1.5796604414045875E-3</v>
      </c>
      <c r="AY68" s="5">
        <f t="shared" si="152"/>
        <v>9.9174281823666212E-4</v>
      </c>
      <c r="AZ68" s="5">
        <f t="shared" si="153"/>
        <v>3.1131811360973565E-4</v>
      </c>
      <c r="BA68" s="5">
        <f t="shared" si="154"/>
        <v>6.5150605633725405E-5</v>
      </c>
      <c r="BB68" s="5">
        <f t="shared" si="155"/>
        <v>1.0225717430697406E-5</v>
      </c>
      <c r="BC68" s="5">
        <f t="shared" si="156"/>
        <v>1.2839825012259321E-6</v>
      </c>
      <c r="BD68" s="5">
        <f t="shared" si="157"/>
        <v>1.072621064513891E-5</v>
      </c>
      <c r="BE68" s="5">
        <f t="shared" si="158"/>
        <v>1.5475138577160404E-5</v>
      </c>
      <c r="BF68" s="5">
        <f t="shared" si="159"/>
        <v>1.1163304633162777E-5</v>
      </c>
      <c r="BG68" s="5">
        <f t="shared" si="160"/>
        <v>5.3685839262517874E-6</v>
      </c>
      <c r="BH68" s="5">
        <f t="shared" si="161"/>
        <v>1.9363683730077086E-6</v>
      </c>
      <c r="BI68" s="5">
        <f t="shared" si="162"/>
        <v>5.5873541738256263E-7</v>
      </c>
      <c r="BJ68" s="8">
        <f t="shared" si="163"/>
        <v>0.56854889052435653</v>
      </c>
      <c r="BK68" s="8">
        <f t="shared" si="164"/>
        <v>0.26996303929751947</v>
      </c>
      <c r="BL68" s="8">
        <f t="shared" si="165"/>
        <v>0.15653331303664403</v>
      </c>
      <c r="BM68" s="8">
        <f t="shared" si="166"/>
        <v>0.34166957075478033</v>
      </c>
      <c r="BN68" s="8">
        <f t="shared" si="167"/>
        <v>0.65758547979519433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1.2299578059071701</v>
      </c>
      <c r="F69">
        <f>VLOOKUP(B69,home!$B$2:$E$405,3,FALSE)</f>
        <v>0.98</v>
      </c>
      <c r="G69">
        <f>VLOOKUP(C69,away!$B$2:$E$405,4,FALSE)</f>
        <v>0.98</v>
      </c>
      <c r="H69">
        <f>VLOOKUP(A69,away!$A$2:$E$405,3,FALSE)</f>
        <v>1.0168776371307999</v>
      </c>
      <c r="I69">
        <f>VLOOKUP(C69,away!$B$2:$E$405,3,FALSE)</f>
        <v>1.1000000000000001</v>
      </c>
      <c r="J69">
        <f>VLOOKUP(B69,home!$B$2:$E$405,4,FALSE)</f>
        <v>1.08</v>
      </c>
      <c r="K69" s="3">
        <f t="shared" si="112"/>
        <v>1.1812514767932463</v>
      </c>
      <c r="L69" s="3">
        <f t="shared" si="113"/>
        <v>1.2080506329113907</v>
      </c>
      <c r="M69" s="5">
        <f t="shared" si="114"/>
        <v>9.1693653664000369E-2</v>
      </c>
      <c r="N69" s="5">
        <f t="shared" si="115"/>
        <v>0.10831326380316889</v>
      </c>
      <c r="O69" s="5">
        <f t="shared" si="116"/>
        <v>0.1107705763427535</v>
      </c>
      <c r="P69" s="5">
        <f t="shared" si="117"/>
        <v>0.13084790689011661</v>
      </c>
      <c r="Q69" s="5">
        <f t="shared" si="118"/>
        <v>6.3972601411894855E-2</v>
      </c>
      <c r="R69" s="5">
        <f t="shared" si="119"/>
        <v>6.6908232429411449E-2</v>
      </c>
      <c r="S69" s="5">
        <f t="shared" si="120"/>
        <v>4.6680370051189621E-2</v>
      </c>
      <c r="T69" s="5">
        <f t="shared" si="121"/>
        <v>7.7282141624627709E-2</v>
      </c>
      <c r="U69" s="5">
        <f t="shared" si="122"/>
        <v>7.9035448366868044E-2</v>
      </c>
      <c r="V69" s="5">
        <f t="shared" si="123"/>
        <v>7.4014921425646033E-3</v>
      </c>
      <c r="W69" s="5">
        <f t="shared" si="124"/>
        <v>2.5189243297368845E-2</v>
      </c>
      <c r="X69" s="5">
        <f t="shared" si="125"/>
        <v>3.0429881307945435E-2</v>
      </c>
      <c r="Y69" s="5">
        <f t="shared" si="126"/>
        <v>1.8380418686740993E-2</v>
      </c>
      <c r="Z69" s="5">
        <f t="shared" si="127"/>
        <v>2.6942844177777647E-2</v>
      </c>
      <c r="AA69" s="5">
        <f t="shared" si="128"/>
        <v>3.1826274474010159E-2</v>
      </c>
      <c r="AB69" s="5">
        <f t="shared" si="129"/>
        <v>1.8797416861625851E-2</v>
      </c>
      <c r="AC69" s="5">
        <f t="shared" si="130"/>
        <v>6.6012594384875275E-4</v>
      </c>
      <c r="AD69" s="5">
        <f t="shared" si="131"/>
        <v>7.4387077110803276E-3</v>
      </c>
      <c r="AE69" s="5">
        <f t="shared" si="132"/>
        <v>8.9863355584134316E-3</v>
      </c>
      <c r="AF69" s="5">
        <f t="shared" si="133"/>
        <v>5.4279741794477417E-3</v>
      </c>
      <c r="AG69" s="5">
        <f t="shared" si="134"/>
        <v>2.1857558809695102E-3</v>
      </c>
      <c r="AH69" s="5">
        <f t="shared" si="135"/>
        <v>8.1370799903493149E-3</v>
      </c>
      <c r="AI69" s="5">
        <f t="shared" si="136"/>
        <v>9.6119377553849032E-3</v>
      </c>
      <c r="AJ69" s="5">
        <f t="shared" si="137"/>
        <v>5.6770578341965878E-3</v>
      </c>
      <c r="AK69" s="5">
        <f t="shared" si="138"/>
        <v>2.2353443168284634E-3</v>
      </c>
      <c r="AL69" s="5">
        <f t="shared" si="139"/>
        <v>3.7680295019319885E-5</v>
      </c>
      <c r="AM69" s="5">
        <f t="shared" si="140"/>
        <v>1.7573968938293879E-3</v>
      </c>
      <c r="AN69" s="5">
        <f t="shared" si="141"/>
        <v>2.1230244298671044E-3</v>
      </c>
      <c r="AO69" s="5">
        <f t="shared" si="142"/>
        <v>1.28236050309365E-3</v>
      </c>
      <c r="AP69" s="5">
        <f t="shared" si="143"/>
        <v>5.1638547246095107E-4</v>
      </c>
      <c r="AQ69" s="5">
        <f t="shared" si="144"/>
        <v>1.5595494920817485E-4</v>
      </c>
      <c r="AR69" s="5">
        <f t="shared" si="145"/>
        <v>1.9660009264784208E-3</v>
      </c>
      <c r="AS69" s="5">
        <f t="shared" si="146"/>
        <v>2.322341497779525E-3</v>
      </c>
      <c r="AT69" s="5">
        <f t="shared" si="147"/>
        <v>1.3716346619351515E-3</v>
      </c>
      <c r="AU69" s="5">
        <f t="shared" si="148"/>
        <v>5.4008182334390107E-4</v>
      </c>
      <c r="AV69" s="5">
        <f t="shared" si="149"/>
        <v>1.59493112853543E-4</v>
      </c>
      <c r="AW69" s="5">
        <f t="shared" si="150"/>
        <v>1.4936171628951376E-6</v>
      </c>
      <c r="AX69" s="5">
        <f t="shared" si="151"/>
        <v>3.4598794602463826E-4</v>
      </c>
      <c r="AY69" s="5">
        <f t="shared" si="152"/>
        <v>4.1797095717477627E-4</v>
      </c>
      <c r="AZ69" s="5">
        <f t="shared" si="153"/>
        <v>2.5246503967678416E-4</v>
      </c>
      <c r="BA69" s="5">
        <f t="shared" si="154"/>
        <v>1.0166351698984616E-4</v>
      </c>
      <c r="BB69" s="5">
        <f t="shared" si="155"/>
        <v>3.0703669010895389E-5</v>
      </c>
      <c r="BC69" s="5">
        <f t="shared" si="156"/>
        <v>7.4183173562628068E-6</v>
      </c>
      <c r="BD69" s="5">
        <f t="shared" si="157"/>
        <v>3.9583811058943889E-4</v>
      </c>
      <c r="BE69" s="5">
        <f t="shared" si="158"/>
        <v>4.6758435270482303E-4</v>
      </c>
      <c r="BF69" s="5">
        <f t="shared" si="159"/>
        <v>2.7616735357899319E-4</v>
      </c>
      <c r="BG69" s="5">
        <f t="shared" si="160"/>
        <v>1.0874103141908945E-4</v>
      </c>
      <c r="BH69" s="5">
        <f t="shared" si="161"/>
        <v>3.2112625987955035E-5</v>
      </c>
      <c r="BI69" s="5">
        <f t="shared" si="162"/>
        <v>7.5866173743962082E-6</v>
      </c>
      <c r="BJ69" s="8">
        <f t="shared" si="163"/>
        <v>0.35459765515635033</v>
      </c>
      <c r="BK69" s="8">
        <f t="shared" si="164"/>
        <v>0.27773919994391399</v>
      </c>
      <c r="BL69" s="8">
        <f t="shared" si="165"/>
        <v>0.34064695048547355</v>
      </c>
      <c r="BM69" s="8">
        <f t="shared" si="166"/>
        <v>0.42700393788215807</v>
      </c>
      <c r="BN69" s="8">
        <f t="shared" si="167"/>
        <v>0.57250623454134564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1.2299578059071701</v>
      </c>
      <c r="F70">
        <f>VLOOKUP(B70,home!$B$2:$E$405,3,FALSE)</f>
        <v>1.59</v>
      </c>
      <c r="G70">
        <f>VLOOKUP(C70,away!$B$2:$E$405,4,FALSE)</f>
        <v>1.5</v>
      </c>
      <c r="H70">
        <f>VLOOKUP(A70,away!$A$2:$E$405,3,FALSE)</f>
        <v>1.0168776371307999</v>
      </c>
      <c r="I70">
        <f>VLOOKUP(C70,away!$B$2:$E$405,3,FALSE)</f>
        <v>0.65</v>
      </c>
      <c r="J70">
        <f>VLOOKUP(B70,home!$B$2:$E$405,4,FALSE)</f>
        <v>0.59</v>
      </c>
      <c r="K70" s="3">
        <f t="shared" si="112"/>
        <v>2.9334493670886008</v>
      </c>
      <c r="L70" s="3">
        <f t="shared" si="113"/>
        <v>0.38997257383966177</v>
      </c>
      <c r="M70" s="5">
        <f t="shared" si="114"/>
        <v>3.602933032720175E-2</v>
      </c>
      <c r="N70" s="5">
        <f t="shared" si="115"/>
        <v>0.10569021624495611</v>
      </c>
      <c r="O70" s="5">
        <f t="shared" si="116"/>
        <v>1.4050450681418251E-2</v>
      </c>
      <c r="P70" s="5">
        <f t="shared" si="117"/>
        <v>4.1216285658715969E-2</v>
      </c>
      <c r="Q70" s="5">
        <f t="shared" si="118"/>
        <v>0.15501844897561196</v>
      </c>
      <c r="R70" s="5">
        <f t="shared" si="119"/>
        <v>2.7396452079199523E-3</v>
      </c>
      <c r="S70" s="5">
        <f t="shared" si="120"/>
        <v>1.1787494994170859E-2</v>
      </c>
      <c r="T70" s="5">
        <f t="shared" si="121"/>
        <v>6.045294353965168E-2</v>
      </c>
      <c r="U70" s="5">
        <f t="shared" si="122"/>
        <v>8.0366105012201032E-3</v>
      </c>
      <c r="V70" s="5">
        <f t="shared" si="123"/>
        <v>1.4982754836076464E-3</v>
      </c>
      <c r="W70" s="5">
        <f t="shared" si="124"/>
        <v>0.15157959034485516</v>
      </c>
      <c r="X70" s="5">
        <f t="shared" si="125"/>
        <v>5.9111882988344716E-2</v>
      </c>
      <c r="Y70" s="5">
        <f t="shared" si="126"/>
        <v>1.1526006576736853E-2</v>
      </c>
      <c r="Z70" s="5">
        <f t="shared" si="127"/>
        <v>3.561288310466797E-4</v>
      </c>
      <c r="AA70" s="5">
        <f t="shared" si="128"/>
        <v>1.0446858940358857E-3</v>
      </c>
      <c r="AB70" s="5">
        <f t="shared" si="129"/>
        <v>1.5322665873329796E-3</v>
      </c>
      <c r="AC70" s="5">
        <f t="shared" si="130"/>
        <v>1.0712340086362995E-4</v>
      </c>
      <c r="AD70" s="5">
        <f t="shared" si="131"/>
        <v>0.1111627633401662</v>
      </c>
      <c r="AE70" s="5">
        <f t="shared" si="132"/>
        <v>4.3350428934893812E-2</v>
      </c>
      <c r="AF70" s="5">
        <f t="shared" si="133"/>
        <v>8.4527391743969438E-3</v>
      </c>
      <c r="AG70" s="5">
        <f t="shared" si="134"/>
        <v>1.0987788172783044E-3</v>
      </c>
      <c r="AH70" s="5">
        <f t="shared" si="135"/>
        <v>3.4720119215445932E-5</v>
      </c>
      <c r="AI70" s="5">
        <f t="shared" si="136"/>
        <v>1.0184971173779063E-4</v>
      </c>
      <c r="AJ70" s="5">
        <f t="shared" si="137"/>
        <v>1.4938548621768922E-4</v>
      </c>
      <c r="AK70" s="5">
        <f t="shared" si="138"/>
        <v>1.4607158666583446E-4</v>
      </c>
      <c r="AL70" s="5">
        <f t="shared" si="139"/>
        <v>4.901815993393657E-6</v>
      </c>
      <c r="AM70" s="5">
        <f t="shared" si="140"/>
        <v>6.5218067552806097E-2</v>
      </c>
      <c r="AN70" s="5">
        <f t="shared" si="141"/>
        <v>2.5433257664416724E-2</v>
      </c>
      <c r="AO70" s="5">
        <f t="shared" si="142"/>
        <v>4.9591364762599476E-3</v>
      </c>
      <c r="AP70" s="5">
        <f t="shared" si="143"/>
        <v>6.4464240522308074E-4</v>
      </c>
      <c r="AQ70" s="5">
        <f t="shared" si="144"/>
        <v>6.2848214492758751E-5</v>
      </c>
      <c r="AR70" s="5">
        <f t="shared" si="145"/>
        <v>2.7079788508934718E-6</v>
      </c>
      <c r="AS70" s="5">
        <f t="shared" si="146"/>
        <v>7.9437188462427713E-6</v>
      </c>
      <c r="AT70" s="5">
        <f t="shared" si="147"/>
        <v>1.1651248510920325E-5</v>
      </c>
      <c r="AU70" s="5">
        <f t="shared" si="148"/>
        <v>1.1392782523383745E-5</v>
      </c>
      <c r="AV70" s="5">
        <f t="shared" si="149"/>
        <v>8.3550376706495304E-6</v>
      </c>
      <c r="AW70" s="5">
        <f t="shared" si="150"/>
        <v>1.5576402644687116E-7</v>
      </c>
      <c r="AX70" s="5">
        <f t="shared" si="151"/>
        <v>3.1885649830920092E-2</v>
      </c>
      <c r="AY70" s="5">
        <f t="shared" si="152"/>
        <v>1.2434528933114085E-2</v>
      </c>
      <c r="AZ70" s="5">
        <f t="shared" si="153"/>
        <v>2.4245626262651213E-3</v>
      </c>
      <c r="BA70" s="5">
        <f t="shared" si="154"/>
        <v>3.151709759333531E-4</v>
      </c>
      <c r="BB70" s="5">
        <f t="shared" si="155"/>
        <v>3.0727009171071948E-5</v>
      </c>
      <c r="BC70" s="5">
        <f t="shared" si="156"/>
        <v>2.3965381705675659E-6</v>
      </c>
      <c r="BD70" s="5">
        <f t="shared" si="157"/>
        <v>1.7600624706438262E-7</v>
      </c>
      <c r="BE70" s="5">
        <f t="shared" si="158"/>
        <v>5.1630541405465309E-7</v>
      </c>
      <c r="BF70" s="5">
        <f t="shared" si="159"/>
        <v>7.5727789504152018E-7</v>
      </c>
      <c r="BG70" s="5">
        <f t="shared" si="160"/>
        <v>7.4047878730657846E-7</v>
      </c>
      <c r="BH70" s="5">
        <f t="shared" si="161"/>
        <v>5.4303925749175432E-7</v>
      </c>
      <c r="BI70" s="5">
        <f t="shared" si="162"/>
        <v>3.1859563323869012E-7</v>
      </c>
      <c r="BJ70" s="8">
        <f t="shared" si="163"/>
        <v>0.85085478716366458</v>
      </c>
      <c r="BK70" s="8">
        <f t="shared" si="164"/>
        <v>0.10307794061366736</v>
      </c>
      <c r="BL70" s="8">
        <f t="shared" si="165"/>
        <v>2.7880788245400221E-2</v>
      </c>
      <c r="BM70" s="8">
        <f t="shared" si="166"/>
        <v>0.61499089458886702</v>
      </c>
      <c r="BN70" s="8">
        <f t="shared" si="167"/>
        <v>0.35474437709582402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1.2299578059071701</v>
      </c>
      <c r="F71">
        <f>VLOOKUP(B71,home!$B$2:$E$405,3,FALSE)</f>
        <v>0.61</v>
      </c>
      <c r="G71">
        <f>VLOOKUP(C71,away!$B$2:$E$405,4,FALSE)</f>
        <v>0.77</v>
      </c>
      <c r="H71">
        <f>VLOOKUP(A71,away!$A$2:$E$405,3,FALSE)</f>
        <v>1.0168776371307999</v>
      </c>
      <c r="I71">
        <f>VLOOKUP(C71,away!$B$2:$E$405,3,FALSE)</f>
        <v>1.03</v>
      </c>
      <c r="J71">
        <f>VLOOKUP(B71,home!$B$2:$E$405,4,FALSE)</f>
        <v>1.18</v>
      </c>
      <c r="K71" s="3">
        <f t="shared" si="112"/>
        <v>0.57771118143459776</v>
      </c>
      <c r="L71" s="3">
        <f t="shared" si="113"/>
        <v>1.2359130801687741</v>
      </c>
      <c r="M71" s="5">
        <f t="shared" si="114"/>
        <v>0.16306208492196972</v>
      </c>
      <c r="N71" s="5">
        <f t="shared" si="115"/>
        <v>9.4202789727459837E-2</v>
      </c>
      <c r="O71" s="5">
        <f t="shared" si="116"/>
        <v>0.20153056363465383</v>
      </c>
      <c r="P71" s="5">
        <f t="shared" si="117"/>
        <v>0.11642646001255623</v>
      </c>
      <c r="Q71" s="5">
        <f t="shared" si="118"/>
        <v>2.72110024739429E-2</v>
      </c>
      <c r="R71" s="5">
        <f t="shared" si="119"/>
        <v>0.12453712982492711</v>
      </c>
      <c r="S71" s="5">
        <f t="shared" si="120"/>
        <v>2.0782146563288924E-2</v>
      </c>
      <c r="T71" s="5">
        <f t="shared" si="121"/>
        <v>3.3630433882050906E-2</v>
      </c>
      <c r="U71" s="5">
        <f t="shared" si="122"/>
        <v>7.1946492403632517E-2</v>
      </c>
      <c r="V71" s="5">
        <f t="shared" si="123"/>
        <v>1.6487188211394665E-3</v>
      </c>
      <c r="W71" s="5">
        <f t="shared" si="124"/>
        <v>5.2400334624137738E-3</v>
      </c>
      <c r="X71" s="5">
        <f t="shared" si="125"/>
        <v>6.4762258967192531E-3</v>
      </c>
      <c r="Y71" s="5">
        <f t="shared" si="126"/>
        <v>4.002026147941538E-3</v>
      </c>
      <c r="Z71" s="5">
        <f t="shared" si="127"/>
        <v>5.1305689239101386E-2</v>
      </c>
      <c r="AA71" s="5">
        <f t="shared" si="128"/>
        <v>2.9639870344637585E-2</v>
      </c>
      <c r="AB71" s="5">
        <f t="shared" si="129"/>
        <v>8.5616422571844382E-3</v>
      </c>
      <c r="AC71" s="5">
        <f t="shared" si="130"/>
        <v>7.3574160416107437E-5</v>
      </c>
      <c r="AD71" s="5">
        <f t="shared" si="131"/>
        <v>7.5680648058197152E-4</v>
      </c>
      <c r="AE71" s="5">
        <f t="shared" si="132"/>
        <v>9.3534702850775388E-4</v>
      </c>
      <c r="AF71" s="5">
        <f t="shared" si="133"/>
        <v>5.7800381351486431E-4</v>
      </c>
      <c r="AG71" s="5">
        <f t="shared" si="134"/>
        <v>2.3812082450348453E-4</v>
      </c>
      <c r="AH71" s="5">
        <f t="shared" si="135"/>
        <v>1.5852343104419936E-2</v>
      </c>
      <c r="AI71" s="5">
        <f t="shared" si="136"/>
        <v>9.1580758633610388E-3</v>
      </c>
      <c r="AJ71" s="5">
        <f t="shared" si="137"/>
        <v>2.6453614133449895E-3</v>
      </c>
      <c r="AK71" s="5">
        <f t="shared" si="138"/>
        <v>5.0941828914167716E-4</v>
      </c>
      <c r="AL71" s="5">
        <f t="shared" si="139"/>
        <v>2.1012803926166926E-6</v>
      </c>
      <c r="AM71" s="5">
        <f t="shared" si="140"/>
        <v>8.7443113202874181E-5</v>
      </c>
      <c r="AN71" s="5">
        <f t="shared" si="141"/>
        <v>1.0807208737811103E-4</v>
      </c>
      <c r="AO71" s="5">
        <f t="shared" si="142"/>
        <v>6.6783853195875076E-5</v>
      </c>
      <c r="AP71" s="5">
        <f t="shared" si="143"/>
        <v>2.7513012569617726E-5</v>
      </c>
      <c r="AQ71" s="5">
        <f t="shared" si="144"/>
        <v>8.5009230274096133E-6</v>
      </c>
      <c r="AR71" s="5">
        <f t="shared" si="145"/>
        <v>3.918423638815169E-3</v>
      </c>
      <c r="AS71" s="5">
        <f t="shared" si="146"/>
        <v>2.2637171497411667E-3</v>
      </c>
      <c r="AT71" s="5">
        <f t="shared" si="147"/>
        <v>6.5388735450536476E-4</v>
      </c>
      <c r="AU71" s="5">
        <f t="shared" si="148"/>
        <v>1.2591934536547935E-4</v>
      </c>
      <c r="AV71" s="5">
        <f t="shared" si="149"/>
        <v>1.8186253444140547E-5</v>
      </c>
      <c r="AW71" s="5">
        <f t="shared" si="150"/>
        <v>4.1675441481081977E-8</v>
      </c>
      <c r="AX71" s="5">
        <f t="shared" si="151"/>
        <v>8.4194773727919497E-6</v>
      </c>
      <c r="AY71" s="5">
        <f t="shared" si="152"/>
        <v>1.0405742213218595E-5</v>
      </c>
      <c r="AZ71" s="5">
        <f t="shared" si="153"/>
        <v>6.4302964550906177E-6</v>
      </c>
      <c r="BA71" s="5">
        <f t="shared" si="154"/>
        <v>2.6490958327364645E-6</v>
      </c>
      <c r="BB71" s="5">
        <f t="shared" si="155"/>
        <v>8.1851304757489712E-7</v>
      </c>
      <c r="BC71" s="5">
        <f t="shared" si="156"/>
        <v>2.0232219635732408E-7</v>
      </c>
      <c r="BD71" s="5">
        <f t="shared" si="157"/>
        <v>8.0713850480903181E-4</v>
      </c>
      <c r="BE71" s="5">
        <f t="shared" si="158"/>
        <v>4.6629293919458049E-4</v>
      </c>
      <c r="BF71" s="5">
        <f t="shared" si="159"/>
        <v>1.3469132239835605E-4</v>
      </c>
      <c r="BG71" s="5">
        <f t="shared" si="160"/>
        <v>2.5937560997247533E-5</v>
      </c>
      <c r="BH71" s="5">
        <f t="shared" si="161"/>
        <v>3.7461047518129526E-6</v>
      </c>
      <c r="BI71" s="5">
        <f t="shared" si="162"/>
        <v>4.3283332038952448E-7</v>
      </c>
      <c r="BJ71" s="8">
        <f t="shared" si="163"/>
        <v>0.17359802817412789</v>
      </c>
      <c r="BK71" s="8">
        <f t="shared" si="164"/>
        <v>0.30200549150197631</v>
      </c>
      <c r="BL71" s="8">
        <f t="shared" si="165"/>
        <v>0.47279927014264589</v>
      </c>
      <c r="BM71" s="8">
        <f t="shared" si="166"/>
        <v>0.27272808439557</v>
      </c>
      <c r="BN71" s="8">
        <f t="shared" si="167"/>
        <v>0.72697003059550969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1.2299578059071701</v>
      </c>
      <c r="F72">
        <f>VLOOKUP(B72,home!$B$2:$E$405,3,FALSE)</f>
        <v>0.86</v>
      </c>
      <c r="G72">
        <f>VLOOKUP(C72,away!$B$2:$E$405,4,FALSE)</f>
        <v>0.99</v>
      </c>
      <c r="H72">
        <f>VLOOKUP(A72,away!$A$2:$E$405,3,FALSE)</f>
        <v>1.0168776371307999</v>
      </c>
      <c r="I72">
        <f>VLOOKUP(C72,away!$B$2:$E$405,3,FALSE)</f>
        <v>0.77</v>
      </c>
      <c r="J72">
        <f>VLOOKUP(B72,home!$B$2:$E$405,4,FALSE)</f>
        <v>0.72</v>
      </c>
      <c r="K72" s="3">
        <f t="shared" si="112"/>
        <v>1.0471860759493645</v>
      </c>
      <c r="L72" s="3">
        <f t="shared" si="113"/>
        <v>0.56375696202531544</v>
      </c>
      <c r="M72" s="5">
        <f t="shared" si="114"/>
        <v>0.19969920131855895</v>
      </c>
      <c r="N72" s="5">
        <f t="shared" si="115"/>
        <v>0.20912222299900393</v>
      </c>
      <c r="O72" s="5">
        <f t="shared" si="116"/>
        <v>0.11258181505423265</v>
      </c>
      <c r="P72" s="5">
        <f t="shared" si="117"/>
        <v>0.11789410912989898</v>
      </c>
      <c r="Q72" s="5">
        <f t="shared" si="118"/>
        <v>0.10949494004806741</v>
      </c>
      <c r="R72" s="5">
        <f t="shared" si="119"/>
        <v>3.1734391017135058E-2</v>
      </c>
      <c r="S72" s="5">
        <f t="shared" si="120"/>
        <v>1.7399945612903197E-2</v>
      </c>
      <c r="T72" s="5">
        <f t="shared" si="121"/>
        <v>6.1728534758642518E-2</v>
      </c>
      <c r="U72" s="5">
        <f t="shared" si="122"/>
        <v>3.3231812401876427E-2</v>
      </c>
      <c r="V72" s="5">
        <f t="shared" si="123"/>
        <v>1.1413560847722808E-3</v>
      </c>
      <c r="W72" s="5">
        <f t="shared" si="124"/>
        <v>3.822052553508222E-2</v>
      </c>
      <c r="X72" s="5">
        <f t="shared" si="125"/>
        <v>2.1547087362668943E-2</v>
      </c>
      <c r="Y72" s="5">
        <f t="shared" si="126"/>
        <v>6.0736602560361548E-3</v>
      </c>
      <c r="Z72" s="5">
        <f t="shared" si="127"/>
        <v>5.9634946238478412E-3</v>
      </c>
      <c r="AA72" s="5">
        <f t="shared" si="128"/>
        <v>6.2448885340923533E-3</v>
      </c>
      <c r="AB72" s="5">
        <f t="shared" si="129"/>
        <v>3.2697801593786747E-3</v>
      </c>
      <c r="AC72" s="5">
        <f t="shared" si="130"/>
        <v>4.2113074916474481E-5</v>
      </c>
      <c r="AD72" s="5">
        <f t="shared" si="131"/>
        <v>1.0006000538951308E-2</v>
      </c>
      <c r="AE72" s="5">
        <f t="shared" si="132"/>
        <v>5.6409524658628573E-3</v>
      </c>
      <c r="AF72" s="5">
        <f t="shared" si="133"/>
        <v>1.5900631125420281E-3</v>
      </c>
      <c r="AG72" s="5">
        <f t="shared" si="134"/>
        <v>2.9880304991840371E-4</v>
      </c>
      <c r="AH72" s="5">
        <f t="shared" si="135"/>
        <v>8.4049040304868996E-4</v>
      </c>
      <c r="AI72" s="5">
        <f t="shared" si="136"/>
        <v>8.801498470416574E-4</v>
      </c>
      <c r="AJ72" s="5">
        <f t="shared" si="137"/>
        <v>4.6084033228549324E-4</v>
      </c>
      <c r="AK72" s="5">
        <f t="shared" si="138"/>
        <v>1.6086185973508232E-4</v>
      </c>
      <c r="AL72" s="5">
        <f t="shared" si="139"/>
        <v>9.9447236988765008E-7</v>
      </c>
      <c r="AM72" s="5">
        <f t="shared" si="140"/>
        <v>2.0956288880663301E-3</v>
      </c>
      <c r="AN72" s="5">
        <f t="shared" si="141"/>
        <v>1.1814253754687638E-3</v>
      </c>
      <c r="AO72" s="5">
        <f t="shared" si="142"/>
        <v>3.3301839026694395E-4</v>
      </c>
      <c r="AP72" s="5">
        <f t="shared" si="143"/>
        <v>6.2580478665151082E-5</v>
      </c>
      <c r="AQ72" s="5">
        <f t="shared" si="144"/>
        <v>8.8200451335889085E-6</v>
      </c>
      <c r="AR72" s="5">
        <f t="shared" si="145"/>
        <v>9.4766463246832475E-5</v>
      </c>
      <c r="AS72" s="5">
        <f t="shared" si="146"/>
        <v>9.9238120779050174E-5</v>
      </c>
      <c r="AT72" s="5">
        <f t="shared" si="147"/>
        <v>5.1960389141601311E-5</v>
      </c>
      <c r="AU72" s="5">
        <f t="shared" si="148"/>
        <v>1.8137398669998485E-5</v>
      </c>
      <c r="AV72" s="5">
        <f t="shared" si="149"/>
        <v>4.7483078352912341E-6</v>
      </c>
      <c r="AW72" s="5">
        <f t="shared" si="150"/>
        <v>1.6308198826602469E-8</v>
      </c>
      <c r="AX72" s="5">
        <f t="shared" si="151"/>
        <v>3.6575223199005158E-4</v>
      </c>
      <c r="AY72" s="5">
        <f t="shared" si="152"/>
        <v>2.0619536716068982E-4</v>
      </c>
      <c r="AZ72" s="5">
        <f t="shared" si="153"/>
        <v>5.8122036887102493E-5</v>
      </c>
      <c r="BA72" s="5">
        <f t="shared" si="154"/>
        <v>1.092223431406541E-5</v>
      </c>
      <c r="BB72" s="5">
        <f t="shared" si="155"/>
        <v>1.5393714088565422E-6</v>
      </c>
      <c r="BC72" s="5">
        <f t="shared" si="156"/>
        <v>1.735662697771188E-7</v>
      </c>
      <c r="BD72" s="5">
        <f t="shared" si="157"/>
        <v>8.9042089036529955E-6</v>
      </c>
      <c r="BE72" s="5">
        <f t="shared" si="158"/>
        <v>9.3243635812497739E-6</v>
      </c>
      <c r="BF72" s="5">
        <f t="shared" si="159"/>
        <v>4.8821718546870566E-6</v>
      </c>
      <c r="BG72" s="5">
        <f t="shared" si="160"/>
        <v>1.7041807955400568E-6</v>
      </c>
      <c r="BH72" s="5">
        <f t="shared" si="161"/>
        <v>4.4614859999746458E-7</v>
      </c>
      <c r="BI72" s="5">
        <f t="shared" si="162"/>
        <v>9.3440120344329541E-8</v>
      </c>
      <c r="BJ72" s="8">
        <f t="shared" si="163"/>
        <v>0.46804696811240715</v>
      </c>
      <c r="BK72" s="8">
        <f t="shared" si="164"/>
        <v>0.33638391506058052</v>
      </c>
      <c r="BL72" s="8">
        <f t="shared" si="165"/>
        <v>0.18969923480235426</v>
      </c>
      <c r="BM72" s="8">
        <f t="shared" si="166"/>
        <v>0.2193607539733308</v>
      </c>
      <c r="BN72" s="8">
        <f t="shared" si="167"/>
        <v>0.78052667956689692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1.2299578059071701</v>
      </c>
      <c r="F73">
        <f>VLOOKUP(B73,home!$B$2:$E$405,3,FALSE)</f>
        <v>1.1000000000000001</v>
      </c>
      <c r="G73">
        <f>VLOOKUP(C73,away!$B$2:$E$405,4,FALSE)</f>
        <v>0.81</v>
      </c>
      <c r="H73">
        <f>VLOOKUP(A73,away!$A$2:$E$405,3,FALSE)</f>
        <v>1.0168776371307999</v>
      </c>
      <c r="I73">
        <f>VLOOKUP(C73,away!$B$2:$E$405,3,FALSE)</f>
        <v>0.94</v>
      </c>
      <c r="J73">
        <f>VLOOKUP(B73,home!$B$2:$E$405,4,FALSE)</f>
        <v>1.1299999999999999</v>
      </c>
      <c r="K73" s="3">
        <f t="shared" si="112"/>
        <v>1.0958924050632888</v>
      </c>
      <c r="L73" s="3">
        <f t="shared" si="113"/>
        <v>1.0801274261603355</v>
      </c>
      <c r="M73" s="5">
        <f t="shared" si="114"/>
        <v>0.11349235158771873</v>
      </c>
      <c r="N73" s="5">
        <f t="shared" si="115"/>
        <v>0.12437540613775341</v>
      </c>
      <c r="O73" s="5">
        <f t="shared" si="116"/>
        <v>0.12258620160932651</v>
      </c>
      <c r="P73" s="5">
        <f t="shared" si="117"/>
        <v>0.13434128730921802</v>
      </c>
      <c r="Q73" s="5">
        <f t="shared" si="118"/>
        <v>6.8151031481512969E-2</v>
      </c>
      <c r="R73" s="5">
        <f t="shared" si="119"/>
        <v>6.6204359213526909E-2</v>
      </c>
      <c r="S73" s="5">
        <f t="shared" si="120"/>
        <v>3.9755061075522798E-2</v>
      </c>
      <c r="T73" s="5">
        <f t="shared" si="121"/>
        <v>7.36117982242986E-2</v>
      </c>
      <c r="U73" s="5">
        <f t="shared" si="122"/>
        <v>7.2552854444185882E-2</v>
      </c>
      <c r="V73" s="5">
        <f t="shared" si="123"/>
        <v>5.2286891850000169E-3</v>
      </c>
      <c r="W73" s="5">
        <f t="shared" si="124"/>
        <v>2.489539926593972E-2</v>
      </c>
      <c r="X73" s="5">
        <f t="shared" si="125"/>
        <v>2.6890203532353378E-2</v>
      </c>
      <c r="Y73" s="5">
        <f t="shared" si="126"/>
        <v>1.4522423165164207E-2</v>
      </c>
      <c r="Z73" s="5">
        <f t="shared" si="127"/>
        <v>2.3836381372633705E-2</v>
      </c>
      <c r="AA73" s="5">
        <f t="shared" si="128"/>
        <v>2.6122109310461324E-2</v>
      </c>
      <c r="AB73" s="5">
        <f t="shared" si="129"/>
        <v>1.4313510598783797E-2</v>
      </c>
      <c r="AC73" s="5">
        <f t="shared" si="130"/>
        <v>3.868260868606736E-4</v>
      </c>
      <c r="AD73" s="5">
        <f t="shared" si="131"/>
        <v>6.8206697441403766E-3</v>
      </c>
      <c r="AE73" s="5">
        <f t="shared" si="132"/>
        <v>7.3671924554280198E-3</v>
      </c>
      <c r="AF73" s="5">
        <f t="shared" si="133"/>
        <v>3.978753312454654E-3</v>
      </c>
      <c r="AG73" s="5">
        <f t="shared" si="134"/>
        <v>1.4325201915695186E-3</v>
      </c>
      <c r="AH73" s="5">
        <f t="shared" si="135"/>
        <v>6.4365823152497505E-3</v>
      </c>
      <c r="AI73" s="5">
        <f t="shared" si="136"/>
        <v>7.0538016738468795E-3</v>
      </c>
      <c r="AJ73" s="5">
        <f t="shared" si="137"/>
        <v>3.8651038405957548E-3</v>
      </c>
      <c r="AK73" s="5">
        <f t="shared" si="138"/>
        <v>1.4119126478966122E-3</v>
      </c>
      <c r="AL73" s="5">
        <f t="shared" si="139"/>
        <v>1.8315494831732342E-5</v>
      </c>
      <c r="AM73" s="5">
        <f t="shared" si="140"/>
        <v>1.4949440340096811E-3</v>
      </c>
      <c r="AN73" s="5">
        <f t="shared" si="141"/>
        <v>1.6147300517086261E-3</v>
      </c>
      <c r="AO73" s="5">
        <f t="shared" si="142"/>
        <v>8.7205710734789184E-4</v>
      </c>
      <c r="AP73" s="5">
        <f t="shared" si="143"/>
        <v>3.1397759960816862E-4</v>
      </c>
      <c r="AQ73" s="5">
        <f t="shared" si="144"/>
        <v>8.4783954134192869E-5</v>
      </c>
      <c r="AR73" s="5">
        <f t="shared" si="145"/>
        <v>1.3904658178879698E-3</v>
      </c>
      <c r="AS73" s="5">
        <f t="shared" si="146"/>
        <v>1.5238009293235398E-3</v>
      </c>
      <c r="AT73" s="5">
        <f t="shared" si="147"/>
        <v>8.349609326370244E-4</v>
      </c>
      <c r="AU73" s="5">
        <f t="shared" si="148"/>
        <v>3.0500911486715845E-4</v>
      </c>
      <c r="AV73" s="5">
        <f t="shared" si="149"/>
        <v>8.3564293114498779E-5</v>
      </c>
      <c r="AW73" s="5">
        <f t="shared" si="150"/>
        <v>6.0222539692918301E-7</v>
      </c>
      <c r="AX73" s="5">
        <f t="shared" si="151"/>
        <v>2.7304963547764732E-4</v>
      </c>
      <c r="AY73" s="5">
        <f t="shared" si="152"/>
        <v>2.9492839998248904E-4</v>
      </c>
      <c r="AZ73" s="5">
        <f t="shared" si="153"/>
        <v>1.592801267873359E-4</v>
      </c>
      <c r="BA73" s="5">
        <f t="shared" si="154"/>
        <v>5.7347611128432356E-5</v>
      </c>
      <c r="BB73" s="5">
        <f t="shared" si="155"/>
        <v>1.5485681901149358E-5</v>
      </c>
      <c r="BC73" s="5">
        <f t="shared" si="156"/>
        <v>3.3453019468452309E-6</v>
      </c>
      <c r="BD73" s="5">
        <f t="shared" si="157"/>
        <v>2.5031337750654306E-4</v>
      </c>
      <c r="BE73" s="5">
        <f t="shared" si="158"/>
        <v>2.7431652929516036E-4</v>
      </c>
      <c r="BF73" s="5">
        <f t="shared" si="159"/>
        <v>1.5031070051894373E-4</v>
      </c>
      <c r="BG73" s="5">
        <f t="shared" si="160"/>
        <v>5.4908118366150991E-5</v>
      </c>
      <c r="BH73" s="5">
        <f t="shared" si="161"/>
        <v>1.5043347473445233E-5</v>
      </c>
      <c r="BI73" s="5">
        <f t="shared" si="162"/>
        <v>3.2971780485753301E-6</v>
      </c>
      <c r="BJ73" s="8">
        <f t="shared" si="163"/>
        <v>0.35722932701464727</v>
      </c>
      <c r="BK73" s="8">
        <f t="shared" si="164"/>
        <v>0.29351745913913446</v>
      </c>
      <c r="BL73" s="8">
        <f t="shared" si="165"/>
        <v>0.32543242599291239</v>
      </c>
      <c r="BM73" s="8">
        <f t="shared" si="166"/>
        <v>0.37057063000568574</v>
      </c>
      <c r="BN73" s="8">
        <f t="shared" si="167"/>
        <v>0.62915063733905652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1.3612903225806501</v>
      </c>
      <c r="F74">
        <f>VLOOKUP(B74,home!$B$2:$E$405,3,FALSE)</f>
        <v>1.42</v>
      </c>
      <c r="G74">
        <f>VLOOKUP(C74,away!$B$2:$E$405,4,FALSE)</f>
        <v>1.52</v>
      </c>
      <c r="H74">
        <f>VLOOKUP(A74,away!$A$2:$E$405,3,FALSE)</f>
        <v>1.32903225806452</v>
      </c>
      <c r="I74">
        <f>VLOOKUP(C74,away!$B$2:$E$405,3,FALSE)</f>
        <v>0.73</v>
      </c>
      <c r="J74">
        <f>VLOOKUP(B74,home!$B$2:$E$405,4,FALSE)</f>
        <v>1.25</v>
      </c>
      <c r="K74" s="3">
        <f t="shared" si="112"/>
        <v>2.9382090322580749</v>
      </c>
      <c r="L74" s="3">
        <f t="shared" si="113"/>
        <v>1.2127419354838744</v>
      </c>
      <c r="M74" s="5">
        <f t="shared" si="114"/>
        <v>1.5749432159241128E-2</v>
      </c>
      <c r="N74" s="5">
        <f t="shared" si="115"/>
        <v>4.6275123823218078E-2</v>
      </c>
      <c r="O74" s="5">
        <f t="shared" si="116"/>
        <v>1.9099996839570064E-2</v>
      </c>
      <c r="P74" s="5">
        <f t="shared" si="117"/>
        <v>5.6119783230125446E-2</v>
      </c>
      <c r="Q74" s="5">
        <f t="shared" si="118"/>
        <v>6.7982993393120097E-2</v>
      </c>
      <c r="R74" s="5">
        <f t="shared" si="119"/>
        <v>1.1581683567478046E-2</v>
      </c>
      <c r="S74" s="5">
        <f t="shared" si="120"/>
        <v>4.999275589673105E-2</v>
      </c>
      <c r="T74" s="5">
        <f t="shared" si="121"/>
        <v>8.2445826987559936E-2</v>
      </c>
      <c r="U74" s="5">
        <f t="shared" si="122"/>
        <v>3.4029407266718915E-2</v>
      </c>
      <c r="V74" s="5">
        <f t="shared" si="123"/>
        <v>1.9793183621790451E-2</v>
      </c>
      <c r="W74" s="5">
        <f t="shared" si="124"/>
        <v>6.6582748409202169E-2</v>
      </c>
      <c r="X74" s="5">
        <f t="shared" si="125"/>
        <v>8.0747691175611716E-2</v>
      </c>
      <c r="Y74" s="5">
        <f t="shared" si="126"/>
        <v>4.8963055641082776E-2</v>
      </c>
      <c r="Z74" s="5">
        <f t="shared" si="127"/>
        <v>4.6818644485950361E-3</v>
      </c>
      <c r="AA74" s="5">
        <f t="shared" si="128"/>
        <v>1.3756296410669904E-2</v>
      </c>
      <c r="AB74" s="5">
        <f t="shared" si="129"/>
        <v>2.0209437182124829E-2</v>
      </c>
      <c r="AC74" s="5">
        <f t="shared" si="130"/>
        <v>4.4080524739632575E-3</v>
      </c>
      <c r="AD74" s="5">
        <f t="shared" si="131"/>
        <v>4.8908508192121197E-2</v>
      </c>
      <c r="AE74" s="5">
        <f t="shared" si="132"/>
        <v>5.9313398886542003E-2</v>
      </c>
      <c r="AF74" s="5">
        <f t="shared" si="133"/>
        <v>3.596592308289602E-2</v>
      </c>
      <c r="AG74" s="5">
        <f t="shared" si="134"/>
        <v>1.4539127723671825E-2</v>
      </c>
      <c r="AH74" s="5">
        <f t="shared" si="135"/>
        <v>1.4194733382655719E-3</v>
      </c>
      <c r="AI74" s="5">
        <f t="shared" si="136"/>
        <v>4.1707093835414242E-3</v>
      </c>
      <c r="AJ74" s="5">
        <f t="shared" si="137"/>
        <v>6.1272079908224622E-3</v>
      </c>
      <c r="AK74" s="5">
        <f t="shared" si="138"/>
        <v>6.0010059537194699E-3</v>
      </c>
      <c r="AL74" s="5">
        <f t="shared" si="139"/>
        <v>6.2828665009534055E-4</v>
      </c>
      <c r="AM74" s="5">
        <f t="shared" si="140"/>
        <v>2.8740684104871708E-2</v>
      </c>
      <c r="AN74" s="5">
        <f t="shared" si="141"/>
        <v>3.4855032868472746E-2</v>
      </c>
      <c r="AO74" s="5">
        <f t="shared" si="142"/>
        <v>2.1135080011132852E-2</v>
      </c>
      <c r="AP74" s="5">
        <f t="shared" si="143"/>
        <v>8.5437992797692663E-3</v>
      </c>
      <c r="AQ74" s="5">
        <f t="shared" si="144"/>
        <v>2.5903559187332786E-3</v>
      </c>
      <c r="AR74" s="5">
        <f t="shared" si="145"/>
        <v>3.4429096872318882E-4</v>
      </c>
      <c r="AS74" s="5">
        <f t="shared" si="146"/>
        <v>1.0115988340273555E-3</v>
      </c>
      <c r="AT74" s="5">
        <f t="shared" si="147"/>
        <v>1.486144415580457E-3</v>
      </c>
      <c r="AU74" s="5">
        <f t="shared" si="148"/>
        <v>1.455534315032799E-3</v>
      </c>
      <c r="AV74" s="5">
        <f t="shared" si="149"/>
        <v>1.0691660177977352E-3</v>
      </c>
      <c r="AW74" s="5">
        <f t="shared" si="150"/>
        <v>6.2187975084555369E-5</v>
      </c>
      <c r="AX74" s="5">
        <f t="shared" si="151"/>
        <v>1.4074356271701685E-2</v>
      </c>
      <c r="AY74" s="5">
        <f t="shared" si="152"/>
        <v>1.7068562065633112E-2</v>
      </c>
      <c r="AZ74" s="5">
        <f t="shared" si="153"/>
        <v>1.0349880497701271E-2</v>
      </c>
      <c r="BA74" s="5">
        <f t="shared" si="154"/>
        <v>4.1839113689363478E-3</v>
      </c>
      <c r="BB74" s="5">
        <f t="shared" si="155"/>
        <v>1.2685011928642135E-3</v>
      </c>
      <c r="BC74" s="5">
        <f t="shared" si="156"/>
        <v>3.0767291835954964E-4</v>
      </c>
      <c r="BD74" s="5">
        <f t="shared" si="157"/>
        <v>6.9589349296496336E-5</v>
      </c>
      <c r="BE74" s="5">
        <f t="shared" si="158"/>
        <v>2.0446805465192762E-4</v>
      </c>
      <c r="BF74" s="5">
        <f t="shared" si="159"/>
        <v>3.0038494249326578E-4</v>
      </c>
      <c r="BG74" s="5">
        <f t="shared" si="160"/>
        <v>2.9419791706267867E-4</v>
      </c>
      <c r="BH74" s="5">
        <f t="shared" si="161"/>
        <v>2.1610374429626859E-4</v>
      </c>
      <c r="BI74" s="5">
        <f t="shared" si="162"/>
        <v>1.2699159467921716E-4</v>
      </c>
      <c r="BJ74" s="8">
        <f t="shared" si="163"/>
        <v>0.69484223381320176</v>
      </c>
      <c r="BK74" s="8">
        <f t="shared" si="164"/>
        <v>0.16376005609757979</v>
      </c>
      <c r="BL74" s="8">
        <f t="shared" si="165"/>
        <v>0.12297368808655204</v>
      </c>
      <c r="BM74" s="8">
        <f t="shared" si="166"/>
        <v>0.75244245534262699</v>
      </c>
      <c r="BN74" s="8">
        <f t="shared" si="167"/>
        <v>0.21680901301275288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1.3612903225806501</v>
      </c>
      <c r="F75">
        <f>VLOOKUP(B75,home!$B$2:$E$405,3,FALSE)</f>
        <v>1.52</v>
      </c>
      <c r="G75">
        <f>VLOOKUP(C75,away!$B$2:$E$405,4,FALSE)</f>
        <v>0.73</v>
      </c>
      <c r="H75">
        <f>VLOOKUP(A75,away!$A$2:$E$405,3,FALSE)</f>
        <v>1.32903225806452</v>
      </c>
      <c r="I75">
        <f>VLOOKUP(C75,away!$B$2:$E$405,3,FALSE)</f>
        <v>1.01</v>
      </c>
      <c r="J75">
        <f>VLOOKUP(B75,home!$B$2:$E$405,4,FALSE)</f>
        <v>0.8</v>
      </c>
      <c r="K75" s="3">
        <f t="shared" si="112"/>
        <v>1.5104877419354892</v>
      </c>
      <c r="L75" s="3">
        <f t="shared" si="113"/>
        <v>1.0738580645161322</v>
      </c>
      <c r="M75" s="5">
        <f t="shared" si="114"/>
        <v>7.5445419367094493E-2</v>
      </c>
      <c r="N75" s="5">
        <f t="shared" si="115"/>
        <v>0.11395938113917857</v>
      </c>
      <c r="O75" s="5">
        <f t="shared" si="116"/>
        <v>8.1017672018156017E-2</v>
      </c>
      <c r="P75" s="5">
        <f t="shared" si="117"/>
        <v>0.12237620046357453</v>
      </c>
      <c r="Q75" s="5">
        <f t="shared" si="118"/>
        <v>8.6067124144641821E-2</v>
      </c>
      <c r="R75" s="5">
        <f t="shared" si="119"/>
        <v>4.3500740232509903E-2</v>
      </c>
      <c r="S75" s="5">
        <f t="shared" si="120"/>
        <v>4.9625061950522902E-2</v>
      </c>
      <c r="T75" s="5">
        <f t="shared" si="121"/>
        <v>9.2423875352434737E-2</v>
      </c>
      <c r="U75" s="5">
        <f t="shared" si="122"/>
        <v>6.5707334886326157E-2</v>
      </c>
      <c r="V75" s="5">
        <f t="shared" si="123"/>
        <v>8.9438115663538018E-3</v>
      </c>
      <c r="W75" s="5">
        <f t="shared" si="124"/>
        <v>4.3334445334707143E-2</v>
      </c>
      <c r="X75" s="5">
        <f t="shared" si="125"/>
        <v>4.653504359400875E-2</v>
      </c>
      <c r="Y75" s="5">
        <f t="shared" si="126"/>
        <v>2.4986015923018034E-2</v>
      </c>
      <c r="Z75" s="5">
        <f t="shared" si="127"/>
        <v>1.557120690370071E-2</v>
      </c>
      <c r="AA75" s="5">
        <f t="shared" si="128"/>
        <v>2.3520117155181184E-2</v>
      </c>
      <c r="AB75" s="5">
        <f t="shared" si="129"/>
        <v>1.7763424325893895E-2</v>
      </c>
      <c r="AC75" s="5">
        <f t="shared" si="130"/>
        <v>9.0670653561069595E-4</v>
      </c>
      <c r="AD75" s="5">
        <f t="shared" si="131"/>
        <v>1.6364037120412178E-2</v>
      </c>
      <c r="AE75" s="5">
        <f t="shared" si="132"/>
        <v>1.7572653229795964E-2</v>
      </c>
      <c r="AF75" s="5">
        <f t="shared" si="133"/>
        <v>9.4352676928809252E-3</v>
      </c>
      <c r="AG75" s="5">
        <f t="shared" si="134"/>
        <v>3.3773794342895676E-3</v>
      </c>
      <c r="AH75" s="5">
        <f t="shared" si="135"/>
        <v>4.1803165269470692E-3</v>
      </c>
      <c r="AI75" s="5">
        <f t="shared" si="136"/>
        <v>6.3143168713638842E-3</v>
      </c>
      <c r="AJ75" s="5">
        <f t="shared" si="137"/>
        <v>4.7688491164457987E-3</v>
      </c>
      <c r="AK75" s="5">
        <f t="shared" si="138"/>
        <v>2.401096044510422E-3</v>
      </c>
      <c r="AL75" s="5">
        <f t="shared" si="139"/>
        <v>5.8828913243166385E-5</v>
      </c>
      <c r="AM75" s="5">
        <f t="shared" si="140"/>
        <v>4.9435354957919802E-3</v>
      </c>
      <c r="AN75" s="5">
        <f t="shared" si="141"/>
        <v>5.3086554593779738E-3</v>
      </c>
      <c r="AO75" s="5">
        <f t="shared" si="142"/>
        <v>2.8503712383953143E-3</v>
      </c>
      <c r="AP75" s="5">
        <f t="shared" si="143"/>
        <v>1.0202980470718811E-3</v>
      </c>
      <c r="AQ75" s="5">
        <f t="shared" si="144"/>
        <v>2.7391382151454989E-4</v>
      </c>
      <c r="AR75" s="5">
        <f t="shared" si="145"/>
        <v>8.978133229384361E-4</v>
      </c>
      <c r="AS75" s="5">
        <f t="shared" si="146"/>
        <v>1.3561360188448764E-3</v>
      </c>
      <c r="AT75" s="5">
        <f t="shared" si="147"/>
        <v>1.0242134164311909E-3</v>
      </c>
      <c r="AU75" s="5">
        <f t="shared" si="148"/>
        <v>5.1568727021506075E-4</v>
      </c>
      <c r="AV75" s="5">
        <f t="shared" si="149"/>
        <v>1.9473482508300594E-4</v>
      </c>
      <c r="AW75" s="5">
        <f t="shared" si="150"/>
        <v>2.650650165559698E-6</v>
      </c>
      <c r="AX75" s="5">
        <f t="shared" si="151"/>
        <v>1.2445249613694601E-3</v>
      </c>
      <c r="AY75" s="5">
        <f t="shared" si="152"/>
        <v>1.3364431662582226E-3</v>
      </c>
      <c r="AZ75" s="5">
        <f t="shared" si="153"/>
        <v>7.1757513592693315E-4</v>
      </c>
      <c r="BA75" s="5">
        <f t="shared" si="154"/>
        <v>2.5685794887046564E-4</v>
      </c>
      <c r="BB75" s="5">
        <f t="shared" si="155"/>
        <v>6.8957244957405445E-5</v>
      </c>
      <c r="BC75" s="5">
        <f t="shared" si="156"/>
        <v>1.4810058720864853E-5</v>
      </c>
      <c r="BD75" s="5">
        <f t="shared" si="157"/>
        <v>1.6068734621124431E-4</v>
      </c>
      <c r="BE75" s="5">
        <f t="shared" si="158"/>
        <v>2.4271626673622856E-4</v>
      </c>
      <c r="BF75" s="5">
        <f t="shared" si="159"/>
        <v>1.8330997283670891E-4</v>
      </c>
      <c r="BG75" s="5">
        <f t="shared" si="160"/>
        <v>9.2295822314792102E-5</v>
      </c>
      <c r="BH75" s="5">
        <f t="shared" si="161"/>
        <v>3.4852927059587372E-5</v>
      </c>
      <c r="BI75" s="5">
        <f t="shared" si="162"/>
        <v>1.0528983818815682E-5</v>
      </c>
      <c r="BJ75" s="8">
        <f t="shared" si="163"/>
        <v>0.47209116554362268</v>
      </c>
      <c r="BK75" s="8">
        <f t="shared" si="164"/>
        <v>0.25869247196265788</v>
      </c>
      <c r="BL75" s="8">
        <f t="shared" si="165"/>
        <v>0.2538868433498242</v>
      </c>
      <c r="BM75" s="8">
        <f t="shared" si="166"/>
        <v>0.47654135787855756</v>
      </c>
      <c r="BN75" s="8">
        <f t="shared" si="167"/>
        <v>0.52236653736515537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1.3612903225806501</v>
      </c>
      <c r="F76">
        <f>VLOOKUP(B76,home!$B$2:$E$405,3,FALSE)</f>
        <v>0.83</v>
      </c>
      <c r="G76">
        <f>VLOOKUP(C76,away!$B$2:$E$405,4,FALSE)</f>
        <v>1.06</v>
      </c>
      <c r="H76">
        <f>VLOOKUP(A76,away!$A$2:$E$405,3,FALSE)</f>
        <v>1.32903225806452</v>
      </c>
      <c r="I76">
        <f>VLOOKUP(C76,away!$B$2:$E$405,3,FALSE)</f>
        <v>0.83</v>
      </c>
      <c r="J76">
        <f>VLOOKUP(B76,home!$B$2:$E$405,4,FALSE)</f>
        <v>0.85</v>
      </c>
      <c r="K76" s="3">
        <f t="shared" si="112"/>
        <v>1.1976632258064559</v>
      </c>
      <c r="L76" s="3">
        <f t="shared" si="113"/>
        <v>0.93763225806451878</v>
      </c>
      <c r="M76" s="5">
        <f t="shared" si="114"/>
        <v>0.11820965616885079</v>
      </c>
      <c r="N76" s="5">
        <f t="shared" si="115"/>
        <v>0.14157535812865782</v>
      </c>
      <c r="O76" s="5">
        <f t="shared" si="116"/>
        <v>0.11083718683862991</v>
      </c>
      <c r="P76" s="5">
        <f t="shared" si="117"/>
        <v>0.13274562272846632</v>
      </c>
      <c r="Q76" s="5">
        <f t="shared" si="118"/>
        <v>8.47798000555363E-2</v>
      </c>
      <c r="R76" s="5">
        <f t="shared" si="119"/>
        <v>5.1962260886511756E-2</v>
      </c>
      <c r="S76" s="5">
        <f t="shared" si="120"/>
        <v>3.726726082427205E-2</v>
      </c>
      <c r="T76" s="5">
        <f t="shared" si="121"/>
        <v>7.94922753643309E-2</v>
      </c>
      <c r="U76" s="5">
        <f t="shared" si="122"/>
        <v>6.2233288993536293E-2</v>
      </c>
      <c r="V76" s="5">
        <f t="shared" si="123"/>
        <v>4.6499921371677862E-3</v>
      </c>
      <c r="W76" s="5">
        <f t="shared" si="124"/>
        <v>3.3845882939246653E-2</v>
      </c>
      <c r="X76" s="5">
        <f t="shared" si="125"/>
        <v>3.1734991646513201E-2</v>
      </c>
      <c r="Y76" s="5">
        <f t="shared" si="126"/>
        <v>1.4877875938589406E-2</v>
      </c>
      <c r="Z76" s="5">
        <f t="shared" si="127"/>
        <v>1.6240497336385884E-2</v>
      </c>
      <c r="AA76" s="5">
        <f t="shared" si="128"/>
        <v>1.945064642859707E-2</v>
      </c>
      <c r="AB76" s="5">
        <f t="shared" si="129"/>
        <v>1.1647661972847195E-2</v>
      </c>
      <c r="AC76" s="5">
        <f t="shared" si="130"/>
        <v>3.2636192863609375E-4</v>
      </c>
      <c r="AD76" s="5">
        <f t="shared" si="131"/>
        <v>1.013399233532147E-2</v>
      </c>
      <c r="AE76" s="5">
        <f t="shared" si="132"/>
        <v>9.5019581165759932E-3</v>
      </c>
      <c r="AF76" s="5">
        <f t="shared" si="133"/>
        <v>4.4546712224398152E-3</v>
      </c>
      <c r="AG76" s="5">
        <f t="shared" si="134"/>
        <v>1.3922811457437582E-3</v>
      </c>
      <c r="AH76" s="5">
        <f t="shared" si="135"/>
        <v>3.8069035474015737E-3</v>
      </c>
      <c r="AI76" s="5">
        <f t="shared" si="136"/>
        <v>4.559388382915008E-3</v>
      </c>
      <c r="AJ76" s="5">
        <f t="shared" si="137"/>
        <v>2.7303058991932352E-3</v>
      </c>
      <c r="AK76" s="5">
        <f t="shared" si="138"/>
        <v>1.0899956568887219E-3</v>
      </c>
      <c r="AL76" s="5">
        <f t="shared" si="139"/>
        <v>1.4659755845928106E-5</v>
      </c>
      <c r="AM76" s="5">
        <f t="shared" si="140"/>
        <v>2.4274219901237993E-3</v>
      </c>
      <c r="AN76" s="5">
        <f t="shared" si="141"/>
        <v>2.2760291618752456E-3</v>
      </c>
      <c r="AO76" s="5">
        <f t="shared" si="142"/>
        <v>1.0670391812348903E-3</v>
      </c>
      <c r="AP76" s="5">
        <f t="shared" si="143"/>
        <v>3.3349678564819523E-4</v>
      </c>
      <c r="AQ76" s="5">
        <f t="shared" si="144"/>
        <v>7.8174336046143997E-5</v>
      </c>
      <c r="AR76" s="5">
        <f t="shared" si="145"/>
        <v>7.1389511387679318E-4</v>
      </c>
      <c r="AS76" s="5">
        <f t="shared" si="146"/>
        <v>8.5500592497314717E-4</v>
      </c>
      <c r="AT76" s="5">
        <f t="shared" si="147"/>
        <v>5.120045770934861E-4</v>
      </c>
      <c r="AU76" s="5">
        <f t="shared" si="148"/>
        <v>2.0440301780981826E-4</v>
      </c>
      <c r="AV76" s="5">
        <f t="shared" si="149"/>
        <v>6.1201494418670405E-5</v>
      </c>
      <c r="AW76" s="5">
        <f t="shared" si="150"/>
        <v>4.5728977598997359E-7</v>
      </c>
      <c r="AX76" s="5">
        <f t="shared" si="151"/>
        <v>4.8453900851419936E-4</v>
      </c>
      <c r="AY76" s="5">
        <f t="shared" si="152"/>
        <v>4.5431940467351173E-4</v>
      </c>
      <c r="AZ76" s="5">
        <f t="shared" si="153"/>
        <v>2.1299226464327632E-4</v>
      </c>
      <c r="BA76" s="5">
        <f t="shared" si="154"/>
        <v>6.6569472682583591E-5</v>
      </c>
      <c r="BB76" s="5">
        <f t="shared" si="155"/>
        <v>1.5604421247383785E-5</v>
      </c>
      <c r="BC76" s="5">
        <f t="shared" si="156"/>
        <v>2.926241745994884E-6</v>
      </c>
      <c r="BD76" s="5">
        <f t="shared" si="157"/>
        <v>1.1156184794092067E-4</v>
      </c>
      <c r="BE76" s="5">
        <f t="shared" si="158"/>
        <v>1.3361352268185234E-4</v>
      </c>
      <c r="BF76" s="5">
        <f t="shared" si="159"/>
        <v>8.0012001293255683E-5</v>
      </c>
      <c r="BG76" s="5">
        <f t="shared" si="160"/>
        <v>3.1942477190703639E-5</v>
      </c>
      <c r="BH76" s="5">
        <f t="shared" si="161"/>
        <v>9.5640825681168252E-6</v>
      </c>
      <c r="BI76" s="5">
        <f t="shared" si="162"/>
        <v>2.2909099960820155E-6</v>
      </c>
      <c r="BJ76" s="8">
        <f t="shared" si="163"/>
        <v>0.41920819916139052</v>
      </c>
      <c r="BK76" s="8">
        <f t="shared" si="164"/>
        <v>0.29366787294791247</v>
      </c>
      <c r="BL76" s="8">
        <f t="shared" si="165"/>
        <v>0.27103313357636372</v>
      </c>
      <c r="BM76" s="8">
        <f t="shared" si="166"/>
        <v>0.3595859561005022</v>
      </c>
      <c r="BN76" s="8">
        <f t="shared" si="167"/>
        <v>0.64010988480665298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1.3612903225806501</v>
      </c>
      <c r="F77">
        <f>VLOOKUP(B77,home!$B$2:$E$405,3,FALSE)</f>
        <v>0.93</v>
      </c>
      <c r="G77">
        <f>VLOOKUP(C77,away!$B$2:$E$405,4,FALSE)</f>
        <v>1.32</v>
      </c>
      <c r="H77">
        <f>VLOOKUP(A77,away!$A$2:$E$405,3,FALSE)</f>
        <v>1.32903225806452</v>
      </c>
      <c r="I77">
        <f>VLOOKUP(C77,away!$B$2:$E$405,3,FALSE)</f>
        <v>0.64</v>
      </c>
      <c r="J77">
        <f>VLOOKUP(B77,home!$B$2:$E$405,4,FALSE)</f>
        <v>1.25</v>
      </c>
      <c r="K77" s="3">
        <f t="shared" si="112"/>
        <v>1.6711200000000062</v>
      </c>
      <c r="L77" s="3">
        <f t="shared" si="113"/>
        <v>1.063225806451616</v>
      </c>
      <c r="M77" s="5">
        <f t="shared" si="114"/>
        <v>6.4936474233991709E-2</v>
      </c>
      <c r="N77" s="5">
        <f t="shared" si="115"/>
        <v>0.10851664082190864</v>
      </c>
      <c r="O77" s="5">
        <f t="shared" si="116"/>
        <v>6.9042135185560419E-2</v>
      </c>
      <c r="P77" s="5">
        <f t="shared" si="117"/>
        <v>0.11537769295129417</v>
      </c>
      <c r="Q77" s="5">
        <f t="shared" si="118"/>
        <v>9.0672164405154326E-2</v>
      </c>
      <c r="R77" s="5">
        <f t="shared" si="119"/>
        <v>3.6703689930904483E-2</v>
      </c>
      <c r="S77" s="5">
        <f t="shared" si="120"/>
        <v>5.1250134026351236E-2</v>
      </c>
      <c r="T77" s="5">
        <f t="shared" si="121"/>
        <v>9.6404985122383727E-2</v>
      </c>
      <c r="U77" s="5">
        <f t="shared" si="122"/>
        <v>6.1336270317333332E-2</v>
      </c>
      <c r="V77" s="5">
        <f t="shared" si="123"/>
        <v>1.0117789556225389E-2</v>
      </c>
      <c r="W77" s="5">
        <f t="shared" si="124"/>
        <v>5.0508022460247333E-2</v>
      </c>
      <c r="X77" s="5">
        <f t="shared" si="125"/>
        <v>5.3701432912572809E-2</v>
      </c>
      <c r="Y77" s="5">
        <f t="shared" si="126"/>
        <v>2.8548374658038788E-2</v>
      </c>
      <c r="Z77" s="5">
        <f t="shared" si="127"/>
        <v>1.3008103442178658E-2</v>
      </c>
      <c r="AA77" s="5">
        <f t="shared" si="128"/>
        <v>2.1738101824293681E-2</v>
      </c>
      <c r="AB77" s="5">
        <f t="shared" si="129"/>
        <v>1.8163488360306897E-2</v>
      </c>
      <c r="AC77" s="5">
        <f t="shared" si="130"/>
        <v>1.1235665611416432E-3</v>
      </c>
      <c r="AD77" s="5">
        <f t="shared" si="131"/>
        <v>2.1101241623442214E-2</v>
      </c>
      <c r="AE77" s="5">
        <f t="shared" si="132"/>
        <v>2.2435384642214756E-2</v>
      </c>
      <c r="AF77" s="5">
        <f t="shared" si="133"/>
        <v>1.1926939964635491E-2</v>
      </c>
      <c r="AG77" s="5">
        <f t="shared" si="134"/>
        <v>4.2270101207998595E-3</v>
      </c>
      <c r="AH77" s="5">
        <f t="shared" si="135"/>
        <v>3.4576378181791112E-3</v>
      </c>
      <c r="AI77" s="5">
        <f t="shared" si="136"/>
        <v>5.7781277107154978E-3</v>
      </c>
      <c r="AJ77" s="5">
        <f t="shared" si="137"/>
        <v>4.8279723899654599E-3</v>
      </c>
      <c r="AK77" s="5">
        <f t="shared" si="138"/>
        <v>2.6893737401063691E-3</v>
      </c>
      <c r="AL77" s="5">
        <f t="shared" si="139"/>
        <v>7.9853129835548341E-5</v>
      </c>
      <c r="AM77" s="5">
        <f t="shared" si="140"/>
        <v>7.0525413803533736E-3</v>
      </c>
      <c r="AN77" s="5">
        <f t="shared" si="141"/>
        <v>7.4984439966596095E-3</v>
      </c>
      <c r="AO77" s="5">
        <f t="shared" si="142"/>
        <v>3.9862695827403453E-3</v>
      </c>
      <c r="AP77" s="5">
        <f t="shared" si="143"/>
        <v>1.412768230614217E-3</v>
      </c>
      <c r="AQ77" s="5">
        <f t="shared" si="144"/>
        <v>3.7552291033100582E-4</v>
      </c>
      <c r="AR77" s="5">
        <f t="shared" si="145"/>
        <v>7.3524995153021854E-4</v>
      </c>
      <c r="AS77" s="5">
        <f t="shared" si="146"/>
        <v>1.2286908990011836E-3</v>
      </c>
      <c r="AT77" s="5">
        <f t="shared" si="147"/>
        <v>1.0266449675694329E-3</v>
      </c>
      <c r="AU77" s="5">
        <f t="shared" si="148"/>
        <v>5.718823127348788E-4</v>
      </c>
      <c r="AV77" s="5">
        <f t="shared" si="149"/>
        <v>2.3892099261437857E-4</v>
      </c>
      <c r="AW77" s="5">
        <f t="shared" si="150"/>
        <v>3.9411465864001676E-6</v>
      </c>
      <c r="AX77" s="5">
        <f t="shared" si="151"/>
        <v>1.9642738252560292E-3</v>
      </c>
      <c r="AY77" s="5">
        <f t="shared" si="152"/>
        <v>2.0884666219496426E-3</v>
      </c>
      <c r="AZ77" s="5">
        <f t="shared" si="153"/>
        <v>1.1102558041848453E-3</v>
      </c>
      <c r="BA77" s="5">
        <f t="shared" si="154"/>
        <v>3.9348420759067321E-4</v>
      </c>
      <c r="BB77" s="5">
        <f t="shared" si="155"/>
        <v>1.0459064098539214E-4</v>
      </c>
      <c r="BC77" s="5">
        <f t="shared" si="156"/>
        <v>2.2240693721797008E-5</v>
      </c>
      <c r="BD77" s="5">
        <f t="shared" si="157"/>
        <v>1.3028945377653798E-4</v>
      </c>
      <c r="BE77" s="5">
        <f t="shared" si="158"/>
        <v>2.1772931199504897E-4</v>
      </c>
      <c r="BF77" s="5">
        <f t="shared" si="159"/>
        <v>1.8192590393058383E-4</v>
      </c>
      <c r="BG77" s="5">
        <f t="shared" si="160"/>
        <v>1.0134000552549274E-4</v>
      </c>
      <c r="BH77" s="5">
        <f t="shared" si="161"/>
        <v>4.2337827508440526E-5</v>
      </c>
      <c r="BI77" s="5">
        <f t="shared" si="162"/>
        <v>1.4150318061181073E-5</v>
      </c>
      <c r="BJ77" s="8">
        <f t="shared" si="163"/>
        <v>0.51405105462578493</v>
      </c>
      <c r="BK77" s="8">
        <f t="shared" si="164"/>
        <v>0.24497397708078933</v>
      </c>
      <c r="BL77" s="8">
        <f t="shared" si="165"/>
        <v>0.22822595922161268</v>
      </c>
      <c r="BM77" s="8">
        <f t="shared" si="166"/>
        <v>0.51292577136618855</v>
      </c>
      <c r="BN77" s="8">
        <f t="shared" si="167"/>
        <v>0.48524879752881372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1.3612903225806501</v>
      </c>
      <c r="F78">
        <f>VLOOKUP(B78,home!$B$2:$E$405,3,FALSE)</f>
        <v>0.69</v>
      </c>
      <c r="G78">
        <f>VLOOKUP(C78,away!$B$2:$E$405,4,FALSE)</f>
        <v>1.01</v>
      </c>
      <c r="H78">
        <f>VLOOKUP(A78,away!$A$2:$E$405,3,FALSE)</f>
        <v>1.32903225806452</v>
      </c>
      <c r="I78">
        <f>VLOOKUP(C78,away!$B$2:$E$405,3,FALSE)</f>
        <v>1.1499999999999999</v>
      </c>
      <c r="J78">
        <f>VLOOKUP(B78,home!$B$2:$E$405,4,FALSE)</f>
        <v>1.25</v>
      </c>
      <c r="K78" s="3">
        <f t="shared" si="112"/>
        <v>0.94868322580645503</v>
      </c>
      <c r="L78" s="3">
        <f t="shared" si="113"/>
        <v>1.9104838709677474</v>
      </c>
      <c r="M78" s="5">
        <f t="shared" si="114"/>
        <v>5.7316479470611158E-2</v>
      </c>
      <c r="N78" s="5">
        <f t="shared" si="115"/>
        <v>5.4375182636048847E-2</v>
      </c>
      <c r="O78" s="5">
        <f t="shared" si="116"/>
        <v>0.10950220956925662</v>
      </c>
      <c r="P78" s="5">
        <f t="shared" si="117"/>
        <v>0.10388290940709684</v>
      </c>
      <c r="Q78" s="5">
        <f t="shared" si="118"/>
        <v>2.5792411833490975E-2</v>
      </c>
      <c r="R78" s="5">
        <f t="shared" si="119"/>
        <v>0.1046011026086975</v>
      </c>
      <c r="S78" s="5">
        <f t="shared" si="120"/>
        <v>4.7070489004896403E-2</v>
      </c>
      <c r="T78" s="5">
        <f t="shared" si="121"/>
        <v>4.9275986801242171E-2</v>
      </c>
      <c r="U78" s="5">
        <f t="shared" si="122"/>
        <v>9.9233311445731123E-2</v>
      </c>
      <c r="V78" s="5">
        <f t="shared" si="123"/>
        <v>9.4791806052735676E-3</v>
      </c>
      <c r="W78" s="5">
        <f t="shared" si="124"/>
        <v>8.156276153174935E-3</v>
      </c>
      <c r="X78" s="5">
        <f t="shared" si="125"/>
        <v>1.5582434037799577E-2</v>
      </c>
      <c r="Y78" s="5">
        <f t="shared" si="126"/>
        <v>1.4884994449817465E-2</v>
      </c>
      <c r="Z78" s="5">
        <f t="shared" si="127"/>
        <v>6.661290647311964E-2</v>
      </c>
      <c r="AA78" s="5">
        <f t="shared" si="128"/>
        <v>6.3194546993262823E-2</v>
      </c>
      <c r="AB78" s="5">
        <f t="shared" si="129"/>
        <v>2.9975803347473087E-2</v>
      </c>
      <c r="AC78" s="5">
        <f t="shared" si="130"/>
        <v>1.0737802517337726E-3</v>
      </c>
      <c r="AD78" s="5">
        <f t="shared" si="131"/>
        <v>1.934430592890565E-3</v>
      </c>
      <c r="AE78" s="5">
        <f t="shared" si="132"/>
        <v>3.6956984472240012E-3</v>
      </c>
      <c r="AF78" s="5">
        <f t="shared" si="133"/>
        <v>3.5302861376910028E-3</v>
      </c>
      <c r="AG78" s="5">
        <f t="shared" si="134"/>
        <v>2.248184908653228E-3</v>
      </c>
      <c r="AH78" s="5">
        <f t="shared" si="135"/>
        <v>3.1815720853794527E-2</v>
      </c>
      <c r="AI78" s="5">
        <f t="shared" si="136"/>
        <v>3.0183040690935491E-2</v>
      </c>
      <c r="AJ78" s="5">
        <f t="shared" si="137"/>
        <v>1.4317072203662084E-2</v>
      </c>
      <c r="AK78" s="5">
        <f t="shared" si="138"/>
        <v>4.5274554140913598E-3</v>
      </c>
      <c r="AL78" s="5">
        <f t="shared" si="139"/>
        <v>7.7846663049976618E-5</v>
      </c>
      <c r="AM78" s="5">
        <f t="shared" si="140"/>
        <v>3.6703237099242308E-4</v>
      </c>
      <c r="AN78" s="5">
        <f t="shared" si="141"/>
        <v>7.0120942490407476E-4</v>
      </c>
      <c r="AO78" s="5">
        <f t="shared" si="142"/>
        <v>6.6982464822490265E-4</v>
      </c>
      <c r="AP78" s="5">
        <f t="shared" si="143"/>
        <v>4.2656306227010718E-4</v>
      </c>
      <c r="AQ78" s="5">
        <f t="shared" si="144"/>
        <v>2.0373546260441265E-4</v>
      </c>
      <c r="AR78" s="5">
        <f t="shared" si="145"/>
        <v>1.2156684306877334E-2</v>
      </c>
      <c r="AS78" s="5">
        <f t="shared" si="146"/>
        <v>1.1532842483359097E-2</v>
      </c>
      <c r="AT78" s="5">
        <f t="shared" si="147"/>
        <v>5.470507104915417E-3</v>
      </c>
      <c r="AU78" s="5">
        <f t="shared" si="148"/>
        <v>1.7299261090294299E-3</v>
      </c>
      <c r="AV78" s="5">
        <f t="shared" si="149"/>
        <v>4.1028797038021218E-4</v>
      </c>
      <c r="AW78" s="5">
        <f t="shared" si="150"/>
        <v>3.9192421524017148E-6</v>
      </c>
      <c r="AX78" s="5">
        <f t="shared" si="151"/>
        <v>5.8032908948080556E-5</v>
      </c>
      <c r="AY78" s="5">
        <f t="shared" si="152"/>
        <v>1.1087093653064775E-4</v>
      </c>
      <c r="AZ78" s="5">
        <f t="shared" si="153"/>
        <v>1.0590856800044571E-4</v>
      </c>
      <c r="BA78" s="5">
        <f t="shared" si="154"/>
        <v>6.7445536987380806E-5</v>
      </c>
      <c r="BB78" s="5">
        <f t="shared" si="155"/>
        <v>3.2213402645787417E-5</v>
      </c>
      <c r="BC78" s="5">
        <f t="shared" si="156"/>
        <v>1.2308637236753326E-5</v>
      </c>
      <c r="BD78" s="5">
        <f t="shared" si="157"/>
        <v>3.8708582154559855E-3</v>
      </c>
      <c r="BE78" s="5">
        <f t="shared" si="158"/>
        <v>3.672218258478202E-3</v>
      </c>
      <c r="BF78" s="5">
        <f t="shared" si="159"/>
        <v>1.7418859316592312E-3</v>
      </c>
      <c r="BG78" s="5">
        <f t="shared" si="160"/>
        <v>5.5083265487778732E-4</v>
      </c>
      <c r="BH78" s="5">
        <f t="shared" si="161"/>
        <v>1.3064142497724824E-4</v>
      </c>
      <c r="BI78" s="5">
        <f t="shared" si="162"/>
        <v>2.4787465694273581E-5</v>
      </c>
      <c r="BJ78" s="8">
        <f t="shared" si="163"/>
        <v>0.18223103095737769</v>
      </c>
      <c r="BK78" s="8">
        <f t="shared" si="164"/>
        <v>0.21901155633919234</v>
      </c>
      <c r="BL78" s="8">
        <f t="shared" si="165"/>
        <v>0.5286417350526087</v>
      </c>
      <c r="BM78" s="8">
        <f t="shared" si="166"/>
        <v>0.54091998160271837</v>
      </c>
      <c r="BN78" s="8">
        <f t="shared" si="167"/>
        <v>0.45547029552520191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1.3612903225806501</v>
      </c>
      <c r="F79">
        <f>VLOOKUP(B79,home!$B$2:$E$405,3,FALSE)</f>
        <v>0.69</v>
      </c>
      <c r="G79">
        <f>VLOOKUP(C79,away!$B$2:$E$405,4,FALSE)</f>
        <v>0.54</v>
      </c>
      <c r="H79">
        <f>VLOOKUP(A79,away!$A$2:$E$405,3,FALSE)</f>
        <v>1.32903225806452</v>
      </c>
      <c r="I79">
        <f>VLOOKUP(C79,away!$B$2:$E$405,3,FALSE)</f>
        <v>1.57</v>
      </c>
      <c r="J79">
        <f>VLOOKUP(B79,home!$B$2:$E$405,4,FALSE)</f>
        <v>0.85</v>
      </c>
      <c r="K79" s="3">
        <f t="shared" si="112"/>
        <v>0.50721677419355027</v>
      </c>
      <c r="L79" s="3">
        <f t="shared" si="113"/>
        <v>1.7735935483871019</v>
      </c>
      <c r="M79" s="5">
        <f t="shared" si="114"/>
        <v>0.10220135708518831</v>
      </c>
      <c r="N79" s="5">
        <f t="shared" si="115"/>
        <v>5.1838242658952344E-2</v>
      </c>
      <c r="O79" s="5">
        <f t="shared" si="116"/>
        <v>0.18126366756269641</v>
      </c>
      <c r="P79" s="5">
        <f t="shared" si="117"/>
        <v>9.1939972739642925E-2</v>
      </c>
      <c r="Q79" s="5">
        <f t="shared" si="118"/>
        <v>1.3146613110668151E-2</v>
      </c>
      <c r="R79" s="5">
        <f t="shared" si="119"/>
        <v>0.16074403567309145</v>
      </c>
      <c r="S79" s="5">
        <f t="shared" si="120"/>
        <v>2.067721708509326E-2</v>
      </c>
      <c r="T79" s="5">
        <f t="shared" si="121"/>
        <v>2.3316748196222318E-2</v>
      </c>
      <c r="U79" s="5">
        <f t="shared" si="122"/>
        <v>8.1532071244958385E-2</v>
      </c>
      <c r="V79" s="5">
        <f t="shared" si="123"/>
        <v>2.0667944463904978E-3</v>
      </c>
      <c r="W79" s="5">
        <f t="shared" si="124"/>
        <v>2.2227275645212452E-3</v>
      </c>
      <c r="X79" s="5">
        <f t="shared" si="125"/>
        <v>3.9422152682570561E-3</v>
      </c>
      <c r="Y79" s="5">
        <f t="shared" si="126"/>
        <v>3.495943783066923E-3</v>
      </c>
      <c r="Z79" s="5">
        <f t="shared" si="127"/>
        <v>9.5031528203833718E-2</v>
      </c>
      <c r="AA79" s="5">
        <f t="shared" si="128"/>
        <v>4.8201585182231915E-2</v>
      </c>
      <c r="AB79" s="5">
        <f t="shared" si="129"/>
        <v>1.2224326273573654E-2</v>
      </c>
      <c r="AC79" s="5">
        <f t="shared" si="130"/>
        <v>1.162050525055643E-4</v>
      </c>
      <c r="AD79" s="5">
        <f t="shared" si="131"/>
        <v>2.8185117629688801E-4</v>
      </c>
      <c r="AE79" s="5">
        <f t="shared" si="132"/>
        <v>4.9988942788547618E-4</v>
      </c>
      <c r="AF79" s="5">
        <f t="shared" si="133"/>
        <v>4.4330033210230018E-4</v>
      </c>
      <c r="AG79" s="5">
        <f t="shared" si="134"/>
        <v>2.6207820300483311E-4</v>
      </c>
      <c r="AH79" s="5">
        <f t="shared" si="135"/>
        <v>4.2136826328921601E-2</v>
      </c>
      <c r="AI79" s="5">
        <f t="shared" si="136"/>
        <v>2.1372505125309464E-2</v>
      </c>
      <c r="AJ79" s="5">
        <f t="shared" si="137"/>
        <v>5.4202465530472947E-3</v>
      </c>
      <c r="AK79" s="5">
        <f t="shared" si="138"/>
        <v>9.1641332399011971E-4</v>
      </c>
      <c r="AL79" s="5">
        <f t="shared" si="139"/>
        <v>4.1815058681324457E-6</v>
      </c>
      <c r="AM79" s="5">
        <f t="shared" si="140"/>
        <v>2.859192888879304E-5</v>
      </c>
      <c r="AN79" s="5">
        <f t="shared" si="141"/>
        <v>5.0710460613106129E-5</v>
      </c>
      <c r="AO79" s="5">
        <f t="shared" si="142"/>
        <v>4.4969872889571655E-5</v>
      </c>
      <c r="AP79" s="5">
        <f t="shared" si="143"/>
        <v>2.6586092142910776E-5</v>
      </c>
      <c r="AQ79" s="5">
        <f t="shared" si="144"/>
        <v>1.1788230375372895E-5</v>
      </c>
      <c r="AR79" s="5">
        <f t="shared" si="145"/>
        <v>1.4946720665296623E-2</v>
      </c>
      <c r="AS79" s="5">
        <f t="shared" si="146"/>
        <v>7.5812274406238276E-3</v>
      </c>
      <c r="AT79" s="5">
        <f t="shared" si="147"/>
        <v>1.9226628634304219E-3</v>
      </c>
      <c r="AU79" s="5">
        <f t="shared" si="148"/>
        <v>3.2506895181697102E-4</v>
      </c>
      <c r="AV79" s="5">
        <f t="shared" si="149"/>
        <v>4.1220106282770659E-5</v>
      </c>
      <c r="AW79" s="5">
        <f t="shared" si="150"/>
        <v>1.0449076718399245E-7</v>
      </c>
      <c r="AX79" s="5">
        <f t="shared" si="151"/>
        <v>2.417050989824164E-6</v>
      </c>
      <c r="AY79" s="5">
        <f t="shared" si="152"/>
        <v>4.2868660416747951E-6</v>
      </c>
      <c r="AZ79" s="5">
        <f t="shared" si="153"/>
        <v>3.8015789771570869E-6</v>
      </c>
      <c r="BA79" s="5">
        <f t="shared" si="154"/>
        <v>2.2474853158566157E-6</v>
      </c>
      <c r="BB79" s="5">
        <f t="shared" si="155"/>
        <v>9.9653136407451049E-7</v>
      </c>
      <c r="BC79" s="5">
        <f t="shared" si="156"/>
        <v>3.5348831961759E-7</v>
      </c>
      <c r="BD79" s="5">
        <f t="shared" si="157"/>
        <v>4.4182345569190387E-3</v>
      </c>
      <c r="BE79" s="5">
        <f t="shared" si="158"/>
        <v>2.241002679590944E-3</v>
      </c>
      <c r="BF79" s="5">
        <f t="shared" si="159"/>
        <v>5.6833707505061061E-4</v>
      </c>
      <c r="BG79" s="5">
        <f t="shared" si="160"/>
        <v>9.6090032620589481E-5</v>
      </c>
      <c r="BH79" s="5">
        <f t="shared" si="161"/>
        <v>1.2184619094492099E-5</v>
      </c>
      <c r="BI79" s="5">
        <f t="shared" si="162"/>
        <v>1.2360486383770842E-6</v>
      </c>
      <c r="BJ79" s="8">
        <f t="shared" si="163"/>
        <v>9.9626359306895507E-2</v>
      </c>
      <c r="BK79" s="8">
        <f t="shared" si="164"/>
        <v>0.21701001478073037</v>
      </c>
      <c r="BL79" s="8">
        <f t="shared" si="165"/>
        <v>0.58596566230718505</v>
      </c>
      <c r="BM79" s="8">
        <f t="shared" si="166"/>
        <v>0.39649549339313039</v>
      </c>
      <c r="BN79" s="8">
        <f t="shared" si="167"/>
        <v>0.60113388883023966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1.3612903225806501</v>
      </c>
      <c r="F80">
        <f>VLOOKUP(B80,home!$B$2:$E$405,3,FALSE)</f>
        <v>1.1499999999999999</v>
      </c>
      <c r="G80">
        <f>VLOOKUP(C80,away!$B$2:$E$405,4,FALSE)</f>
        <v>0.88</v>
      </c>
      <c r="H80">
        <f>VLOOKUP(A80,away!$A$2:$E$405,3,FALSE)</f>
        <v>1.32903225806452</v>
      </c>
      <c r="I80">
        <f>VLOOKUP(C80,away!$B$2:$E$405,3,FALSE)</f>
        <v>0.73</v>
      </c>
      <c r="J80">
        <f>VLOOKUP(B80,home!$B$2:$E$405,4,FALSE)</f>
        <v>0.47</v>
      </c>
      <c r="K80" s="3">
        <f t="shared" si="112"/>
        <v>1.3776258064516178</v>
      </c>
      <c r="L80" s="3">
        <f t="shared" si="113"/>
        <v>0.45599096774193676</v>
      </c>
      <c r="M80" s="5">
        <f t="shared" si="114"/>
        <v>0.15983443604859357</v>
      </c>
      <c r="N80" s="5">
        <f t="shared" si="115"/>
        <v>0.22019204386018323</v>
      </c>
      <c r="O80" s="5">
        <f t="shared" si="116"/>
        <v>7.2883059172284895E-2</v>
      </c>
      <c r="P80" s="5">
        <f t="shared" si="117"/>
        <v>0.10040558316887996</v>
      </c>
      <c r="Q80" s="5">
        <f t="shared" si="118"/>
        <v>0.15167112099855748</v>
      </c>
      <c r="R80" s="5">
        <f t="shared" si="119"/>
        <v>1.6617008341981512E-2</v>
      </c>
      <c r="S80" s="5">
        <f t="shared" si="120"/>
        <v>1.5768318424851064E-2</v>
      </c>
      <c r="T80" s="5">
        <f t="shared" si="121"/>
        <v>6.9160661242636617E-2</v>
      </c>
      <c r="U80" s="5">
        <f t="shared" si="122"/>
        <v>2.2892019517935541E-2</v>
      </c>
      <c r="V80" s="5">
        <f t="shared" si="123"/>
        <v>1.1006022135433148E-3</v>
      </c>
      <c r="W80" s="5">
        <f t="shared" si="124"/>
        <v>6.9648683460352856E-2</v>
      </c>
      <c r="X80" s="5">
        <f t="shared" si="125"/>
        <v>3.1759170573038134E-2</v>
      </c>
      <c r="Y80" s="5">
        <f t="shared" si="126"/>
        <v>7.2409474621404476E-3</v>
      </c>
      <c r="Z80" s="5">
        <f t="shared" si="127"/>
        <v>2.5257352382786623E-3</v>
      </c>
      <c r="AA80" s="5">
        <f t="shared" si="128"/>
        <v>3.4795180445169114E-3</v>
      </c>
      <c r="AB80" s="5">
        <f t="shared" si="129"/>
        <v>2.3967369260702834E-3</v>
      </c>
      <c r="AC80" s="5">
        <f t="shared" si="130"/>
        <v>4.3211357412906031E-5</v>
      </c>
      <c r="AD80" s="5">
        <f t="shared" si="131"/>
        <v>2.3987455930090544E-2</v>
      </c>
      <c r="AE80" s="5">
        <f t="shared" si="132"/>
        <v>1.0938063243229049E-2</v>
      </c>
      <c r="AF80" s="5">
        <f t="shared" si="133"/>
        <v>2.4938290217512604E-3</v>
      </c>
      <c r="AG80" s="5">
        <f t="shared" si="134"/>
        <v>3.7905450300376161E-4</v>
      </c>
      <c r="AH80" s="5">
        <f t="shared" si="135"/>
        <v>2.8792811389064958E-4</v>
      </c>
      <c r="AI80" s="5">
        <f t="shared" si="136"/>
        <v>3.966572000986994E-4</v>
      </c>
      <c r="AJ80" s="5">
        <f t="shared" si="137"/>
        <v>2.732225975854058E-4</v>
      </c>
      <c r="AK80" s="5">
        <f t="shared" si="138"/>
        <v>1.2546616711313347E-4</v>
      </c>
      <c r="AL80" s="5">
        <f t="shared" si="139"/>
        <v>1.0857889320528332E-6</v>
      </c>
      <c r="AM80" s="5">
        <f t="shared" si="140"/>
        <v>6.6091476640827203E-3</v>
      </c>
      <c r="AN80" s="5">
        <f t="shared" si="141"/>
        <v>3.0137116392944408E-3</v>
      </c>
      <c r="AO80" s="5">
        <f t="shared" si="142"/>
        <v>6.8711264344850534E-4</v>
      </c>
      <c r="AP80" s="5">
        <f t="shared" si="143"/>
        <v>1.0443905307793478E-4</v>
      </c>
      <c r="AQ80" s="5">
        <f t="shared" si="144"/>
        <v>1.1905816220764744E-5</v>
      </c>
      <c r="AR80" s="5">
        <f t="shared" si="145"/>
        <v>2.6258523858621587E-5</v>
      </c>
      <c r="AS80" s="5">
        <f t="shared" si="146"/>
        <v>3.6174420106962614E-5</v>
      </c>
      <c r="AT80" s="5">
        <f t="shared" si="147"/>
        <v>2.4917407336386997E-5</v>
      </c>
      <c r="AU80" s="5">
        <f t="shared" si="148"/>
        <v>1.144228779215786E-5</v>
      </c>
      <c r="AV80" s="5">
        <f t="shared" si="149"/>
        <v>3.9407977368307478E-6</v>
      </c>
      <c r="AW80" s="5">
        <f t="shared" si="150"/>
        <v>1.894656218025774E-8</v>
      </c>
      <c r="AX80" s="5">
        <f t="shared" si="151"/>
        <v>1.5174887301149618E-3</v>
      </c>
      <c r="AY80" s="5">
        <f t="shared" si="152"/>
        <v>6.9196115458260415E-4</v>
      </c>
      <c r="AZ80" s="5">
        <f t="shared" si="153"/>
        <v>1.5776401825897475E-4</v>
      </c>
      <c r="BA80" s="5">
        <f t="shared" si="154"/>
        <v>2.3979655786922167E-5</v>
      </c>
      <c r="BB80" s="5">
        <f t="shared" si="155"/>
        <v>2.733626612099293E-6</v>
      </c>
      <c r="BC80" s="5">
        <f t="shared" si="156"/>
        <v>2.4930180885925382E-7</v>
      </c>
      <c r="BD80" s="5">
        <f t="shared" si="157"/>
        <v>1.995608284294598E-6</v>
      </c>
      <c r="BE80" s="5">
        <f t="shared" si="158"/>
        <v>2.749201472012875E-6</v>
      </c>
      <c r="BF80" s="5">
        <f t="shared" si="159"/>
        <v>1.8936854474898561E-6</v>
      </c>
      <c r="BG80" s="5">
        <f t="shared" si="160"/>
        <v>8.6959664725463506E-7</v>
      </c>
      <c r="BH80" s="5">
        <f t="shared" si="161"/>
        <v>2.9949469561544776E-7</v>
      </c>
      <c r="BI80" s="5">
        <f t="shared" si="162"/>
        <v>8.2518324315042532E-8</v>
      </c>
      <c r="BJ80" s="8">
        <f t="shared" si="163"/>
        <v>0.60029152359827198</v>
      </c>
      <c r="BK80" s="8">
        <f t="shared" si="164"/>
        <v>0.27784519815679543</v>
      </c>
      <c r="BL80" s="8">
        <f t="shared" si="165"/>
        <v>0.11946223962317896</v>
      </c>
      <c r="BM80" s="8">
        <f t="shared" si="166"/>
        <v>0.27782950281802415</v>
      </c>
      <c r="BN80" s="8">
        <f t="shared" si="167"/>
        <v>0.72160325159048067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1.3612903225806501</v>
      </c>
      <c r="F81">
        <f>VLOOKUP(B81,home!$B$2:$E$405,3,FALSE)</f>
        <v>1.38</v>
      </c>
      <c r="G81">
        <f>VLOOKUP(C81,away!$B$2:$E$405,4,FALSE)</f>
        <v>1.32</v>
      </c>
      <c r="H81">
        <f>VLOOKUP(A81,away!$A$2:$E$405,3,FALSE)</f>
        <v>1.32903225806452</v>
      </c>
      <c r="I81">
        <f>VLOOKUP(C81,away!$B$2:$E$405,3,FALSE)</f>
        <v>0.69</v>
      </c>
      <c r="J81">
        <f>VLOOKUP(B81,home!$B$2:$E$405,4,FALSE)</f>
        <v>1.41</v>
      </c>
      <c r="K81" s="3">
        <f t="shared" si="112"/>
        <v>2.4797264516129123</v>
      </c>
      <c r="L81" s="3">
        <f t="shared" si="113"/>
        <v>1.2930154838709713</v>
      </c>
      <c r="M81" s="5">
        <f t="shared" si="114"/>
        <v>2.2988942592903575E-2</v>
      </c>
      <c r="N81" s="5">
        <f t="shared" si="115"/>
        <v>5.7006289042233732E-2</v>
      </c>
      <c r="O81" s="5">
        <f t="shared" si="116"/>
        <v>2.97250587304452E-2</v>
      </c>
      <c r="P81" s="5">
        <f t="shared" si="117"/>
        <v>7.3710014409632291E-2</v>
      </c>
      <c r="Q81" s="5">
        <f t="shared" si="118"/>
        <v>7.0680001423159167E-2</v>
      </c>
      <c r="R81" s="5">
        <f t="shared" si="119"/>
        <v>1.9217480598719822E-2</v>
      </c>
      <c r="S81" s="5">
        <f t="shared" si="120"/>
        <v>5.9084559917355214E-2</v>
      </c>
      <c r="T81" s="5">
        <f t="shared" si="121"/>
        <v>9.1390336240167083E-2</v>
      </c>
      <c r="U81" s="5">
        <f t="shared" si="122"/>
        <v>4.7654094974003497E-2</v>
      </c>
      <c r="V81" s="5">
        <f t="shared" si="123"/>
        <v>2.1049364857305165E-2</v>
      </c>
      <c r="W81" s="5">
        <f t="shared" si="124"/>
        <v>5.8422356376348676E-2</v>
      </c>
      <c r="X81" s="5">
        <f t="shared" si="125"/>
        <v>7.5541011398846808E-2</v>
      </c>
      <c r="Y81" s="5">
        <f t="shared" si="126"/>
        <v>4.8837848702991245E-2</v>
      </c>
      <c r="Z81" s="5">
        <f t="shared" si="127"/>
        <v>8.2828333250449023E-3</v>
      </c>
      <c r="AA81" s="5">
        <f t="shared" si="128"/>
        <v>2.0539160890414777E-2</v>
      </c>
      <c r="AB81" s="5">
        <f t="shared" si="129"/>
        <v>2.5465750276947478E-2</v>
      </c>
      <c r="AC81" s="5">
        <f t="shared" si="130"/>
        <v>4.2181936508046405E-3</v>
      </c>
      <c r="AD81" s="5">
        <f t="shared" si="131"/>
        <v>3.6217865617997023E-2</v>
      </c>
      <c r="AE81" s="5">
        <f t="shared" si="132"/>
        <v>4.6830261036828233E-2</v>
      </c>
      <c r="AF81" s="5">
        <f t="shared" si="133"/>
        <v>3.0276126317169184E-2</v>
      </c>
      <c r="AG81" s="5">
        <f t="shared" si="134"/>
        <v>1.3049166706577716E-2</v>
      </c>
      <c r="AH81" s="5">
        <f t="shared" si="135"/>
        <v>2.6774579349013866E-3</v>
      </c>
      <c r="AI81" s="5">
        <f t="shared" si="136"/>
        <v>6.6393632642558513E-3</v>
      </c>
      <c r="AJ81" s="5">
        <f t="shared" si="137"/>
        <v>8.2319023541211449E-3</v>
      </c>
      <c r="AK81" s="5">
        <f t="shared" si="138"/>
        <v>6.804288671536267E-3</v>
      </c>
      <c r="AL81" s="5">
        <f t="shared" si="139"/>
        <v>5.409959392902356E-4</v>
      </c>
      <c r="AM81" s="5">
        <f t="shared" si="140"/>
        <v>1.7962079878781803E-2</v>
      </c>
      <c r="AN81" s="5">
        <f t="shared" si="141"/>
        <v>2.3225247405792092E-2</v>
      </c>
      <c r="AO81" s="5">
        <f t="shared" si="142"/>
        <v>1.5015302256211643E-2</v>
      </c>
      <c r="AP81" s="5">
        <f t="shared" si="143"/>
        <v>6.4716727707614602E-3</v>
      </c>
      <c r="AQ81" s="5">
        <f t="shared" si="144"/>
        <v>2.0919932747851806E-3</v>
      </c>
      <c r="AR81" s="5">
        <f t="shared" si="145"/>
        <v>6.9239891344813754E-4</v>
      </c>
      <c r="AS81" s="5">
        <f t="shared" si="146"/>
        <v>1.7169599007453862E-3</v>
      </c>
      <c r="AT81" s="5">
        <f t="shared" si="147"/>
        <v>2.1287954411185078E-3</v>
      </c>
      <c r="AU81" s="5">
        <f t="shared" si="148"/>
        <v>1.7596101218048468E-3</v>
      </c>
      <c r="AV81" s="5">
        <f t="shared" si="149"/>
        <v>1.0908379408913242E-3</v>
      </c>
      <c r="AW81" s="5">
        <f t="shared" si="150"/>
        <v>4.8183573375045721E-5</v>
      </c>
      <c r="AX81" s="5">
        <f t="shared" si="151"/>
        <v>7.4235074335665492E-3</v>
      </c>
      <c r="AY81" s="5">
        <f t="shared" si="152"/>
        <v>9.598710056232803E-3</v>
      </c>
      <c r="AZ81" s="5">
        <f t="shared" si="153"/>
        <v>6.2056403639485103E-3</v>
      </c>
      <c r="BA81" s="5">
        <f t="shared" si="154"/>
        <v>2.6746630259733705E-3</v>
      </c>
      <c r="BB81" s="5">
        <f t="shared" si="155"/>
        <v>8.6459517668018872E-4</v>
      </c>
      <c r="BC81" s="5">
        <f t="shared" si="156"/>
        <v>2.2358699014552843E-4</v>
      </c>
      <c r="BD81" s="5">
        <f t="shared" si="157"/>
        <v>1.4921375268397961E-4</v>
      </c>
      <c r="BE81" s="5">
        <f t="shared" si="158"/>
        <v>3.7000928947489146E-4</v>
      </c>
      <c r="BF81" s="5">
        <f t="shared" si="159"/>
        <v>4.5876091122669388E-4</v>
      </c>
      <c r="BG81" s="5">
        <f t="shared" si="160"/>
        <v>3.7920052217829187E-4</v>
      </c>
      <c r="BH81" s="5">
        <f t="shared" si="161"/>
        <v>2.3507839132773476E-4</v>
      </c>
      <c r="BI81" s="5">
        <f t="shared" si="162"/>
        <v>1.1658602103559901E-4</v>
      </c>
      <c r="BJ81" s="8">
        <f t="shared" si="163"/>
        <v>0.62000826149519817</v>
      </c>
      <c r="BK81" s="8">
        <f t="shared" si="164"/>
        <v>0.19119078142352391</v>
      </c>
      <c r="BL81" s="8">
        <f t="shared" si="165"/>
        <v>0.17605200890128081</v>
      </c>
      <c r="BM81" s="8">
        <f t="shared" si="166"/>
        <v>0.71265557186509609</v>
      </c>
      <c r="BN81" s="8">
        <f t="shared" si="167"/>
        <v>0.27332778679709374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1.3612903225806501</v>
      </c>
      <c r="F82">
        <f>VLOOKUP(B82,home!$B$2:$E$405,3,FALSE)</f>
        <v>0.73</v>
      </c>
      <c r="G82">
        <f>VLOOKUP(C82,away!$B$2:$E$405,4,FALSE)</f>
        <v>1.06</v>
      </c>
      <c r="H82">
        <f>VLOOKUP(A82,away!$A$2:$E$405,3,FALSE)</f>
        <v>1.32903225806452</v>
      </c>
      <c r="I82">
        <f>VLOOKUP(C82,away!$B$2:$E$405,3,FALSE)</f>
        <v>1.1000000000000001</v>
      </c>
      <c r="J82">
        <f>VLOOKUP(B82,home!$B$2:$E$405,4,FALSE)</f>
        <v>1.18</v>
      </c>
      <c r="K82" s="3">
        <f t="shared" ref="K82:K104" si="168">E82*F82*G82</f>
        <v>1.0533664516129071</v>
      </c>
      <c r="L82" s="3">
        <f t="shared" ref="L82:L104" si="169">H82*I82*J82</f>
        <v>1.725083870967747</v>
      </c>
      <c r="M82" s="5">
        <f t="shared" si="114"/>
        <v>6.213472158260671E-2</v>
      </c>
      <c r="N82" s="5">
        <f t="shared" si="115"/>
        <v>6.5450631195426337E-2</v>
      </c>
      <c r="O82" s="5">
        <f t="shared" si="116"/>
        <v>0.1071876060292264</v>
      </c>
      <c r="P82" s="5">
        <f t="shared" si="117"/>
        <v>0.11290782821988846</v>
      </c>
      <c r="Q82" s="5">
        <f t="shared" si="118"/>
        <v>3.4471749569075637E-2</v>
      </c>
      <c r="R82" s="5">
        <f t="shared" si="119"/>
        <v>9.2453805164331854E-2</v>
      </c>
      <c r="S82" s="5">
        <f t="shared" si="120"/>
        <v>5.129248731075195E-2</v>
      </c>
      <c r="T82" s="5">
        <f t="shared" si="121"/>
        <v>5.946665918565177E-2</v>
      </c>
      <c r="U82" s="5">
        <f t="shared" si="122"/>
        <v>9.7387736684063309E-2</v>
      </c>
      <c r="V82" s="5">
        <f t="shared" si="123"/>
        <v>1.0356212362687059E-2</v>
      </c>
      <c r="W82" s="5">
        <f t="shared" si="124"/>
        <v>1.2103794841488659E-2</v>
      </c>
      <c r="X82" s="5">
        <f t="shared" si="125"/>
        <v>2.0880061258554704E-2</v>
      </c>
      <c r="Y82" s="5">
        <f t="shared" si="126"/>
        <v>1.8009928450975619E-2</v>
      </c>
      <c r="Z82" s="5">
        <f t="shared" si="127"/>
        <v>5.3163522699527822E-2</v>
      </c>
      <c r="AA82" s="5">
        <f t="shared" si="128"/>
        <v>5.6000671261243855E-2</v>
      </c>
      <c r="AB82" s="5">
        <f t="shared" si="129"/>
        <v>2.9494614187198669E-2</v>
      </c>
      <c r="AC82" s="5">
        <f t="shared" si="130"/>
        <v>1.1761715276421589E-3</v>
      </c>
      <c r="AD82" s="5">
        <f t="shared" si="131"/>
        <v>3.1874328558073785E-3</v>
      </c>
      <c r="AE82" s="5">
        <f t="shared" si="132"/>
        <v>5.4985890093459736E-3</v>
      </c>
      <c r="AF82" s="5">
        <f t="shared" si="133"/>
        <v>4.7427636065516306E-3</v>
      </c>
      <c r="AG82" s="5">
        <f t="shared" si="134"/>
        <v>2.7272216671583465E-3</v>
      </c>
      <c r="AH82" s="5">
        <f t="shared" si="135"/>
        <v>2.2927883883195797E-2</v>
      </c>
      <c r="AI82" s="5">
        <f t="shared" si="136"/>
        <v>2.4151463689034716E-2</v>
      </c>
      <c r="AJ82" s="5">
        <f t="shared" si="137"/>
        <v>1.2720170803688233E-2</v>
      </c>
      <c r="AK82" s="5">
        <f t="shared" si="138"/>
        <v>4.4663337277970599E-3</v>
      </c>
      <c r="AL82" s="5">
        <f t="shared" si="139"/>
        <v>8.5490990813303158E-5</v>
      </c>
      <c r="AM82" s="5">
        <f t="shared" si="140"/>
        <v>6.7150696741524296E-4</v>
      </c>
      <c r="AN82" s="5">
        <f t="shared" si="141"/>
        <v>1.1584058387305001E-3</v>
      </c>
      <c r="AO82" s="5">
        <f t="shared" si="142"/>
        <v>9.9917361421442553E-4</v>
      </c>
      <c r="AP82" s="5">
        <f t="shared" si="143"/>
        <v>5.7455276205928502E-4</v>
      </c>
      <c r="AQ82" s="5">
        <f t="shared" si="144"/>
        <v>2.4778792571211072E-4</v>
      </c>
      <c r="AR82" s="5">
        <f t="shared" si="145"/>
        <v>7.9105045364644723E-3</v>
      </c>
      <c r="AS82" s="5">
        <f t="shared" si="146"/>
        <v>8.3326600940433846E-3</v>
      </c>
      <c r="AT82" s="5">
        <f t="shared" si="147"/>
        <v>4.388672297879476E-3</v>
      </c>
      <c r="AU82" s="5">
        <f t="shared" si="148"/>
        <v>1.5409600552363893E-3</v>
      </c>
      <c r="AV82" s="5">
        <f t="shared" si="149"/>
        <v>4.0579890636539606E-4</v>
      </c>
      <c r="AW82" s="5">
        <f t="shared" si="150"/>
        <v>4.3152657551737904E-6</v>
      </c>
      <c r="AX82" s="5">
        <f t="shared" si="151"/>
        <v>1.1789048524992303E-4</v>
      </c>
      <c r="AY82" s="5">
        <f t="shared" si="152"/>
        <v>2.033709746452033E-4</v>
      </c>
      <c r="AZ82" s="5">
        <f t="shared" si="153"/>
        <v>1.7541599409171544E-4</v>
      </c>
      <c r="BA82" s="5">
        <f t="shared" si="154"/>
        <v>1.0086910070579728E-4</v>
      </c>
      <c r="BB82" s="5">
        <f t="shared" si="155"/>
        <v>4.3501914676648098E-5</v>
      </c>
      <c r="BC82" s="5">
        <f t="shared" si="156"/>
        <v>1.5008890272980124E-5</v>
      </c>
      <c r="BD82" s="5">
        <f t="shared" si="157"/>
        <v>2.2743806311786782E-3</v>
      </c>
      <c r="BE82" s="5">
        <f t="shared" si="158"/>
        <v>2.3957562550818079E-3</v>
      </c>
      <c r="BF82" s="5">
        <f t="shared" si="159"/>
        <v>1.2618046326724752E-3</v>
      </c>
      <c r="BG82" s="5">
        <f t="shared" si="160"/>
        <v>4.4304755618231111E-4</v>
      </c>
      <c r="BH82" s="5">
        <f t="shared" si="161"/>
        <v>1.1667285803788275E-4</v>
      </c>
      <c r="BI82" s="5">
        <f t="shared" si="162"/>
        <v>2.457985489418021E-5</v>
      </c>
      <c r="BJ82" s="8">
        <f t="shared" si="163"/>
        <v>0.23084631610780992</v>
      </c>
      <c r="BK82" s="8">
        <f t="shared" si="164"/>
        <v>0.23815628296903485</v>
      </c>
      <c r="BL82" s="8">
        <f t="shared" si="165"/>
        <v>0.47588512310781639</v>
      </c>
      <c r="BM82" s="8">
        <f t="shared" si="166"/>
        <v>0.52324584741474345</v>
      </c>
      <c r="BN82" s="8">
        <f t="shared" si="167"/>
        <v>0.47460634176055538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1.3612903225806501</v>
      </c>
      <c r="F83">
        <f>VLOOKUP(B83,home!$B$2:$E$405,3,FALSE)</f>
        <v>0.78</v>
      </c>
      <c r="G83">
        <f>VLOOKUP(C83,away!$B$2:$E$405,4,FALSE)</f>
        <v>1.03</v>
      </c>
      <c r="H83">
        <f>VLOOKUP(A83,away!$A$2:$E$405,3,FALSE)</f>
        <v>1.32903225806452</v>
      </c>
      <c r="I83">
        <f>VLOOKUP(C83,away!$B$2:$E$405,3,FALSE)</f>
        <v>1.37</v>
      </c>
      <c r="J83">
        <f>VLOOKUP(B83,home!$B$2:$E$405,4,FALSE)</f>
        <v>0.95</v>
      </c>
      <c r="K83" s="3">
        <f t="shared" si="168"/>
        <v>1.0936606451612942</v>
      </c>
      <c r="L83" s="3">
        <f t="shared" si="169"/>
        <v>1.7297354838709729</v>
      </c>
      <c r="M83" s="5">
        <f t="shared" si="114"/>
        <v>5.9403856585917805E-2</v>
      </c>
      <c r="N83" s="5">
        <f t="shared" si="115"/>
        <v>6.4967660118823864E-2</v>
      </c>
      <c r="O83" s="5">
        <f t="shared" si="116"/>
        <v>0.10275295861544442</v>
      </c>
      <c r="P83" s="5">
        <f t="shared" si="117"/>
        <v>0.11237686701159871</v>
      </c>
      <c r="Q83" s="5">
        <f t="shared" si="118"/>
        <v>3.5526286540086292E-2</v>
      </c>
      <c r="R83" s="5">
        <f t="shared" si="119"/>
        <v>8.8867719294929912E-2</v>
      </c>
      <c r="S83" s="5">
        <f t="shared" si="120"/>
        <v>5.3147055448653523E-2</v>
      </c>
      <c r="T83" s="5">
        <f t="shared" si="121"/>
        <v>6.1451078438555004E-2</v>
      </c>
      <c r="U83" s="5">
        <f t="shared" si="122"/>
        <v>9.7191127218105841E-2</v>
      </c>
      <c r="V83" s="5">
        <f t="shared" si="123"/>
        <v>1.1171178149525568E-2</v>
      </c>
      <c r="W83" s="5">
        <f t="shared" si="124"/>
        <v>1.295123381920526E-2</v>
      </c>
      <c r="X83" s="5">
        <f t="shared" si="125"/>
        <v>2.2402208696989123E-2</v>
      </c>
      <c r="Y83" s="5">
        <f t="shared" si="126"/>
        <v>1.9374947650132496E-2</v>
      </c>
      <c r="Z83" s="5">
        <f t="shared" si="127"/>
        <v>5.1239215811708455E-2</v>
      </c>
      <c r="AA83" s="5">
        <f t="shared" si="128"/>
        <v>5.6038313822191863E-2</v>
      </c>
      <c r="AB83" s="5">
        <f t="shared" si="129"/>
        <v>3.0643449224264707E-2</v>
      </c>
      <c r="AC83" s="5">
        <f t="shared" si="130"/>
        <v>1.3208128156801684E-3</v>
      </c>
      <c r="AD83" s="5">
        <f t="shared" si="131"/>
        <v>3.5410636835866991E-3</v>
      </c>
      <c r="AE83" s="5">
        <f t="shared" si="132"/>
        <v>6.1251035041467693E-3</v>
      </c>
      <c r="AF83" s="5">
        <f t="shared" si="133"/>
        <v>5.297404436752552E-3</v>
      </c>
      <c r="AG83" s="5">
        <f t="shared" si="134"/>
        <v>3.0543694755554708E-3</v>
      </c>
      <c r="AH83" s="5">
        <f t="shared" si="135"/>
        <v>2.2157572438808688E-2</v>
      </c>
      <c r="AI83" s="5">
        <f t="shared" si="136"/>
        <v>2.4232864968635623E-2</v>
      </c>
      <c r="AJ83" s="5">
        <f t="shared" si="137"/>
        <v>1.3251265367852278E-2</v>
      </c>
      <c r="AK83" s="5">
        <f t="shared" si="138"/>
        <v>4.830795810469613E-3</v>
      </c>
      <c r="AL83" s="5">
        <f t="shared" si="139"/>
        <v>9.9945568968390339E-5</v>
      </c>
      <c r="AM83" s="5">
        <f t="shared" si="140"/>
        <v>7.7454439854973201E-4</v>
      </c>
      <c r="AN83" s="5">
        <f t="shared" si="141"/>
        <v>1.3397569300049724E-3</v>
      </c>
      <c r="AO83" s="5">
        <f t="shared" si="142"/>
        <v>1.1587125507958201E-3</v>
      </c>
      <c r="AP83" s="5">
        <f t="shared" si="143"/>
        <v>6.6808873823939231E-4</v>
      </c>
      <c r="AQ83" s="5">
        <f t="shared" si="144"/>
        <v>2.889041992268158E-4</v>
      </c>
      <c r="AR83" s="5">
        <f t="shared" si="145"/>
        <v>7.6653478567697674E-3</v>
      </c>
      <c r="AS83" s="5">
        <f t="shared" si="146"/>
        <v>8.3832892824205682E-3</v>
      </c>
      <c r="AT83" s="5">
        <f t="shared" si="147"/>
        <v>4.5842367825929204E-3</v>
      </c>
      <c r="AU83" s="5">
        <f t="shared" si="148"/>
        <v>1.6711997857409031E-3</v>
      </c>
      <c r="AV83" s="5">
        <f t="shared" si="149"/>
        <v>4.5693135896670314E-4</v>
      </c>
      <c r="AW83" s="5">
        <f t="shared" si="150"/>
        <v>5.2519831379946598E-6</v>
      </c>
      <c r="AX83" s="5">
        <f t="shared" si="151"/>
        <v>1.4118145443732768E-4</v>
      </c>
      <c r="AY83" s="5">
        <f t="shared" si="152"/>
        <v>2.4420657140475875E-4</v>
      </c>
      <c r="AZ83" s="5">
        <f t="shared" si="153"/>
        <v>2.1120638597664081E-4</v>
      </c>
      <c r="BA83" s="5">
        <f t="shared" si="154"/>
        <v>1.2177706008131474E-4</v>
      </c>
      <c r="BB83" s="5">
        <f t="shared" si="155"/>
        <v>5.2660525486034387E-5</v>
      </c>
      <c r="BC83" s="5">
        <f t="shared" si="156"/>
        <v>1.8217755906497059E-5</v>
      </c>
      <c r="BD83" s="5">
        <f t="shared" si="157"/>
        <v>2.2098373640114959E-3</v>
      </c>
      <c r="BE83" s="5">
        <f t="shared" si="158"/>
        <v>2.4168121572263465E-3</v>
      </c>
      <c r="BF83" s="5">
        <f t="shared" si="159"/>
        <v>1.3215861715529125E-3</v>
      </c>
      <c r="BG83" s="5">
        <f t="shared" si="160"/>
        <v>4.817889283389344E-4</v>
      </c>
      <c r="BH83" s="5">
        <f t="shared" si="161"/>
        <v>1.3172839754968188E-4</v>
      </c>
      <c r="BI83" s="5">
        <f t="shared" si="162"/>
        <v>2.8813232850049718E-5</v>
      </c>
      <c r="BJ83" s="8">
        <f t="shared" si="163"/>
        <v>0.23971061293394283</v>
      </c>
      <c r="BK83" s="8">
        <f t="shared" si="164"/>
        <v>0.23776392215174891</v>
      </c>
      <c r="BL83" s="8">
        <f t="shared" si="165"/>
        <v>0.46931763807872318</v>
      </c>
      <c r="BM83" s="8">
        <f t="shared" si="166"/>
        <v>0.53389708622105558</v>
      </c>
      <c r="BN83" s="8">
        <f t="shared" si="167"/>
        <v>0.463895348166801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1.59861591695502</v>
      </c>
      <c r="F84">
        <f>VLOOKUP(B84,home!$B$2:$E$405,3,FALSE)</f>
        <v>1.03</v>
      </c>
      <c r="G84">
        <f>VLOOKUP(C84,away!$B$2:$E$405,4,FALSE)</f>
        <v>0.83</v>
      </c>
      <c r="H84">
        <f>VLOOKUP(A84,away!$A$2:$E$405,3,FALSE)</f>
        <v>1.4152249134948101</v>
      </c>
      <c r="I84">
        <f>VLOOKUP(C84,away!$B$2:$E$405,3,FALSE)</f>
        <v>1.08</v>
      </c>
      <c r="J84">
        <f>VLOOKUP(B84,home!$B$2:$E$405,4,FALSE)</f>
        <v>1.1100000000000001</v>
      </c>
      <c r="K84" s="3">
        <f t="shared" si="168"/>
        <v>1.3666567474048466</v>
      </c>
      <c r="L84" s="3">
        <f t="shared" si="169"/>
        <v>1.6965716262975785</v>
      </c>
      <c r="M84" s="5">
        <f t="shared" ref="M84:M104" si="170">_xlfn.POISSON.DIST(0,K84,FALSE) * _xlfn.POISSON.DIST(0,L84,FALSE)</f>
        <v>4.6736568296125026E-2</v>
      </c>
      <c r="N84" s="5">
        <f t="shared" ref="N84:N104" si="171">_xlfn.POISSON.DIST(1,K84,FALSE) * _xlfn.POISSON.DIST(0,L84,FALSE)</f>
        <v>6.3872846412446699E-2</v>
      </c>
      <c r="O84" s="5">
        <f t="shared" ref="O84:O104" si="172">_xlfn.POISSON.DIST(0,K84,FALSE) * _xlfn.POISSON.DIST(1,L84,FALSE)</f>
        <v>7.9291935681724671E-2</v>
      </c>
      <c r="P84" s="5">
        <f t="shared" ref="P84:P104" si="173">_xlfn.POISSON.DIST(1,K84,FALSE) * _xlfn.POISSON.DIST(1,L84,FALSE)</f>
        <v>0.10836485891422012</v>
      </c>
      <c r="Q84" s="5">
        <f t="shared" ref="Q84:Q104" si="174">_xlfn.POISSON.DIST(2,K84,FALSE) * _xlfn.POISSON.DIST(0,L84,FALSE)</f>
        <v>4.3646128262761874E-2</v>
      </c>
      <c r="R84" s="5">
        <f t="shared" ref="R84:R104" si="175">_xlfn.POISSON.DIST(0,K84,FALSE) * _xlfn.POISSON.DIST(2,L84,FALSE)</f>
        <v>6.7262224135913332E-2</v>
      </c>
      <c r="S84" s="5">
        <f t="shared" ref="S84:S104" si="176">_xlfn.POISSON.DIST(2,K84,FALSE) * _xlfn.POISSON.DIST(2,L84,FALSE)</f>
        <v>6.2814531937256404E-2</v>
      </c>
      <c r="T84" s="5">
        <f t="shared" ref="T84:T104" si="177">_xlfn.POISSON.DIST(2,K84,FALSE) * _xlfn.POISSON.DIST(1,L84,FALSE)</f>
        <v>7.4048782808346605E-2</v>
      </c>
      <c r="U84" s="5">
        <f t="shared" ref="U84:U104" si="178">_xlfn.POISSON.DIST(1,K84,FALSE) * _xlfn.POISSON.DIST(2,L84,FALSE)</f>
        <v>9.1924372460803067E-2</v>
      </c>
      <c r="V84" s="5">
        <f t="shared" ref="V84:V104" si="179">_xlfn.POISSON.DIST(3,K84,FALSE) * _xlfn.POISSON.DIST(3,L84,FALSE)</f>
        <v>1.6182636089189226E-2</v>
      </c>
      <c r="W84" s="5">
        <f t="shared" ref="W84:W104" si="180">_xlfn.POISSON.DIST(3,K84,FALSE) * _xlfn.POISSON.DIST(0,L84,FALSE)</f>
        <v>1.9883091896133638E-2</v>
      </c>
      <c r="X84" s="5">
        <f t="shared" ref="X84:X104" si="181">_xlfn.POISSON.DIST(3,K84,FALSE) * _xlfn.POISSON.DIST(1,L84,FALSE)</f>
        <v>3.3733089554047649E-2</v>
      </c>
      <c r="Y84" s="5">
        <f t="shared" ref="Y84:Y104" si="182">_xlfn.POISSON.DIST(3,K84,FALSE) * _xlfn.POISSON.DIST(2,L84,FALSE)</f>
        <v>2.8615301302376245E-2</v>
      </c>
      <c r="Z84" s="5">
        <f t="shared" ref="Z84:Z104" si="183">_xlfn.POISSON.DIST(0,K84,FALSE) * _xlfn.POISSON.DIST(3,L84,FALSE)</f>
        <v>3.8038393663552904E-2</v>
      </c>
      <c r="AA84" s="5">
        <f t="shared" ref="AA84:AA104" si="184">_xlfn.POISSON.DIST(1,K84,FALSE) * _xlfn.POISSON.DIST(3,L84,FALSE)</f>
        <v>5.198542736073633E-2</v>
      </c>
      <c r="AB84" s="5">
        <f t="shared" ref="AB84:AB104" si="185">_xlfn.POISSON.DIST(2,K84,FALSE) * _xlfn.POISSON.DIST(3,L84,FALSE)</f>
        <v>3.5523117534637424E-2</v>
      </c>
      <c r="AC84" s="5">
        <f t="shared" ref="AC84:AC104" si="186">_xlfn.POISSON.DIST(4,K84,FALSE) * _xlfn.POISSON.DIST(4,L84,FALSE)</f>
        <v>2.3450976673582507E-3</v>
      </c>
      <c r="AD84" s="5">
        <f t="shared" ref="AD84:AD104" si="187">_xlfn.POISSON.DIST(4,K84,FALSE) * _xlfn.POISSON.DIST(0,L84,FALSE)</f>
        <v>6.7933404247804141E-3</v>
      </c>
      <c r="AE84" s="5">
        <f t="shared" ref="AE84:AE104" si="188">_xlfn.POISSON.DIST(4,K84,FALSE) * _xlfn.POISSON.DIST(1,L84,FALSE)</f>
        <v>1.1525388612462788E-2</v>
      </c>
      <c r="AF84" s="5">
        <f t="shared" ref="AF84:AF104" si="189">_xlfn.POISSON.DIST(4,K84,FALSE) * _xlfn.POISSON.DIST(2,L84,FALSE)</f>
        <v>9.7768236509787956E-3</v>
      </c>
      <c r="AG84" s="5">
        <f t="shared" ref="AG84:AG104" si="190">_xlfn.POISSON.DIST(4,K84,FALSE) * _xlfn.POISSON.DIST(3,L84,FALSE)</f>
        <v>5.5290272005219078E-3</v>
      </c>
      <c r="AH84" s="5">
        <f t="shared" ref="AH84:AH104" si="191">_xlfn.POISSON.DIST(0,K84,FALSE) * _xlfn.POISSON.DIST(4,L84,FALSE)</f>
        <v>1.6133714849880364E-2</v>
      </c>
      <c r="AI84" s="5">
        <f t="shared" ref="AI84:AI104" si="192">_xlfn.POISSON.DIST(1,K84,FALSE) * _xlfn.POISSON.DIST(4,L84,FALSE)</f>
        <v>2.2049250260294771E-2</v>
      </c>
      <c r="AJ84" s="5">
        <f t="shared" ref="AJ84:AJ104" si="193">_xlfn.POISSON.DIST(2,K84,FALSE) * _xlfn.POISSON.DIST(4,L84,FALSE)</f>
        <v>1.5066878321724963E-2</v>
      </c>
      <c r="AK84" s="5">
        <f t="shared" ref="AK84:AK104" si="194">_xlfn.POISSON.DIST(3,K84,FALSE) * _xlfn.POISSON.DIST(4,L84,FALSE)</f>
        <v>6.8637503069044143E-3</v>
      </c>
      <c r="AL84" s="5">
        <f t="shared" ref="AL84:AL104" si="195">_xlfn.POISSON.DIST(5,K84,FALSE) * _xlfn.POISSON.DIST(5,L84,FALSE)</f>
        <v>2.1749665166101908E-4</v>
      </c>
      <c r="AM84" s="5">
        <f t="shared" ref="AM84:AM104" si="196">_xlfn.POISSON.DIST(5,K84,FALSE) * _xlfn.POISSON.DIST(0,L84,FALSE)</f>
        <v>1.8568329057888518E-3</v>
      </c>
      <c r="AN84" s="5">
        <f t="shared" ref="AN84:AN104" si="197">_xlfn.POISSON.DIST(5,K84,FALSE) * _xlfn.POISSON.DIST(1,L84,FALSE)</f>
        <v>3.1502500227370504E-3</v>
      </c>
      <c r="AO84" s="5">
        <f t="shared" ref="AO84:AO104" si="198">_xlfn.POISSON.DIST(5,K84,FALSE) * _xlfn.POISSON.DIST(2,L84,FALSE)</f>
        <v>2.6723124021594911E-3</v>
      </c>
      <c r="AP84" s="5">
        <f t="shared" ref="AP84:AP104" si="199">_xlfn.POISSON.DIST(5,K84,FALSE) * _xlfn.POISSON.DIST(3,L84,FALSE)</f>
        <v>1.5112564660356388E-3</v>
      </c>
      <c r="AQ84" s="5">
        <f t="shared" ref="AQ84:AQ104" si="200">_xlfn.POISSON.DIST(5,K84,FALSE) * _xlfn.POISSON.DIST(4,L84,FALSE)</f>
        <v>6.4098871008370386E-4</v>
      </c>
      <c r="AR84" s="5">
        <f t="shared" ref="AR84:AR104" si="201">_xlfn.POISSON.DIST(0,K84,FALSE) * _xlfn.POISSON.DIST(5,L84,FALSE)</f>
        <v>5.4744005682165796E-3</v>
      </c>
      <c r="AS84" s="5">
        <f t="shared" ref="AS84:AS104" si="202">_xlfn.POISSON.DIST(1,K84,FALSE) * _xlfn.POISSON.DIST(5,L84,FALSE)</f>
        <v>7.4816264745501144E-3</v>
      </c>
      <c r="AT84" s="5">
        <f t="shared" ref="AT84:AT104" si="203">_xlfn.POISSON.DIST(2,K84,FALSE) * _xlfn.POISSON.DIST(5,L84,FALSE)</f>
        <v>5.1124076515033255E-3</v>
      </c>
      <c r="AU84" s="5">
        <f t="shared" ref="AU84:AU104" si="204">_xlfn.POISSON.DIST(3,K84,FALSE) * _xlfn.POISSON.DIST(5,L84,FALSE)</f>
        <v>2.3289688041370628E-3</v>
      </c>
      <c r="AV84" s="5">
        <f t="shared" ref="AV84:AV104" si="205">_xlfn.POISSON.DIST(4,K84,FALSE) * _xlfn.POISSON.DIST(5,L84,FALSE)</f>
        <v>7.9572523266732817E-4</v>
      </c>
      <c r="AW84" s="5">
        <f t="shared" ref="AW84:AW104" si="206">_xlfn.POISSON.DIST(6,K84,FALSE) * _xlfn.POISSON.DIST(6,L84,FALSE)</f>
        <v>1.400818033621232E-5</v>
      </c>
      <c r="AX84" s="5">
        <f t="shared" ref="AX84:AX104" si="207">_xlfn.POISSON.DIST(6,K84,FALSE) * _xlfn.POISSON.DIST(0,L84,FALSE)</f>
        <v>4.2294220324994697E-4</v>
      </c>
      <c r="AY84" s="5">
        <f t="shared" ref="AY84:AY104" si="208">_xlfn.POISSON.DIST(6,K84,FALSE) * _xlfn.POISSON.DIST(1,L84,FALSE)</f>
        <v>7.175517415976434E-4</v>
      </c>
      <c r="AZ84" s="5">
        <f t="shared" ref="AZ84:AZ104" si="209">_xlfn.POISSON.DIST(6,K84,FALSE) * _xlfn.POISSON.DIST(2,L84,FALSE)</f>
        <v>6.0868896259748699E-4</v>
      </c>
      <c r="BA84" s="5">
        <f t="shared" ref="BA84:BA104" si="210">_xlfn.POISSON.DIST(6,K84,FALSE) * _xlfn.POISSON.DIST(3,L84,FALSE)</f>
        <v>3.442281410611348E-4</v>
      </c>
      <c r="BB84" s="5">
        <f t="shared" ref="BB84:BB104" si="211">_xlfn.POISSON.DIST(6,K84,FALSE) * _xlfn.POISSON.DIST(4,L84,FALSE)</f>
        <v>1.4600192427437046E-4</v>
      </c>
      <c r="BC84" s="5">
        <f t="shared" ref="BC84:BC104" si="212">_xlfn.POISSON.DIST(6,K84,FALSE) * _xlfn.POISSON.DIST(5,L84,FALSE)</f>
        <v>4.954054442174887E-5</v>
      </c>
      <c r="BD84" s="5">
        <f t="shared" ref="BD84:BD104" si="213">_xlfn.POISSON.DIST(0,K84,FALSE) * _xlfn.POISSON.DIST(6,L84,FALSE)</f>
        <v>1.5479521125039317E-3</v>
      </c>
      <c r="BE84" s="5">
        <f t="shared" ref="BE84:BE104" si="214">_xlfn.POISSON.DIST(1,K84,FALSE) * _xlfn.POISSON.DIST(6,L84,FALSE)</f>
        <v>2.1155191992130846E-3</v>
      </c>
      <c r="BF84" s="5">
        <f t="shared" ref="BF84:BF104" si="215">_xlfn.POISSON.DIST(2,K84,FALSE) * _xlfn.POISSON.DIST(6,L84,FALSE)</f>
        <v>1.4455942939345301E-3</v>
      </c>
      <c r="BG84" s="5">
        <f t="shared" ref="BG84:BG104" si="216">_xlfn.POISSON.DIST(3,K84,FALSE) * _xlfn.POISSON.DIST(6,L84,FALSE)</f>
        <v>6.5854373193852394E-4</v>
      </c>
      <c r="BH84" s="5">
        <f t="shared" ref="BH84:BH104" si="217">_xlfn.POISSON.DIST(4,K84,FALSE) * _xlfn.POISSON.DIST(6,L84,FALSE)</f>
        <v>2.2500080867873801E-4</v>
      </c>
      <c r="BI84" s="5">
        <f t="shared" ref="BI84:BI104" si="218">_xlfn.POISSON.DIST(5,K84,FALSE) * _xlfn.POISSON.DIST(6,L84,FALSE)</f>
        <v>6.1499774670468847E-5</v>
      </c>
      <c r="BJ84" s="8">
        <f t="shared" ref="BJ84:BJ104" si="219">SUM(N84,Q84,T84,W84,X84,Y84,AD84,AE84,AF84,AG84,AM84,AN84,AO84,AP84,AQ84,AX84,AY84,AZ84,BA84,BB84,BC84)</f>
        <v>0.30954441414886363</v>
      </c>
      <c r="BK84" s="8">
        <f t="shared" ref="BK84:BK104" si="220">SUM(M84,P84,S84,V84,AC84,AL84,AY84)</f>
        <v>0.23737874129740769</v>
      </c>
      <c r="BL84" s="8">
        <f t="shared" ref="BL84:BL104" si="221">SUM(O84,R84,U84,AA84,AB84,AH84,AI84,AJ84,AK84,AR84,AS84,AT84,AU84,AV84,BD84,BE84,BF84,BG84,BH84,BI84)</f>
        <v>0.41334790956463302</v>
      </c>
      <c r="BM84" s="8">
        <f t="shared" ref="BM84:BM104" si="222">SUM(S84:BI84)</f>
        <v>0.58843135341000408</v>
      </c>
      <c r="BN84" s="8">
        <f t="shared" ref="BN84:BN104" si="223">SUM(M84:R84)</f>
        <v>0.40917456170319172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1.59861591695502</v>
      </c>
      <c r="F85">
        <f>VLOOKUP(B85,home!$B$2:$E$405,3,FALSE)</f>
        <v>1.71</v>
      </c>
      <c r="G85">
        <f>VLOOKUP(C85,away!$B$2:$E$405,4,FALSE)</f>
        <v>1.88</v>
      </c>
      <c r="H85">
        <f>VLOOKUP(A85,away!$A$2:$E$405,3,FALSE)</f>
        <v>1.4152249134948101</v>
      </c>
      <c r="I85">
        <f>VLOOKUP(C85,away!$B$2:$E$405,3,FALSE)</f>
        <v>0.63</v>
      </c>
      <c r="J85">
        <f>VLOOKUP(B85,home!$B$2:$E$405,4,FALSE)</f>
        <v>1.04</v>
      </c>
      <c r="K85" s="3">
        <f t="shared" si="168"/>
        <v>5.1392304498269983</v>
      </c>
      <c r="L85" s="3">
        <f t="shared" si="169"/>
        <v>0.92725536332179959</v>
      </c>
      <c r="M85" s="5">
        <f t="shared" si="170"/>
        <v>2.3193093927687202E-3</v>
      </c>
      <c r="N85" s="5">
        <f t="shared" si="171"/>
        <v>1.1919465453886771E-2</v>
      </c>
      <c r="O85" s="5">
        <f t="shared" si="172"/>
        <v>2.1505920736474217E-3</v>
      </c>
      <c r="P85" s="5">
        <f t="shared" si="173"/>
        <v>1.1052388270045415E-2</v>
      </c>
      <c r="Q85" s="5">
        <f t="shared" si="174"/>
        <v>3.062843990313794E-2</v>
      </c>
      <c r="R85" s="5">
        <f t="shared" si="175"/>
        <v>9.9707401730346088E-4</v>
      </c>
      <c r="S85" s="5">
        <f t="shared" si="176"/>
        <v>1.316720473481249E-2</v>
      </c>
      <c r="T85" s="5">
        <f t="shared" si="177"/>
        <v>2.8400385170364074E-2</v>
      </c>
      <c r="U85" s="5">
        <f t="shared" si="178"/>
        <v>5.1241931504572777E-3</v>
      </c>
      <c r="V85" s="5">
        <f t="shared" si="179"/>
        <v>6.9718578783297021E-3</v>
      </c>
      <c r="W85" s="5">
        <f t="shared" si="180"/>
        <v>5.24688703269676E-2</v>
      </c>
      <c r="X85" s="5">
        <f t="shared" si="181"/>
        <v>4.8652041418116722E-2</v>
      </c>
      <c r="Y85" s="5">
        <f t="shared" si="182"/>
        <v>2.2556433170751528E-2</v>
      </c>
      <c r="Z85" s="5">
        <f t="shared" si="183"/>
        <v>3.0818074339114911E-4</v>
      </c>
      <c r="AA85" s="5">
        <f t="shared" si="184"/>
        <v>1.5838118604861139E-3</v>
      </c>
      <c r="AB85" s="5">
        <f t="shared" si="185"/>
        <v>4.0697870701036937E-3</v>
      </c>
      <c r="AC85" s="5">
        <f t="shared" si="186"/>
        <v>2.0764715693797598E-3</v>
      </c>
      <c r="AD85" s="5">
        <f t="shared" si="187"/>
        <v>6.7412404013094021E-2</v>
      </c>
      <c r="AE85" s="5">
        <f t="shared" si="188"/>
        <v>6.2508513175557431E-2</v>
      </c>
      <c r="AF85" s="5">
        <f t="shared" si="189"/>
        <v>2.8980677047653496E-2</v>
      </c>
      <c r="AG85" s="5">
        <f t="shared" si="190"/>
        <v>8.9574960750445631E-3</v>
      </c>
      <c r="AH85" s="5">
        <f t="shared" si="191"/>
        <v>7.1440561795485546E-5</v>
      </c>
      <c r="AI85" s="5">
        <f t="shared" si="192"/>
        <v>3.6714951053210665E-4</v>
      </c>
      <c r="AJ85" s="5">
        <f t="shared" si="193"/>
        <v>9.4343297208284045E-4</v>
      </c>
      <c r="AK85" s="5">
        <f t="shared" si="194"/>
        <v>1.6161731524996395E-3</v>
      </c>
      <c r="AL85" s="5">
        <f t="shared" si="195"/>
        <v>3.9580696026240281E-4</v>
      </c>
      <c r="AM85" s="5">
        <f t="shared" si="196"/>
        <v>6.9289575880026502E-2</v>
      </c>
      <c r="AN85" s="5">
        <f t="shared" si="197"/>
        <v>6.4249130857047379E-2</v>
      </c>
      <c r="AO85" s="5">
        <f t="shared" si="198"/>
        <v>2.9787675587980646E-2</v>
      </c>
      <c r="AP85" s="5">
        <f t="shared" si="199"/>
        <v>9.2069273166149688E-3</v>
      </c>
      <c r="AQ85" s="5">
        <f t="shared" si="200"/>
        <v>2.1342931835113032E-3</v>
      </c>
      <c r="AR85" s="5">
        <f t="shared" si="201"/>
        <v>1.3248728816717288E-5</v>
      </c>
      <c r="AS85" s="5">
        <f t="shared" si="202"/>
        <v>6.8088270556373898E-5</v>
      </c>
      <c r="AT85" s="5">
        <f t="shared" si="203"/>
        <v>1.7496065665968793E-4</v>
      </c>
      <c r="AU85" s="5">
        <f t="shared" si="204"/>
        <v>2.9972104474239834E-4</v>
      </c>
      <c r="AV85" s="5">
        <f t="shared" si="205"/>
        <v>3.8508387989852339E-4</v>
      </c>
      <c r="AW85" s="5">
        <f t="shared" si="206"/>
        <v>5.2393615991011235E-5</v>
      </c>
      <c r="AX85" s="5">
        <f t="shared" si="207"/>
        <v>5.9349183036371767E-2</v>
      </c>
      <c r="AY85" s="5">
        <f t="shared" si="208"/>
        <v>5.503184827924288E-2</v>
      </c>
      <c r="AZ85" s="5">
        <f t="shared" si="209"/>
        <v>2.5514288235219749E-2</v>
      </c>
      <c r="BA85" s="5">
        <f t="shared" si="210"/>
        <v>7.8860868691486043E-3</v>
      </c>
      <c r="BB85" s="5">
        <f t="shared" si="211"/>
        <v>1.8281040862599151E-3</v>
      </c>
      <c r="BC85" s="5">
        <f t="shared" si="212"/>
        <v>3.3902386373900088E-4</v>
      </c>
      <c r="BD85" s="5">
        <f t="shared" si="213"/>
        <v>2.0474924754161966E-6</v>
      </c>
      <c r="BE85" s="5">
        <f t="shared" si="214"/>
        <v>1.0522535675450573E-5</v>
      </c>
      <c r="BF85" s="5">
        <f t="shared" si="215"/>
        <v>2.7038867876333246E-5</v>
      </c>
      <c r="BG85" s="5">
        <f t="shared" si="216"/>
        <v>4.6319657706300299E-5</v>
      </c>
      <c r="BH85" s="5">
        <f t="shared" si="217"/>
        <v>5.9511848827445561E-5</v>
      </c>
      <c r="BI85" s="5">
        <f t="shared" si="218"/>
        <v>6.1169021123901873E-5</v>
      </c>
      <c r="BJ85" s="8">
        <f t="shared" si="219"/>
        <v>0.68710086294973682</v>
      </c>
      <c r="BK85" s="8">
        <f t="shared" si="220"/>
        <v>9.1014887084841373E-2</v>
      </c>
      <c r="BL85" s="8">
        <f t="shared" si="221"/>
        <v>1.8071366373266579E-2</v>
      </c>
      <c r="BM85" s="8">
        <f t="shared" si="222"/>
        <v>0.68244857337719445</v>
      </c>
      <c r="BN85" s="8">
        <f t="shared" si="223"/>
        <v>5.9067269110789723E-2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1.59861591695502</v>
      </c>
      <c r="F86">
        <f>VLOOKUP(B86,home!$B$2:$E$405,3,FALSE)</f>
        <v>0.63</v>
      </c>
      <c r="G86">
        <f>VLOOKUP(C86,away!$B$2:$E$405,4,FALSE)</f>
        <v>0.75</v>
      </c>
      <c r="H86">
        <f>VLOOKUP(A86,away!$A$2:$E$405,3,FALSE)</f>
        <v>1.4152249134948101</v>
      </c>
      <c r="I86">
        <f>VLOOKUP(C86,away!$B$2:$E$405,3,FALSE)</f>
        <v>0.83</v>
      </c>
      <c r="J86">
        <f>VLOOKUP(B86,home!$B$2:$E$405,4,FALSE)</f>
        <v>1.41</v>
      </c>
      <c r="K86" s="3">
        <f t="shared" si="168"/>
        <v>0.75534602076124691</v>
      </c>
      <c r="L86" s="3">
        <f t="shared" si="169"/>
        <v>1.656237716262976</v>
      </c>
      <c r="M86" s="5">
        <f t="shared" si="170"/>
        <v>8.9673163343844509E-2</v>
      </c>
      <c r="N86" s="5">
        <f t="shared" si="171"/>
        <v>6.7734267100846249E-2</v>
      </c>
      <c r="O86" s="5">
        <f t="shared" si="172"/>
        <v>0.14852007526668584</v>
      </c>
      <c r="P86" s="5">
        <f t="shared" si="173"/>
        <v>0.11218404785585202</v>
      </c>
      <c r="Q86" s="5">
        <f t="shared" si="174"/>
        <v>2.5581404561901829E-2</v>
      </c>
      <c r="R86" s="5">
        <f t="shared" si="175"/>
        <v>0.12299227513945055</v>
      </c>
      <c r="S86" s="5">
        <f t="shared" si="176"/>
        <v>3.508647438104457E-2</v>
      </c>
      <c r="T86" s="5">
        <f t="shared" si="177"/>
        <v>4.2368887070403559E-2</v>
      </c>
      <c r="U86" s="5">
        <f t="shared" si="178"/>
        <v>9.2901725610956401E-2</v>
      </c>
      <c r="V86" s="5">
        <f t="shared" si="179"/>
        <v>4.8771469068342116E-3</v>
      </c>
      <c r="W86" s="5">
        <f t="shared" si="180"/>
        <v>6.4409373804387195E-3</v>
      </c>
      <c r="X86" s="5">
        <f t="shared" si="181"/>
        <v>1.0667723417570659E-2</v>
      </c>
      <c r="Y86" s="5">
        <f t="shared" si="182"/>
        <v>8.83414293542115E-3</v>
      </c>
      <c r="Z86" s="5">
        <f t="shared" si="183"/>
        <v>6.7901481631650426E-2</v>
      </c>
      <c r="AA86" s="5">
        <f t="shared" si="184"/>
        <v>5.1289113954260036E-2</v>
      </c>
      <c r="AB86" s="5">
        <f t="shared" si="185"/>
        <v>1.9370514066860231E-2</v>
      </c>
      <c r="AC86" s="5">
        <f t="shared" si="186"/>
        <v>3.8134185133680465E-4</v>
      </c>
      <c r="AD86" s="5">
        <f t="shared" si="187"/>
        <v>1.2162841050716887E-3</v>
      </c>
      <c r="AE86" s="5">
        <f t="shared" si="188"/>
        <v>2.0144556085108915E-3</v>
      </c>
      <c r="AF86" s="5">
        <f t="shared" si="189"/>
        <v>1.6682086782766113E-3</v>
      </c>
      <c r="AG86" s="5">
        <f t="shared" si="190"/>
        <v>9.2098337718631127E-4</v>
      </c>
      <c r="AH86" s="5">
        <f t="shared" si="191"/>
        <v>2.8115248717119266E-2</v>
      </c>
      <c r="AI86" s="5">
        <f t="shared" si="192"/>
        <v>2.1236741241188788E-2</v>
      </c>
      <c r="AJ86" s="5">
        <f t="shared" si="193"/>
        <v>8.0205439952341067E-3</v>
      </c>
      <c r="AK86" s="5">
        <f t="shared" si="194"/>
        <v>2.0194286637135322E-3</v>
      </c>
      <c r="AL86" s="5">
        <f t="shared" si="195"/>
        <v>1.9082843028864288E-5</v>
      </c>
      <c r="AM86" s="5">
        <f t="shared" si="196"/>
        <v>1.8374307177621094E-4</v>
      </c>
      <c r="AN86" s="5">
        <f t="shared" si="197"/>
        <v>3.0432220557777566E-4</v>
      </c>
      <c r="AO86" s="5">
        <f t="shared" si="198"/>
        <v>2.5201495738712358E-4</v>
      </c>
      <c r="AP86" s="5">
        <f t="shared" si="199"/>
        <v>1.3913222582898698E-4</v>
      </c>
      <c r="AQ86" s="5">
        <f t="shared" si="200"/>
        <v>5.7609009991396494E-5</v>
      </c>
      <c r="AR86" s="5">
        <f t="shared" si="201"/>
        <v>9.3131070654814321E-3</v>
      </c>
      <c r="AS86" s="5">
        <f t="shared" si="202"/>
        <v>7.0346183628348519E-3</v>
      </c>
      <c r="AT86" s="5">
        <f t="shared" si="203"/>
        <v>2.6567854939706513E-3</v>
      </c>
      <c r="AU86" s="5">
        <f t="shared" si="204"/>
        <v>6.6893078362897853E-4</v>
      </c>
      <c r="AV86" s="5">
        <f t="shared" si="205"/>
        <v>1.2631855139471287E-4</v>
      </c>
      <c r="AW86" s="5">
        <f t="shared" si="206"/>
        <v>6.6314605908444501E-7</v>
      </c>
      <c r="AX86" s="5">
        <f t="shared" si="207"/>
        <v>2.3131599684768182E-5</v>
      </c>
      <c r="AY86" s="5">
        <f t="shared" si="208"/>
        <v>3.8311427835409827E-5</v>
      </c>
      <c r="AZ86" s="5">
        <f t="shared" si="209"/>
        <v>3.1726415872446493E-5</v>
      </c>
      <c r="BA86" s="5">
        <f t="shared" si="210"/>
        <v>1.7515495523263414E-5</v>
      </c>
      <c r="BB86" s="5">
        <f t="shared" si="211"/>
        <v>7.2524560761660413E-6</v>
      </c>
      <c r="BC86" s="5">
        <f t="shared" si="212"/>
        <v>2.4023582577773562E-6</v>
      </c>
      <c r="BD86" s="5">
        <f t="shared" si="213"/>
        <v>2.5707865295742584E-3</v>
      </c>
      <c r="BE86" s="5">
        <f t="shared" si="214"/>
        <v>1.9418333753405315E-3</v>
      </c>
      <c r="BF86" s="5">
        <f t="shared" si="215"/>
        <v>7.3337805652242565E-4</v>
      </c>
      <c r="BG86" s="5">
        <f t="shared" si="216"/>
        <v>1.8465139890261036E-4</v>
      </c>
      <c r="BH86" s="5">
        <f t="shared" si="217"/>
        <v>3.4868924847271092E-5</v>
      </c>
      <c r="BI86" s="5">
        <f t="shared" si="218"/>
        <v>5.2676207263218397E-6</v>
      </c>
      <c r="BJ86" s="8">
        <f t="shared" si="219"/>
        <v>0.16850445545943896</v>
      </c>
      <c r="BK86" s="8">
        <f t="shared" si="220"/>
        <v>0.2422595686097764</v>
      </c>
      <c r="BL86" s="8">
        <f t="shared" si="221"/>
        <v>0.51973621281869253</v>
      </c>
      <c r="BM86" s="8">
        <f t="shared" si="222"/>
        <v>0.4316788369692014</v>
      </c>
      <c r="BN86" s="8">
        <f t="shared" si="223"/>
        <v>0.566685233268581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1.59861591695502</v>
      </c>
      <c r="F87">
        <f>VLOOKUP(B87,home!$B$2:$E$405,3,FALSE)</f>
        <v>0.63</v>
      </c>
      <c r="G87">
        <f>VLOOKUP(C87,away!$B$2:$E$405,4,FALSE)</f>
        <v>0.96</v>
      </c>
      <c r="H87">
        <f>VLOOKUP(A87,away!$A$2:$E$405,3,FALSE)</f>
        <v>1.4152249134948101</v>
      </c>
      <c r="I87">
        <f>VLOOKUP(C87,away!$B$2:$E$405,3,FALSE)</f>
        <v>0.63</v>
      </c>
      <c r="J87">
        <f>VLOOKUP(B87,home!$B$2:$E$405,4,FALSE)</f>
        <v>1.22</v>
      </c>
      <c r="K87" s="3">
        <f t="shared" si="168"/>
        <v>0.96684290657439598</v>
      </c>
      <c r="L87" s="3">
        <f t="shared" si="169"/>
        <v>1.087741868512111</v>
      </c>
      <c r="M87" s="5">
        <f t="shared" si="170"/>
        <v>0.12814603395798591</v>
      </c>
      <c r="N87" s="5">
        <f t="shared" si="171"/>
        <v>0.12389708393792033</v>
      </c>
      <c r="O87" s="5">
        <f t="shared" si="172"/>
        <v>0.139389806419876</v>
      </c>
      <c r="P87" s="5">
        <f t="shared" si="173"/>
        <v>0.1347680455858353</v>
      </c>
      <c r="Q87" s="5">
        <f t="shared" si="174"/>
        <v>5.9894508375315389E-2</v>
      </c>
      <c r="R87" s="5">
        <f t="shared" si="175"/>
        <v>7.5810064243348671E-2</v>
      </c>
      <c r="S87" s="5">
        <f t="shared" si="176"/>
        <v>3.5433063260039192E-2</v>
      </c>
      <c r="T87" s="5">
        <f t="shared" si="177"/>
        <v>6.5149764453779832E-2</v>
      </c>
      <c r="U87" s="5">
        <f t="shared" si="178"/>
        <v>7.3296422860630914E-2</v>
      </c>
      <c r="V87" s="5">
        <f t="shared" si="179"/>
        <v>4.1404538740199811E-3</v>
      </c>
      <c r="W87" s="5">
        <f t="shared" si="180"/>
        <v>1.9302860188478148E-2</v>
      </c>
      <c r="X87" s="5">
        <f t="shared" si="181"/>
        <v>2.0996529209043258E-2</v>
      </c>
      <c r="Y87" s="5">
        <f t="shared" si="182"/>
        <v>1.1419401957056914E-2</v>
      </c>
      <c r="Z87" s="5">
        <f t="shared" si="183"/>
        <v>2.7487260310694418E-2</v>
      </c>
      <c r="AA87" s="5">
        <f t="shared" si="184"/>
        <v>2.6575862652558825E-2</v>
      </c>
      <c r="AB87" s="5">
        <f t="shared" si="185"/>
        <v>1.2847342145860953E-2</v>
      </c>
      <c r="AC87" s="5">
        <f t="shared" si="186"/>
        <v>2.7215087116104193E-4</v>
      </c>
      <c r="AD87" s="5">
        <f t="shared" si="187"/>
        <v>4.6657083624568503E-3</v>
      </c>
      <c r="AE87" s="5">
        <f t="shared" si="188"/>
        <v>5.075086332111396E-3</v>
      </c>
      <c r="AF87" s="5">
        <f t="shared" si="189"/>
        <v>2.7601919448755627E-3</v>
      </c>
      <c r="AG87" s="5">
        <f t="shared" si="190"/>
        <v>1.0007921145236741E-3</v>
      </c>
      <c r="AH87" s="5">
        <f t="shared" si="191"/>
        <v>7.474760972658384E-3</v>
      </c>
      <c r="AI87" s="5">
        <f t="shared" si="192"/>
        <v>7.226919624753891E-3</v>
      </c>
      <c r="AJ87" s="5">
        <f t="shared" si="193"/>
        <v>3.4936479877882968E-3</v>
      </c>
      <c r="AK87" s="5">
        <f t="shared" si="194"/>
        <v>1.1259362583536758E-3</v>
      </c>
      <c r="AL87" s="5">
        <f t="shared" si="195"/>
        <v>1.1448576246341313E-5</v>
      </c>
      <c r="AM87" s="5">
        <f t="shared" si="196"/>
        <v>9.0220140687724971E-4</v>
      </c>
      <c r="AN87" s="5">
        <f t="shared" si="197"/>
        <v>9.8136224409091474E-4</v>
      </c>
      <c r="AO87" s="5">
        <f t="shared" si="198"/>
        <v>5.3373440053734495E-4</v>
      </c>
      <c r="AP87" s="5">
        <f t="shared" si="199"/>
        <v>1.9352175137656103E-4</v>
      </c>
      <c r="AQ87" s="5">
        <f t="shared" si="200"/>
        <v>5.2625427860019168E-5</v>
      </c>
      <c r="AR87" s="5">
        <f t="shared" si="201"/>
        <v>1.6261220934161672E-3</v>
      </c>
      <c r="AS87" s="5">
        <f t="shared" si="202"/>
        <v>1.5722046112433285E-3</v>
      </c>
      <c r="AT87" s="5">
        <f t="shared" si="203"/>
        <v>7.6003743803208389E-4</v>
      </c>
      <c r="AU87" s="5">
        <f t="shared" si="204"/>
        <v>2.449456018974325E-4</v>
      </c>
      <c r="AV87" s="5">
        <f t="shared" si="205"/>
        <v>5.9205979422782121E-5</v>
      </c>
      <c r="AW87" s="5">
        <f t="shared" si="206"/>
        <v>3.3444964610663866E-7</v>
      </c>
      <c r="AX87" s="5">
        <f t="shared" si="207"/>
        <v>1.4538117175678486E-4</v>
      </c>
      <c r="AY87" s="5">
        <f t="shared" si="208"/>
        <v>1.5813718741320527E-4</v>
      </c>
      <c r="AZ87" s="5">
        <f t="shared" si="209"/>
        <v>8.6006219859044886E-5</v>
      </c>
      <c r="BA87" s="5">
        <f t="shared" si="210"/>
        <v>3.1184188764380305E-5</v>
      </c>
      <c r="BB87" s="5">
        <f t="shared" si="211"/>
        <v>8.4800869386503521E-6</v>
      </c>
      <c r="BC87" s="5">
        <f t="shared" si="212"/>
        <v>1.8448291223585366E-6</v>
      </c>
      <c r="BD87" s="5">
        <f t="shared" si="213"/>
        <v>2.9480018072022113E-4</v>
      </c>
      <c r="BE87" s="5">
        <f t="shared" si="214"/>
        <v>2.850254635861958E-4</v>
      </c>
      <c r="BF87" s="5">
        <f t="shared" si="215"/>
        <v>1.3778742383069607E-4</v>
      </c>
      <c r="BG87" s="5">
        <f t="shared" si="216"/>
        <v>4.4406264448622805E-5</v>
      </c>
      <c r="BH87" s="5">
        <f t="shared" si="217"/>
        <v>1.0733470447404434E-5</v>
      </c>
      <c r="BI87" s="5">
        <f t="shared" si="218"/>
        <v>2.0755159529997777E-6</v>
      </c>
      <c r="BJ87" s="8">
        <f t="shared" si="219"/>
        <v>0.31725640579015785</v>
      </c>
      <c r="BK87" s="8">
        <f t="shared" si="220"/>
        <v>0.30292933331270094</v>
      </c>
      <c r="BL87" s="8">
        <f t="shared" si="221"/>
        <v>0.35227810720882757</v>
      </c>
      <c r="BM87" s="8">
        <f t="shared" si="222"/>
        <v>0.33788776136433207</v>
      </c>
      <c r="BN87" s="8">
        <f t="shared" si="223"/>
        <v>0.66190554252028166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1.59861591695502</v>
      </c>
      <c r="F88">
        <f>VLOOKUP(B88,home!$B$2:$E$405,3,FALSE)</f>
        <v>0.83</v>
      </c>
      <c r="G88">
        <f>VLOOKUP(C88,away!$B$2:$E$405,4,FALSE)</f>
        <v>1.07</v>
      </c>
      <c r="H88">
        <f>VLOOKUP(A88,away!$A$2:$E$405,3,FALSE)</f>
        <v>1.4152249134948101</v>
      </c>
      <c r="I88">
        <f>VLOOKUP(C88,away!$B$2:$E$405,3,FALSE)</f>
        <v>0.89</v>
      </c>
      <c r="J88">
        <f>VLOOKUP(B88,home!$B$2:$E$405,4,FALSE)</f>
        <v>0.9</v>
      </c>
      <c r="K88" s="3">
        <f t="shared" si="168"/>
        <v>1.4197307958477532</v>
      </c>
      <c r="L88" s="3">
        <f t="shared" si="169"/>
        <v>1.1335951557093429</v>
      </c>
      <c r="M88" s="5">
        <f t="shared" si="170"/>
        <v>7.7822401552032669E-2</v>
      </c>
      <c r="N88" s="5">
        <f t="shared" si="171"/>
        <v>0.11048686009025074</v>
      </c>
      <c r="O88" s="5">
        <f t="shared" si="172"/>
        <v>8.8219097405051461E-2</v>
      </c>
      <c r="P88" s="5">
        <f t="shared" si="173"/>
        <v>0.12524736936784417</v>
      </c>
      <c r="Q88" s="5">
        <f t="shared" si="174"/>
        <v>7.8430798903325549E-2</v>
      </c>
      <c r="R88" s="5">
        <f t="shared" si="175"/>
        <v>5.0002370729708506E-2</v>
      </c>
      <c r="S88" s="5">
        <f t="shared" si="176"/>
        <v>5.0393277580481795E-2</v>
      </c>
      <c r="T88" s="5">
        <f t="shared" si="177"/>
        <v>8.8908773695223459E-2</v>
      </c>
      <c r="U88" s="5">
        <f t="shared" si="178"/>
        <v>7.0989905590363458E-2</v>
      </c>
      <c r="V88" s="5">
        <f t="shared" si="179"/>
        <v>9.0114376165110043E-3</v>
      </c>
      <c r="W88" s="5">
        <f t="shared" si="180"/>
        <v>3.7116873515331147E-2</v>
      </c>
      <c r="X88" s="5">
        <f t="shared" si="181"/>
        <v>4.2075508012055791E-2</v>
      </c>
      <c r="Y88" s="5">
        <f t="shared" si="182"/>
        <v>2.3848296028238052E-2</v>
      </c>
      <c r="Z88" s="5">
        <f t="shared" si="183"/>
        <v>1.8894148411060067E-2</v>
      </c>
      <c r="AA88" s="5">
        <f t="shared" si="184"/>
        <v>2.6824604360499868E-2</v>
      </c>
      <c r="AB88" s="5">
        <f t="shared" si="185"/>
        <v>1.9041858448516798E-2</v>
      </c>
      <c r="AC88" s="5">
        <f t="shared" si="186"/>
        <v>9.0643795454562121E-4</v>
      </c>
      <c r="AD88" s="5">
        <f t="shared" si="187"/>
        <v>1.3173992093825372E-2</v>
      </c>
      <c r="AE88" s="5">
        <f t="shared" si="188"/>
        <v>1.4933973618913621E-2</v>
      </c>
      <c r="AF88" s="5">
        <f t="shared" si="189"/>
        <v>8.4645400749458043E-3</v>
      </c>
      <c r="AG88" s="5">
        <f t="shared" si="190"/>
        <v>3.198453874755387E-3</v>
      </c>
      <c r="AH88" s="5">
        <f t="shared" si="191"/>
        <v>5.3545787775077687E-3</v>
      </c>
      <c r="AI88" s="5">
        <f t="shared" si="192"/>
        <v>7.6020603892205931E-3</v>
      </c>
      <c r="AJ88" s="5">
        <f t="shared" si="193"/>
        <v>5.3964396232354175E-3</v>
      </c>
      <c r="AK88" s="5">
        <f t="shared" si="194"/>
        <v>2.5538305070134559E-3</v>
      </c>
      <c r="AL88" s="5">
        <f t="shared" si="195"/>
        <v>5.8352848042656247E-5</v>
      </c>
      <c r="AM88" s="5">
        <f t="shared" si="196"/>
        <v>3.7407044559717418E-3</v>
      </c>
      <c r="AN88" s="5">
        <f t="shared" si="197"/>
        <v>4.2404444502299188E-3</v>
      </c>
      <c r="AO88" s="5">
        <f t="shared" si="198"/>
        <v>2.4034736434176023E-3</v>
      </c>
      <c r="AP88" s="5">
        <f t="shared" si="199"/>
        <v>9.0818869301775948E-4</v>
      </c>
      <c r="AQ88" s="5">
        <f t="shared" si="200"/>
        <v>2.5737957571873296E-4</v>
      </c>
      <c r="AR88" s="5">
        <f t="shared" si="201"/>
        <v>1.2139849126093704E-3</v>
      </c>
      <c r="AS88" s="5">
        <f t="shared" si="202"/>
        <v>1.7235317661260666E-3</v>
      </c>
      <c r="AT88" s="5">
        <f t="shared" si="203"/>
        <v>1.2234755629955223E-3</v>
      </c>
      <c r="AU88" s="5">
        <f t="shared" si="204"/>
        <v>5.7900197825063685E-4</v>
      </c>
      <c r="AV88" s="5">
        <f t="shared" si="205"/>
        <v>2.0550673484480005E-4</v>
      </c>
      <c r="AW88" s="5">
        <f t="shared" si="206"/>
        <v>2.6086964131392943E-6</v>
      </c>
      <c r="AX88" s="5">
        <f t="shared" si="207"/>
        <v>8.8513221905133172E-4</v>
      </c>
      <c r="AY88" s="5">
        <f t="shared" si="208"/>
        <v>1.0033815956788505E-3</v>
      </c>
      <c r="AZ88" s="5">
        <f t="shared" si="209"/>
        <v>5.6871425809472778E-4</v>
      </c>
      <c r="BA88" s="5">
        <f t="shared" si="210"/>
        <v>2.1489724265300544E-4</v>
      </c>
      <c r="BB88" s="5">
        <f t="shared" si="211"/>
        <v>6.0901618311685548E-5</v>
      </c>
      <c r="BC88" s="5">
        <f t="shared" si="212"/>
        <v>1.3807555898597208E-5</v>
      </c>
      <c r="BD88" s="5">
        <f t="shared" si="213"/>
        <v>2.2936123600636883E-4</v>
      </c>
      <c r="BE88" s="5">
        <f t="shared" si="214"/>
        <v>3.2563121013194635E-4</v>
      </c>
      <c r="BF88" s="5">
        <f t="shared" si="215"/>
        <v>2.3115432855674761E-4</v>
      </c>
      <c r="BG88" s="5">
        <f t="shared" si="216"/>
        <v>1.0939230628184143E-4</v>
      </c>
      <c r="BH88" s="5">
        <f t="shared" si="217"/>
        <v>3.8826906514284974E-5</v>
      </c>
      <c r="BI88" s="5">
        <f t="shared" si="218"/>
        <v>1.1024750977166427E-5</v>
      </c>
      <c r="BJ88" s="8">
        <f t="shared" si="219"/>
        <v>0.43493509521490892</v>
      </c>
      <c r="BK88" s="8">
        <f t="shared" si="220"/>
        <v>0.26444265851513682</v>
      </c>
      <c r="BL88" s="8">
        <f t="shared" si="221"/>
        <v>0.28187563752441208</v>
      </c>
      <c r="BM88" s="8">
        <f t="shared" si="222"/>
        <v>0.46893786871803905</v>
      </c>
      <c r="BN88" s="8">
        <f t="shared" si="223"/>
        <v>0.53020889804821314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1.59861591695502</v>
      </c>
      <c r="F89">
        <f>VLOOKUP(B89,home!$B$2:$E$405,3,FALSE)</f>
        <v>0.88</v>
      </c>
      <c r="G89">
        <f>VLOOKUP(C89,away!$B$2:$E$405,4,FALSE)</f>
        <v>0.92</v>
      </c>
      <c r="H89">
        <f>VLOOKUP(A89,away!$A$2:$E$405,3,FALSE)</f>
        <v>1.4152249134948101</v>
      </c>
      <c r="I89">
        <f>VLOOKUP(C89,away!$B$2:$E$405,3,FALSE)</f>
        <v>0.71</v>
      </c>
      <c r="J89">
        <f>VLOOKUP(B89,home!$B$2:$E$405,4,FALSE)</f>
        <v>1.04</v>
      </c>
      <c r="K89" s="3">
        <f t="shared" si="168"/>
        <v>1.2942394463667841</v>
      </c>
      <c r="L89" s="3">
        <f t="shared" si="169"/>
        <v>1.0450020761245677</v>
      </c>
      <c r="M89" s="5">
        <f t="shared" si="170"/>
        <v>9.6400728292632173E-2</v>
      </c>
      <c r="N89" s="5">
        <f t="shared" si="171"/>
        <v>0.12476562521481102</v>
      </c>
      <c r="O89" s="5">
        <f t="shared" si="172"/>
        <v>0.10073896120572097</v>
      </c>
      <c r="P89" s="5">
        <f t="shared" si="173"/>
        <v>0.13038033737845722</v>
      </c>
      <c r="Q89" s="5">
        <f t="shared" si="174"/>
        <v>8.0738296851811373E-2</v>
      </c>
      <c r="R89" s="5">
        <f t="shared" si="175"/>
        <v>5.2636211803305355E-2</v>
      </c>
      <c r="S89" s="5">
        <f t="shared" si="176"/>
        <v>4.4084294475759581E-2</v>
      </c>
      <c r="T89" s="5">
        <f t="shared" si="177"/>
        <v>8.4371687832904524E-2</v>
      </c>
      <c r="U89" s="5">
        <f t="shared" si="178"/>
        <v>6.8123861623154702E-2</v>
      </c>
      <c r="V89" s="5">
        <f t="shared" si="179"/>
        <v>6.6248060899765033E-3</v>
      </c>
      <c r="W89" s="5">
        <f t="shared" si="180"/>
        <v>3.4831562872695163E-2</v>
      </c>
      <c r="X89" s="5">
        <f t="shared" si="181"/>
        <v>3.6399055516629857E-2</v>
      </c>
      <c r="Y89" s="5">
        <f t="shared" si="182"/>
        <v>1.9018544291925801E-2</v>
      </c>
      <c r="Z89" s="5">
        <f t="shared" si="183"/>
        <v>1.833498353792886E-2</v>
      </c>
      <c r="AA89" s="5">
        <f t="shared" si="184"/>
        <v>2.3729858943273143E-2</v>
      </c>
      <c r="AB89" s="5">
        <f t="shared" si="185"/>
        <v>1.535605975055186E-2</v>
      </c>
      <c r="AC89" s="5">
        <f t="shared" si="186"/>
        <v>5.599960630328617E-4</v>
      </c>
      <c r="AD89" s="5">
        <f t="shared" si="187"/>
        <v>1.1270095662111696E-2</v>
      </c>
      <c r="AE89" s="5">
        <f t="shared" si="188"/>
        <v>1.1777273365029206E-2</v>
      </c>
      <c r="AF89" s="5">
        <f t="shared" si="189"/>
        <v>6.1536375587710477E-3</v>
      </c>
      <c r="AG89" s="5">
        <f t="shared" si="190"/>
        <v>2.1435213415446209E-3</v>
      </c>
      <c r="AH89" s="5">
        <f t="shared" si="191"/>
        <v>4.7900239657113564E-3</v>
      </c>
      <c r="AI89" s="5">
        <f t="shared" si="192"/>
        <v>6.1994379654658925E-3</v>
      </c>
      <c r="AJ89" s="5">
        <f t="shared" si="193"/>
        <v>4.0117785801049004E-3</v>
      </c>
      <c r="AK89" s="5">
        <f t="shared" si="194"/>
        <v>1.7307340294870311E-3</v>
      </c>
      <c r="AL89" s="5">
        <f t="shared" si="195"/>
        <v>3.0295404162174838E-5</v>
      </c>
      <c r="AM89" s="5">
        <f t="shared" si="196"/>
        <v>2.9172404740464277E-3</v>
      </c>
      <c r="AN89" s="5">
        <f t="shared" si="197"/>
        <v>3.0485223519331347E-3</v>
      </c>
      <c r="AO89" s="5">
        <f t="shared" si="198"/>
        <v>1.592856093441138E-3</v>
      </c>
      <c r="AP89" s="5">
        <f t="shared" si="199"/>
        <v>5.5484597487121933E-4</v>
      </c>
      <c r="AQ89" s="5">
        <f t="shared" si="200"/>
        <v>1.4495379891744594E-4</v>
      </c>
      <c r="AR89" s="5">
        <f t="shared" si="201"/>
        <v>1.0011169977709609E-3</v>
      </c>
      <c r="AS89" s="5">
        <f t="shared" si="202"/>
        <v>1.2956851089434651E-3</v>
      </c>
      <c r="AT89" s="5">
        <f t="shared" si="203"/>
        <v>8.3846338903233858E-4</v>
      </c>
      <c r="AU89" s="5">
        <f t="shared" si="204"/>
        <v>3.617241308066774E-4</v>
      </c>
      <c r="AV89" s="5">
        <f t="shared" si="205"/>
        <v>1.1703940969818499E-4</v>
      </c>
      <c r="AW89" s="5">
        <f t="shared" si="206"/>
        <v>1.1381671203915593E-6</v>
      </c>
      <c r="AX89" s="5">
        <f t="shared" si="207"/>
        <v>6.2926794934143758E-4</v>
      </c>
      <c r="AY89" s="5">
        <f t="shared" si="208"/>
        <v>6.5758631350045155E-4</v>
      </c>
      <c r="AZ89" s="5">
        <f t="shared" si="209"/>
        <v>3.4358953141953641E-4</v>
      </c>
      <c r="BA89" s="5">
        <f t="shared" si="210"/>
        <v>1.1968392455602766E-4</v>
      </c>
      <c r="BB89" s="5">
        <f t="shared" si="211"/>
        <v>3.126748740994625E-5</v>
      </c>
      <c r="BC89" s="5">
        <f t="shared" si="212"/>
        <v>6.5349178517185249E-6</v>
      </c>
      <c r="BD89" s="5">
        <f t="shared" si="213"/>
        <v>1.7436155685237467E-4</v>
      </c>
      <c r="BE89" s="5">
        <f t="shared" si="214"/>
        <v>2.256656048082679E-4</v>
      </c>
      <c r="BF89" s="5">
        <f t="shared" si="215"/>
        <v>1.4603266371553911E-4</v>
      </c>
      <c r="BG89" s="5">
        <f t="shared" si="216"/>
        <v>6.3000411279555402E-5</v>
      </c>
      <c r="BH89" s="5">
        <f t="shared" si="217"/>
        <v>2.0384404353832857E-5</v>
      </c>
      <c r="BI89" s="5">
        <f t="shared" si="218"/>
        <v>5.2764600410842607E-6</v>
      </c>
      <c r="BJ89" s="8">
        <f t="shared" si="219"/>
        <v>0.42151564932552271</v>
      </c>
      <c r="BK89" s="8">
        <f t="shared" si="220"/>
        <v>0.27873804401752095</v>
      </c>
      <c r="BL89" s="8">
        <f t="shared" si="221"/>
        <v>0.28156567800407734</v>
      </c>
      <c r="BM89" s="8">
        <f t="shared" si="222"/>
        <v>0.41383774599193174</v>
      </c>
      <c r="BN89" s="8">
        <f t="shared" si="223"/>
        <v>0.5856601607467381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1.59861591695502</v>
      </c>
      <c r="F90">
        <f>VLOOKUP(B90,home!$B$2:$E$405,3,FALSE)</f>
        <v>1.08</v>
      </c>
      <c r="G90">
        <f>VLOOKUP(C90,away!$B$2:$E$405,4,FALSE)</f>
        <v>1.08</v>
      </c>
      <c r="H90">
        <f>VLOOKUP(A90,away!$A$2:$E$405,3,FALSE)</f>
        <v>1.4152249134948101</v>
      </c>
      <c r="I90">
        <f>VLOOKUP(C90,away!$B$2:$E$405,3,FALSE)</f>
        <v>0.83</v>
      </c>
      <c r="J90">
        <f>VLOOKUP(B90,home!$B$2:$E$405,4,FALSE)</f>
        <v>0.99</v>
      </c>
      <c r="K90" s="3">
        <f t="shared" si="168"/>
        <v>1.8646256055363355</v>
      </c>
      <c r="L90" s="3">
        <f t="shared" si="169"/>
        <v>1.1628903114186853</v>
      </c>
      <c r="M90" s="5">
        <f t="shared" si="170"/>
        <v>4.8435807376949705E-2</v>
      </c>
      <c r="N90" s="5">
        <f t="shared" si="171"/>
        <v>9.0314646659886144E-2</v>
      </c>
      <c r="O90" s="5">
        <f t="shared" si="172"/>
        <v>5.6325531124396491E-2</v>
      </c>
      <c r="P90" s="5">
        <f t="shared" si="173"/>
        <v>0.10502602757998351</v>
      </c>
      <c r="Q90" s="5">
        <f t="shared" si="174"/>
        <v>8.4201501358495204E-2</v>
      </c>
      <c r="R90" s="5">
        <f t="shared" si="175"/>
        <v>3.2750207215036159E-2</v>
      </c>
      <c r="S90" s="5">
        <f t="shared" si="176"/>
        <v>5.6933429350043183E-2</v>
      </c>
      <c r="T90" s="5">
        <f t="shared" si="177"/>
        <v>9.7917110136701332E-2</v>
      </c>
      <c r="U90" s="5">
        <f t="shared" si="178"/>
        <v>6.1066874959777251E-2</v>
      </c>
      <c r="V90" s="5">
        <f t="shared" si="179"/>
        <v>1.3716876567521222E-2</v>
      </c>
      <c r="W90" s="5">
        <f t="shared" si="180"/>
        <v>5.2334758485884231E-2</v>
      </c>
      <c r="X90" s="5">
        <f t="shared" si="181"/>
        <v>6.0859583593671593E-2</v>
      </c>
      <c r="Y90" s="5">
        <f t="shared" si="182"/>
        <v>3.5386510059028146E-2</v>
      </c>
      <c r="Z90" s="5">
        <f t="shared" si="183"/>
        <v>1.2694966222439952E-2</v>
      </c>
      <c r="AA90" s="5">
        <f t="shared" si="184"/>
        <v>2.3671359079780418E-2</v>
      </c>
      <c r="AB90" s="5">
        <f t="shared" si="185"/>
        <v>2.2069111129001805E-2</v>
      </c>
      <c r="AC90" s="5">
        <f t="shared" si="186"/>
        <v>1.8589411619074458E-3</v>
      </c>
      <c r="AD90" s="5">
        <f t="shared" si="187"/>
        <v>2.4396182683084945E-2</v>
      </c>
      <c r="AE90" s="5">
        <f t="shared" si="188"/>
        <v>2.8370084477759787E-2</v>
      </c>
      <c r="AF90" s="5">
        <f t="shared" si="189"/>
        <v>1.649564818665825E-2</v>
      </c>
      <c r="AG90" s="5">
        <f t="shared" si="190"/>
        <v>6.3942098189453591E-3</v>
      </c>
      <c r="AH90" s="5">
        <f t="shared" si="191"/>
        <v>3.6907133059657211E-3</v>
      </c>
      <c r="AI90" s="5">
        <f t="shared" si="192"/>
        <v>6.8817985329973422E-3</v>
      </c>
      <c r="AJ90" s="5">
        <f t="shared" si="193"/>
        <v>6.4159888783846186E-3</v>
      </c>
      <c r="AK90" s="5">
        <f t="shared" si="194"/>
        <v>3.9878057158241045E-3</v>
      </c>
      <c r="AL90" s="5">
        <f t="shared" si="195"/>
        <v>1.6123377832489308E-4</v>
      </c>
      <c r="AM90" s="5">
        <f t="shared" si="196"/>
        <v>9.0979493816444688E-3</v>
      </c>
      <c r="AN90" s="5">
        <f t="shared" si="197"/>
        <v>1.0579917189691972E-2</v>
      </c>
      <c r="AO90" s="5">
        <f t="shared" si="198"/>
        <v>6.1516415977524008E-3</v>
      </c>
      <c r="AP90" s="5">
        <f t="shared" si="199"/>
        <v>2.3845614711154755E-3</v>
      </c>
      <c r="AQ90" s="5">
        <f t="shared" si="200"/>
        <v>6.9324585793561827E-4</v>
      </c>
      <c r="AR90" s="5">
        <f t="shared" si="201"/>
        <v>8.5837894914631322E-4</v>
      </c>
      <c r="AS90" s="5">
        <f t="shared" si="202"/>
        <v>1.6005553678315875E-3</v>
      </c>
      <c r="AT90" s="5">
        <f t="shared" si="203"/>
        <v>1.4922182609687033E-3</v>
      </c>
      <c r="AU90" s="5">
        <f t="shared" si="204"/>
        <v>9.2747612615038191E-4</v>
      </c>
      <c r="AV90" s="5">
        <f t="shared" si="205"/>
        <v>4.3234893333591278E-4</v>
      </c>
      <c r="AW90" s="5">
        <f t="shared" si="206"/>
        <v>9.7114466010818207E-6</v>
      </c>
      <c r="AX90" s="5">
        <f t="shared" si="207"/>
        <v>2.8273782291479543E-3</v>
      </c>
      <c r="AY90" s="5">
        <f t="shared" si="208"/>
        <v>3.2879307493922753E-3</v>
      </c>
      <c r="AZ90" s="5">
        <f t="shared" si="209"/>
        <v>1.9117514065419277E-3</v>
      </c>
      <c r="BA90" s="5">
        <f t="shared" si="210"/>
        <v>7.4105239616955047E-4</v>
      </c>
      <c r="BB90" s="5">
        <f t="shared" si="211"/>
        <v>2.1544066293979283E-4</v>
      </c>
      <c r="BC90" s="5">
        <f t="shared" si="212"/>
        <v>5.0106771923660772E-5</v>
      </c>
      <c r="BD90" s="5">
        <f t="shared" si="213"/>
        <v>1.6636676058133336E-4</v>
      </c>
      <c r="BE90" s="5">
        <f t="shared" si="214"/>
        <v>3.1021172169008721E-4</v>
      </c>
      <c r="BF90" s="5">
        <f t="shared" si="215"/>
        <v>2.8921435970042405E-4</v>
      </c>
      <c r="BG90" s="5">
        <f t="shared" si="216"/>
        <v>1.7975883352873561E-4</v>
      </c>
      <c r="BH90" s="5">
        <f t="shared" si="217"/>
        <v>8.3795730954756012E-5</v>
      </c>
      <c r="BI90" s="5">
        <f t="shared" si="218"/>
        <v>3.1249533114574369E-5</v>
      </c>
      <c r="BJ90" s="8">
        <f t="shared" si="219"/>
        <v>0.53461121117436983</v>
      </c>
      <c r="BK90" s="8">
        <f t="shared" si="220"/>
        <v>0.22942024656412222</v>
      </c>
      <c r="BL90" s="8">
        <f t="shared" si="221"/>
        <v>0.22323096451816668</v>
      </c>
      <c r="BM90" s="8">
        <f t="shared" si="222"/>
        <v>0.57962544786156012</v>
      </c>
      <c r="BN90" s="8">
        <f t="shared" si="223"/>
        <v>0.41705372131474716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1.24242424242424</v>
      </c>
      <c r="F91">
        <f>VLOOKUP(B91,home!$B$2:$E$405,3,FALSE)</f>
        <v>0.65</v>
      </c>
      <c r="G91">
        <f>VLOOKUP(C91,away!$B$2:$E$405,4,FALSE)</f>
        <v>1.28</v>
      </c>
      <c r="H91">
        <f>VLOOKUP(A91,away!$A$2:$E$405,3,FALSE)</f>
        <v>1.1565656565656599</v>
      </c>
      <c r="I91">
        <f>VLOOKUP(C91,away!$B$2:$E$405,3,FALSE)</f>
        <v>1.23</v>
      </c>
      <c r="J91">
        <f>VLOOKUP(B91,home!$B$2:$E$405,4,FALSE)</f>
        <v>1.35</v>
      </c>
      <c r="K91" s="3">
        <f t="shared" si="168"/>
        <v>1.0336969696969678</v>
      </c>
      <c r="L91" s="3">
        <f t="shared" si="169"/>
        <v>1.9204772727272783</v>
      </c>
      <c r="M91" s="5">
        <f t="shared" si="170"/>
        <v>5.212168268494298E-2</v>
      </c>
      <c r="N91" s="5">
        <f t="shared" si="171"/>
        <v>5.3878025446932473E-2</v>
      </c>
      <c r="O91" s="5">
        <f t="shared" si="172"/>
        <v>0.10009850701273589</v>
      </c>
      <c r="P91" s="5">
        <f t="shared" si="173"/>
        <v>0.10347152337025577</v>
      </c>
      <c r="Q91" s="5">
        <f t="shared" si="174"/>
        <v>2.7846775818875104E-2</v>
      </c>
      <c r="R91" s="5">
        <f t="shared" si="175"/>
        <v>9.6118453875945711E-2</v>
      </c>
      <c r="S91" s="5">
        <f t="shared" si="176"/>
        <v>5.1352698133699463E-2</v>
      </c>
      <c r="T91" s="5">
        <f t="shared" si="177"/>
        <v>5.3479100078881174E-2</v>
      </c>
      <c r="U91" s="5">
        <f t="shared" si="178"/>
        <v>9.9357354503522843E-2</v>
      </c>
      <c r="V91" s="5">
        <f t="shared" si="179"/>
        <v>1.1327215749655249E-2</v>
      </c>
      <c r="W91" s="5">
        <f t="shared" si="180"/>
        <v>9.5950425932673326E-3</v>
      </c>
      <c r="X91" s="5">
        <f t="shared" si="181"/>
        <v>1.8427061231220117E-2</v>
      </c>
      <c r="Y91" s="5">
        <f t="shared" si="182"/>
        <v>1.7694376148856092E-2</v>
      </c>
      <c r="Z91" s="5">
        <f t="shared" si="183"/>
        <v>6.1531102052812967E-2</v>
      </c>
      <c r="AA91" s="5">
        <f t="shared" si="184"/>
        <v>6.3604513734107637E-2</v>
      </c>
      <c r="AB91" s="5">
        <f t="shared" si="185"/>
        <v>3.2873896552998112E-2</v>
      </c>
      <c r="AC91" s="5">
        <f t="shared" si="186"/>
        <v>1.4054183028838656E-3</v>
      </c>
      <c r="AD91" s="5">
        <f t="shared" si="187"/>
        <v>2.4795916131934437E-3</v>
      </c>
      <c r="AE91" s="5">
        <f t="shared" si="188"/>
        <v>4.7619993387831771E-3</v>
      </c>
      <c r="AF91" s="5">
        <f t="shared" si="189"/>
        <v>4.5726557514377108E-3</v>
      </c>
      <c r="AG91" s="5">
        <f t="shared" si="190"/>
        <v>2.9272271488805994E-3</v>
      </c>
      <c r="AH91" s="5">
        <f t="shared" si="191"/>
        <v>2.9542270764572536E-2</v>
      </c>
      <c r="AI91" s="5">
        <f t="shared" si="192"/>
        <v>3.0537755767305955E-2</v>
      </c>
      <c r="AJ91" s="5">
        <f t="shared" si="193"/>
        <v>1.578339279900513E-2</v>
      </c>
      <c r="AK91" s="5">
        <f t="shared" si="194"/>
        <v>5.4384151026228497E-3</v>
      </c>
      <c r="AL91" s="5">
        <f t="shared" si="195"/>
        <v>1.1160098084388402E-4</v>
      </c>
      <c r="AM91" s="5">
        <f t="shared" si="196"/>
        <v>5.1262926732881589E-4</v>
      </c>
      <c r="AN91" s="5">
        <f t="shared" si="197"/>
        <v>9.8449285723982709E-4</v>
      </c>
      <c r="AO91" s="5">
        <f t="shared" si="198"/>
        <v>9.4534807874571485E-4</v>
      </c>
      <c r="AP91" s="5">
        <f t="shared" si="199"/>
        <v>6.0517316668251423E-4</v>
      </c>
      <c r="AQ91" s="5">
        <f t="shared" si="200"/>
        <v>2.9055532816954152E-4</v>
      </c>
      <c r="AR91" s="5">
        <f t="shared" si="201"/>
        <v>1.1347051917623406E-2</v>
      </c>
      <c r="AS91" s="5">
        <f t="shared" si="202"/>
        <v>1.1729413182241483E-2</v>
      </c>
      <c r="AT91" s="5">
        <f t="shared" si="203"/>
        <v>6.0623294314033436E-3</v>
      </c>
      <c r="AU91" s="5">
        <f t="shared" si="204"/>
        <v>2.088870520848793E-3</v>
      </c>
      <c r="AV91" s="5">
        <f t="shared" si="205"/>
        <v>5.3981478187268097E-4</v>
      </c>
      <c r="AW91" s="5">
        <f t="shared" si="206"/>
        <v>6.1541478531497553E-6</v>
      </c>
      <c r="AX91" s="5">
        <f t="shared" si="207"/>
        <v>8.8317220035962271E-5</v>
      </c>
      <c r="AY91" s="5">
        <f t="shared" si="208"/>
        <v>1.6961121386951974E-4</v>
      </c>
      <c r="AZ91" s="5">
        <f t="shared" si="209"/>
        <v>1.6286724071804925E-4</v>
      </c>
      <c r="BA91" s="5">
        <f t="shared" si="210"/>
        <v>1.0426094475693879E-4</v>
      </c>
      <c r="BB91" s="5">
        <f t="shared" si="211"/>
        <v>5.0057693709693827E-5</v>
      </c>
      <c r="BC91" s="5">
        <f t="shared" si="212"/>
        <v>1.9226932618922036E-5</v>
      </c>
      <c r="BD91" s="5">
        <f t="shared" si="213"/>
        <v>3.6319592200420386E-3</v>
      </c>
      <c r="BE91" s="5">
        <f t="shared" si="214"/>
        <v>3.7543452398204175E-3</v>
      </c>
      <c r="BF91" s="5">
        <f t="shared" si="215"/>
        <v>1.9404276487993005E-3</v>
      </c>
      <c r="BG91" s="5">
        <f t="shared" si="216"/>
        <v>6.6860472682668309E-4</v>
      </c>
      <c r="BH91" s="5">
        <f t="shared" si="217"/>
        <v>1.7278367001145279E-4</v>
      </c>
      <c r="BI91" s="5">
        <f t="shared" si="218"/>
        <v>3.5721191220791926E-5</v>
      </c>
      <c r="BJ91" s="8">
        <f t="shared" si="219"/>
        <v>0.19959439511420271</v>
      </c>
      <c r="BK91" s="8">
        <f t="shared" si="220"/>
        <v>0.21995975043615076</v>
      </c>
      <c r="BL91" s="8">
        <f t="shared" si="221"/>
        <v>0.51532588164352722</v>
      </c>
      <c r="BM91" s="8">
        <f t="shared" si="222"/>
        <v>0.56271270397098927</v>
      </c>
      <c r="BN91" s="8">
        <f t="shared" si="223"/>
        <v>0.43353496820968795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1.24242424242424</v>
      </c>
      <c r="F92">
        <f>VLOOKUP(B92,home!$B$2:$E$405,3,FALSE)</f>
        <v>0.9</v>
      </c>
      <c r="G92">
        <f>VLOOKUP(C92,away!$B$2:$E$405,4,FALSE)</f>
        <v>0.38</v>
      </c>
      <c r="H92">
        <f>VLOOKUP(A92,away!$A$2:$E$405,3,FALSE)</f>
        <v>1.1565656565656599</v>
      </c>
      <c r="I92">
        <f>VLOOKUP(C92,away!$B$2:$E$405,3,FALSE)</f>
        <v>1.47</v>
      </c>
      <c r="J92">
        <f>VLOOKUP(B92,home!$B$2:$E$405,4,FALSE)</f>
        <v>1.02</v>
      </c>
      <c r="K92" s="3">
        <f t="shared" si="168"/>
        <v>0.42490909090909007</v>
      </c>
      <c r="L92" s="3">
        <f t="shared" si="169"/>
        <v>1.7341545454545506</v>
      </c>
      <c r="M92" s="5">
        <f t="shared" si="170"/>
        <v>0.11543315786074369</v>
      </c>
      <c r="N92" s="5">
        <f t="shared" si="171"/>
        <v>4.9048598167374099E-2</v>
      </c>
      <c r="O92" s="5">
        <f t="shared" si="172"/>
        <v>0.2001789354003814</v>
      </c>
      <c r="P92" s="5">
        <f t="shared" si="173"/>
        <v>8.505784946012554E-2</v>
      </c>
      <c r="Q92" s="5">
        <f t="shared" si="174"/>
        <v>1.0420597628832092E-2</v>
      </c>
      <c r="R92" s="5">
        <f t="shared" si="175"/>
        <v>0.17357060536441213</v>
      </c>
      <c r="S92" s="5">
        <f t="shared" si="176"/>
        <v>1.5668889877181871E-2</v>
      </c>
      <c r="T92" s="5">
        <f t="shared" si="177"/>
        <v>1.8070926744392087E-2</v>
      </c>
      <c r="U92" s="5">
        <f t="shared" si="178"/>
        <v>7.3751728133932798E-2</v>
      </c>
      <c r="V92" s="5">
        <f t="shared" si="179"/>
        <v>1.282860816577926E-3</v>
      </c>
      <c r="W92" s="5">
        <f t="shared" si="180"/>
        <v>1.4759355550654886E-3</v>
      </c>
      <c r="X92" s="5">
        <f t="shared" si="181"/>
        <v>2.5595003516148025E-3</v>
      </c>
      <c r="Y92" s="5">
        <f t="shared" si="182"/>
        <v>2.2192845844226654E-3</v>
      </c>
      <c r="Z92" s="5">
        <f t="shared" si="183"/>
        <v>0.10033275141666442</v>
      </c>
      <c r="AA92" s="5">
        <f t="shared" si="184"/>
        <v>4.2632298192862607E-2</v>
      </c>
      <c r="AB92" s="5">
        <f t="shared" si="185"/>
        <v>9.0574255342472446E-3</v>
      </c>
      <c r="AC92" s="5">
        <f t="shared" si="186"/>
        <v>5.9080393491885556E-5</v>
      </c>
      <c r="AD92" s="5">
        <f t="shared" si="187"/>
        <v>1.5678460873581993E-4</v>
      </c>
      <c r="AE92" s="5">
        <f t="shared" si="188"/>
        <v>2.7188874189653539E-4</v>
      </c>
      <c r="AF92" s="5">
        <f t="shared" si="189"/>
        <v>2.3574854880889799E-4</v>
      </c>
      <c r="AG92" s="5">
        <f t="shared" si="190"/>
        <v>1.3627480583375479E-4</v>
      </c>
      <c r="AH92" s="5">
        <f t="shared" si="191"/>
        <v>4.3498124231792536E-2</v>
      </c>
      <c r="AI92" s="5">
        <f t="shared" si="192"/>
        <v>1.8482748423581632E-2</v>
      </c>
      <c r="AJ92" s="5">
        <f t="shared" si="193"/>
        <v>3.9267439150827439E-3</v>
      </c>
      <c r="AK92" s="5">
        <f t="shared" si="194"/>
        <v>5.5616972906353678E-4</v>
      </c>
      <c r="AL92" s="5">
        <f t="shared" si="195"/>
        <v>1.7413544977224458E-6</v>
      </c>
      <c r="AM92" s="5">
        <f t="shared" si="196"/>
        <v>1.3323841113294924E-5</v>
      </c>
      <c r="AN92" s="5">
        <f t="shared" si="197"/>
        <v>2.3105599629534614E-5</v>
      </c>
      <c r="AO92" s="5">
        <f t="shared" si="198"/>
        <v>2.0034340311505218E-5</v>
      </c>
      <c r="AP92" s="5">
        <f t="shared" si="199"/>
        <v>1.1580880772126701E-5</v>
      </c>
      <c r="AQ92" s="5">
        <f t="shared" si="200"/>
        <v>5.0207592578376827E-6</v>
      </c>
      <c r="AR92" s="5">
        <f t="shared" si="201"/>
        <v>1.5086493971061944E-2</v>
      </c>
      <c r="AS92" s="5">
        <f t="shared" si="202"/>
        <v>6.4103884382493998E-3</v>
      </c>
      <c r="AT92" s="5">
        <f t="shared" si="203"/>
        <v>1.3619161618353469E-3</v>
      </c>
      <c r="AU92" s="5">
        <f t="shared" si="204"/>
        <v>1.9289685273995156E-4</v>
      </c>
      <c r="AV92" s="5">
        <f t="shared" si="205"/>
        <v>2.0490906584239349E-5</v>
      </c>
      <c r="AW92" s="5">
        <f t="shared" si="206"/>
        <v>3.5642529088053756E-8</v>
      </c>
      <c r="AX92" s="5">
        <f t="shared" si="207"/>
        <v>9.4357020247788473E-7</v>
      </c>
      <c r="AY92" s="5">
        <f t="shared" si="208"/>
        <v>1.6362965555824946E-6</v>
      </c>
      <c r="AZ92" s="5">
        <f t="shared" si="209"/>
        <v>1.4187955547875039E-6</v>
      </c>
      <c r="BA92" s="5">
        <f t="shared" si="210"/>
        <v>8.2013692013515351E-7</v>
      </c>
      <c r="BB92" s="5">
        <f t="shared" si="211"/>
        <v>3.5556104198686809E-7</v>
      </c>
      <c r="BC92" s="5">
        <f t="shared" si="212"/>
        <v>1.2331955942961668E-7</v>
      </c>
      <c r="BD92" s="5">
        <f t="shared" si="213"/>
        <v>4.360385349148295E-3</v>
      </c>
      <c r="BE92" s="5">
        <f t="shared" si="214"/>
        <v>1.8527673747199174E-3</v>
      </c>
      <c r="BF92" s="5">
        <f t="shared" si="215"/>
        <v>3.9362885042913074E-4</v>
      </c>
      <c r="BG92" s="5">
        <f t="shared" si="216"/>
        <v>5.5752158997144062E-5</v>
      </c>
      <c r="BH92" s="5">
        <f t="shared" si="217"/>
        <v>5.9223997989238797E-6</v>
      </c>
      <c r="BI92" s="5">
        <f t="shared" si="218"/>
        <v>5.0329630291218465E-7</v>
      </c>
      <c r="BJ92" s="8">
        <f t="shared" si="219"/>
        <v>8.4673902837894943E-2</v>
      </c>
      <c r="BK92" s="8">
        <f t="shared" si="220"/>
        <v>0.21750521605917422</v>
      </c>
      <c r="BL92" s="8">
        <f t="shared" si="221"/>
        <v>0.59539592468522406</v>
      </c>
      <c r="BM92" s="8">
        <f t="shared" si="222"/>
        <v>0.36419645046306209</v>
      </c>
      <c r="BN92" s="8">
        <f t="shared" si="223"/>
        <v>0.63370974388186896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1.4709480122324201</v>
      </c>
      <c r="F93">
        <f>VLOOKUP(B93,home!$B$2:$E$405,3,FALSE)</f>
        <v>0.59</v>
      </c>
      <c r="G93">
        <f>VLOOKUP(C93,away!$B$2:$E$405,4,FALSE)</f>
        <v>0.98</v>
      </c>
      <c r="H93">
        <f>VLOOKUP(A93,away!$A$2:$E$405,3,FALSE)</f>
        <v>1.15290519877676</v>
      </c>
      <c r="I93">
        <f>VLOOKUP(C93,away!$B$2:$E$405,3,FALSE)</f>
        <v>0.76</v>
      </c>
      <c r="J93">
        <f>VLOOKUP(B93,home!$B$2:$E$405,4,FALSE)</f>
        <v>1.25</v>
      </c>
      <c r="K93" s="3">
        <f t="shared" si="168"/>
        <v>0.85050214067278518</v>
      </c>
      <c r="L93" s="3">
        <f t="shared" si="169"/>
        <v>1.0952599388379221</v>
      </c>
      <c r="M93" s="5">
        <f t="shared" si="170"/>
        <v>0.14287829721534887</v>
      </c>
      <c r="N93" s="5">
        <f t="shared" si="171"/>
        <v>0.12151829763733665</v>
      </c>
      <c r="O93" s="5">
        <f t="shared" si="172"/>
        <v>0.15648887506934944</v>
      </c>
      <c r="P93" s="5">
        <f t="shared" si="173"/>
        <v>0.13309412323795772</v>
      </c>
      <c r="Q93" s="5">
        <f t="shared" si="174"/>
        <v>5.1675786135733738E-2</v>
      </c>
      <c r="R93" s="5">
        <f t="shared" si="175"/>
        <v>8.5697997868635439E-2</v>
      </c>
      <c r="S93" s="5">
        <f t="shared" si="176"/>
        <v>3.0994990116976512E-2</v>
      </c>
      <c r="T93" s="5">
        <f t="shared" si="177"/>
        <v>5.6598418362425268E-2</v>
      </c>
      <c r="U93" s="5">
        <f t="shared" si="178"/>
        <v>7.2886330638646218E-2</v>
      </c>
      <c r="V93" s="5">
        <f t="shared" si="179"/>
        <v>3.2080535321069633E-3</v>
      </c>
      <c r="W93" s="5">
        <f t="shared" si="180"/>
        <v>1.4650122243130195E-2</v>
      </c>
      <c r="X93" s="5">
        <f t="shared" si="181"/>
        <v>1.6045691991978858E-2</v>
      </c>
      <c r="Y93" s="5">
        <f t="shared" si="182"/>
        <v>8.7871018148734503E-3</v>
      </c>
      <c r="Z93" s="5">
        <f t="shared" si="183"/>
        <v>3.128719463471135E-2</v>
      </c>
      <c r="AA93" s="5">
        <f t="shared" si="184"/>
        <v>2.6609826012468082E-2</v>
      </c>
      <c r="AB93" s="5">
        <f t="shared" si="185"/>
        <v>1.1315856993267233E-2</v>
      </c>
      <c r="AC93" s="5">
        <f t="shared" si="186"/>
        <v>1.8677306161860071E-4</v>
      </c>
      <c r="AD93" s="5">
        <f t="shared" si="187"/>
        <v>3.1149900822250529E-3</v>
      </c>
      <c r="AE93" s="5">
        <f t="shared" si="188"/>
        <v>3.4117238469385451E-3</v>
      </c>
      <c r="AF93" s="5">
        <f t="shared" si="189"/>
        <v>1.8683622259648956E-3</v>
      </c>
      <c r="AG93" s="5">
        <f t="shared" si="190"/>
        <v>6.8211409911246525E-4</v>
      </c>
      <c r="AH93" s="5">
        <f t="shared" si="191"/>
        <v>8.5669027205060276E-3</v>
      </c>
      <c r="AI93" s="5">
        <f t="shared" si="192"/>
        <v>7.2861691027258828E-3</v>
      </c>
      <c r="AJ93" s="5">
        <f t="shared" si="193"/>
        <v>3.0984512095861348E-3</v>
      </c>
      <c r="AK93" s="5">
        <f t="shared" si="194"/>
        <v>8.7841312884106291E-4</v>
      </c>
      <c r="AL93" s="5">
        <f t="shared" si="195"/>
        <v>6.9593205868431353E-6</v>
      </c>
      <c r="AM93" s="5">
        <f t="shared" si="196"/>
        <v>5.298611466213808E-4</v>
      </c>
      <c r="AN93" s="5">
        <f t="shared" si="197"/>
        <v>5.803356870411247E-4</v>
      </c>
      <c r="AO93" s="5">
        <f t="shared" si="198"/>
        <v>3.1780921454706285E-4</v>
      </c>
      <c r="AP93" s="5">
        <f t="shared" si="199"/>
        <v>1.1602790029564806E-4</v>
      </c>
      <c r="AQ93" s="5">
        <f t="shared" si="200"/>
        <v>3.1770177745325995E-5</v>
      </c>
      <c r="AR93" s="5">
        <f t="shared" si="201"/>
        <v>1.8765970699383724E-3</v>
      </c>
      <c r="AS93" s="5">
        <f t="shared" si="202"/>
        <v>1.5960498251628621E-3</v>
      </c>
      <c r="AT93" s="5">
        <f t="shared" si="203"/>
        <v>6.7872189646071932E-4</v>
      </c>
      <c r="AU93" s="5">
        <f t="shared" si="204"/>
        <v>1.9241814195377813E-4</v>
      </c>
      <c r="AV93" s="5">
        <f t="shared" si="205"/>
        <v>4.0913010408992027E-5</v>
      </c>
      <c r="AW93" s="5">
        <f t="shared" si="206"/>
        <v>1.8007646482083008E-7</v>
      </c>
      <c r="AX93" s="5">
        <f t="shared" si="207"/>
        <v>7.5108006576803419E-5</v>
      </c>
      <c r="AY93" s="5">
        <f t="shared" si="208"/>
        <v>8.2262790689547954E-5</v>
      </c>
      <c r="AZ93" s="5">
        <f t="shared" si="209"/>
        <v>4.5049569549635537E-5</v>
      </c>
      <c r="BA93" s="5">
        <f t="shared" si="210"/>
        <v>1.6446996263202847E-5</v>
      </c>
      <c r="BB93" s="5">
        <f t="shared" si="211"/>
        <v>4.5034340303257705E-6</v>
      </c>
      <c r="BC93" s="5">
        <f t="shared" si="212"/>
        <v>9.8648617612304428E-7</v>
      </c>
      <c r="BD93" s="5">
        <f t="shared" si="213"/>
        <v>3.4256026534068741E-4</v>
      </c>
      <c r="BE93" s="5">
        <f t="shared" si="214"/>
        <v>2.9134823898169194E-4</v>
      </c>
      <c r="BF93" s="5">
        <f t="shared" si="215"/>
        <v>1.238961504675876E-4</v>
      </c>
      <c r="BG93" s="5">
        <f t="shared" si="216"/>
        <v>3.5124647064600249E-5</v>
      </c>
      <c r="BH93" s="5">
        <f t="shared" si="217"/>
        <v>7.4683968797046414E-6</v>
      </c>
      <c r="BI93" s="5">
        <f t="shared" si="218"/>
        <v>1.2703775067165499E-6</v>
      </c>
      <c r="BJ93" s="8">
        <f t="shared" si="219"/>
        <v>0.28015276984925525</v>
      </c>
      <c r="BK93" s="8">
        <f t="shared" si="220"/>
        <v>0.31045145927528511</v>
      </c>
      <c r="BL93" s="8">
        <f t="shared" si="221"/>
        <v>0.37801519076419127</v>
      </c>
      <c r="BM93" s="8">
        <f t="shared" si="222"/>
        <v>0.3084711546448563</v>
      </c>
      <c r="BN93" s="8">
        <f t="shared" si="223"/>
        <v>0.69135337716436185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1.4709480122324201</v>
      </c>
      <c r="F94">
        <f>VLOOKUP(B94,home!$B$2:$E$405,3,FALSE)</f>
        <v>0.98</v>
      </c>
      <c r="G94">
        <f>VLOOKUP(C94,away!$B$2:$E$405,4,FALSE)</f>
        <v>0.91</v>
      </c>
      <c r="H94">
        <f>VLOOKUP(A94,away!$A$2:$E$405,3,FALSE)</f>
        <v>1.15290519877676</v>
      </c>
      <c r="I94">
        <f>VLOOKUP(C94,away!$B$2:$E$405,3,FALSE)</f>
        <v>0.77</v>
      </c>
      <c r="J94">
        <f>VLOOKUP(B94,home!$B$2:$E$405,4,FALSE)</f>
        <v>1.36</v>
      </c>
      <c r="K94" s="3">
        <f t="shared" si="168"/>
        <v>1.3117914373088724</v>
      </c>
      <c r="L94" s="3">
        <f t="shared" si="169"/>
        <v>1.2073223241590232</v>
      </c>
      <c r="M94" s="5">
        <f t="shared" si="170"/>
        <v>8.053094475988945E-2</v>
      </c>
      <c r="N94" s="5">
        <f t="shared" si="171"/>
        <v>0.10563980377441677</v>
      </c>
      <c r="O94" s="5">
        <f t="shared" si="172"/>
        <v>9.7226807394231632E-2</v>
      </c>
      <c r="P94" s="5">
        <f t="shared" si="173"/>
        <v>0.12754129341663201</v>
      </c>
      <c r="Q94" s="5">
        <f t="shared" si="174"/>
        <v>6.9288695015134724E-2</v>
      </c>
      <c r="R94" s="5">
        <f t="shared" si="175"/>
        <v>5.869204753688273E-2</v>
      </c>
      <c r="S94" s="5">
        <f t="shared" si="176"/>
        <v>5.0498543059715614E-2</v>
      </c>
      <c r="T94" s="5">
        <f t="shared" si="177"/>
        <v>8.3653788303618179E-2</v>
      </c>
      <c r="U94" s="5">
        <f t="shared" si="178"/>
        <v>7.6991725397008048E-2</v>
      </c>
      <c r="V94" s="5">
        <f t="shared" si="179"/>
        <v>8.8863693835608652E-3</v>
      </c>
      <c r="W94" s="5">
        <f t="shared" si="180"/>
        <v>3.0297438941053221E-2</v>
      </c>
      <c r="X94" s="5">
        <f t="shared" si="181"/>
        <v>3.6578774398378471E-2</v>
      </c>
      <c r="Y94" s="5">
        <f t="shared" si="182"/>
        <v>2.208118546076944E-2</v>
      </c>
      <c r="Z94" s="5">
        <f t="shared" si="183"/>
        <v>2.3620073080627049E-2</v>
      </c>
      <c r="AA94" s="5">
        <f t="shared" si="184"/>
        <v>3.098460961577636E-2</v>
      </c>
      <c r="AB94" s="5">
        <f t="shared" si="185"/>
        <v>2.0322672791166792E-2</v>
      </c>
      <c r="AC94" s="5">
        <f t="shared" si="186"/>
        <v>8.7961454470746232E-4</v>
      </c>
      <c r="AD94" s="5">
        <f t="shared" si="187"/>
        <v>9.935980243815503E-3</v>
      </c>
      <c r="AE94" s="5">
        <f t="shared" si="188"/>
        <v>1.1995930760761471E-2</v>
      </c>
      <c r="AF94" s="5">
        <f t="shared" si="189"/>
        <v>7.2414775032666303E-3</v>
      </c>
      <c r="AG94" s="5">
        <f t="shared" si="190"/>
        <v>2.9142658165297168E-3</v>
      </c>
      <c r="AH94" s="5">
        <f t="shared" si="191"/>
        <v>7.1292603821271529E-3</v>
      </c>
      <c r="AI94" s="5">
        <f t="shared" si="192"/>
        <v>9.352102723619778E-3</v>
      </c>
      <c r="AJ94" s="5">
        <f t="shared" si="193"/>
        <v>6.1340041368387055E-3</v>
      </c>
      <c r="AK94" s="5">
        <f t="shared" si="194"/>
        <v>2.6821780343740708E-3</v>
      </c>
      <c r="AL94" s="5">
        <f t="shared" si="195"/>
        <v>5.5723760387795408E-5</v>
      </c>
      <c r="AM94" s="5">
        <f t="shared" si="196"/>
        <v>2.606786761021461E-3</v>
      </c>
      <c r="AN94" s="5">
        <f t="shared" si="197"/>
        <v>3.1472318509034023E-3</v>
      </c>
      <c r="AO94" s="5">
        <f t="shared" si="198"/>
        <v>1.8998616364500004E-3</v>
      </c>
      <c r="AP94" s="5">
        <f t="shared" si="199"/>
        <v>7.6458178883312671E-4</v>
      </c>
      <c r="AQ94" s="5">
        <f t="shared" si="200"/>
        <v>2.307741655759184E-4</v>
      </c>
      <c r="AR94" s="5">
        <f t="shared" si="201"/>
        <v>1.72146304281692E-3</v>
      </c>
      <c r="AS94" s="5">
        <f t="shared" si="202"/>
        <v>2.2582004792109124E-3</v>
      </c>
      <c r="AT94" s="5">
        <f t="shared" si="203"/>
        <v>1.4811440261778338E-3</v>
      </c>
      <c r="AU94" s="5">
        <f t="shared" si="204"/>
        <v>6.4765068365375681E-4</v>
      </c>
      <c r="AV94" s="5">
        <f t="shared" si="205"/>
        <v>2.1239565529605889E-4</v>
      </c>
      <c r="AW94" s="5">
        <f t="shared" si="206"/>
        <v>2.451466360432532E-6</v>
      </c>
      <c r="AX94" s="5">
        <f t="shared" si="207"/>
        <v>5.6992675866634611E-4</v>
      </c>
      <c r="AY94" s="5">
        <f t="shared" si="208"/>
        <v>6.8808529887347172E-4</v>
      </c>
      <c r="AZ94" s="5">
        <f t="shared" si="209"/>
        <v>4.1537037112778809E-4</v>
      </c>
      <c r="BA94" s="5">
        <f t="shared" si="210"/>
        <v>1.6716197395226574E-4</v>
      </c>
      <c r="BB94" s="5">
        <f t="shared" si="211"/>
        <v>5.0454595725764862E-5</v>
      </c>
      <c r="BC94" s="5">
        <f t="shared" si="212"/>
        <v>1.2182991955226872E-5</v>
      </c>
      <c r="BD94" s="5">
        <f t="shared" si="213"/>
        <v>3.4639346030126473E-4</v>
      </c>
      <c r="BE94" s="5">
        <f t="shared" si="214"/>
        <v>4.5439597516298987E-4</v>
      </c>
      <c r="BF94" s="5">
        <f t="shared" si="215"/>
        <v>2.9803637468321263E-4</v>
      </c>
      <c r="BG94" s="5">
        <f t="shared" si="216"/>
        <v>1.3032052143867234E-4</v>
      </c>
      <c r="BH94" s="5">
        <f t="shared" si="217"/>
        <v>4.2738336032219435E-5</v>
      </c>
      <c r="BI94" s="5">
        <f t="shared" si="218"/>
        <v>1.1212756650378946E-5</v>
      </c>
      <c r="BJ94" s="8">
        <f t="shared" si="219"/>
        <v>0.39017975841082891</v>
      </c>
      <c r="BK94" s="8">
        <f t="shared" si="220"/>
        <v>0.26908057422376669</v>
      </c>
      <c r="BL94" s="8">
        <f t="shared" si="221"/>
        <v>0.31711935932344953</v>
      </c>
      <c r="BM94" s="8">
        <f t="shared" si="222"/>
        <v>0.46039453930897178</v>
      </c>
      <c r="BN94" s="8">
        <f t="shared" si="223"/>
        <v>0.5389195918971873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1.4709480122324201</v>
      </c>
      <c r="F95">
        <f>VLOOKUP(B95,home!$B$2:$E$405,3,FALSE)</f>
        <v>0.59</v>
      </c>
      <c r="G95">
        <f>VLOOKUP(C95,away!$B$2:$E$405,4,FALSE)</f>
        <v>0.89</v>
      </c>
      <c r="H95">
        <f>VLOOKUP(A95,away!$A$2:$E$405,3,FALSE)</f>
        <v>1.15290519877676</v>
      </c>
      <c r="I95">
        <f>VLOOKUP(C95,away!$B$2:$E$405,3,FALSE)</f>
        <v>1.06</v>
      </c>
      <c r="J95">
        <f>VLOOKUP(B95,home!$B$2:$E$405,4,FALSE)</f>
        <v>0.75</v>
      </c>
      <c r="K95" s="3">
        <f t="shared" si="168"/>
        <v>0.77239480122324378</v>
      </c>
      <c r="L95" s="3">
        <f t="shared" si="169"/>
        <v>0.9165596330275243</v>
      </c>
      <c r="M95" s="5">
        <f t="shared" si="170"/>
        <v>0.18471255218158725</v>
      </c>
      <c r="N95" s="5">
        <f t="shared" si="171"/>
        <v>0.14267101502573512</v>
      </c>
      <c r="O95" s="5">
        <f t="shared" si="172"/>
        <v>0.16930006904313305</v>
      </c>
      <c r="P95" s="5">
        <f t="shared" si="173"/>
        <v>0.1307664931756522</v>
      </c>
      <c r="Q95" s="5">
        <f t="shared" si="174"/>
        <v>5.509917514556055E-2</v>
      </c>
      <c r="R95" s="5">
        <f t="shared" si="175"/>
        <v>7.7586804576854268E-2</v>
      </c>
      <c r="S95" s="5">
        <f t="shared" si="176"/>
        <v>2.3143900530169896E-2</v>
      </c>
      <c r="T95" s="5">
        <f t="shared" si="177"/>
        <v>5.0501679751534266E-2</v>
      </c>
      <c r="U95" s="5">
        <f t="shared" si="178"/>
        <v>5.9927644498686004E-2</v>
      </c>
      <c r="V95" s="5">
        <f t="shared" si="179"/>
        <v>1.820514376402047E-3</v>
      </c>
      <c r="W95" s="5">
        <f t="shared" si="180"/>
        <v>1.418610547803998E-2</v>
      </c>
      <c r="X95" s="5">
        <f t="shared" si="181"/>
        <v>1.3002411631042076E-2</v>
      </c>
      <c r="Y95" s="5">
        <f t="shared" si="182"/>
        <v>5.9587428165103684E-3</v>
      </c>
      <c r="Z95" s="5">
        <f t="shared" si="183"/>
        <v>2.3704311043579934E-2</v>
      </c>
      <c r="AA95" s="5">
        <f t="shared" si="184"/>
        <v>1.8309086616639863E-2</v>
      </c>
      <c r="AB95" s="5">
        <f t="shared" si="185"/>
        <v>7.0709216589193496E-3</v>
      </c>
      <c r="AC95" s="5">
        <f t="shared" si="186"/>
        <v>8.0551605036538267E-5</v>
      </c>
      <c r="AD95" s="5">
        <f t="shared" si="187"/>
        <v>2.7393185302106641E-3</v>
      </c>
      <c r="AE95" s="5">
        <f t="shared" si="188"/>
        <v>2.5107487867953838E-3</v>
      </c>
      <c r="AF95" s="5">
        <f t="shared" si="189"/>
        <v>1.1506254933247391E-3</v>
      </c>
      <c r="AG95" s="5">
        <f t="shared" si="190"/>
        <v>3.515389599712791E-4</v>
      </c>
      <c r="AH95" s="5">
        <f t="shared" si="191"/>
        <v>5.4316036578184778E-3</v>
      </c>
      <c r="AI95" s="5">
        <f t="shared" si="192"/>
        <v>4.1953424276041469E-3</v>
      </c>
      <c r="AJ95" s="5">
        <f t="shared" si="193"/>
        <v>1.6202303402163727E-3</v>
      </c>
      <c r="AK95" s="5">
        <f t="shared" si="194"/>
        <v>4.1715249718909806E-4</v>
      </c>
      <c r="AL95" s="5">
        <f t="shared" si="195"/>
        <v>2.2810471266604751E-6</v>
      </c>
      <c r="AM95" s="5">
        <f t="shared" si="196"/>
        <v>4.2316707832584295E-4</v>
      </c>
      <c r="AN95" s="5">
        <f t="shared" si="197"/>
        <v>3.8785786201966422E-4</v>
      </c>
      <c r="AO95" s="5">
        <f t="shared" si="198"/>
        <v>1.7774742983979179E-4</v>
      </c>
      <c r="AP95" s="5">
        <f t="shared" si="199"/>
        <v>5.4305373021848405E-5</v>
      </c>
      <c r="AQ95" s="5">
        <f t="shared" si="200"/>
        <v>1.2443528192082045E-5</v>
      </c>
      <c r="AR95" s="5">
        <f t="shared" si="201"/>
        <v>9.9567773107221268E-4</v>
      </c>
      <c r="AS95" s="5">
        <f t="shared" si="202"/>
        <v>7.6905630317393209E-4</v>
      </c>
      <c r="AT95" s="5">
        <f t="shared" si="203"/>
        <v>2.9700754520975599E-4</v>
      </c>
      <c r="AU95" s="5">
        <f t="shared" si="204"/>
        <v>7.6469027948031031E-5</v>
      </c>
      <c r="AV95" s="5">
        <f t="shared" si="205"/>
        <v>1.4766069910413522E-5</v>
      </c>
      <c r="AW95" s="5">
        <f t="shared" si="206"/>
        <v>4.4857165302825977E-8</v>
      </c>
      <c r="AX95" s="5">
        <f t="shared" si="207"/>
        <v>5.4475341891285027E-5</v>
      </c>
      <c r="AY95" s="5">
        <f t="shared" si="208"/>
        <v>4.9929899372925129E-5</v>
      </c>
      <c r="AZ95" s="5">
        <f t="shared" si="209"/>
        <v>2.2881865123174731E-5</v>
      </c>
      <c r="BA95" s="5">
        <f t="shared" si="210"/>
        <v>6.9908646334274477E-6</v>
      </c>
      <c r="BB95" s="5">
        <f t="shared" si="211"/>
        <v>1.6018860807398396E-6</v>
      </c>
      <c r="BC95" s="5">
        <f t="shared" si="212"/>
        <v>2.9364482366296136E-7</v>
      </c>
      <c r="BD95" s="5">
        <f t="shared" si="213"/>
        <v>1.5209966930087085E-4</v>
      </c>
      <c r="BE95" s="5">
        <f t="shared" si="214"/>
        <v>1.1748099383576724E-4</v>
      </c>
      <c r="BF95" s="5">
        <f t="shared" si="215"/>
        <v>4.537085444064328E-5</v>
      </c>
      <c r="BG95" s="5">
        <f t="shared" si="216"/>
        <v>1.1681404032336466E-5</v>
      </c>
      <c r="BH95" s="5">
        <f t="shared" si="217"/>
        <v>2.2556639363912304E-6</v>
      </c>
      <c r="BI95" s="5">
        <f t="shared" si="218"/>
        <v>3.4845261955506884E-7</v>
      </c>
      <c r="BJ95" s="8">
        <f t="shared" si="219"/>
        <v>0.28936305639204879</v>
      </c>
      <c r="BK95" s="8">
        <f t="shared" si="220"/>
        <v>0.34057622281534761</v>
      </c>
      <c r="BL95" s="8">
        <f t="shared" si="221"/>
        <v>0.34634106903254064</v>
      </c>
      <c r="BM95" s="8">
        <f t="shared" si="222"/>
        <v>0.23979866509278672</v>
      </c>
      <c r="BN95" s="8">
        <f t="shared" si="223"/>
        <v>0.76013610914852248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1.4709480122324201</v>
      </c>
      <c r="F96">
        <f>VLOOKUP(B96,home!$B$2:$E$405,3,FALSE)</f>
        <v>1</v>
      </c>
      <c r="G96">
        <f>VLOOKUP(C96,away!$B$2:$E$405,4,FALSE)</f>
        <v>0.72</v>
      </c>
      <c r="H96">
        <f>VLOOKUP(A96,away!$A$2:$E$405,3,FALSE)</f>
        <v>1.15290519877676</v>
      </c>
      <c r="I96">
        <f>VLOOKUP(C96,away!$B$2:$E$405,3,FALSE)</f>
        <v>1.06</v>
      </c>
      <c r="J96">
        <f>VLOOKUP(B96,home!$B$2:$E$405,4,FALSE)</f>
        <v>1.1000000000000001</v>
      </c>
      <c r="K96" s="3">
        <f t="shared" si="168"/>
        <v>1.0590825688073424</v>
      </c>
      <c r="L96" s="3">
        <f t="shared" si="169"/>
        <v>1.3442874617737024</v>
      </c>
      <c r="M96" s="5">
        <f t="shared" si="170"/>
        <v>9.0412745581088999E-2</v>
      </c>
      <c r="N96" s="5">
        <f t="shared" si="171"/>
        <v>9.5754562842944438E-2</v>
      </c>
      <c r="O96" s="5">
        <f t="shared" si="172"/>
        <v>0.12154072026919364</v>
      </c>
      <c r="P96" s="5">
        <f t="shared" si="173"/>
        <v>0.12872165823739223</v>
      </c>
      <c r="Q96" s="5">
        <f t="shared" si="174"/>
        <v>5.070599419536484E-2</v>
      </c>
      <c r="R96" s="5">
        <f t="shared" si="175"/>
        <v>8.1692833176410976E-2</v>
      </c>
      <c r="S96" s="5">
        <f t="shared" si="176"/>
        <v>4.5815623651544353E-2</v>
      </c>
      <c r="T96" s="5">
        <f t="shared" si="177"/>
        <v>6.8163432233599081E-2</v>
      </c>
      <c r="U96" s="5">
        <f t="shared" si="178"/>
        <v>8.6519455613623023E-2</v>
      </c>
      <c r="V96" s="5">
        <f t="shared" si="179"/>
        <v>7.2475807251187289E-3</v>
      </c>
      <c r="W96" s="5">
        <f t="shared" si="180"/>
        <v>1.7900611528785734E-2</v>
      </c>
      <c r="X96" s="5">
        <f t="shared" si="181"/>
        <v>2.4063567636228446E-2</v>
      </c>
      <c r="Y96" s="5">
        <f t="shared" si="182"/>
        <v>1.6174176129462679E-2</v>
      </c>
      <c r="Z96" s="5">
        <f t="shared" si="183"/>
        <v>3.6606217118606663E-2</v>
      </c>
      <c r="AA96" s="5">
        <f t="shared" si="184"/>
        <v>3.8769006460293264E-2</v>
      </c>
      <c r="AB96" s="5">
        <f t="shared" si="185"/>
        <v>2.0529789476037917E-2</v>
      </c>
      <c r="AC96" s="5">
        <f t="shared" si="186"/>
        <v>6.4490396455630988E-4</v>
      </c>
      <c r="AD96" s="5">
        <f t="shared" si="187"/>
        <v>4.7395564102821804E-3</v>
      </c>
      <c r="AE96" s="5">
        <f t="shared" si="188"/>
        <v>6.3713262567115124E-3</v>
      </c>
      <c r="AF96" s="5">
        <f t="shared" si="189"/>
        <v>4.2824470008834322E-3</v>
      </c>
      <c r="AG96" s="5">
        <f t="shared" si="190"/>
        <v>1.918946602999331E-3</v>
      </c>
      <c r="AH96" s="5">
        <f t="shared" si="191"/>
        <v>1.2302319673877205E-2</v>
      </c>
      <c r="AI96" s="5">
        <f t="shared" si="192"/>
        <v>1.3029172322498976E-2</v>
      </c>
      <c r="AJ96" s="5">
        <f t="shared" si="193"/>
        <v>6.899484646372871E-3</v>
      </c>
      <c r="AK96" s="5">
        <f t="shared" si="194"/>
        <v>2.4357079742424667E-3</v>
      </c>
      <c r="AL96" s="5">
        <f t="shared" si="195"/>
        <v>3.6726285520045073E-5</v>
      </c>
      <c r="AM96" s="5">
        <f t="shared" si="196"/>
        <v>1.003916315601792E-3</v>
      </c>
      <c r="AN96" s="5">
        <f t="shared" si="197"/>
        <v>1.3495521157335401E-3</v>
      </c>
      <c r="AO96" s="5">
        <f t="shared" si="198"/>
        <v>9.070929940953854E-4</v>
      </c>
      <c r="AP96" s="5">
        <f t="shared" si="199"/>
        <v>4.0646457954173116E-4</v>
      </c>
      <c r="AQ96" s="5">
        <f t="shared" si="200"/>
        <v>1.3660130948326725E-4</v>
      </c>
      <c r="AR96" s="5">
        <f t="shared" si="201"/>
        <v>3.3075708176650144E-3</v>
      </c>
      <c r="AS96" s="5">
        <f t="shared" si="202"/>
        <v>3.5029905980848656E-3</v>
      </c>
      <c r="AT96" s="5">
        <f t="shared" si="203"/>
        <v>1.8549781405638439E-3</v>
      </c>
      <c r="AU96" s="5">
        <f t="shared" si="204"/>
        <v>6.5485833806327456E-4</v>
      </c>
      <c r="AV96" s="5">
        <f t="shared" si="205"/>
        <v>1.7338726272023996E-4</v>
      </c>
      <c r="AW96" s="5">
        <f t="shared" si="206"/>
        <v>1.4524342234470117E-6</v>
      </c>
      <c r="AX96" s="5">
        <f t="shared" si="207"/>
        <v>1.7720504506585802E-4</v>
      </c>
      <c r="AY96" s="5">
        <f t="shared" si="208"/>
        <v>2.382145202450768E-4</v>
      </c>
      <c r="AZ96" s="5">
        <f t="shared" si="209"/>
        <v>1.6011439638894729E-4</v>
      </c>
      <c r="BA96" s="5">
        <f t="shared" si="210"/>
        <v>7.1746591838375468E-5</v>
      </c>
      <c r="BB96" s="5">
        <f t="shared" si="211"/>
        <v>2.4112010958330901E-5</v>
      </c>
      <c r="BC96" s="5">
        <f t="shared" si="212"/>
        <v>6.4826948018868696E-6</v>
      </c>
      <c r="BD96" s="5">
        <f t="shared" si="213"/>
        <v>7.4105432985261158E-4</v>
      </c>
      <c r="BE96" s="5">
        <f t="shared" si="214"/>
        <v>7.8483772328610747E-4</v>
      </c>
      <c r="BF96" s="5">
        <f t="shared" si="215"/>
        <v>4.1560397603737843E-4</v>
      </c>
      <c r="BG96" s="5">
        <f t="shared" si="216"/>
        <v>1.4671964218273734E-4</v>
      </c>
      <c r="BH96" s="5">
        <f t="shared" si="217"/>
        <v>3.8847053884346884E-5</v>
      </c>
      <c r="BI96" s="5">
        <f t="shared" si="218"/>
        <v>8.2284475236862741E-6</v>
      </c>
      <c r="BJ96" s="8">
        <f t="shared" si="219"/>
        <v>0.294556123411016</v>
      </c>
      <c r="BK96" s="8">
        <f t="shared" si="220"/>
        <v>0.27311745296546575</v>
      </c>
      <c r="BL96" s="8">
        <f t="shared" si="221"/>
        <v>0.39534756594241433</v>
      </c>
      <c r="BM96" s="8">
        <f t="shared" si="222"/>
        <v>0.43056208304908594</v>
      </c>
      <c r="BN96" s="8">
        <f t="shared" si="223"/>
        <v>0.56882851430239512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1.4709480122324201</v>
      </c>
      <c r="F97">
        <f>VLOOKUP(B97,home!$B$2:$E$405,3,FALSE)</f>
        <v>0.5</v>
      </c>
      <c r="G97">
        <f>VLOOKUP(C97,away!$B$2:$E$405,4,FALSE)</f>
        <v>1.32</v>
      </c>
      <c r="H97">
        <f>VLOOKUP(A97,away!$A$2:$E$405,3,FALSE)</f>
        <v>1.15290519877676</v>
      </c>
      <c r="I97">
        <f>VLOOKUP(C97,away!$B$2:$E$405,3,FALSE)</f>
        <v>0.68</v>
      </c>
      <c r="J97">
        <f>VLOOKUP(B97,home!$B$2:$E$405,4,FALSE)</f>
        <v>0.98</v>
      </c>
      <c r="K97" s="3">
        <f t="shared" si="168"/>
        <v>0.97082568807339731</v>
      </c>
      <c r="L97" s="3">
        <f t="shared" si="169"/>
        <v>0.76829602446483292</v>
      </c>
      <c r="M97" s="5">
        <f t="shared" si="170"/>
        <v>0.17567462570120851</v>
      </c>
      <c r="N97" s="5">
        <f t="shared" si="171"/>
        <v>0.1705494393734123</v>
      </c>
      <c r="O97" s="5">
        <f t="shared" si="172"/>
        <v>0.13497011652558605</v>
      </c>
      <c r="P97" s="5">
        <f t="shared" si="173"/>
        <v>0.13103245624529872</v>
      </c>
      <c r="Q97" s="5">
        <f t="shared" si="174"/>
        <v>8.2786888415112558E-2</v>
      </c>
      <c r="R97" s="5">
        <f t="shared" si="175"/>
        <v>5.1848501974081494E-2</v>
      </c>
      <c r="S97" s="5">
        <f t="shared" si="176"/>
        <v>2.4433671796856998E-2</v>
      </c>
      <c r="T97" s="5">
        <f t="shared" si="177"/>
        <v>6.3604837247144705E-2</v>
      </c>
      <c r="U97" s="5">
        <f t="shared" si="178"/>
        <v>5.0335857604562571E-2</v>
      </c>
      <c r="V97" s="5">
        <f t="shared" si="179"/>
        <v>2.0249582417585879E-3</v>
      </c>
      <c r="W97" s="5">
        <f t="shared" si="180"/>
        <v>2.679054596968574E-2</v>
      </c>
      <c r="X97" s="5">
        <f t="shared" si="181"/>
        <v>2.0583069961751906E-2</v>
      </c>
      <c r="Y97" s="5">
        <f t="shared" si="182"/>
        <v>7.9069454114477529E-3</v>
      </c>
      <c r="Z97" s="5">
        <f t="shared" si="183"/>
        <v>1.3278332647047955E-2</v>
      </c>
      <c r="AA97" s="5">
        <f t="shared" si="184"/>
        <v>1.2890946428537787E-2</v>
      </c>
      <c r="AB97" s="5">
        <f t="shared" si="185"/>
        <v>6.2574309682012497E-3</v>
      </c>
      <c r="AC97" s="5">
        <f t="shared" si="186"/>
        <v>9.4398682775293579E-5</v>
      </c>
      <c r="AD97" s="5">
        <f t="shared" si="187"/>
        <v>6.502237556220535E-3</v>
      </c>
      <c r="AE97" s="5">
        <f t="shared" si="188"/>
        <v>4.9956432645701671E-3</v>
      </c>
      <c r="AF97" s="5">
        <f t="shared" si="189"/>
        <v>1.919066429906889E-3</v>
      </c>
      <c r="AG97" s="5">
        <f t="shared" si="190"/>
        <v>4.9147036959379441E-4</v>
      </c>
      <c r="AH97" s="5">
        <f t="shared" si="191"/>
        <v>2.5504225460621357E-3</v>
      </c>
      <c r="AI97" s="5">
        <f t="shared" si="192"/>
        <v>2.476015723158679E-3</v>
      </c>
      <c r="AJ97" s="5">
        <f t="shared" si="193"/>
        <v>1.2018898340580373E-3</v>
      </c>
      <c r="AK97" s="5">
        <f t="shared" si="194"/>
        <v>3.8894184171260518E-4</v>
      </c>
      <c r="AL97" s="5">
        <f t="shared" si="195"/>
        <v>2.8164093069207315E-6</v>
      </c>
      <c r="AM97" s="5">
        <f t="shared" si="196"/>
        <v>1.2625078499068972E-3</v>
      </c>
      <c r="AN97" s="5">
        <f t="shared" si="197"/>
        <v>9.6997976193911319E-4</v>
      </c>
      <c r="AO97" s="5">
        <f t="shared" si="198"/>
        <v>3.7261579745458275E-4</v>
      </c>
      <c r="AP97" s="5">
        <f t="shared" si="199"/>
        <v>9.5426411945716475E-5</v>
      </c>
      <c r="AQ97" s="5">
        <f t="shared" si="200"/>
        <v>1.8328933231709349E-5</v>
      </c>
      <c r="AR97" s="5">
        <f t="shared" si="201"/>
        <v>3.9189590056900334E-4</v>
      </c>
      <c r="AS97" s="5">
        <f t="shared" si="202"/>
        <v>3.8046260732304638E-4</v>
      </c>
      <c r="AT97" s="5">
        <f t="shared" si="203"/>
        <v>1.846814362702976E-4</v>
      </c>
      <c r="AU97" s="5">
        <f t="shared" si="204"/>
        <v>5.9764494147164985E-5</v>
      </c>
      <c r="AV97" s="5">
        <f t="shared" si="205"/>
        <v>1.4505226538194993E-5</v>
      </c>
      <c r="AW97" s="5">
        <f t="shared" si="206"/>
        <v>5.8352990144407362E-8</v>
      </c>
      <c r="AX97" s="5">
        <f t="shared" si="207"/>
        <v>2.0427917534732141E-4</v>
      </c>
      <c r="AY97" s="5">
        <f t="shared" si="208"/>
        <v>1.5694687830030156E-4</v>
      </c>
      <c r="AZ97" s="5">
        <f t="shared" si="209"/>
        <v>6.0290831325143802E-5</v>
      </c>
      <c r="BA97" s="5">
        <f t="shared" si="210"/>
        <v>1.5440402006262603E-5</v>
      </c>
      <c r="BB97" s="5">
        <f t="shared" si="211"/>
        <v>2.9656998693875969E-6</v>
      </c>
      <c r="BC97" s="5">
        <f t="shared" si="212"/>
        <v>4.5570708388127304E-7</v>
      </c>
      <c r="BD97" s="5">
        <f t="shared" si="213"/>
        <v>5.0182010401871776E-5</v>
      </c>
      <c r="BE97" s="5">
        <f t="shared" si="214"/>
        <v>4.8717984777303555E-5</v>
      </c>
      <c r="BF97" s="5">
        <f t="shared" si="215"/>
        <v>2.3648335546487505E-5</v>
      </c>
      <c r="BG97" s="5">
        <f t="shared" si="216"/>
        <v>7.6528038762364381E-6</v>
      </c>
      <c r="BH97" s="5">
        <f t="shared" si="217"/>
        <v>1.8573846472095004E-6</v>
      </c>
      <c r="BI97" s="5">
        <f t="shared" si="218"/>
        <v>3.6063934562882555E-7</v>
      </c>
      <c r="BJ97" s="8">
        <f t="shared" si="219"/>
        <v>0.38928938144725678</v>
      </c>
      <c r="BK97" s="8">
        <f t="shared" si="220"/>
        <v>0.33341987395550532</v>
      </c>
      <c r="BL97" s="8">
        <f t="shared" si="221"/>
        <v>0.26408385226940301</v>
      </c>
      <c r="BM97" s="8">
        <f t="shared" si="222"/>
        <v>0.2530525235592031</v>
      </c>
      <c r="BN97" s="8">
        <f t="shared" si="223"/>
        <v>0.7468620282346996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1.34</v>
      </c>
      <c r="F98">
        <f>VLOOKUP(B98,home!$B$2:$E$405,3,FALSE)</f>
        <v>0.42</v>
      </c>
      <c r="G98">
        <f>VLOOKUP(C98,away!$B$2:$E$405,4,FALSE)</f>
        <v>0.84</v>
      </c>
      <c r="H98">
        <f>VLOOKUP(A98,away!$A$2:$E$405,3,FALSE)</f>
        <v>1.31666666666667</v>
      </c>
      <c r="I98">
        <f>VLOOKUP(C98,away!$B$2:$E$405,3,FALSE)</f>
        <v>1.21</v>
      </c>
      <c r="J98">
        <f>VLOOKUP(B98,home!$B$2:$E$405,4,FALSE)</f>
        <v>1.0900000000000001</v>
      </c>
      <c r="K98" s="3">
        <f t="shared" si="168"/>
        <v>0.47275199999999995</v>
      </c>
      <c r="L98" s="3">
        <f t="shared" si="169"/>
        <v>1.7365516666666712</v>
      </c>
      <c r="M98" s="5">
        <f t="shared" si="170"/>
        <v>0.10977706333576613</v>
      </c>
      <c r="N98" s="5">
        <f t="shared" si="171"/>
        <v>5.1897326246110098E-2</v>
      </c>
      <c r="O98" s="5">
        <f t="shared" si="172"/>
        <v>0.19063354229749738</v>
      </c>
      <c r="P98" s="5">
        <f t="shared" si="173"/>
        <v>9.0122388388226449E-2</v>
      </c>
      <c r="Q98" s="5">
        <f t="shared" si="174"/>
        <v>1.2267282388750519E-2</v>
      </c>
      <c r="R98" s="5">
        <f t="shared" si="175"/>
        <v>0.16552249779964526</v>
      </c>
      <c r="S98" s="5">
        <f t="shared" si="176"/>
        <v>1.8496680094174371E-2</v>
      </c>
      <c r="T98" s="5">
        <f t="shared" si="177"/>
        <v>2.1302769677655414E-2</v>
      </c>
      <c r="U98" s="5">
        <f t="shared" si="178"/>
        <v>7.825109187977787E-2</v>
      </c>
      <c r="V98" s="5">
        <f t="shared" si="179"/>
        <v>1.6872225062183543E-3</v>
      </c>
      <c r="W98" s="5">
        <f t="shared" si="180"/>
        <v>1.9331274279488621E-3</v>
      </c>
      <c r="X98" s="5">
        <f t="shared" si="181"/>
        <v>3.3569756568836515E-3</v>
      </c>
      <c r="Y98" s="5">
        <f t="shared" si="182"/>
        <v>2.9147808359603748E-3</v>
      </c>
      <c r="Z98" s="5">
        <f t="shared" si="183"/>
        <v>9.5812789808268156E-2</v>
      </c>
      <c r="AA98" s="5">
        <f t="shared" si="184"/>
        <v>4.529568800743837E-2</v>
      </c>
      <c r="AB98" s="5">
        <f t="shared" si="185"/>
        <v>1.0706813548446251E-2</v>
      </c>
      <c r="AC98" s="5">
        <f t="shared" si="186"/>
        <v>8.6571204734319364E-5</v>
      </c>
      <c r="AD98" s="5">
        <f t="shared" si="187"/>
        <v>2.2847246445442001E-4</v>
      </c>
      <c r="AE98" s="5">
        <f t="shared" si="188"/>
        <v>3.9675423893576481E-4</v>
      </c>
      <c r="AF98" s="5">
        <f t="shared" si="189"/>
        <v>3.4449211744048459E-4</v>
      </c>
      <c r="AG98" s="5">
        <f t="shared" si="190"/>
        <v>1.9940945356493477E-4</v>
      </c>
      <c r="AH98" s="5">
        <f t="shared" si="191"/>
        <v>4.1595964957382853E-2</v>
      </c>
      <c r="AI98" s="5">
        <f t="shared" si="192"/>
        <v>1.9664575625532654E-2</v>
      </c>
      <c r="AJ98" s="5">
        <f t="shared" si="193"/>
        <v>4.6482337280609057E-3</v>
      </c>
      <c r="AK98" s="5">
        <f t="shared" si="194"/>
        <v>7.3248726380275003E-4</v>
      </c>
      <c r="AL98" s="5">
        <f t="shared" si="195"/>
        <v>2.8428538710093385E-6</v>
      </c>
      <c r="AM98" s="5">
        <f t="shared" si="196"/>
        <v>2.1602162903151188E-5</v>
      </c>
      <c r="AN98" s="5">
        <f t="shared" si="197"/>
        <v>3.7513271993072127E-5</v>
      </c>
      <c r="AO98" s="5">
        <f t="shared" si="198"/>
        <v>3.257186750084479E-5</v>
      </c>
      <c r="AP98" s="5">
        <f t="shared" si="199"/>
        <v>1.8854243598346003E-5</v>
      </c>
      <c r="AQ98" s="5">
        <f t="shared" si="200"/>
        <v>8.1853420361117887E-6</v>
      </c>
      <c r="AR98" s="5">
        <f t="shared" si="201"/>
        <v>1.4446708454670333E-2</v>
      </c>
      <c r="AS98" s="5">
        <f t="shared" si="202"/>
        <v>6.8297103153623067E-3</v>
      </c>
      <c r="AT98" s="5">
        <f t="shared" si="203"/>
        <v>1.6143796055040805E-3</v>
      </c>
      <c r="AU98" s="5">
        <f t="shared" si="204"/>
        <v>2.5440039575375507E-4</v>
      </c>
      <c r="AV98" s="5">
        <f t="shared" si="205"/>
        <v>3.0067073973344789E-5</v>
      </c>
      <c r="AW98" s="5">
        <f t="shared" si="206"/>
        <v>6.4829566828152285E-8</v>
      </c>
      <c r="AX98" s="5">
        <f t="shared" si="207"/>
        <v>1.7020776194650888E-6</v>
      </c>
      <c r="AY98" s="5">
        <f t="shared" si="208"/>
        <v>2.9557457268781398E-6</v>
      </c>
      <c r="AZ98" s="5">
        <f t="shared" si="209"/>
        <v>2.566402584126563E-6</v>
      </c>
      <c r="BA98" s="5">
        <f t="shared" si="210"/>
        <v>1.4855635616008787E-6</v>
      </c>
      <c r="BB98" s="5">
        <f t="shared" si="211"/>
        <v>6.449394697093202E-7</v>
      </c>
      <c r="BC98" s="5">
        <f t="shared" si="212"/>
        <v>2.2399414220456785E-7</v>
      </c>
      <c r="BD98" s="5">
        <f t="shared" si="213"/>
        <v>4.1812426074675432E-3</v>
      </c>
      <c r="BE98" s="5">
        <f t="shared" si="214"/>
        <v>1.9766908051654956E-3</v>
      </c>
      <c r="BF98" s="5">
        <f t="shared" si="215"/>
        <v>4.6724226576179905E-4</v>
      </c>
      <c r="BG98" s="5">
        <f t="shared" si="216"/>
        <v>7.3629905207807362E-5</v>
      </c>
      <c r="BH98" s="5">
        <f t="shared" si="217"/>
        <v>8.7021712367003316E-6</v>
      </c>
      <c r="BI98" s="5">
        <f t="shared" si="218"/>
        <v>8.2279377129851087E-7</v>
      </c>
      <c r="BJ98" s="8">
        <f t="shared" si="219"/>
        <v>9.4969696118840041E-2</v>
      </c>
      <c r="BK98" s="8">
        <f t="shared" si="220"/>
        <v>0.22017572412871753</v>
      </c>
      <c r="BL98" s="8">
        <f t="shared" si="221"/>
        <v>0.58693449150145871</v>
      </c>
      <c r="BM98" s="8">
        <f t="shared" si="222"/>
        <v>0.37766971018512846</v>
      </c>
      <c r="BN98" s="8">
        <f t="shared" si="223"/>
        <v>0.62022010045599585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1.34</v>
      </c>
      <c r="F99">
        <f>VLOOKUP(B99,home!$B$2:$E$405,3,FALSE)</f>
        <v>0.45</v>
      </c>
      <c r="G99">
        <f>VLOOKUP(C99,away!$B$2:$E$405,4,FALSE)</f>
        <v>0.8</v>
      </c>
      <c r="H99">
        <f>VLOOKUP(A99,away!$A$2:$E$405,3,FALSE)</f>
        <v>1.31666666666667</v>
      </c>
      <c r="I99">
        <f>VLOOKUP(C99,away!$B$2:$E$405,3,FALSE)</f>
        <v>1.1200000000000001</v>
      </c>
      <c r="J99">
        <f>VLOOKUP(B99,home!$B$2:$E$405,4,FALSE)</f>
        <v>1.67</v>
      </c>
      <c r="K99" s="3">
        <f t="shared" si="168"/>
        <v>0.48240000000000011</v>
      </c>
      <c r="L99" s="3">
        <f t="shared" si="169"/>
        <v>2.4626933333333398</v>
      </c>
      <c r="M99" s="5">
        <f t="shared" si="170"/>
        <v>5.2597150519794696E-2</v>
      </c>
      <c r="N99" s="5">
        <f t="shared" si="171"/>
        <v>2.5372865410748967E-2</v>
      </c>
      <c r="O99" s="5">
        <f t="shared" si="172"/>
        <v>0.1295306519374286</v>
      </c>
      <c r="P99" s="5">
        <f t="shared" si="173"/>
        <v>6.248558649461558E-2</v>
      </c>
      <c r="Q99" s="5">
        <f t="shared" si="174"/>
        <v>6.1199351370726501E-3</v>
      </c>
      <c r="R99" s="5">
        <f t="shared" si="175"/>
        <v>0.15949713649431338</v>
      </c>
      <c r="S99" s="5">
        <f t="shared" si="176"/>
        <v>1.8558270177139458E-2</v>
      </c>
      <c r="T99" s="5">
        <f t="shared" si="177"/>
        <v>1.5071523462501277E-2</v>
      </c>
      <c r="U99" s="5">
        <f t="shared" si="178"/>
        <v>7.6941418644856804E-2</v>
      </c>
      <c r="V99" s="5">
        <f t="shared" si="179"/>
        <v>2.4496983938484002E-3</v>
      </c>
      <c r="W99" s="5">
        <f t="shared" si="180"/>
        <v>9.8408557004128262E-4</v>
      </c>
      <c r="X99" s="5">
        <f t="shared" si="181"/>
        <v>2.4235009727702067E-3</v>
      </c>
      <c r="Y99" s="5">
        <f t="shared" si="182"/>
        <v>2.9841698444840266E-3</v>
      </c>
      <c r="Z99" s="5">
        <f t="shared" si="183"/>
        <v>0.1309308449101011</v>
      </c>
      <c r="AA99" s="5">
        <f t="shared" si="184"/>
        <v>6.3161039584632789E-2</v>
      </c>
      <c r="AB99" s="5">
        <f t="shared" si="185"/>
        <v>1.5234442747813427E-2</v>
      </c>
      <c r="AC99" s="5">
        <f t="shared" si="186"/>
        <v>1.8189060548171659E-4</v>
      </c>
      <c r="AD99" s="5">
        <f t="shared" si="187"/>
        <v>1.186807197469787E-4</v>
      </c>
      <c r="AE99" s="5">
        <f t="shared" si="188"/>
        <v>2.9227421731608692E-4</v>
      </c>
      <c r="AF99" s="5">
        <f t="shared" si="189"/>
        <v>3.5989088324477362E-4</v>
      </c>
      <c r="AG99" s="5">
        <f t="shared" si="190"/>
        <v>2.954336262981171E-4</v>
      </c>
      <c r="AH99" s="5">
        <f t="shared" si="191"/>
        <v>8.0610629721951876E-2</v>
      </c>
      <c r="AI99" s="5">
        <f t="shared" si="192"/>
        <v>3.8886567777869592E-2</v>
      </c>
      <c r="AJ99" s="5">
        <f t="shared" si="193"/>
        <v>9.3794401480221459E-3</v>
      </c>
      <c r="AK99" s="5">
        <f t="shared" si="194"/>
        <v>1.5082139758019618E-3</v>
      </c>
      <c r="AL99" s="5">
        <f t="shared" si="195"/>
        <v>8.6434653201286456E-6</v>
      </c>
      <c r="AM99" s="5">
        <f t="shared" si="196"/>
        <v>1.1450315841188509E-5</v>
      </c>
      <c r="AN99" s="5">
        <f t="shared" si="197"/>
        <v>2.8198616486656077E-5</v>
      </c>
      <c r="AO99" s="5">
        <f t="shared" si="198"/>
        <v>3.4722272415455771E-5</v>
      </c>
      <c r="AP99" s="5">
        <f t="shared" si="199"/>
        <v>2.8503436265242347E-5</v>
      </c>
      <c r="AQ99" s="5">
        <f t="shared" si="200"/>
        <v>1.7548805616876024E-5</v>
      </c>
      <c r="AR99" s="5">
        <f t="shared" si="201"/>
        <v>3.9703852082410632E-2</v>
      </c>
      <c r="AS99" s="5">
        <f t="shared" si="202"/>
        <v>1.9153138244554894E-2</v>
      </c>
      <c r="AT99" s="5">
        <f t="shared" si="203"/>
        <v>4.61973694458664E-3</v>
      </c>
      <c r="AU99" s="5">
        <f t="shared" si="204"/>
        <v>7.4285370068953214E-4</v>
      </c>
      <c r="AV99" s="5">
        <f t="shared" si="205"/>
        <v>8.9588156303157575E-5</v>
      </c>
      <c r="AW99" s="5">
        <f t="shared" si="206"/>
        <v>2.852351392384352E-7</v>
      </c>
      <c r="AX99" s="5">
        <f t="shared" si="207"/>
        <v>9.2060539363155624E-7</v>
      </c>
      <c r="AY99" s="5">
        <f t="shared" si="208"/>
        <v>2.267168765527149E-6</v>
      </c>
      <c r="AZ99" s="5">
        <f t="shared" si="209"/>
        <v>2.7916707022026443E-6</v>
      </c>
      <c r="BA99" s="5">
        <f t="shared" si="210"/>
        <v>2.291676275725485E-6</v>
      </c>
      <c r="BB99" s="5">
        <f t="shared" si="211"/>
        <v>1.4109239715968325E-6</v>
      </c>
      <c r="BC99" s="5">
        <f t="shared" si="212"/>
        <v>6.9493461173834325E-7</v>
      </c>
      <c r="BD99" s="5">
        <f t="shared" si="213"/>
        <v>1.6296401971834289E-2</v>
      </c>
      <c r="BE99" s="5">
        <f t="shared" si="214"/>
        <v>7.8613843112128618E-3</v>
      </c>
      <c r="BF99" s="5">
        <f t="shared" si="215"/>
        <v>1.8961658958645423E-3</v>
      </c>
      <c r="BG99" s="5">
        <f t="shared" si="216"/>
        <v>3.0490347605501857E-4</v>
      </c>
      <c r="BH99" s="5">
        <f t="shared" si="217"/>
        <v>3.6771359212235238E-5</v>
      </c>
      <c r="BI99" s="5">
        <f t="shared" si="218"/>
        <v>3.5477007367964575E-6</v>
      </c>
      <c r="BJ99" s="8">
        <f t="shared" si="219"/>
        <v>5.4153160270570204E-2</v>
      </c>
      <c r="BK99" s="8">
        <f t="shared" si="220"/>
        <v>0.13628350682496548</v>
      </c>
      <c r="BL99" s="8">
        <f t="shared" si="221"/>
        <v>0.6654578848761511</v>
      </c>
      <c r="BM99" s="8">
        <f t="shared" si="222"/>
        <v>0.55122008895418784</v>
      </c>
      <c r="BN99" s="8">
        <f t="shared" si="223"/>
        <v>0.43560332599397389</v>
      </c>
    </row>
    <row r="100" spans="1:66" x14ac:dyDescent="0.25">
      <c r="A100" t="s">
        <v>69</v>
      </c>
      <c r="B100" t="s">
        <v>260</v>
      </c>
      <c r="C100" t="s">
        <v>77</v>
      </c>
      <c r="D100" s="11">
        <v>44289</v>
      </c>
      <c r="E100">
        <f>VLOOKUP(A100,home!$A$2:$E$405,3,FALSE)</f>
        <v>1.34</v>
      </c>
      <c r="F100">
        <f>VLOOKUP(B100,home!$B$2:$E$405,3,FALSE)</f>
        <v>1.0900000000000001</v>
      </c>
      <c r="G100">
        <f>VLOOKUP(C100,away!$B$2:$E$405,4,FALSE)</f>
        <v>0.7</v>
      </c>
      <c r="H100">
        <f>VLOOKUP(A100,away!$A$2:$E$405,3,FALSE)</f>
        <v>1.31666666666667</v>
      </c>
      <c r="I100">
        <f>VLOOKUP(C100,away!$B$2:$E$405,3,FALSE)</f>
        <v>0.95</v>
      </c>
      <c r="J100">
        <f>VLOOKUP(B100,home!$B$2:$E$405,4,FALSE)</f>
        <v>0.91</v>
      </c>
      <c r="K100" s="3">
        <f t="shared" si="168"/>
        <v>1.0224200000000001</v>
      </c>
      <c r="L100" s="3">
        <f t="shared" si="169"/>
        <v>1.138258333333336</v>
      </c>
      <c r="M100" s="5">
        <f t="shared" si="170"/>
        <v>0.11524691869091942</v>
      </c>
      <c r="N100" s="5">
        <f t="shared" si="171"/>
        <v>0.11783075460796985</v>
      </c>
      <c r="O100" s="5">
        <f t="shared" si="172"/>
        <v>0.13118076559092845</v>
      </c>
      <c r="P100" s="5">
        <f t="shared" si="173"/>
        <v>0.13412183835547709</v>
      </c>
      <c r="Q100" s="5">
        <f t="shared" si="174"/>
        <v>6.0236260063140271E-2</v>
      </c>
      <c r="R100" s="5">
        <f t="shared" si="175"/>
        <v>7.4658799803460615E-2</v>
      </c>
      <c r="S100" s="5">
        <f t="shared" si="176"/>
        <v>3.9022014055092667E-2</v>
      </c>
      <c r="T100" s="5">
        <f t="shared" si="177"/>
        <v>6.8564424985703434E-2</v>
      </c>
      <c r="U100" s="5">
        <f t="shared" si="178"/>
        <v>7.6332650095054216E-2</v>
      </c>
      <c r="V100" s="5">
        <f t="shared" si="179"/>
        <v>5.0458849773758457E-3</v>
      </c>
      <c r="W100" s="5">
        <f t="shared" si="180"/>
        <v>2.0528919004585297E-2</v>
      </c>
      <c r="X100" s="5">
        <f t="shared" si="181"/>
        <v>2.3367213131294313E-2</v>
      </c>
      <c r="Y100" s="5">
        <f t="shared" si="182"/>
        <v>1.3298962536735954E-2</v>
      </c>
      <c r="Z100" s="5">
        <f t="shared" si="183"/>
        <v>2.8327000344318089E-2</v>
      </c>
      <c r="AA100" s="5">
        <f t="shared" si="184"/>
        <v>2.8962091692037704E-2</v>
      </c>
      <c r="AB100" s="5">
        <f t="shared" si="185"/>
        <v>1.4805710893886595E-2</v>
      </c>
      <c r="AC100" s="5">
        <f t="shared" si="186"/>
        <v>3.6701814730885797E-4</v>
      </c>
      <c r="AD100" s="5">
        <f t="shared" si="187"/>
        <v>5.2472943421670235E-3</v>
      </c>
      <c r="AE100" s="5">
        <f t="shared" si="188"/>
        <v>5.9727765124244813E-3</v>
      </c>
      <c r="AF100" s="5">
        <f t="shared" si="189"/>
        <v>3.3992813192023925E-3</v>
      </c>
      <c r="AG100" s="5">
        <f t="shared" si="190"/>
        <v>1.2897534296421528E-3</v>
      </c>
      <c r="AH100" s="5">
        <f t="shared" si="191"/>
        <v>8.0608610500640908E-3</v>
      </c>
      <c r="AI100" s="5">
        <f t="shared" si="192"/>
        <v>8.2415855548065298E-3</v>
      </c>
      <c r="AJ100" s="5">
        <f t="shared" si="193"/>
        <v>4.2131809514726459E-3</v>
      </c>
      <c r="AK100" s="5">
        <f t="shared" si="194"/>
        <v>1.4358801561348881E-3</v>
      </c>
      <c r="AL100" s="5">
        <f t="shared" si="195"/>
        <v>1.7085107067860843E-5</v>
      </c>
      <c r="AM100" s="5">
        <f t="shared" si="196"/>
        <v>1.072987736263682E-3</v>
      </c>
      <c r="AN100" s="5">
        <f t="shared" si="197"/>
        <v>1.221337232366608E-3</v>
      </c>
      <c r="AO100" s="5">
        <f t="shared" si="198"/>
        <v>6.9509864127578226E-4</v>
      </c>
      <c r="AP100" s="5">
        <f t="shared" si="199"/>
        <v>2.6373394030694607E-4</v>
      </c>
      <c r="AQ100" s="5">
        <f t="shared" si="200"/>
        <v>7.5049338834304533E-5</v>
      </c>
      <c r="AR100" s="5">
        <f t="shared" si="201"/>
        <v>1.8350684528155097E-3</v>
      </c>
      <c r="AS100" s="5">
        <f t="shared" si="202"/>
        <v>1.8762106875276337E-3</v>
      </c>
      <c r="AT100" s="5">
        <f t="shared" si="203"/>
        <v>9.5913766557100162E-4</v>
      </c>
      <c r="AU100" s="5">
        <f t="shared" si="204"/>
        <v>3.2688051067770129E-4</v>
      </c>
      <c r="AV100" s="5">
        <f t="shared" si="205"/>
        <v>8.3552292931773811E-5</v>
      </c>
      <c r="AW100" s="5">
        <f t="shared" si="206"/>
        <v>5.5231314411951743E-7</v>
      </c>
      <c r="AX100" s="5">
        <f t="shared" si="207"/>
        <v>1.8284068688511894E-4</v>
      </c>
      <c r="AY100" s="5">
        <f t="shared" si="208"/>
        <v>2.0811993551937786E-4</v>
      </c>
      <c r="AZ100" s="5">
        <f t="shared" si="209"/>
        <v>1.1844712546886421E-4</v>
      </c>
      <c r="BA100" s="5">
        <f t="shared" si="210"/>
        <v>4.4941142541437958E-5</v>
      </c>
      <c r="BB100" s="5">
        <f t="shared" si="211"/>
        <v>1.2788657501828272E-5</v>
      </c>
      <c r="BC100" s="5">
        <f t="shared" si="212"/>
        <v>2.9113591947203801E-6</v>
      </c>
      <c r="BD100" s="5">
        <f t="shared" si="213"/>
        <v>3.4813032644239443E-4</v>
      </c>
      <c r="BE100" s="5">
        <f t="shared" si="214"/>
        <v>3.5593540836123294E-4</v>
      </c>
      <c r="BF100" s="5">
        <f t="shared" si="215"/>
        <v>1.819577401083459E-4</v>
      </c>
      <c r="BG100" s="5">
        <f t="shared" si="216"/>
        <v>6.2012410880525026E-5</v>
      </c>
      <c r="BH100" s="5">
        <f t="shared" si="217"/>
        <v>1.5850682283116597E-5</v>
      </c>
      <c r="BI100" s="5">
        <f t="shared" si="218"/>
        <v>3.2412109159808153E-6</v>
      </c>
      <c r="BJ100" s="8">
        <f t="shared" si="219"/>
        <v>0.3236338957290239</v>
      </c>
      <c r="BK100" s="8">
        <f t="shared" si="220"/>
        <v>0.29402887926876115</v>
      </c>
      <c r="BL100" s="8">
        <f t="shared" si="221"/>
        <v>0.35393950317636091</v>
      </c>
      <c r="BM100" s="8">
        <f t="shared" si="222"/>
        <v>0.36644637378419309</v>
      </c>
      <c r="BN100" s="8">
        <f t="shared" si="223"/>
        <v>0.63327533711189565</v>
      </c>
    </row>
    <row r="101" spans="1:66" x14ac:dyDescent="0.25">
      <c r="A101" t="s">
        <v>24</v>
      </c>
      <c r="B101" t="s">
        <v>291</v>
      </c>
      <c r="C101" t="s">
        <v>294</v>
      </c>
      <c r="D101" s="11">
        <v>44289</v>
      </c>
      <c r="E101">
        <f>VLOOKUP(A101,home!$A$2:$E$405,3,FALSE)</f>
        <v>1.59861591695502</v>
      </c>
      <c r="F101">
        <f>VLOOKUP(B101,home!$B$2:$E$405,3,FALSE)</f>
        <v>0.38</v>
      </c>
      <c r="G101">
        <f>VLOOKUP(C101,away!$B$2:$E$405,4,FALSE)</f>
        <v>0.5</v>
      </c>
      <c r="H101">
        <f>VLOOKUP(A101,away!$A$2:$E$405,3,FALSE)</f>
        <v>1.4152249134948101</v>
      </c>
      <c r="I101">
        <f>VLOOKUP(C101,away!$B$2:$E$405,3,FALSE)</f>
        <v>1.25</v>
      </c>
      <c r="J101">
        <f>VLOOKUP(B101,home!$B$2:$E$405,4,FALSE)</f>
        <v>1.1299999999999999</v>
      </c>
      <c r="K101" s="3">
        <f t="shared" si="168"/>
        <v>0.30373702422145382</v>
      </c>
      <c r="L101" s="3">
        <f t="shared" si="169"/>
        <v>1.999005190311419</v>
      </c>
      <c r="M101" s="5">
        <f t="shared" si="170"/>
        <v>9.9984289080411543E-2</v>
      </c>
      <c r="N101" s="5">
        <f t="shared" si="171"/>
        <v>3.0368930434181797E-2</v>
      </c>
      <c r="O101" s="5">
        <f t="shared" si="172"/>
        <v>0.19986911282133998</v>
      </c>
      <c r="P101" s="5">
        <f t="shared" si="173"/>
        <v>6.0707649562135813E-2</v>
      </c>
      <c r="Q101" s="5">
        <f t="shared" si="174"/>
        <v>4.6120842794333608E-3</v>
      </c>
      <c r="R101" s="5">
        <f t="shared" si="175"/>
        <v>0.19976969695639868</v>
      </c>
      <c r="S101" s="5">
        <f t="shared" si="176"/>
        <v>9.2149945487813682E-3</v>
      </c>
      <c r="T101" s="5">
        <f t="shared" si="177"/>
        <v>9.219580412740987E-3</v>
      </c>
      <c r="U101" s="5">
        <f t="shared" si="178"/>
        <v>6.0677453283158142E-2</v>
      </c>
      <c r="V101" s="5">
        <f t="shared" si="179"/>
        <v>6.2167618191660964E-4</v>
      </c>
      <c r="W101" s="5">
        <f t="shared" si="180"/>
        <v>4.6695358483121231E-4</v>
      </c>
      <c r="X101" s="5">
        <f t="shared" si="181"/>
        <v>9.3344263971211676E-4</v>
      </c>
      <c r="Y101" s="5">
        <f t="shared" si="182"/>
        <v>9.3297834082125696E-4</v>
      </c>
      <c r="Z101" s="5">
        <f t="shared" si="183"/>
        <v>0.13311355369426009</v>
      </c>
      <c r="AA101" s="5">
        <f t="shared" si="184"/>
        <v>4.0431514682637268E-2</v>
      </c>
      <c r="AB101" s="5">
        <f t="shared" si="185"/>
        <v>6.1402739772351295E-3</v>
      </c>
      <c r="AC101" s="5">
        <f t="shared" si="186"/>
        <v>2.3591518815125825E-5</v>
      </c>
      <c r="AD101" s="5">
        <f t="shared" si="187"/>
        <v>3.5457773076543153E-5</v>
      </c>
      <c r="AE101" s="5">
        <f t="shared" si="188"/>
        <v>7.0880272416894231E-5</v>
      </c>
      <c r="AF101" s="5">
        <f t="shared" si="189"/>
        <v>7.0845016226029462E-5</v>
      </c>
      <c r="AG101" s="5">
        <f t="shared" si="190"/>
        <v>4.7206518381176541E-5</v>
      </c>
      <c r="AH101" s="5">
        <f t="shared" si="191"/>
        <v>6.6523671183905925E-2</v>
      </c>
      <c r="AI101" s="5">
        <f t="shared" si="192"/>
        <v>2.0205701925686059E-2</v>
      </c>
      <c r="AJ101" s="5">
        <f t="shared" si="193"/>
        <v>3.0686098876067909E-3</v>
      </c>
      <c r="AK101" s="5">
        <f t="shared" si="194"/>
        <v>3.1068347858607216E-4</v>
      </c>
      <c r="AL101" s="5">
        <f t="shared" si="195"/>
        <v>5.7296428070428945E-7</v>
      </c>
      <c r="AM101" s="5">
        <f t="shared" si="196"/>
        <v>2.1539676959577603E-6</v>
      </c>
      <c r="AN101" s="5">
        <f t="shared" si="197"/>
        <v>4.3057926039826902E-6</v>
      </c>
      <c r="AO101" s="5">
        <f t="shared" si="198"/>
        <v>4.3036508818829615E-6</v>
      </c>
      <c r="AP101" s="5">
        <f t="shared" si="199"/>
        <v>2.8676734833907851E-6</v>
      </c>
      <c r="AQ101" s="5">
        <f t="shared" si="200"/>
        <v>1.4331235443541516E-6</v>
      </c>
      <c r="AR101" s="5">
        <f t="shared" si="201"/>
        <v>2.6596232795039632E-2</v>
      </c>
      <c r="AS101" s="5">
        <f t="shared" si="202"/>
        <v>8.0782606046663763E-3</v>
      </c>
      <c r="AT101" s="5">
        <f t="shared" si="203"/>
        <v>1.2268334184733834E-3</v>
      </c>
      <c r="AU101" s="5">
        <f t="shared" si="204"/>
        <v>1.2421157724751299E-4</v>
      </c>
      <c r="AV101" s="5">
        <f t="shared" si="205"/>
        <v>9.4319137117532077E-6</v>
      </c>
      <c r="AW101" s="5">
        <f t="shared" si="206"/>
        <v>9.6635501116477703E-9</v>
      </c>
      <c r="AX101" s="5">
        <f t="shared" si="207"/>
        <v>1.0903995637322518E-7</v>
      </c>
      <c r="AY101" s="5">
        <f t="shared" si="208"/>
        <v>2.1797143874140777E-7</v>
      </c>
      <c r="AZ101" s="5">
        <f t="shared" si="209"/>
        <v>2.1786301869186091E-7</v>
      </c>
      <c r="BA101" s="5">
        <f t="shared" si="210"/>
        <v>1.451697683806479E-7</v>
      </c>
      <c r="BB101" s="5">
        <f t="shared" si="211"/>
        <v>7.2548780117305414E-8</v>
      </c>
      <c r="BC101" s="5">
        <f t="shared" si="212"/>
        <v>2.9005077601051091E-8</v>
      </c>
      <c r="BD101" s="5">
        <f t="shared" si="213"/>
        <v>8.8610012333358353E-3</v>
      </c>
      <c r="BE101" s="5">
        <f t="shared" si="214"/>
        <v>2.691414146236058E-3</v>
      </c>
      <c r="BF101" s="5">
        <f t="shared" si="215"/>
        <v>4.0874106186263248E-4</v>
      </c>
      <c r="BG101" s="5">
        <f t="shared" si="216"/>
        <v>4.1383264602424383E-5</v>
      </c>
      <c r="BH101" s="5">
        <f t="shared" si="217"/>
        <v>3.1424074107273512E-6</v>
      </c>
      <c r="BI101" s="5">
        <f t="shared" si="218"/>
        <v>1.9089309516515392E-7</v>
      </c>
      <c r="BJ101" s="8">
        <f t="shared" si="219"/>
        <v>4.6774215078070849E-2</v>
      </c>
      <c r="BK101" s="8">
        <f t="shared" si="220"/>
        <v>0.17055299182777989</v>
      </c>
      <c r="BL101" s="8">
        <f t="shared" si="221"/>
        <v>0.64503756151223579</v>
      </c>
      <c r="BM101" s="8">
        <f t="shared" si="222"/>
        <v>0.40016635067055673</v>
      </c>
      <c r="BN101" s="8">
        <f t="shared" si="223"/>
        <v>0.59531176313390122</v>
      </c>
    </row>
    <row r="102" spans="1:66" x14ac:dyDescent="0.25">
      <c r="A102" t="s">
        <v>40</v>
      </c>
      <c r="B102" t="s">
        <v>339</v>
      </c>
      <c r="C102" t="s">
        <v>233</v>
      </c>
      <c r="D102" s="11">
        <v>44289</v>
      </c>
      <c r="E102">
        <f>VLOOKUP(A102,home!$A$2:$E$405,3,FALSE)</f>
        <v>1.4709480122324201</v>
      </c>
      <c r="F102">
        <f>VLOOKUP(B102,home!$B$2:$E$405,3,FALSE)</f>
        <v>1.44</v>
      </c>
      <c r="G102">
        <f>VLOOKUP(C102,away!$B$2:$E$405,4,FALSE)</f>
        <v>0.93</v>
      </c>
      <c r="H102">
        <f>VLOOKUP(A102,away!$A$2:$E$405,3,FALSE)</f>
        <v>1.15290519877676</v>
      </c>
      <c r="I102">
        <f>VLOOKUP(C102,away!$B$2:$E$405,3,FALSE)</f>
        <v>0.59</v>
      </c>
      <c r="J102">
        <f>VLOOKUP(B102,home!$B$2:$E$405,4,FALSE)</f>
        <v>0.76</v>
      </c>
      <c r="K102" s="3">
        <f t="shared" si="168"/>
        <v>1.9698935779816571</v>
      </c>
      <c r="L102" s="3">
        <f t="shared" si="169"/>
        <v>0.51696269113149917</v>
      </c>
      <c r="M102" s="5">
        <f t="shared" si="170"/>
        <v>8.3171023329009455E-2</v>
      </c>
      <c r="N102" s="5">
        <f t="shared" si="171"/>
        <v>0.16383806472997831</v>
      </c>
      <c r="O102" s="5">
        <f t="shared" si="172"/>
        <v>4.2996316044325418E-2</v>
      </c>
      <c r="P102" s="5">
        <f t="shared" si="173"/>
        <v>8.469816685258634E-2</v>
      </c>
      <c r="Q102" s="5">
        <f t="shared" si="174"/>
        <v>0.16137177577026365</v>
      </c>
      <c r="R102" s="5">
        <f t="shared" si="175"/>
        <v>1.111374562550746E-2</v>
      </c>
      <c r="S102" s="5">
        <f t="shared" si="176"/>
        <v>2.1563337749886717E-2</v>
      </c>
      <c r="T102" s="5">
        <f t="shared" si="177"/>
        <v>8.3423187474864352E-2</v>
      </c>
      <c r="U102" s="5">
        <f t="shared" si="178"/>
        <v>2.1892896135008878E-2</v>
      </c>
      <c r="V102" s="5">
        <f t="shared" si="179"/>
        <v>2.4399191843718238E-3</v>
      </c>
      <c r="W102" s="5">
        <f t="shared" si="180"/>
        <v>0.10596174158577948</v>
      </c>
      <c r="X102" s="5">
        <f t="shared" si="181"/>
        <v>5.4778267087165045E-2</v>
      </c>
      <c r="Y102" s="5">
        <f t="shared" si="182"/>
        <v>1.4159160184450431E-2</v>
      </c>
      <c r="Z102" s="5">
        <f t="shared" si="183"/>
        <v>1.9151306157044216E-3</v>
      </c>
      <c r="AA102" s="5">
        <f t="shared" si="184"/>
        <v>3.7726035008721973E-3</v>
      </c>
      <c r="AB102" s="5">
        <f t="shared" si="185"/>
        <v>3.7158137043196292E-3</v>
      </c>
      <c r="AC102" s="5">
        <f t="shared" si="186"/>
        <v>1.552949827905017E-4</v>
      </c>
      <c r="AD102" s="5">
        <f t="shared" si="187"/>
        <v>5.2183338565394713E-2</v>
      </c>
      <c r="AE102" s="5">
        <f t="shared" si="188"/>
        <v>2.6976839136992593E-2</v>
      </c>
      <c r="AF102" s="5">
        <f t="shared" si="189"/>
        <v>6.9730096792406182E-3</v>
      </c>
      <c r="AG102" s="5">
        <f t="shared" si="190"/>
        <v>1.2015952830220745E-3</v>
      </c>
      <c r="AH102" s="5">
        <f t="shared" si="191"/>
        <v>2.4751276924072063E-4</v>
      </c>
      <c r="AI102" s="5">
        <f t="shared" si="192"/>
        <v>4.8757381459575136E-4</v>
      </c>
      <c r="AJ102" s="5">
        <f t="shared" si="193"/>
        <v>4.8023426308209491E-4</v>
      </c>
      <c r="AK102" s="5">
        <f t="shared" si="194"/>
        <v>3.1533679692405755E-4</v>
      </c>
      <c r="AL102" s="5">
        <f t="shared" si="195"/>
        <v>6.3258571734666654E-6</v>
      </c>
      <c r="AM102" s="5">
        <f t="shared" si="196"/>
        <v>2.0559124703522724E-2</v>
      </c>
      <c r="AN102" s="5">
        <f t="shared" si="197"/>
        <v>1.0628300434041192E-2</v>
      </c>
      <c r="AO102" s="5">
        <f t="shared" si="198"/>
        <v>2.7472173972680068E-3</v>
      </c>
      <c r="AP102" s="5">
        <f t="shared" si="199"/>
        <v>4.7340296627164743E-4</v>
      </c>
      <c r="AQ102" s="5">
        <f t="shared" si="200"/>
        <v>6.118291785835628E-5</v>
      </c>
      <c r="AR102" s="5">
        <f t="shared" si="201"/>
        <v>2.5590973455218541E-5</v>
      </c>
      <c r="AS102" s="5">
        <f t="shared" si="202"/>
        <v>5.0411494263734056E-5</v>
      </c>
      <c r="AT102" s="5">
        <f t="shared" si="203"/>
        <v>4.9652639403294436E-5</v>
      </c>
      <c r="AU102" s="5">
        <f t="shared" si="204"/>
        <v>3.2603471830129572E-5</v>
      </c>
      <c r="AV102" s="5">
        <f t="shared" si="205"/>
        <v>1.6056342444519525E-5</v>
      </c>
      <c r="AW102" s="5">
        <f t="shared" si="206"/>
        <v>1.7894470297413151E-7</v>
      </c>
      <c r="AX102" s="5">
        <f t="shared" si="207"/>
        <v>6.7498812870655771E-3</v>
      </c>
      <c r="AY102" s="5">
        <f t="shared" si="208"/>
        <v>3.4894367949795677E-3</v>
      </c>
      <c r="AZ102" s="5">
        <f t="shared" si="209"/>
        <v>9.0195431803295506E-4</v>
      </c>
      <c r="BA102" s="5">
        <f t="shared" si="210"/>
        <v>1.5542557717599756E-4</v>
      </c>
      <c r="BB102" s="5">
        <f t="shared" si="211"/>
        <v>2.0087306161892546E-5</v>
      </c>
      <c r="BC102" s="5">
        <f t="shared" si="212"/>
        <v>2.0768775702068638E-6</v>
      </c>
      <c r="BD102" s="5">
        <f t="shared" si="213"/>
        <v>2.204929751014089E-6</v>
      </c>
      <c r="BE102" s="5">
        <f t="shared" si="214"/>
        <v>4.3434769564233478E-6</v>
      </c>
      <c r="BF102" s="5">
        <f t="shared" si="215"/>
        <v>4.2780936812848335E-6</v>
      </c>
      <c r="BG102" s="5">
        <f t="shared" si="216"/>
        <v>2.809129756255634E-6</v>
      </c>
      <c r="BH102" s="5">
        <f t="shared" si="217"/>
        <v>1.3834216666412876E-6</v>
      </c>
      <c r="BI102" s="5">
        <f t="shared" si="218"/>
        <v>5.4503869135147085E-7</v>
      </c>
      <c r="BJ102" s="8">
        <f t="shared" si="219"/>
        <v>0.71665507007709928</v>
      </c>
      <c r="BK102" s="8">
        <f t="shared" si="220"/>
        <v>0.19552350475079788</v>
      </c>
      <c r="BL102" s="8">
        <f t="shared" si="221"/>
        <v>8.5211911665776047E-2</v>
      </c>
      <c r="BM102" s="8">
        <f t="shared" si="222"/>
        <v>0.4486272669074306</v>
      </c>
      <c r="BN102" s="8">
        <f t="shared" si="223"/>
        <v>0.54718909235167068</v>
      </c>
    </row>
    <row r="103" spans="1:66" x14ac:dyDescent="0.25">
      <c r="A103" t="s">
        <v>40</v>
      </c>
      <c r="B103" t="s">
        <v>334</v>
      </c>
      <c r="C103" t="s">
        <v>239</v>
      </c>
      <c r="D103" s="11">
        <v>44289</v>
      </c>
      <c r="E103">
        <f>VLOOKUP(A103,home!$A$2:$E$405,3,FALSE)</f>
        <v>1.4709480122324201</v>
      </c>
      <c r="F103">
        <f>VLOOKUP(B103,home!$B$2:$E$405,3,FALSE)</f>
        <v>0.85</v>
      </c>
      <c r="G103">
        <f>VLOOKUP(C103,away!$B$2:$E$405,4,FALSE)</f>
        <v>0.42</v>
      </c>
      <c r="H103">
        <f>VLOOKUP(A103,away!$A$2:$E$405,3,FALSE)</f>
        <v>1.15290519877676</v>
      </c>
      <c r="I103">
        <f>VLOOKUP(C103,away!$B$2:$E$405,3,FALSE)</f>
        <v>0.72</v>
      </c>
      <c r="J103">
        <f>VLOOKUP(B103,home!$B$2:$E$405,4,FALSE)</f>
        <v>1.25</v>
      </c>
      <c r="K103" s="3">
        <f t="shared" si="168"/>
        <v>0.52512844036697393</v>
      </c>
      <c r="L103" s="3">
        <f t="shared" si="169"/>
        <v>1.0376146788990839</v>
      </c>
      <c r="M103" s="5">
        <f t="shared" si="170"/>
        <v>0.20956043277874206</v>
      </c>
      <c r="N103" s="5">
        <f t="shared" si="171"/>
        <v>0.1100461432277289</v>
      </c>
      <c r="O103" s="5">
        <f t="shared" si="172"/>
        <v>0.21744298116766747</v>
      </c>
      <c r="P103" s="5">
        <f t="shared" si="173"/>
        <v>0.1141854935693225</v>
      </c>
      <c r="Q103" s="5">
        <f t="shared" si="174"/>
        <v>2.889417978078895E-2</v>
      </c>
      <c r="R103" s="5">
        <f t="shared" si="175"/>
        <v>0.11281101454157441</v>
      </c>
      <c r="S103" s="5">
        <f t="shared" si="176"/>
        <v>1.5554375853284178E-2</v>
      </c>
      <c r="T103" s="5">
        <f t="shared" si="177"/>
        <v>2.9981025075295726E-2</v>
      </c>
      <c r="U103" s="5">
        <f t="shared" si="178"/>
        <v>5.9240272122432991E-2</v>
      </c>
      <c r="V103" s="5">
        <f t="shared" si="179"/>
        <v>9.4169816973524543E-4</v>
      </c>
      <c r="W103" s="5">
        <f t="shared" si="180"/>
        <v>5.0577185213228851E-3</v>
      </c>
      <c r="X103" s="5">
        <f t="shared" si="181"/>
        <v>5.2479629794643934E-3</v>
      </c>
      <c r="Y103" s="5">
        <f t="shared" si="182"/>
        <v>2.7226817109056133E-3</v>
      </c>
      <c r="Z103" s="5">
        <f t="shared" si="183"/>
        <v>3.9018121543278543E-2</v>
      </c>
      <c r="AA103" s="5">
        <f t="shared" si="184"/>
        <v>2.0489525312070888E-2</v>
      </c>
      <c r="AB103" s="5">
        <f t="shared" si="185"/>
        <v>5.3798162354937095E-3</v>
      </c>
      <c r="AC103" s="5">
        <f t="shared" si="186"/>
        <v>3.2069588733526883E-5</v>
      </c>
      <c r="AD103" s="5">
        <f t="shared" si="187"/>
        <v>6.6398795972936098E-4</v>
      </c>
      <c r="AE103" s="5">
        <f t="shared" si="188"/>
        <v>6.8896365362743864E-4</v>
      </c>
      <c r="AF103" s="5">
        <f t="shared" si="189"/>
        <v>3.5743940011588718E-4</v>
      </c>
      <c r="AG103" s="5">
        <f t="shared" si="190"/>
        <v>1.2362812279237583E-4</v>
      </c>
      <c r="AH103" s="5">
        <f t="shared" si="191"/>
        <v>1.0121443914093597E-2</v>
      </c>
      <c r="AI103" s="5">
        <f t="shared" si="192"/>
        <v>5.3150580568697712E-3</v>
      </c>
      <c r="AJ103" s="5">
        <f t="shared" si="193"/>
        <v>1.3955440739319707E-3</v>
      </c>
      <c r="AK103" s="5">
        <f t="shared" si="194"/>
        <v>2.442799610024229E-4</v>
      </c>
      <c r="AL103" s="5">
        <f t="shared" si="195"/>
        <v>6.9896435496852391E-7</v>
      </c>
      <c r="AM103" s="5">
        <f t="shared" si="196"/>
        <v>6.97357923430257E-5</v>
      </c>
      <c r="AN103" s="5">
        <f t="shared" si="197"/>
        <v>7.2358881779781788E-5</v>
      </c>
      <c r="AO103" s="5">
        <f t="shared" si="198"/>
        <v>3.7540318941712528E-5</v>
      </c>
      <c r="AP103" s="5">
        <f t="shared" si="199"/>
        <v>1.2984128661491415E-5</v>
      </c>
      <c r="AQ103" s="5">
        <f t="shared" si="200"/>
        <v>3.3681306229694511E-6</v>
      </c>
      <c r="AR103" s="5">
        <f t="shared" si="201"/>
        <v>2.1004317553834635E-3</v>
      </c>
      <c r="AS103" s="5">
        <f t="shared" si="202"/>
        <v>1.1029964518017835E-3</v>
      </c>
      <c r="AT103" s="5">
        <f t="shared" si="203"/>
        <v>2.896074032324883E-4</v>
      </c>
      <c r="AU103" s="5">
        <f t="shared" si="204"/>
        <v>5.0693694659401965E-5</v>
      </c>
      <c r="AV103" s="5">
        <f t="shared" si="205"/>
        <v>6.6551752032328368E-6</v>
      </c>
      <c r="AW103" s="5">
        <f t="shared" si="206"/>
        <v>1.0579232815135077E-8</v>
      </c>
      <c r="AX103" s="5">
        <f t="shared" si="207"/>
        <v>6.1033746451413708E-6</v>
      </c>
      <c r="AY103" s="5">
        <f t="shared" si="208"/>
        <v>6.3329511226191723E-6</v>
      </c>
      <c r="AZ103" s="5">
        <f t="shared" si="209"/>
        <v>3.2855815227900429E-6</v>
      </c>
      <c r="BA103" s="5">
        <f t="shared" si="210"/>
        <v>1.1363892055888511E-6</v>
      </c>
      <c r="BB103" s="5">
        <f t="shared" si="211"/>
        <v>2.9478353016536517E-7</v>
      </c>
      <c r="BC103" s="5">
        <f t="shared" si="212"/>
        <v>6.1174343599454775E-8</v>
      </c>
      <c r="BD103" s="5">
        <f t="shared" si="213"/>
        <v>3.6323980356860842E-4</v>
      </c>
      <c r="BE103" s="5">
        <f t="shared" si="214"/>
        <v>1.9074755152718932E-4</v>
      </c>
      <c r="BF103" s="5">
        <f t="shared" si="215"/>
        <v>5.0083482118645951E-5</v>
      </c>
      <c r="BG103" s="5">
        <f t="shared" si="216"/>
        <v>8.7667536177039253E-6</v>
      </c>
      <c r="BH103" s="5">
        <f t="shared" si="217"/>
        <v>1.1509179135865971E-6</v>
      </c>
      <c r="BI103" s="5">
        <f t="shared" si="218"/>
        <v>1.2087594579042832E-7</v>
      </c>
      <c r="BJ103" s="8">
        <f t="shared" si="219"/>
        <v>0.18399693193849043</v>
      </c>
      <c r="BK103" s="8">
        <f t="shared" si="220"/>
        <v>0.34028110187529509</v>
      </c>
      <c r="BL103" s="8">
        <f t="shared" si="221"/>
        <v>0.43660442925010906</v>
      </c>
      <c r="BM103" s="8">
        <f t="shared" si="222"/>
        <v>0.20695401716945913</v>
      </c>
      <c r="BN103" s="8">
        <f t="shared" si="223"/>
        <v>0.79294024506582428</v>
      </c>
    </row>
    <row r="104" spans="1:66" s="15" customFormat="1" x14ac:dyDescent="0.25">
      <c r="A104" s="15" t="s">
        <v>40</v>
      </c>
      <c r="B104" s="15" t="s">
        <v>332</v>
      </c>
      <c r="C104" s="15" t="s">
        <v>238</v>
      </c>
      <c r="D104" s="16">
        <v>44289</v>
      </c>
      <c r="E104" s="15">
        <f>VLOOKUP(A104,home!$A$2:$E$405,3,FALSE)</f>
        <v>1.4709480122324201</v>
      </c>
      <c r="F104" s="15">
        <f>VLOOKUP(B104,home!$B$2:$E$405,3,FALSE)</f>
        <v>1.02</v>
      </c>
      <c r="G104" s="15">
        <f>VLOOKUP(C104,away!$B$2:$E$405,4,FALSE)</f>
        <v>0.85</v>
      </c>
      <c r="H104" s="15">
        <f>VLOOKUP(A104,away!$A$2:$E$405,3,FALSE)</f>
        <v>1.15290519877676</v>
      </c>
      <c r="I104" s="15">
        <f>VLOOKUP(C104,away!$B$2:$E$405,3,FALSE)</f>
        <v>0.47</v>
      </c>
      <c r="J104" s="15">
        <f>VLOOKUP(B104,home!$B$2:$E$405,4,FALSE)</f>
        <v>1.03</v>
      </c>
      <c r="K104" s="17">
        <f t="shared" si="168"/>
        <v>1.2753119266055082</v>
      </c>
      <c r="L104" s="17">
        <f t="shared" si="169"/>
        <v>0.55812140672782951</v>
      </c>
      <c r="M104" s="18">
        <f t="shared" si="170"/>
        <v>0.15986375890445731</v>
      </c>
      <c r="N104" s="18">
        <f t="shared" si="171"/>
        <v>0.20387615836284195</v>
      </c>
      <c r="O104" s="18">
        <f t="shared" si="172"/>
        <v>8.9223386004554289E-2</v>
      </c>
      <c r="P104" s="18">
        <f t="shared" si="173"/>
        <v>0.11378764830373508</v>
      </c>
      <c r="Q104" s="18">
        <f t="shared" si="174"/>
        <v>0.13000284815532287</v>
      </c>
      <c r="R104" s="18">
        <f t="shared" si="175"/>
        <v>2.4898740854940985E-2</v>
      </c>
      <c r="S104" s="18">
        <f t="shared" si="176"/>
        <v>2.0247911401596444E-2</v>
      </c>
      <c r="T104" s="18">
        <f t="shared" si="177"/>
        <v>7.2557372491073205E-2</v>
      </c>
      <c r="U104" s="18">
        <f t="shared" si="178"/>
        <v>3.1753661169766072E-2</v>
      </c>
      <c r="V104" s="18">
        <f t="shared" si="179"/>
        <v>1.6013373145838145E-3</v>
      </c>
      <c r="W104" s="18">
        <f t="shared" si="180"/>
        <v>5.526472758172267E-2</v>
      </c>
      <c r="X104" s="18">
        <f t="shared" si="181"/>
        <v>3.0844427500341335E-2</v>
      </c>
      <c r="Y104" s="18">
        <f t="shared" si="182"/>
        <v>8.6074676331025259E-3</v>
      </c>
      <c r="Z104" s="18">
        <f t="shared" si="183"/>
        <v>4.6321734239037817E-3</v>
      </c>
      <c r="AA104" s="18">
        <f t="shared" si="184"/>
        <v>5.9074660136095658E-3</v>
      </c>
      <c r="AB104" s="18">
        <f t="shared" si="185"/>
        <v>3.7669309315864889E-3</v>
      </c>
      <c r="AC104" s="18">
        <f t="shared" si="186"/>
        <v>7.1237380667219489E-5</v>
      </c>
      <c r="AD104" s="18">
        <f t="shared" si="187"/>
        <v>1.761994155139384E-2</v>
      </c>
      <c r="AE104" s="18">
        <f t="shared" si="188"/>
        <v>9.8340665651260647E-3</v>
      </c>
      <c r="AF104" s="18">
        <f t="shared" si="189"/>
        <v>2.7443015325916364E-3</v>
      </c>
      <c r="AG104" s="18">
        <f t="shared" si="190"/>
        <v>5.1055114395179421E-4</v>
      </c>
      <c r="AH104" s="18">
        <f t="shared" si="191"/>
        <v>6.4632878688911121E-4</v>
      </c>
      <c r="AI104" s="18">
        <f t="shared" si="192"/>
        <v>8.242708104281534E-4</v>
      </c>
      <c r="AJ104" s="18">
        <f t="shared" si="193"/>
        <v>5.2560119764590604E-4</v>
      </c>
      <c r="AK104" s="18">
        <f t="shared" si="194"/>
        <v>2.2343515866532084E-4</v>
      </c>
      <c r="AL104" s="18">
        <f t="shared" si="195"/>
        <v>2.0282105395220655E-6</v>
      </c>
      <c r="AM104" s="18">
        <f t="shared" si="196"/>
        <v>4.4941843213169054E-3</v>
      </c>
      <c r="AN104" s="18">
        <f t="shared" si="197"/>
        <v>2.5083004755075467E-3</v>
      </c>
      <c r="AO104" s="18">
        <f t="shared" si="198"/>
        <v>6.999680949431777E-4</v>
      </c>
      <c r="AP104" s="18">
        <f t="shared" si="199"/>
        <v>1.3022239260476179E-4</v>
      </c>
      <c r="AQ104" s="18">
        <f t="shared" si="200"/>
        <v>1.8169976237008335E-5</v>
      </c>
      <c r="AR104" s="18">
        <f t="shared" si="201"/>
        <v>7.2145986349448469E-5</v>
      </c>
      <c r="AS104" s="18">
        <f t="shared" si="202"/>
        <v>9.2008636848169839E-5</v>
      </c>
      <c r="AT104" s="18">
        <f t="shared" si="203"/>
        <v>5.8669855961593024E-5</v>
      </c>
      <c r="AU104" s="18">
        <f t="shared" si="204"/>
        <v>2.4940789013348934E-5</v>
      </c>
      <c r="AV104" s="18">
        <f t="shared" si="205"/>
        <v>7.9518214219188863E-6</v>
      </c>
      <c r="AW104" s="18">
        <f t="shared" si="206"/>
        <v>4.0101039983224839E-8</v>
      </c>
      <c r="AX104" s="18">
        <f t="shared" si="207"/>
        <v>9.5524781088982111E-4</v>
      </c>
      <c r="AY104" s="18">
        <f t="shared" si="208"/>
        <v>5.3314425198750653E-4</v>
      </c>
      <c r="AZ104" s="18">
        <f t="shared" si="209"/>
        <v>1.4877960995406177E-4</v>
      </c>
      <c r="BA104" s="18">
        <f t="shared" si="210"/>
        <v>2.7679028399992916E-5</v>
      </c>
      <c r="BB104" s="18">
        <f t="shared" si="211"/>
        <v>3.8620645668658966E-6</v>
      </c>
      <c r="BC104" s="18">
        <f t="shared" si="212"/>
        <v>4.3110018178658011E-7</v>
      </c>
      <c r="BD104" s="18">
        <f t="shared" si="213"/>
        <v>6.7110365651868252E-6</v>
      </c>
      <c r="BE104" s="18">
        <f t="shared" si="214"/>
        <v>8.5586649714684228E-6</v>
      </c>
      <c r="BF104" s="18">
        <f t="shared" si="215"/>
        <v>5.4574837569672369E-6</v>
      </c>
      <c r="BG104" s="18">
        <f t="shared" si="216"/>
        <v>2.3199980415053829E-6</v>
      </c>
      <c r="BH104" s="18">
        <f t="shared" si="217"/>
        <v>7.3968029300830947E-7</v>
      </c>
      <c r="BI104" s="18">
        <f t="shared" si="218"/>
        <v>1.8866461990971081E-7</v>
      </c>
      <c r="BJ104" s="19">
        <f t="shared" si="219"/>
        <v>0.54138185164405728</v>
      </c>
      <c r="BK104" s="19">
        <f t="shared" si="220"/>
        <v>0.2961070657675669</v>
      </c>
      <c r="BL104" s="19">
        <f t="shared" si="221"/>
        <v>0.15804951354592839</v>
      </c>
      <c r="BM104" s="19">
        <f t="shared" si="222"/>
        <v>0.27798495964465647</v>
      </c>
      <c r="BN104" s="19">
        <f t="shared" si="223"/>
        <v>0.72165254058585249</v>
      </c>
    </row>
    <row r="105" spans="1:66" x14ac:dyDescent="0.25">
      <c r="A105" t="s">
        <v>10</v>
      </c>
      <c r="B105" t="s">
        <v>49</v>
      </c>
      <c r="C105" t="s">
        <v>246</v>
      </c>
      <c r="D105" s="11">
        <v>44319</v>
      </c>
      <c r="E105">
        <f>VLOOKUP(A105,home!$A$2:$E$405,3,FALSE)</f>
        <v>1.5</v>
      </c>
      <c r="F105">
        <f>VLOOKUP(B105,home!$B$2:$E$405,3,FALSE)</f>
        <v>0.67</v>
      </c>
      <c r="G105">
        <f>VLOOKUP(C105,away!$B$2:$E$405,4,FALSE)</f>
        <v>1.17</v>
      </c>
      <c r="H105">
        <f>VLOOKUP(A105,away!$A$2:$E$405,3,FALSE)</f>
        <v>1.4027777777777799</v>
      </c>
      <c r="I105">
        <f>VLOOKUP(C105,away!$B$2:$E$405,3,FALSE)</f>
        <v>0.88</v>
      </c>
      <c r="J105">
        <f>VLOOKUP(B105,home!$B$2:$E$405,4,FALSE)</f>
        <v>0.57999999999999996</v>
      </c>
      <c r="K105" s="3">
        <f t="shared" ref="K105:K111" si="224">E105*F105*G105</f>
        <v>1.1758500000000001</v>
      </c>
      <c r="L105" s="3">
        <f t="shared" ref="L105:L111" si="225">H105*I105*J105</f>
        <v>0.71597777777777871</v>
      </c>
      <c r="M105" s="5">
        <f t="shared" ref="M105:M111" si="226">_xlfn.POISSON.DIST(0,K105,FALSE) * _xlfn.POISSON.DIST(0,L105,FALSE)</f>
        <v>0.15079593533586028</v>
      </c>
      <c r="N105" s="5">
        <f t="shared" ref="N105:N111" si="227">_xlfn.POISSON.DIST(1,K105,FALSE) * _xlfn.POISSON.DIST(0,L105,FALSE)</f>
        <v>0.17731340056467132</v>
      </c>
      <c r="O105" s="5">
        <f t="shared" ref="O105:O111" si="228">_xlfn.POISSON.DIST(0,K105,FALSE) * _xlfn.POISSON.DIST(1,L105,FALSE)</f>
        <v>0.10796653867969086</v>
      </c>
      <c r="P105" s="5">
        <f t="shared" ref="P105:P111" si="229">_xlfn.POISSON.DIST(1,K105,FALSE) * _xlfn.POISSON.DIST(1,L105,FALSE)</f>
        <v>0.12695245450651449</v>
      </c>
      <c r="Q105" s="5">
        <f t="shared" ref="Q105:Q111" si="230">_xlfn.POISSON.DIST(2,K105,FALSE) * _xlfn.POISSON.DIST(0,L105,FALSE)</f>
        <v>0.10424698102698442</v>
      </c>
      <c r="R105" s="5">
        <f t="shared" ref="R105:R111" si="231">_xlfn.POISSON.DIST(0,K105,FALSE) * _xlfn.POISSON.DIST(2,L105,FALSE)</f>
        <v>3.865082121912182E-2</v>
      </c>
      <c r="S105" s="5">
        <f t="shared" ref="S105:S111" si="232">_xlfn.POISSON.DIST(2,K105,FALSE) * _xlfn.POISSON.DIST(2,L105,FALSE)</f>
        <v>2.6719761493126805E-2</v>
      </c>
      <c r="T105" s="5">
        <f t="shared" ref="T105:T111" si="233">_xlfn.POISSON.DIST(2,K105,FALSE) * _xlfn.POISSON.DIST(1,L105,FALSE)</f>
        <v>7.4638521815742556E-2</v>
      </c>
      <c r="U105" s="5">
        <f t="shared" ref="U105:U111" si="234">_xlfn.POISSON.DIST(1,K105,FALSE) * _xlfn.POISSON.DIST(2,L105,FALSE)</f>
        <v>4.5447568130504393E-2</v>
      </c>
      <c r="V105" s="5">
        <f t="shared" ref="V105:V111" si="235">_xlfn.POISSON.DIST(3,K105,FALSE) * _xlfn.POISSON.DIST(3,L105,FALSE)</f>
        <v>2.4994332004049458E-3</v>
      </c>
      <c r="W105" s="5">
        <f t="shared" ref="W105:W111" si="236">_xlfn.POISSON.DIST(3,K105,FALSE) * _xlfn.POISSON.DIST(0,L105,FALSE)</f>
        <v>4.0859604213526544E-2</v>
      </c>
      <c r="X105" s="5">
        <f t="shared" ref="X105:X111" si="237">_xlfn.POISSON.DIST(3,K105,FALSE) * _xlfn.POISSON.DIST(1,L105,FALSE)</f>
        <v>2.9254568625680294E-2</v>
      </c>
      <c r="Y105" s="5">
        <f t="shared" ref="Y105:Y111" si="238">_xlfn.POISSON.DIST(3,K105,FALSE) * _xlfn.POISSON.DIST(2,L105,FALSE)</f>
        <v>1.047281051723105E-2</v>
      </c>
      <c r="Z105" s="5">
        <f t="shared" ref="Z105:Z111" si="239">_xlfn.POISSON.DIST(0,K105,FALSE) * _xlfn.POISSON.DIST(3,L105,FALSE)</f>
        <v>9.2243763619176862E-3</v>
      </c>
      <c r="AA105" s="5">
        <f t="shared" ref="AA105:AA111" si="240">_xlfn.POISSON.DIST(1,K105,FALSE) * _xlfn.POISSON.DIST(3,L105,FALSE)</f>
        <v>1.0846482945160912E-2</v>
      </c>
      <c r="AB105" s="5">
        <f t="shared" ref="AB105:AB111" si="241">_xlfn.POISSON.DIST(2,K105,FALSE) * _xlfn.POISSON.DIST(3,L105,FALSE)</f>
        <v>6.3769184855337309E-3</v>
      </c>
      <c r="AC105" s="5">
        <f t="shared" ref="AC105:AC111" si="242">_xlfn.POISSON.DIST(4,K105,FALSE) * _xlfn.POISSON.DIST(4,L105,FALSE)</f>
        <v>1.3151431227230776E-4</v>
      </c>
      <c r="AD105" s="5">
        <f t="shared" ref="AD105:AD111" si="243">_xlfn.POISSON.DIST(4,K105,FALSE) * _xlfn.POISSON.DIST(0,L105,FALSE)</f>
        <v>1.2011191403618801E-2</v>
      </c>
      <c r="AE105" s="5">
        <f t="shared" ref="AE105:AE111" si="244">_xlfn.POISSON.DIST(4,K105,FALSE) * _xlfn.POISSON.DIST(1,L105,FALSE)</f>
        <v>8.5997461296265475E-3</v>
      </c>
      <c r="AF105" s="5">
        <f t="shared" ref="AF105:AF111" si="245">_xlfn.POISSON.DIST(4,K105,FALSE) * _xlfn.POISSON.DIST(2,L105,FALSE)</f>
        <v>3.0786135616715339E-3</v>
      </c>
      <c r="AG105" s="5">
        <f t="shared" ref="AG105:AG111" si="246">_xlfn.POISSON.DIST(4,K105,FALSE) * _xlfn.POISSON.DIST(3,L105,FALSE)</f>
        <v>7.3473963217403923E-4</v>
      </c>
      <c r="AH105" s="5">
        <f t="shared" ref="AH105:AH111" si="247">_xlfn.POISSON.DIST(0,K105,FALSE) * _xlfn.POISSON.DIST(4,L105,FALSE)</f>
        <v>1.6511121222479235E-3</v>
      </c>
      <c r="AI105" s="5">
        <f t="shared" ref="AI105:AI111" si="248">_xlfn.POISSON.DIST(1,K105,FALSE) * _xlfn.POISSON.DIST(4,L105,FALSE)</f>
        <v>1.9414601889452211E-3</v>
      </c>
      <c r="AJ105" s="5">
        <f t="shared" ref="AJ105:AJ111" si="249">_xlfn.POISSON.DIST(2,K105,FALSE) * _xlfn.POISSON.DIST(4,L105,FALSE)</f>
        <v>1.1414329815856194E-3</v>
      </c>
      <c r="AK105" s="5">
        <f t="shared" ref="AK105:AK111" si="250">_xlfn.POISSON.DIST(3,K105,FALSE) * _xlfn.POISSON.DIST(4,L105,FALSE)</f>
        <v>4.4738465713248352E-4</v>
      </c>
      <c r="AL105" s="5">
        <f t="shared" ref="AL105:AL111" si="251">_xlfn.POISSON.DIST(5,K105,FALSE) * _xlfn.POISSON.DIST(5,L105,FALSE)</f>
        <v>4.4287837622464731E-6</v>
      </c>
      <c r="AM105" s="5">
        <f t="shared" ref="AM105:AM111" si="252">_xlfn.POISSON.DIST(5,K105,FALSE) * _xlfn.POISSON.DIST(0,L105,FALSE)</f>
        <v>2.8246718823890303E-3</v>
      </c>
      <c r="AN105" s="5">
        <f t="shared" ref="AN105:AN111" si="253">_xlfn.POISSON.DIST(5,K105,FALSE) * _xlfn.POISSON.DIST(1,L105,FALSE)</f>
        <v>2.0224022973042732E-3</v>
      </c>
      <c r="AO105" s="5">
        <f t="shared" ref="AO105:AO111" si="254">_xlfn.POISSON.DIST(5,K105,FALSE) * _xlfn.POISSON.DIST(2,L105,FALSE)</f>
        <v>7.239975512982939E-4</v>
      </c>
      <c r="AP105" s="5">
        <f t="shared" ref="AP105:AP111" si="255">_xlfn.POISSON.DIST(5,K105,FALSE) * _xlfn.POISSON.DIST(3,L105,FALSE)</f>
        <v>1.7278871929836862E-4</v>
      </c>
      <c r="AQ105" s="5">
        <f t="shared" ref="AQ105:AQ111" si="256">_xlfn.POISSON.DIST(5,K105,FALSE) * _xlfn.POISSON.DIST(4,L105,FALSE)</f>
        <v>3.0928220817078577E-5</v>
      </c>
      <c r="AR105" s="5">
        <f t="shared" ref="AR105:AR111" si="257">_xlfn.POISSON.DIST(0,K105,FALSE) * _xlfn.POISSON.DIST(5,L105,FALSE)</f>
        <v>2.3643191762980417E-4</v>
      </c>
      <c r="AS105" s="5">
        <f t="shared" ref="AS105:AS111" si="258">_xlfn.POISSON.DIST(1,K105,FALSE) * _xlfn.POISSON.DIST(5,L105,FALSE)</f>
        <v>2.7800847034500524E-4</v>
      </c>
      <c r="AT105" s="5">
        <f t="shared" ref="AT105:AT111" si="259">_xlfn.POISSON.DIST(2,K105,FALSE) * _xlfn.POISSON.DIST(5,L105,FALSE)</f>
        <v>1.6344812992758725E-4</v>
      </c>
      <c r="AU105" s="5">
        <f t="shared" ref="AU105:AU111" si="260">_xlfn.POISSON.DIST(3,K105,FALSE) * _xlfn.POISSON.DIST(5,L105,FALSE)</f>
        <v>6.4063494525117823E-5</v>
      </c>
      <c r="AV105" s="5">
        <f t="shared" ref="AV105:AV111" si="261">_xlfn.POISSON.DIST(4,K105,FALSE) * _xlfn.POISSON.DIST(5,L105,FALSE)</f>
        <v>1.8832265009339958E-5</v>
      </c>
      <c r="AW105" s="5">
        <f t="shared" ref="AW105:AW111" si="262">_xlfn.POISSON.DIST(6,K105,FALSE) * _xlfn.POISSON.DIST(6,L105,FALSE)</f>
        <v>1.0356987257933205E-7</v>
      </c>
      <c r="AX105" s="5">
        <f t="shared" ref="AX105:AX111" si="263">_xlfn.POISSON.DIST(6,K105,FALSE) * _xlfn.POISSON.DIST(0,L105,FALSE)</f>
        <v>5.5356507215118987E-4</v>
      </c>
      <c r="AY105" s="5">
        <f t="shared" ref="AY105:AY111" si="264">_xlfn.POISSON.DIST(6,K105,FALSE) * _xlfn.POISSON.DIST(1,L105,FALSE)</f>
        <v>3.9634029021420463E-4</v>
      </c>
      <c r="AZ105" s="5">
        <f t="shared" ref="AZ105:AZ111" si="265">_xlfn.POISSON.DIST(6,K105,FALSE) * _xlfn.POISSON.DIST(2,L105,FALSE)</f>
        <v>1.4188542011568303E-4</v>
      </c>
      <c r="BA105" s="5">
        <f t="shared" ref="BA105:BA111" si="266">_xlfn.POISSON.DIST(6,K105,FALSE) * _xlfn.POISSON.DIST(3,L105,FALSE)</f>
        <v>3.3862269264497765E-5</v>
      </c>
      <c r="BB105" s="5">
        <f t="shared" ref="BB105:BB111" si="267">_xlfn.POISSON.DIST(6,K105,FALSE) * _xlfn.POISSON.DIST(4,L105,FALSE)</f>
        <v>6.0611580746269702E-6</v>
      </c>
      <c r="BC105" s="5">
        <f t="shared" ref="BC105:BC111" si="268">_xlfn.POISSON.DIST(6,K105,FALSE) * _xlfn.POISSON.DIST(5,L105,FALSE)</f>
        <v>8.6793089780625195E-7</v>
      </c>
      <c r="BD105" s="5">
        <f t="shared" ref="BD105:BD111" si="269">_xlfn.POISSON.DIST(0,K105,FALSE) * _xlfn.POISSON.DIST(6,L105,FALSE)</f>
        <v>2.8213333163387655E-5</v>
      </c>
      <c r="BE105" s="5">
        <f t="shared" ref="BE105:BE111" si="270">_xlfn.POISSON.DIST(1,K105,FALSE) * _xlfn.POISSON.DIST(6,L105,FALSE)</f>
        <v>3.317464780016938E-5</v>
      </c>
      <c r="BF105" s="5">
        <f t="shared" ref="BF105:BF111" si="271">_xlfn.POISSON.DIST(2,K105,FALSE) * _xlfn.POISSON.DIST(6,L105,FALSE)</f>
        <v>1.9504204807914587E-5</v>
      </c>
      <c r="BG105" s="5">
        <f t="shared" ref="BG105:BG111" si="272">_xlfn.POISSON.DIST(3,K105,FALSE) * _xlfn.POISSON.DIST(6,L105,FALSE)</f>
        <v>7.6446730744621219E-6</v>
      </c>
      <c r="BH105" s="5">
        <f t="shared" ref="BH105:BH111" si="273">_xlfn.POISSON.DIST(4,K105,FALSE) * _xlfn.POISSON.DIST(6,L105,FALSE)</f>
        <v>2.2472472086515725E-6</v>
      </c>
      <c r="BI105" s="5">
        <f t="shared" ref="BI105:BI111" si="274">_xlfn.POISSON.DIST(5,K105,FALSE) * _xlfn.POISSON.DIST(6,L105,FALSE)</f>
        <v>5.2848512605858974E-7</v>
      </c>
      <c r="BJ105" s="8">
        <f t="shared" ref="BJ105:BJ111" si="275">SUM(N105,Q105,T105,W105,X105,Y105,AD105,AE105,AF105,AG105,AM105,AN105,AO105,AP105,AQ105,AX105,AY105,AZ105,BA105,BB105,BC105)</f>
        <v>0.4681175483027521</v>
      </c>
      <c r="BK105" s="8">
        <f t="shared" ref="BK105:BK111" si="276">SUM(M105,P105,S105,V105,AC105,AL105,AY105)</f>
        <v>0.30749986792215528</v>
      </c>
      <c r="BL105" s="8">
        <f t="shared" ref="BL105:BL111" si="277">SUM(O105,R105,U105,AA105,AB105,AH105,AI105,AJ105,AK105,AR105,AS105,AT105,AU105,AV105,BD105,BE105,BF105,BG105,BH105,BI105)</f>
        <v>0.21532181627854047</v>
      </c>
      <c r="BM105" s="8">
        <f t="shared" ref="BM105:BM111" si="278">SUM(S105:BI105)</f>
        <v>0.29384124081218066</v>
      </c>
      <c r="BN105" s="8">
        <f t="shared" ref="BN105:BN111" si="279">SUM(M105:R105)</f>
        <v>0.7059261313328431</v>
      </c>
    </row>
    <row r="106" spans="1:66" x14ac:dyDescent="0.25">
      <c r="A106" t="s">
        <v>13</v>
      </c>
      <c r="B106" t="s">
        <v>251</v>
      </c>
      <c r="C106" t="s">
        <v>52</v>
      </c>
      <c r="D106" s="11">
        <v>44319</v>
      </c>
      <c r="E106">
        <f>VLOOKUP(A106,home!$A$2:$E$405,3,FALSE)</f>
        <v>1.6049382716049401</v>
      </c>
      <c r="F106">
        <f>VLOOKUP(B106,home!$B$2:$E$405,3,FALSE)</f>
        <v>0.36</v>
      </c>
      <c r="G106">
        <f>VLOOKUP(C106,away!$B$2:$E$405,4,FALSE)</f>
        <v>1.2</v>
      </c>
      <c r="H106">
        <f>VLOOKUP(A106,away!$A$2:$E$405,3,FALSE)</f>
        <v>1.38271604938272</v>
      </c>
      <c r="I106">
        <f>VLOOKUP(C106,away!$B$2:$E$405,3,FALSE)</f>
        <v>0.72</v>
      </c>
      <c r="J106">
        <f>VLOOKUP(B106,home!$B$2:$E$405,4,FALSE)</f>
        <v>1.5</v>
      </c>
      <c r="K106" s="3">
        <f t="shared" si="224"/>
        <v>0.69333333333333402</v>
      </c>
      <c r="L106" s="3">
        <f t="shared" si="225"/>
        <v>1.4933333333333374</v>
      </c>
      <c r="M106" s="5">
        <f t="shared" si="226"/>
        <v>0.11229042689718753</v>
      </c>
      <c r="N106" s="5">
        <f t="shared" si="227"/>
        <v>7.7854695982050082E-2</v>
      </c>
      <c r="O106" s="5">
        <f t="shared" si="228"/>
        <v>0.16768703749980049</v>
      </c>
      <c r="P106" s="5">
        <f t="shared" si="229"/>
        <v>0.11626301266652844</v>
      </c>
      <c r="Q106" s="5">
        <f t="shared" si="230"/>
        <v>2.6989627940444055E-2</v>
      </c>
      <c r="R106" s="5">
        <f t="shared" si="231"/>
        <v>0.12520632133318474</v>
      </c>
      <c r="S106" s="5">
        <f t="shared" si="232"/>
        <v>3.0094034923105077E-2</v>
      </c>
      <c r="T106" s="5">
        <f t="shared" si="233"/>
        <v>4.0304511057729898E-2</v>
      </c>
      <c r="U106" s="5">
        <f t="shared" si="234"/>
        <v>8.6809716124341491E-2</v>
      </c>
      <c r="V106" s="5">
        <f t="shared" si="235"/>
        <v>3.4620772225612772E-3</v>
      </c>
      <c r="W106" s="5">
        <f t="shared" si="236"/>
        <v>6.2376029017915235E-3</v>
      </c>
      <c r="X106" s="5">
        <f t="shared" si="237"/>
        <v>9.3148203333420325E-3</v>
      </c>
      <c r="Y106" s="5">
        <f t="shared" si="238"/>
        <v>6.9550658488954052E-3</v>
      </c>
      <c r="Z106" s="5">
        <f t="shared" si="239"/>
        <v>6.232492439696323E-2</v>
      </c>
      <c r="AA106" s="5">
        <f t="shared" si="240"/>
        <v>4.3211947581894547E-2</v>
      </c>
      <c r="AB106" s="5">
        <f t="shared" si="241"/>
        <v>1.4980141828390123E-2</v>
      </c>
      <c r="AC106" s="5">
        <f t="shared" si="242"/>
        <v>2.2403486382441056E-4</v>
      </c>
      <c r="AD106" s="5">
        <f t="shared" si="243"/>
        <v>1.0811845029771981E-3</v>
      </c>
      <c r="AE106" s="5">
        <f t="shared" si="244"/>
        <v>1.6145688577792869E-3</v>
      </c>
      <c r="AF106" s="5">
        <f t="shared" si="245"/>
        <v>1.205544747141871E-3</v>
      </c>
      <c r="AG106" s="5">
        <f t="shared" si="246"/>
        <v>6.0009338524395523E-4</v>
      </c>
      <c r="AH106" s="5">
        <f t="shared" si="247"/>
        <v>2.326797177486634E-2</v>
      </c>
      <c r="AI106" s="5">
        <f t="shared" si="248"/>
        <v>1.6132460430574008E-2</v>
      </c>
      <c r="AJ106" s="5">
        <f t="shared" si="249"/>
        <v>5.5925862825989946E-3</v>
      </c>
      <c r="AK106" s="5">
        <f t="shared" si="250"/>
        <v>1.2925088297562138E-3</v>
      </c>
      <c r="AL106" s="5">
        <f t="shared" si="251"/>
        <v>9.278428778050639E-6</v>
      </c>
      <c r="AM106" s="5">
        <f t="shared" si="252"/>
        <v>1.4992425107950499E-4</v>
      </c>
      <c r="AN106" s="5">
        <f t="shared" si="253"/>
        <v>2.2388688161206139E-4</v>
      </c>
      <c r="AO106" s="5">
        <f t="shared" si="254"/>
        <v>1.6716887160367298E-4</v>
      </c>
      <c r="AP106" s="5">
        <f t="shared" si="255"/>
        <v>8.3212949420495227E-5</v>
      </c>
      <c r="AQ106" s="5">
        <f t="shared" si="256"/>
        <v>3.1066167783651634E-5</v>
      </c>
      <c r="AR106" s="5">
        <f t="shared" si="257"/>
        <v>6.9493675700934262E-3</v>
      </c>
      <c r="AS106" s="5">
        <f t="shared" si="258"/>
        <v>4.8182281819314464E-3</v>
      </c>
      <c r="AT106" s="5">
        <f t="shared" si="259"/>
        <v>1.6703191030695698E-3</v>
      </c>
      <c r="AU106" s="5">
        <f t="shared" si="260"/>
        <v>3.8602930382052329E-4</v>
      </c>
      <c r="AV106" s="5">
        <f t="shared" si="261"/>
        <v>6.6911745995557411E-5</v>
      </c>
      <c r="AW106" s="5">
        <f t="shared" si="262"/>
        <v>2.6685219359687489E-7</v>
      </c>
      <c r="AX106" s="5">
        <f t="shared" si="263"/>
        <v>1.7324580124742812E-5</v>
      </c>
      <c r="AY106" s="5">
        <f t="shared" si="264"/>
        <v>2.5871372986282671E-5</v>
      </c>
      <c r="AZ106" s="5">
        <f t="shared" si="265"/>
        <v>1.9317291829757782E-5</v>
      </c>
      <c r="BA106" s="5">
        <f t="shared" si="266"/>
        <v>9.6157185997016774E-6</v>
      </c>
      <c r="BB106" s="5">
        <f t="shared" si="267"/>
        <v>3.5898682772219698E-6</v>
      </c>
      <c r="BC106" s="5">
        <f t="shared" si="268"/>
        <v>1.0721739921302969E-6</v>
      </c>
      <c r="BD106" s="5">
        <f t="shared" si="269"/>
        <v>1.7296203730010368E-3</v>
      </c>
      <c r="BE106" s="5">
        <f t="shared" si="270"/>
        <v>1.1992034586140532E-3</v>
      </c>
      <c r="BF106" s="5">
        <f t="shared" si="271"/>
        <v>4.157238656528722E-4</v>
      </c>
      <c r="BG106" s="5">
        <f t="shared" si="272"/>
        <v>9.60784045064417E-5</v>
      </c>
      <c r="BH106" s="5">
        <f t="shared" si="273"/>
        <v>1.6653590114449908E-5</v>
      </c>
      <c r="BI106" s="5">
        <f t="shared" si="274"/>
        <v>2.3092978292037234E-6</v>
      </c>
      <c r="BJ106" s="8">
        <f t="shared" si="275"/>
        <v>0.17288976568470449</v>
      </c>
      <c r="BK106" s="8">
        <f t="shared" si="276"/>
        <v>0.26236873637497105</v>
      </c>
      <c r="BL106" s="8">
        <f t="shared" si="277"/>
        <v>0.50153113658003567</v>
      </c>
      <c r="BM106" s="8">
        <f t="shared" si="278"/>
        <v>0.37279783619668627</v>
      </c>
      <c r="BN106" s="8">
        <f t="shared" si="279"/>
        <v>0.62629112231919537</v>
      </c>
    </row>
    <row r="107" spans="1:66" x14ac:dyDescent="0.25">
      <c r="A107" t="s">
        <v>16</v>
      </c>
      <c r="B107" t="s">
        <v>18</v>
      </c>
      <c r="C107" t="s">
        <v>253</v>
      </c>
      <c r="D107" s="11">
        <v>44319</v>
      </c>
      <c r="E107">
        <f>VLOOKUP(A107,home!$A$2:$E$405,3,FALSE)</f>
        <v>1.55</v>
      </c>
      <c r="F107">
        <f>VLOOKUP(B107,home!$B$2:$E$405,3,FALSE)</f>
        <v>1.1399999999999999</v>
      </c>
      <c r="G107">
        <f>VLOOKUP(C107,away!$B$2:$E$405,4,FALSE)</f>
        <v>1.34</v>
      </c>
      <c r="H107">
        <f>VLOOKUP(A107,away!$A$2:$E$405,3,FALSE)</f>
        <v>1.25416666666667</v>
      </c>
      <c r="I107">
        <f>VLOOKUP(C107,away!$B$2:$E$405,3,FALSE)</f>
        <v>1.19</v>
      </c>
      <c r="J107">
        <f>VLOOKUP(B107,home!$B$2:$E$405,4,FALSE)</f>
        <v>1.17</v>
      </c>
      <c r="K107" s="3">
        <f t="shared" si="224"/>
        <v>2.3677800000000002</v>
      </c>
      <c r="L107" s="3">
        <f t="shared" si="225"/>
        <v>1.7461762500000044</v>
      </c>
      <c r="M107" s="5">
        <f t="shared" si="226"/>
        <v>1.634298950569258E-2</v>
      </c>
      <c r="N107" s="5">
        <f t="shared" si="227"/>
        <v>3.8696603691788782E-2</v>
      </c>
      <c r="O107" s="5">
        <f t="shared" si="228"/>
        <v>2.8537740128839688E-2</v>
      </c>
      <c r="P107" s="5">
        <f t="shared" si="229"/>
        <v>6.7571090322264049E-2</v>
      </c>
      <c r="Q107" s="5">
        <f t="shared" si="230"/>
        <v>4.5812522144671838E-2</v>
      </c>
      <c r="R107" s="5">
        <f t="shared" si="231"/>
        <v>2.4915962020825973E-2</v>
      </c>
      <c r="S107" s="5">
        <f t="shared" si="232"/>
        <v>6.9844202092725974E-2</v>
      </c>
      <c r="T107" s="5">
        <f t="shared" si="233"/>
        <v>7.9996738121625208E-2</v>
      </c>
      <c r="U107" s="5">
        <f t="shared" si="234"/>
        <v>5.8995516553671336E-2</v>
      </c>
      <c r="V107" s="5">
        <f t="shared" si="235"/>
        <v>3.2086125344789281E-2</v>
      </c>
      <c r="W107" s="5">
        <f t="shared" si="236"/>
        <v>3.6157991227903696E-2</v>
      </c>
      <c r="X107" s="5">
        <f t="shared" si="237"/>
        <v>6.3138225529873915E-2</v>
      </c>
      <c r="Y107" s="5">
        <f t="shared" si="238"/>
        <v>5.5125234943704908E-2</v>
      </c>
      <c r="Z107" s="5">
        <f t="shared" si="239"/>
        <v>1.4502553708889478E-2</v>
      </c>
      <c r="AA107" s="5">
        <f t="shared" si="240"/>
        <v>3.4338856620834336E-2</v>
      </c>
      <c r="AB107" s="5">
        <f t="shared" si="241"/>
        <v>4.0653428964839568E-2</v>
      </c>
      <c r="AC107" s="5">
        <f t="shared" si="242"/>
        <v>8.2913780592630132E-3</v>
      </c>
      <c r="AD107" s="5">
        <f t="shared" si="243"/>
        <v>2.1403542117401454E-2</v>
      </c>
      <c r="AE107" s="5">
        <f t="shared" si="244"/>
        <v>3.7374356911281215E-2</v>
      </c>
      <c r="AF107" s="5">
        <f t="shared" si="245"/>
        <v>3.2631107198751404E-2</v>
      </c>
      <c r="AG107" s="5">
        <f t="shared" si="246"/>
        <v>1.8993221467221294E-2</v>
      </c>
      <c r="AH107" s="5">
        <f t="shared" si="247"/>
        <v>6.3310037127030693E-3</v>
      </c>
      <c r="AI107" s="5">
        <f t="shared" si="248"/>
        <v>1.4990423970864076E-2</v>
      </c>
      <c r="AJ107" s="5">
        <f t="shared" si="249"/>
        <v>1.7747013034866276E-2</v>
      </c>
      <c r="AK107" s="5">
        <f t="shared" si="250"/>
        <v>1.4007007507898557E-2</v>
      </c>
      <c r="AL107" s="5">
        <f t="shared" si="251"/>
        <v>1.3712484011406873E-3</v>
      </c>
      <c r="AM107" s="5">
        <f t="shared" si="252"/>
        <v>1.0135775790948164E-2</v>
      </c>
      <c r="AN107" s="5">
        <f t="shared" si="253"/>
        <v>1.7698850961478687E-2</v>
      </c>
      <c r="AO107" s="5">
        <f t="shared" si="254"/>
        <v>1.545265660061192E-2</v>
      </c>
      <c r="AP107" s="5">
        <f t="shared" si="255"/>
        <v>8.994353985131447E-3</v>
      </c>
      <c r="AQ107" s="5">
        <f t="shared" si="256"/>
        <v>3.9264318282323553E-3</v>
      </c>
      <c r="AR107" s="5">
        <f t="shared" si="257"/>
        <v>2.2110096643567904E-3</v>
      </c>
      <c r="AS107" s="5">
        <f t="shared" si="258"/>
        <v>5.2351844630707228E-3</v>
      </c>
      <c r="AT107" s="5">
        <f t="shared" si="259"/>
        <v>6.1978825339847991E-3</v>
      </c>
      <c r="AU107" s="5">
        <f t="shared" si="260"/>
        <v>4.8917407687728426E-3</v>
      </c>
      <c r="AV107" s="5">
        <f t="shared" si="261"/>
        <v>2.895641489371241E-3</v>
      </c>
      <c r="AW107" s="5">
        <f t="shared" si="262"/>
        <v>1.5748640101661426E-4</v>
      </c>
      <c r="AX107" s="5">
        <f t="shared" si="263"/>
        <v>3.9998812003818763E-3</v>
      </c>
      <c r="AY107" s="5">
        <f t="shared" si="264"/>
        <v>6.9844975549283395E-3</v>
      </c>
      <c r="AZ107" s="5">
        <f t="shared" si="265"/>
        <v>6.0980818742994861E-3</v>
      </c>
      <c r="BA107" s="5">
        <f t="shared" si="266"/>
        <v>3.5494419131524247E-3</v>
      </c>
      <c r="BB107" s="5">
        <f t="shared" si="267"/>
        <v>1.5494877923753353E-3</v>
      </c>
      <c r="BC107" s="5">
        <f t="shared" si="268"/>
        <v>5.4113575654214977E-4</v>
      </c>
      <c r="BD107" s="5">
        <f t="shared" si="269"/>
        <v>6.4346876073671756E-4</v>
      </c>
      <c r="BE107" s="5">
        <f t="shared" si="270"/>
        <v>1.5235924622971854E-3</v>
      </c>
      <c r="BF107" s="5">
        <f t="shared" si="271"/>
        <v>1.8037658801890153E-3</v>
      </c>
      <c r="BG107" s="5">
        <f t="shared" si="272"/>
        <v>1.4236402585979823E-3</v>
      </c>
      <c r="BH107" s="5">
        <f t="shared" si="273"/>
        <v>8.4271673287578271E-4</v>
      </c>
      <c r="BI107" s="5">
        <f t="shared" si="274"/>
        <v>3.9907356515372417E-4</v>
      </c>
      <c r="BJ107" s="8">
        <f t="shared" si="275"/>
        <v>0.50826013861230579</v>
      </c>
      <c r="BK107" s="8">
        <f t="shared" si="276"/>
        <v>0.20249153128080388</v>
      </c>
      <c r="BL107" s="8">
        <f t="shared" si="277"/>
        <v>0.2685846690947496</v>
      </c>
      <c r="BM107" s="8">
        <f t="shared" si="278"/>
        <v>0.76513497372875439</v>
      </c>
      <c r="BN107" s="8">
        <f t="shared" si="279"/>
        <v>0.22187690781408292</v>
      </c>
    </row>
    <row r="108" spans="1:66" x14ac:dyDescent="0.25">
      <c r="A108" t="s">
        <v>16</v>
      </c>
      <c r="B108" t="s">
        <v>19</v>
      </c>
      <c r="C108" t="s">
        <v>252</v>
      </c>
      <c r="D108" s="11">
        <v>44319</v>
      </c>
      <c r="E108">
        <f>VLOOKUP(A108,home!$A$2:$E$405,3,FALSE)</f>
        <v>1.55</v>
      </c>
      <c r="F108">
        <f>VLOOKUP(B108,home!$B$2:$E$405,3,FALSE)</f>
        <v>0.89</v>
      </c>
      <c r="G108">
        <f>VLOOKUP(C108,away!$B$2:$E$405,4,FALSE)</f>
        <v>1.19</v>
      </c>
      <c r="H108">
        <f>VLOOKUP(A108,away!$A$2:$E$405,3,FALSE)</f>
        <v>1.25416666666667</v>
      </c>
      <c r="I108">
        <f>VLOOKUP(C108,away!$B$2:$E$405,3,FALSE)</f>
        <v>0.65</v>
      </c>
      <c r="J108">
        <f>VLOOKUP(B108,home!$B$2:$E$405,4,FALSE)</f>
        <v>1.53</v>
      </c>
      <c r="K108" s="3">
        <f t="shared" si="224"/>
        <v>1.6416050000000002</v>
      </c>
      <c r="L108" s="3">
        <f t="shared" si="225"/>
        <v>1.2472687500000035</v>
      </c>
      <c r="M108" s="5">
        <f t="shared" si="226"/>
        <v>5.5638840581692293E-2</v>
      </c>
      <c r="N108" s="5">
        <f t="shared" si="227"/>
        <v>9.1336998893108992E-2</v>
      </c>
      <c r="O108" s="5">
        <f t="shared" si="228"/>
        <v>6.9396587143776819E-2</v>
      </c>
      <c r="P108" s="5">
        <f t="shared" si="229"/>
        <v>0.11392178443815976</v>
      </c>
      <c r="Q108" s="5">
        <f t="shared" si="230"/>
        <v>7.4969637033961117E-2</v>
      </c>
      <c r="R108" s="5">
        <f t="shared" si="231"/>
        <v>4.3278097250542422E-2</v>
      </c>
      <c r="S108" s="5">
        <f t="shared" si="232"/>
        <v>5.8314357532842587E-2</v>
      </c>
      <c r="T108" s="5">
        <f t="shared" si="233"/>
        <v>9.3507285471302659E-2</v>
      </c>
      <c r="U108" s="5">
        <f t="shared" si="234"/>
        <v>7.1045540836976701E-2</v>
      </c>
      <c r="V108" s="5">
        <f t="shared" si="235"/>
        <v>1.3266662878450118E-2</v>
      </c>
      <c r="W108" s="5">
        <f t="shared" si="236"/>
        <v>4.102351033437858E-2</v>
      </c>
      <c r="X108" s="5">
        <f t="shared" si="237"/>
        <v>5.1167342455372605E-2</v>
      </c>
      <c r="Y108" s="5">
        <f t="shared" si="238"/>
        <v>3.1909713632567352E-2</v>
      </c>
      <c r="Z108" s="5">
        <f t="shared" si="239"/>
        <v>1.7993139420020881E-2</v>
      </c>
      <c r="AA108" s="5">
        <f t="shared" si="240"/>
        <v>2.9537627637603377E-2</v>
      </c>
      <c r="AB108" s="5">
        <f t="shared" si="241"/>
        <v>2.4244558609013953E-2</v>
      </c>
      <c r="AC108" s="5">
        <f t="shared" si="242"/>
        <v>1.697737017939674E-3</v>
      </c>
      <c r="AD108" s="5">
        <f t="shared" si="243"/>
        <v>1.6836099920616895E-2</v>
      </c>
      <c r="AE108" s="5">
        <f t="shared" si="244"/>
        <v>2.0999141302862994E-2</v>
      </c>
      <c r="AF108" s="5">
        <f t="shared" si="245"/>
        <v>1.3095786361947687E-2</v>
      </c>
      <c r="AG108" s="5">
        <f t="shared" si="246"/>
        <v>5.4446550286445291E-3</v>
      </c>
      <c r="AH108" s="5">
        <f t="shared" si="247"/>
        <v>5.610570128246309E-3</v>
      </c>
      <c r="AI108" s="5">
        <f t="shared" si="248"/>
        <v>9.2103399753797818E-3</v>
      </c>
      <c r="AJ108" s="5">
        <f t="shared" si="249"/>
        <v>7.5598700776416663E-3</v>
      </c>
      <c r="AK108" s="5">
        <f t="shared" si="250"/>
        <v>4.1367735062689832E-3</v>
      </c>
      <c r="AL108" s="5">
        <f t="shared" si="251"/>
        <v>1.3904619763341932E-4</v>
      </c>
      <c r="AM108" s="5">
        <f t="shared" si="252"/>
        <v>5.5276451620368591E-3</v>
      </c>
      <c r="AN108" s="5">
        <f t="shared" si="253"/>
        <v>6.8944590716972804E-3</v>
      </c>
      <c r="AO108" s="5">
        <f t="shared" si="254"/>
        <v>4.299621674141026E-3</v>
      </c>
      <c r="AP108" s="5">
        <f t="shared" si="255"/>
        <v>1.7875945836596002E-3</v>
      </c>
      <c r="AQ108" s="5">
        <f t="shared" si="256"/>
        <v>5.5740271546697172E-4</v>
      </c>
      <c r="AR108" s="5">
        <f t="shared" si="257"/>
        <v>1.399577758129025E-3</v>
      </c>
      <c r="AS108" s="5">
        <f t="shared" si="258"/>
        <v>2.2975538456333983E-3</v>
      </c>
      <c r="AT108" s="5">
        <f t="shared" si="259"/>
        <v>1.8858379403805081E-3</v>
      </c>
      <c r="AU108" s="5">
        <f t="shared" si="260"/>
        <v>1.0319336640394481E-3</v>
      </c>
      <c r="AV108" s="5">
        <f t="shared" si="261"/>
        <v>4.235068656388697E-4</v>
      </c>
      <c r="AW108" s="5">
        <f t="shared" si="262"/>
        <v>7.9083398436397165E-6</v>
      </c>
      <c r="AX108" s="5">
        <f t="shared" si="263"/>
        <v>1.5123683227042514E-3</v>
      </c>
      <c r="AY108" s="5">
        <f t="shared" si="264"/>
        <v>1.8863297473989335E-3</v>
      </c>
      <c r="AZ108" s="5">
        <f t="shared" si="265"/>
        <v>1.1763800730630453E-3</v>
      </c>
      <c r="BA108" s="5">
        <f t="shared" si="266"/>
        <v>4.8908736775141908E-4</v>
      </c>
      <c r="BB108" s="5">
        <f t="shared" si="267"/>
        <v>1.5250584745402616E-4</v>
      </c>
      <c r="BC108" s="5">
        <f t="shared" si="268"/>
        <v>3.8043155544334846E-5</v>
      </c>
      <c r="BD108" s="5">
        <f t="shared" si="269"/>
        <v>2.9094160015156648E-4</v>
      </c>
      <c r="BE108" s="5">
        <f t="shared" si="270"/>
        <v>4.7761118551681238E-4</v>
      </c>
      <c r="BF108" s="5">
        <f t="shared" si="271"/>
        <v>3.9202445510016349E-4</v>
      </c>
      <c r="BG108" s="5">
        <f t="shared" si="272"/>
        <v>2.1451643520490132E-4</v>
      </c>
      <c r="BH108" s="5">
        <f t="shared" si="273"/>
        <v>8.8037813153635542E-5</v>
      </c>
      <c r="BI108" s="5">
        <f t="shared" si="274"/>
        <v>2.8904662852414772E-5</v>
      </c>
      <c r="BJ108" s="8">
        <f t="shared" si="275"/>
        <v>0.4646116081556812</v>
      </c>
      <c r="BK108" s="8">
        <f t="shared" si="276"/>
        <v>0.24486475839411681</v>
      </c>
      <c r="BL108" s="8">
        <f t="shared" si="277"/>
        <v>0.27255041139125086</v>
      </c>
      <c r="BM108" s="8">
        <f t="shared" si="278"/>
        <v>0.54959955061227295</v>
      </c>
      <c r="BN108" s="8">
        <f t="shared" si="279"/>
        <v>0.44854194534124137</v>
      </c>
    </row>
    <row r="109" spans="1:66" x14ac:dyDescent="0.25">
      <c r="A109" t="s">
        <v>80</v>
      </c>
      <c r="B109" t="s">
        <v>96</v>
      </c>
      <c r="C109" t="s">
        <v>89</v>
      </c>
      <c r="D109" s="11">
        <v>44319</v>
      </c>
      <c r="E109">
        <f>VLOOKUP(A109,home!$A$2:$E$405,3,FALSE)</f>
        <v>1.2299578059071701</v>
      </c>
      <c r="F109">
        <f>VLOOKUP(B109,home!$B$2:$E$405,3,FALSE)</f>
        <v>1.1100000000000001</v>
      </c>
      <c r="G109">
        <f>VLOOKUP(C109,away!$B$2:$E$405,4,FALSE)</f>
        <v>0.85</v>
      </c>
      <c r="H109">
        <f>VLOOKUP(A109,away!$A$2:$E$405,3,FALSE)</f>
        <v>1.0168776371307999</v>
      </c>
      <c r="I109">
        <f>VLOOKUP(C109,away!$B$2:$E$405,3,FALSE)</f>
        <v>0.93</v>
      </c>
      <c r="J109">
        <f>VLOOKUP(B109,home!$B$2:$E$405,4,FALSE)</f>
        <v>0.98</v>
      </c>
      <c r="K109" s="3">
        <f t="shared" si="224"/>
        <v>1.1604651898734151</v>
      </c>
      <c r="L109" s="3">
        <f t="shared" si="225"/>
        <v>0.92678227848101113</v>
      </c>
      <c r="M109" s="5">
        <f t="shared" si="226"/>
        <v>0.12402805755663317</v>
      </c>
      <c r="N109" s="5">
        <f t="shared" si="227"/>
        <v>0.14393024336208915</v>
      </c>
      <c r="O109" s="5">
        <f t="shared" si="228"/>
        <v>0.11494700577791046</v>
      </c>
      <c r="P109" s="5">
        <f t="shared" si="229"/>
        <v>0.1333919988854434</v>
      </c>
      <c r="Q109" s="5">
        <f t="shared" si="230"/>
        <v>8.3513018595856844E-2</v>
      </c>
      <c r="R109" s="5">
        <f t="shared" si="231"/>
        <v>5.32654239597109E-2</v>
      </c>
      <c r="S109" s="5">
        <f t="shared" si="232"/>
        <v>3.586572610501737E-2</v>
      </c>
      <c r="T109" s="5">
        <f t="shared" si="233"/>
        <v>7.7398385657095253E-2</v>
      </c>
      <c r="U109" s="5">
        <f t="shared" si="234"/>
        <v>6.1812670329093856E-2</v>
      </c>
      <c r="V109" s="5">
        <f t="shared" si="235"/>
        <v>4.2859485819180289E-3</v>
      </c>
      <c r="W109" s="5">
        <f t="shared" si="236"/>
        <v>3.2304650327247678E-2</v>
      </c>
      <c r="X109" s="5">
        <f t="shared" si="237"/>
        <v>2.9939377435818947E-2</v>
      </c>
      <c r="Y109" s="5">
        <f t="shared" si="238"/>
        <v>1.3873642218135624E-2</v>
      </c>
      <c r="Z109" s="5">
        <f t="shared" si="239"/>
        <v>1.6455150327212641E-2</v>
      </c>
      <c r="AA109" s="5">
        <f t="shared" si="240"/>
        <v>1.9095629148864403E-2</v>
      </c>
      <c r="AB109" s="5">
        <f t="shared" si="241"/>
        <v>1.1079906452994628E-2</v>
      </c>
      <c r="AC109" s="5">
        <f t="shared" si="242"/>
        <v>2.8809572392582671E-4</v>
      </c>
      <c r="AD109" s="5">
        <f t="shared" si="243"/>
        <v>9.3721055439509402E-3</v>
      </c>
      <c r="AE109" s="5">
        <f t="shared" si="244"/>
        <v>8.6859013301873681E-3</v>
      </c>
      <c r="AF109" s="5">
        <f t="shared" si="245"/>
        <v>4.0249697127261461E-3</v>
      </c>
      <c r="AG109" s="5">
        <f t="shared" si="246"/>
        <v>1.2434235337257999E-3</v>
      </c>
      <c r="AH109" s="5">
        <f t="shared" si="247"/>
        <v>3.8125854282504206E-3</v>
      </c>
      <c r="AI109" s="5">
        <f t="shared" si="248"/>
        <v>4.4243726729032394E-3</v>
      </c>
      <c r="AJ109" s="5">
        <f t="shared" si="249"/>
        <v>2.5671652369657046E-3</v>
      </c>
      <c r="AK109" s="5">
        <f t="shared" si="250"/>
        <v>9.9303529805061215E-4</v>
      </c>
      <c r="AL109" s="5">
        <f t="shared" si="251"/>
        <v>1.2393861596120636E-5</v>
      </c>
      <c r="AM109" s="5">
        <f t="shared" si="252"/>
        <v>2.1752004479149416E-3</v>
      </c>
      <c r="AN109" s="5">
        <f t="shared" si="253"/>
        <v>2.0159372272715256E-3</v>
      </c>
      <c r="AO109" s="5">
        <f t="shared" si="254"/>
        <v>9.3416744838269812E-4</v>
      </c>
      <c r="AP109" s="5">
        <f t="shared" si="255"/>
        <v>2.8858994543163653E-4</v>
      </c>
      <c r="AQ109" s="5">
        <f t="shared" si="256"/>
        <v>6.6865011793460676E-5</v>
      </c>
      <c r="AR109" s="5">
        <f t="shared" si="257"/>
        <v>7.0668732201948552E-4</v>
      </c>
      <c r="AS109" s="5">
        <f t="shared" si="258"/>
        <v>8.2008603732847737E-4</v>
      </c>
      <c r="AT109" s="5">
        <f t="shared" si="259"/>
        <v>4.7584064951046424E-4</v>
      </c>
      <c r="AU109" s="5">
        <f t="shared" si="260"/>
        <v>1.8406550322788332E-4</v>
      </c>
      <c r="AV109" s="5">
        <f t="shared" si="261"/>
        <v>5.3400402288122828E-5</v>
      </c>
      <c r="AW109" s="5">
        <f t="shared" si="262"/>
        <v>3.7026612382559937E-7</v>
      </c>
      <c r="AX109" s="5">
        <f t="shared" si="263"/>
        <v>4.2070740013372534E-4</v>
      </c>
      <c r="AY109" s="5">
        <f t="shared" si="264"/>
        <v>3.8990416286975642E-4</v>
      </c>
      <c r="AZ109" s="5">
        <f t="shared" si="265"/>
        <v>1.8067813422683202E-4</v>
      </c>
      <c r="BA109" s="5">
        <f t="shared" si="266"/>
        <v>5.5816430970147125E-5</v>
      </c>
      <c r="BB109" s="5">
        <f t="shared" si="267"/>
        <v>1.2932419767797754E-5</v>
      </c>
      <c r="BC109" s="5">
        <f t="shared" si="268"/>
        <v>2.3971074917344949E-6</v>
      </c>
      <c r="BD109" s="5">
        <f t="shared" si="269"/>
        <v>1.0915754774581044E-4</v>
      </c>
      <c r="BE109" s="5">
        <f t="shared" si="270"/>
        <v>1.2667353437095826E-4</v>
      </c>
      <c r="BF109" s="5">
        <f t="shared" si="271"/>
        <v>7.3500113557865366E-5</v>
      </c>
      <c r="BG109" s="5">
        <f t="shared" si="272"/>
        <v>2.8431441078548593E-5</v>
      </c>
      <c r="BH109" s="5">
        <f t="shared" si="273"/>
        <v>8.2484244173981779E-6</v>
      </c>
      <c r="BI109" s="5">
        <f t="shared" si="274"/>
        <v>1.9144018815384972E-6</v>
      </c>
      <c r="BJ109" s="8">
        <f t="shared" si="275"/>
        <v>0.41082891345308803</v>
      </c>
      <c r="BK109" s="8">
        <f t="shared" si="276"/>
        <v>0.29826212487740372</v>
      </c>
      <c r="BL109" s="8">
        <f t="shared" si="277"/>
        <v>0.27458579968217073</v>
      </c>
      <c r="BM109" s="8">
        <f t="shared" si="278"/>
        <v>0.34666670630548524</v>
      </c>
      <c r="BN109" s="8">
        <f t="shared" si="279"/>
        <v>0.6530757481376438</v>
      </c>
    </row>
    <row r="110" spans="1:66" x14ac:dyDescent="0.25">
      <c r="A110" t="s">
        <v>196</v>
      </c>
      <c r="B110" t="s">
        <v>197</v>
      </c>
      <c r="C110" t="s">
        <v>199</v>
      </c>
      <c r="D110" s="11">
        <v>44319</v>
      </c>
      <c r="E110">
        <f>VLOOKUP(A110,home!$A$2:$E$405,3,FALSE)</f>
        <v>1.6215139442231099</v>
      </c>
      <c r="F110">
        <f>VLOOKUP(B110,home!$B$2:$E$405,3,FALSE)</f>
        <v>0.88</v>
      </c>
      <c r="G110">
        <f>VLOOKUP(C110,away!$B$2:$E$405,4,FALSE)</f>
        <v>0.75</v>
      </c>
      <c r="H110">
        <f>VLOOKUP(A110,away!$A$2:$E$405,3,FALSE)</f>
        <v>1.4223107569721101</v>
      </c>
      <c r="I110">
        <f>VLOOKUP(C110,away!$B$2:$E$405,3,FALSE)</f>
        <v>0.66</v>
      </c>
      <c r="J110">
        <f>VLOOKUP(B110,home!$B$2:$E$405,4,FALSE)</f>
        <v>1.76</v>
      </c>
      <c r="K110" s="3">
        <f t="shared" si="224"/>
        <v>1.0701992031872525</v>
      </c>
      <c r="L110" s="3">
        <f t="shared" si="225"/>
        <v>1.6521561752988032</v>
      </c>
      <c r="M110" s="5">
        <f t="shared" si="226"/>
        <v>6.571977703390959E-2</v>
      </c>
      <c r="N110" s="5">
        <f t="shared" si="227"/>
        <v>7.0333253015333941E-2</v>
      </c>
      <c r="O110" s="5">
        <f t="shared" si="228"/>
        <v>0.10857933546583419</v>
      </c>
      <c r="P110" s="5">
        <f t="shared" si="229"/>
        <v>0.11620151829813713</v>
      </c>
      <c r="Q110" s="5">
        <f t="shared" si="230"/>
        <v>3.7635295667288897E-2</v>
      </c>
      <c r="R110" s="5">
        <f t="shared" si="231"/>
        <v>8.9695009799859171E-2</v>
      </c>
      <c r="S110" s="5">
        <f t="shared" si="232"/>
        <v>5.1365028398625091E-2</v>
      </c>
      <c r="T110" s="5">
        <f t="shared" si="233"/>
        <v>6.217938614590765E-2</v>
      </c>
      <c r="U110" s="5">
        <f t="shared" si="234"/>
        <v>9.5991528017682085E-2</v>
      </c>
      <c r="V110" s="5">
        <f t="shared" si="235"/>
        <v>1.009115191926927E-2</v>
      </c>
      <c r="W110" s="5">
        <f t="shared" si="236"/>
        <v>1.3425754478283078E-2</v>
      </c>
      <c r="X110" s="5">
        <f t="shared" si="237"/>
        <v>2.218144316934095E-2</v>
      </c>
      <c r="Y110" s="5">
        <f t="shared" si="238"/>
        <v>1.8323604154633057E-2</v>
      </c>
      <c r="Z110" s="5">
        <f t="shared" si="239"/>
        <v>4.9396721444774659E-2</v>
      </c>
      <c r="AA110" s="5">
        <f t="shared" si="240"/>
        <v>5.2864331930260508E-2</v>
      </c>
      <c r="AB110" s="5">
        <f t="shared" si="241"/>
        <v>2.8287682954395613E-2</v>
      </c>
      <c r="AC110" s="5">
        <f t="shared" si="242"/>
        <v>1.1151582021033187E-3</v>
      </c>
      <c r="AD110" s="5">
        <f t="shared" si="243"/>
        <v>3.5920579362115589E-3</v>
      </c>
      <c r="AE110" s="5">
        <f t="shared" si="244"/>
        <v>5.9346407013430016E-3</v>
      </c>
      <c r="AF110" s="5">
        <f t="shared" si="245"/>
        <v>4.9024766414517305E-3</v>
      </c>
      <c r="AG110" s="5">
        <f t="shared" si="246"/>
        <v>2.6998856858108712E-3</v>
      </c>
      <c r="AH110" s="5">
        <f t="shared" si="247"/>
        <v>2.0402774593624818E-2</v>
      </c>
      <c r="AI110" s="5">
        <f t="shared" si="248"/>
        <v>2.18350331129064E-2</v>
      </c>
      <c r="AJ110" s="5">
        <f t="shared" si="249"/>
        <v>1.1683917519499851E-2</v>
      </c>
      <c r="AK110" s="5">
        <f t="shared" si="250"/>
        <v>4.1680397398247736E-3</v>
      </c>
      <c r="AL110" s="5">
        <f t="shared" si="251"/>
        <v>7.8870064431390475E-5</v>
      </c>
      <c r="AM110" s="5">
        <f t="shared" si="252"/>
        <v>7.6884350822721179E-4</v>
      </c>
      <c r="AN110" s="5">
        <f t="shared" si="253"/>
        <v>1.2702495499559842E-3</v>
      </c>
      <c r="AO110" s="5">
        <f t="shared" si="254"/>
        <v>1.0493253190651526E-3</v>
      </c>
      <c r="AP110" s="5">
        <f t="shared" si="255"/>
        <v>5.7788310193029283E-4</v>
      </c>
      <c r="AQ110" s="5">
        <f t="shared" si="256"/>
        <v>2.3868828386374027E-4</v>
      </c>
      <c r="AR110" s="5">
        <f t="shared" si="257"/>
        <v>6.7417140076173583E-3</v>
      </c>
      <c r="AS110" s="5">
        <f t="shared" si="258"/>
        <v>7.2149769590684355E-3</v>
      </c>
      <c r="AT110" s="5">
        <f t="shared" si="259"/>
        <v>3.8607312963047126E-3</v>
      </c>
      <c r="AU110" s="5">
        <f t="shared" si="260"/>
        <v>1.377250519008464E-3</v>
      </c>
      <c r="AV110" s="5">
        <f t="shared" si="261"/>
        <v>3.6848310200802195E-4</v>
      </c>
      <c r="AW110" s="5">
        <f t="shared" si="262"/>
        <v>3.8736949383299735E-6</v>
      </c>
      <c r="AX110" s="5">
        <f t="shared" si="263"/>
        <v>1.3713595164674224E-4</v>
      </c>
      <c r="AY110" s="5">
        <f t="shared" si="264"/>
        <v>2.2657000936864328E-4</v>
      </c>
      <c r="AZ110" s="5">
        <f t="shared" si="265"/>
        <v>1.8716452005795587E-4</v>
      </c>
      <c r="BA110" s="5">
        <f t="shared" si="266"/>
        <v>1.0307500587019616E-4</v>
      </c>
      <c r="BB110" s="5">
        <f t="shared" si="267"/>
        <v>4.2574001866851247E-5</v>
      </c>
      <c r="BC110" s="5">
        <f t="shared" si="268"/>
        <v>1.4067780018300218E-5</v>
      </c>
      <c r="BD110" s="5">
        <f t="shared" si="269"/>
        <v>1.8563940716305786E-3</v>
      </c>
      <c r="BE110" s="5">
        <f t="shared" si="270"/>
        <v>1.9867114562605848E-3</v>
      </c>
      <c r="BF110" s="5">
        <f t="shared" si="271"/>
        <v>1.0630885087265318E-3</v>
      </c>
      <c r="BG110" s="5">
        <f t="shared" si="272"/>
        <v>3.7923882498555291E-4</v>
      </c>
      <c r="BH110" s="5">
        <f t="shared" si="273"/>
        <v>1.0146527207930214E-4</v>
      </c>
      <c r="BI110" s="5">
        <f t="shared" si="274"/>
        <v>2.1717610666089397E-5</v>
      </c>
      <c r="BJ110" s="8">
        <f t="shared" si="275"/>
        <v>0.24582337462747583</v>
      </c>
      <c r="BK110" s="8">
        <f t="shared" si="276"/>
        <v>0.24479807392584441</v>
      </c>
      <c r="BL110" s="8">
        <f t="shared" si="277"/>
        <v>0.45847942476224307</v>
      </c>
      <c r="BM110" s="8">
        <f t="shared" si="278"/>
        <v>0.5101107091655448</v>
      </c>
      <c r="BN110" s="8">
        <f t="shared" si="279"/>
        <v>0.48816418928036293</v>
      </c>
    </row>
    <row r="111" spans="1:66" x14ac:dyDescent="0.25">
      <c r="A111" t="s">
        <v>32</v>
      </c>
      <c r="B111" t="s">
        <v>207</v>
      </c>
      <c r="C111" t="s">
        <v>308</v>
      </c>
      <c r="D111" s="11">
        <v>44319</v>
      </c>
      <c r="E111">
        <f>VLOOKUP(A111,home!$A$2:$E$405,3,FALSE)</f>
        <v>1.24444444444444</v>
      </c>
      <c r="F111">
        <f>VLOOKUP(B111,home!$B$2:$E$405,3,FALSE)</f>
        <v>1.41</v>
      </c>
      <c r="G111">
        <f>VLOOKUP(C111,away!$B$2:$E$405,4,FALSE)</f>
        <v>1</v>
      </c>
      <c r="H111">
        <f>VLOOKUP(A111,away!$A$2:$E$405,3,FALSE)</f>
        <v>1.1244444444444399</v>
      </c>
      <c r="I111">
        <f>VLOOKUP(C111,away!$B$2:$E$405,3,FALSE)</f>
        <v>0.47</v>
      </c>
      <c r="J111">
        <f>VLOOKUP(B111,home!$B$2:$E$405,4,FALSE)</f>
        <v>0.67</v>
      </c>
      <c r="K111" s="3">
        <f t="shared" si="224"/>
        <v>1.7546666666666604</v>
      </c>
      <c r="L111" s="3">
        <f t="shared" si="225"/>
        <v>0.3540875555555541</v>
      </c>
      <c r="M111" s="5">
        <f t="shared" si="226"/>
        <v>0.12138909611524228</v>
      </c>
      <c r="N111" s="5">
        <f t="shared" si="227"/>
        <v>0.21299740065021097</v>
      </c>
      <c r="O111" s="5">
        <f t="shared" si="228"/>
        <v>4.2982368314544349E-2</v>
      </c>
      <c r="P111" s="5">
        <f t="shared" si="229"/>
        <v>7.5419728935920194E-2</v>
      </c>
      <c r="Q111" s="5">
        <f t="shared" si="230"/>
        <v>0.18686971950378448</v>
      </c>
      <c r="R111" s="5">
        <f t="shared" si="231"/>
        <v>7.609760864242753E-3</v>
      </c>
      <c r="S111" s="5">
        <f t="shared" si="232"/>
        <v>1.1714675565603471E-2</v>
      </c>
      <c r="T111" s="5">
        <f t="shared" si="233"/>
        <v>6.6168242186447096E-2</v>
      </c>
      <c r="U111" s="5">
        <f t="shared" si="234"/>
        <v>1.3352593729791234E-2</v>
      </c>
      <c r="V111" s="5">
        <f t="shared" si="235"/>
        <v>8.0871043245312271E-4</v>
      </c>
      <c r="W111" s="5">
        <f t="shared" si="236"/>
        <v>0.10929802260754642</v>
      </c>
      <c r="X111" s="5">
        <f t="shared" si="237"/>
        <v>3.8701069652161808E-2</v>
      </c>
      <c r="Y111" s="5">
        <f t="shared" si="238"/>
        <v>6.8517835752596049E-3</v>
      </c>
      <c r="Z111" s="5">
        <f t="shared" si="239"/>
        <v>8.9817387426067887E-4</v>
      </c>
      <c r="AA111" s="5">
        <f t="shared" si="240"/>
        <v>1.5759957580360653E-3</v>
      </c>
      <c r="AB111" s="5">
        <f t="shared" si="241"/>
        <v>1.3826736117169701E-3</v>
      </c>
      <c r="AC111" s="5">
        <f t="shared" si="242"/>
        <v>3.1403521586362836E-5</v>
      </c>
      <c r="AD111" s="5">
        <f t="shared" si="243"/>
        <v>4.7945399250510209E-2</v>
      </c>
      <c r="AE111" s="5">
        <f t="shared" si="244"/>
        <v>1.6976869220748255E-2</v>
      </c>
      <c r="AF111" s="5">
        <f t="shared" si="245"/>
        <v>3.0056490616805365E-3</v>
      </c>
      <c r="AG111" s="5">
        <f t="shared" si="246"/>
        <v>3.5475430970276862E-4</v>
      </c>
      <c r="AH111" s="5">
        <f t="shared" si="247"/>
        <v>7.9508047900206369E-5</v>
      </c>
      <c r="AI111" s="5">
        <f t="shared" si="248"/>
        <v>1.3951012138222824E-4</v>
      </c>
      <c r="AJ111" s="5">
        <f t="shared" si="249"/>
        <v>1.2239687982600785E-4</v>
      </c>
      <c r="AK111" s="5">
        <f t="shared" si="250"/>
        <v>7.1588575044900321E-5</v>
      </c>
      <c r="AL111" s="5">
        <f t="shared" si="251"/>
        <v>7.8044739156086672E-7</v>
      </c>
      <c r="AM111" s="5">
        <f t="shared" si="252"/>
        <v>1.6825638776978982E-2</v>
      </c>
      <c r="AN111" s="5">
        <f t="shared" si="253"/>
        <v>5.9577493052012306E-3</v>
      </c>
      <c r="AO111" s="5">
        <f t="shared" si="254"/>
        <v>1.054782444045752E-3</v>
      </c>
      <c r="AP111" s="5">
        <f t="shared" si="255"/>
        <v>1.2449511241835776E-4</v>
      </c>
      <c r="AQ111" s="5">
        <f t="shared" si="256"/>
        <v>1.1020542508707555E-5</v>
      </c>
      <c r="AR111" s="5">
        <f t="shared" si="257"/>
        <v>5.6305620655955987E-6</v>
      </c>
      <c r="AS111" s="5">
        <f t="shared" si="258"/>
        <v>9.8797595710983725E-6</v>
      </c>
      <c r="AT111" s="5">
        <f t="shared" si="259"/>
        <v>8.667842397043611E-6</v>
      </c>
      <c r="AU111" s="5">
        <f t="shared" si="260"/>
        <v>5.0697247086708223E-6</v>
      </c>
      <c r="AV111" s="5">
        <f t="shared" si="261"/>
        <v>2.22391923887026E-6</v>
      </c>
      <c r="AW111" s="5">
        <f t="shared" si="262"/>
        <v>1.3469343303652691E-8</v>
      </c>
      <c r="AX111" s="5">
        <f t="shared" si="263"/>
        <v>4.9205645845565027E-3</v>
      </c>
      <c r="AY111" s="5">
        <f t="shared" si="264"/>
        <v>1.7423106856988427E-3</v>
      </c>
      <c r="AZ111" s="5">
        <f t="shared" si="265"/>
        <v>3.0846526585871217E-4</v>
      </c>
      <c r="BA111" s="5">
        <f t="shared" si="266"/>
        <v>3.6407903987235164E-5</v>
      </c>
      <c r="BB111" s="5">
        <f t="shared" si="267"/>
        <v>3.2228964314353533E-6</v>
      </c>
      <c r="BC111" s="5">
        <f t="shared" si="268"/>
        <v>2.2823750384313266E-7</v>
      </c>
      <c r="BD111" s="5">
        <f t="shared" si="269"/>
        <v>3.3228532636842916E-7</v>
      </c>
      <c r="BE111" s="5">
        <f t="shared" si="270"/>
        <v>5.8304998600113484E-7</v>
      </c>
      <c r="BF111" s="5">
        <f t="shared" si="271"/>
        <v>5.1152918771832723E-7</v>
      </c>
      <c r="BG111" s="5">
        <f t="shared" si="272"/>
        <v>2.991877382388072E-7</v>
      </c>
      <c r="BH111" s="5">
        <f t="shared" si="273"/>
        <v>1.3124368784075631E-7</v>
      </c>
      <c r="BI111" s="5">
        <f t="shared" si="274"/>
        <v>4.6057784852915901E-8</v>
      </c>
      <c r="BJ111" s="8">
        <f t="shared" si="275"/>
        <v>0.72015379577324179</v>
      </c>
      <c r="BK111" s="8">
        <f t="shared" si="276"/>
        <v>0.21110670570389586</v>
      </c>
      <c r="BL111" s="8">
        <f t="shared" si="277"/>
        <v>6.7349771064177E-2</v>
      </c>
      <c r="BM111" s="8">
        <f t="shared" si="278"/>
        <v>0.3504980748152749</v>
      </c>
      <c r="BN111" s="8">
        <f t="shared" si="279"/>
        <v>0.64726807438394496</v>
      </c>
    </row>
    <row r="112" spans="1:66" x14ac:dyDescent="0.25">
      <c r="A112" t="s">
        <v>32</v>
      </c>
      <c r="B112" t="s">
        <v>33</v>
      </c>
      <c r="C112" t="s">
        <v>310</v>
      </c>
      <c r="D112" s="11">
        <v>44319</v>
      </c>
      <c r="E112">
        <f>VLOOKUP(A112,home!$A$2:$E$405,3,FALSE)</f>
        <v>1.24444444444444</v>
      </c>
      <c r="F112">
        <f>VLOOKUP(B112,home!$B$2:$E$405,3,FALSE)</f>
        <v>1.54</v>
      </c>
      <c r="G112">
        <f>VLOOKUP(C112,away!$B$2:$E$405,4,FALSE)</f>
        <v>0.99</v>
      </c>
      <c r="H112">
        <f>VLOOKUP(A112,away!$A$2:$E$405,3,FALSE)</f>
        <v>1.1244444444444399</v>
      </c>
      <c r="I112">
        <f>VLOOKUP(C112,away!$B$2:$E$405,3,FALSE)</f>
        <v>0.93</v>
      </c>
      <c r="J112">
        <f>VLOOKUP(B112,home!$B$2:$E$405,4,FALSE)</f>
        <v>0.44</v>
      </c>
      <c r="K112" s="3">
        <f t="shared" ref="K112:K175" si="280">E112*F112*G112</f>
        <v>1.8972799999999934</v>
      </c>
      <c r="L112" s="3">
        <f t="shared" ref="L112:L175" si="281">H112*I112*J112</f>
        <v>0.46012266666666485</v>
      </c>
      <c r="M112" s="5">
        <f t="shared" ref="M112:M175" si="282">_xlfn.POISSON.DIST(0,K112,FALSE) * _xlfn.POISSON.DIST(0,L112,FALSE)</f>
        <v>9.4665782751312183E-2</v>
      </c>
      <c r="N112" s="5">
        <f t="shared" ref="N112:N175" si="283">_xlfn.POISSON.DIST(1,K112,FALSE) * _xlfn.POISSON.DIST(0,L112,FALSE)</f>
        <v>0.17960749629840894</v>
      </c>
      <c r="O112" s="5">
        <f t="shared" ref="O112:O175" si="284">_xlfn.POISSON.DIST(0,K112,FALSE) * _xlfn.POISSON.DIST(1,L112,FALSE)</f>
        <v>4.3557872401620928E-2</v>
      </c>
      <c r="P112" s="5">
        <f t="shared" ref="P112:P175" si="285">_xlfn.POISSON.DIST(1,K112,FALSE) * _xlfn.POISSON.DIST(1,L112,FALSE)</f>
        <v>8.2641480150147065E-2</v>
      </c>
      <c r="Q112" s="5">
        <f t="shared" ref="Q112:Q175" si="286">_xlfn.POISSON.DIST(2,K112,FALSE) * _xlfn.POISSON.DIST(0,L112,FALSE)</f>
        <v>0.17038285528852209</v>
      </c>
      <c r="R112" s="5">
        <f t="shared" ref="R112:R175" si="287">_xlfn.POISSON.DIST(0,K112,FALSE) * _xlfn.POISSON.DIST(2,L112,FALSE)</f>
        <v>1.0020982201880069E-2</v>
      </c>
      <c r="S112" s="5">
        <f t="shared" ref="S112:S175" si="288">_xlfn.POISSON.DIST(2,K112,FALSE) * _xlfn.POISSON.DIST(2,L112,FALSE)</f>
        <v>1.803612150799145E-2</v>
      </c>
      <c r="T112" s="5">
        <f t="shared" ref="T112:T175" si="289">_xlfn.POISSON.DIST(2,K112,FALSE) * _xlfn.POISSON.DIST(1,L112,FALSE)</f>
        <v>7.8397013729635256E-2</v>
      </c>
      <c r="U112" s="5">
        <f t="shared" ref="U112:U175" si="290">_xlfn.POISSON.DIST(1,K112,FALSE) * _xlfn.POISSON.DIST(2,L112,FALSE)</f>
        <v>1.9012609111982954E-2</v>
      </c>
      <c r="V112" s="5">
        <f t="shared" ref="V112:V175" si="291">_xlfn.POISSON.DIST(3,K112,FALSE) * _xlfn.POISSON.DIST(3,L112,FALSE)</f>
        <v>1.7494667781845581E-3</v>
      </c>
      <c r="W112" s="5">
        <f t="shared" ref="W112:W175" si="292">_xlfn.POISSON.DIST(3,K112,FALSE) * _xlfn.POISSON.DIST(0,L112,FALSE)</f>
        <v>0.10775466122726873</v>
      </c>
      <c r="X112" s="5">
        <f t="shared" ref="X112:X175" si="293">_xlfn.POISSON.DIST(3,K112,FALSE) * _xlfn.POISSON.DIST(1,L112,FALSE)</f>
        <v>4.9580362069653973E-2</v>
      </c>
      <c r="Y112" s="5">
        <f t="shared" ref="Y112:Y175" si="294">_xlfn.POISSON.DIST(3,K112,FALSE) * _xlfn.POISSON.DIST(2,L112,FALSE)</f>
        <v>1.1406524204893969E-2</v>
      </c>
      <c r="Z112" s="5">
        <f t="shared" ref="Z112:Z175" si="295">_xlfn.POISSON.DIST(0,K112,FALSE) * _xlfn.POISSON.DIST(3,L112,FALSE)</f>
        <v>1.5369603511160819E-3</v>
      </c>
      <c r="AA112" s="5">
        <f t="shared" ref="AA112:AA175" si="296">_xlfn.POISSON.DIST(1,K112,FALSE) * _xlfn.POISSON.DIST(3,L112,FALSE)</f>
        <v>2.9160441349655101E-3</v>
      </c>
      <c r="AB112" s="5">
        <f t="shared" ref="AB112:AB175" si="297">_xlfn.POISSON.DIST(2,K112,FALSE) * _xlfn.POISSON.DIST(3,L112,FALSE)</f>
        <v>2.7662761081936721E-3</v>
      </c>
      <c r="AC112" s="5">
        <f t="shared" ref="AC112:AC175" si="298">_xlfn.POISSON.DIST(4,K112,FALSE) * _xlfn.POISSON.DIST(4,L112,FALSE)</f>
        <v>9.545326187346502E-5</v>
      </c>
      <c r="AD112" s="5">
        <f t="shared" ref="AD112:AD175" si="299">_xlfn.POISSON.DIST(4,K112,FALSE) * _xlfn.POISSON.DIST(0,L112,FALSE)</f>
        <v>5.1110190913317921E-2</v>
      </c>
      <c r="AE112" s="5">
        <f t="shared" ref="AE112:AE175" si="300">_xlfn.POISSON.DIST(4,K112,FALSE) * _xlfn.POISSON.DIST(1,L112,FALSE)</f>
        <v>2.3516957336878187E-2</v>
      </c>
      <c r="AF112" s="5">
        <f t="shared" ref="AF112:AF175" si="301">_xlfn.POISSON.DIST(4,K112,FALSE) * _xlfn.POISSON.DIST(2,L112,FALSE)</f>
        <v>5.4103425608652885E-3</v>
      </c>
      <c r="AG112" s="5">
        <f t="shared" ref="AG112:AG175" si="302">_xlfn.POISSON.DIST(4,K112,FALSE) * _xlfn.POISSON.DIST(3,L112,FALSE)</f>
        <v>8.2980708222849659E-4</v>
      </c>
      <c r="AH112" s="5">
        <f t="shared" ref="AH112:AH175" si="303">_xlfn.POISSON.DIST(0,K112,FALSE) * _xlfn.POISSON.DIST(4,L112,FALSE)</f>
        <v>1.7679757382911619E-4</v>
      </c>
      <c r="AI112" s="5">
        <f t="shared" ref="AI112:AI175" si="304">_xlfn.POISSON.DIST(1,K112,FALSE) * _xlfn.POISSON.DIST(4,L112,FALSE)</f>
        <v>3.3543450087450443E-4</v>
      </c>
      <c r="AJ112" s="5">
        <f t="shared" ref="AJ112:AJ175" si="305">_xlfn.POISSON.DIST(2,K112,FALSE) * _xlfn.POISSON.DIST(4,L112,FALSE)</f>
        <v>3.1820658490958883E-4</v>
      </c>
      <c r="AK112" s="5">
        <f t="shared" ref="AK112:AK175" si="306">_xlfn.POISSON.DIST(3,K112,FALSE) * _xlfn.POISSON.DIST(4,L112,FALSE)</f>
        <v>2.0124232980575426E-4</v>
      </c>
      <c r="AL112" s="5">
        <f t="shared" ref="AL112:AL175" si="307">_xlfn.POISSON.DIST(5,K112,FALSE) * _xlfn.POISSON.DIST(5,L112,FALSE)</f>
        <v>3.3331573952568029E-6</v>
      </c>
      <c r="AM112" s="5">
        <f t="shared" ref="AM112:AM175" si="308">_xlfn.POISSON.DIST(5,K112,FALSE) * _xlfn.POISSON.DIST(0,L112,FALSE)</f>
        <v>1.9394068603203904E-2</v>
      </c>
      <c r="AN112" s="5">
        <f t="shared" ref="AN112:AN175" si="309">_xlfn.POISSON.DIST(5,K112,FALSE) * _xlfn.POISSON.DIST(1,L112,FALSE)</f>
        <v>8.9236505632224201E-3</v>
      </c>
      <c r="AO112" s="5">
        <f t="shared" ref="AO112:AO175" si="310">_xlfn.POISSON.DIST(5,K112,FALSE) * _xlfn.POISSON.DIST(2,L112,FALSE)</f>
        <v>2.0529869467756923E-3</v>
      </c>
      <c r="AP112" s="5">
        <f t="shared" ref="AP112:AP175" si="311">_xlfn.POISSON.DIST(5,K112,FALSE) * _xlfn.POISSON.DIST(3,L112,FALSE)</f>
        <v>3.1487527619409537E-4</v>
      </c>
      <c r="AQ112" s="5">
        <f t="shared" ref="AQ112:AQ175" si="312">_xlfn.POISSON.DIST(5,K112,FALSE) * _xlfn.POISSON.DIST(4,L112,FALSE)</f>
        <v>3.6220312937457423E-5</v>
      </c>
      <c r="AR112" s="5">
        <f t="shared" ref="AR112:AR175" si="313">_xlfn.POISSON.DIST(0,K112,FALSE) * _xlfn.POISSON.DIST(5,L112,FALSE)</f>
        <v>1.6269714226089905E-5</v>
      </c>
      <c r="AS112" s="5">
        <f t="shared" ref="AS112:AS175" si="314">_xlfn.POISSON.DIST(1,K112,FALSE) * _xlfn.POISSON.DIST(5,L112,FALSE)</f>
        <v>3.0868203406875744E-5</v>
      </c>
      <c r="AT112" s="5">
        <f t="shared" ref="AT112:AT175" si="315">_xlfn.POISSON.DIST(2,K112,FALSE) * _xlfn.POISSON.DIST(5,L112,FALSE)</f>
        <v>2.928281247989851E-5</v>
      </c>
      <c r="AU112" s="5">
        <f t="shared" ref="AU112:AU175" si="316">_xlfn.POISSON.DIST(3,K112,FALSE) * _xlfn.POISSON.DIST(5,L112,FALSE)</f>
        <v>1.8519231487287225E-5</v>
      </c>
      <c r="AV112" s="5">
        <f t="shared" ref="AV112:AV175" si="317">_xlfn.POISSON.DIST(4,K112,FALSE) * _xlfn.POISSON.DIST(5,L112,FALSE)</f>
        <v>8.7840418790500453E-6</v>
      </c>
      <c r="AW112" s="5">
        <f t="shared" ref="AW112:AW175" si="318">_xlfn.POISSON.DIST(6,K112,FALSE) * _xlfn.POISSON.DIST(6,L112,FALSE)</f>
        <v>8.0827357019055301E-8</v>
      </c>
      <c r="AX112" s="5">
        <f t="shared" ref="AX112:AX175" si="319">_xlfn.POISSON.DIST(6,K112,FALSE) * _xlfn.POISSON.DIST(0,L112,FALSE)</f>
        <v>6.1326630799144284E-3</v>
      </c>
      <c r="AY112" s="5">
        <f t="shared" ref="AY112:AY175" si="320">_xlfn.POISSON.DIST(6,K112,FALSE) * _xlfn.POISSON.DIST(1,L112,FALSE)</f>
        <v>2.8217772900984285E-3</v>
      </c>
      <c r="AZ112" s="5">
        <f t="shared" ref="AZ112:AZ175" si="321">_xlfn.POISSON.DIST(6,K112,FALSE) * _xlfn.POISSON.DIST(2,L112,FALSE)</f>
        <v>6.4918184572976192E-4</v>
      </c>
      <c r="BA112" s="5">
        <f t="shared" ref="BA112:BA175" si="322">_xlfn.POISSON.DIST(6,K112,FALSE) * _xlfn.POISSON.DIST(3,L112,FALSE)</f>
        <v>9.956776066958852E-5</v>
      </c>
      <c r="BB112" s="5">
        <f t="shared" ref="BB112:BB175" si="323">_xlfn.POISSON.DIST(6,K112,FALSE) * _xlfn.POISSON.DIST(4,L112,FALSE)</f>
        <v>1.1453345888329829E-5</v>
      </c>
      <c r="BC112" s="5">
        <f t="shared" ref="BC112:BC175" si="324">_xlfn.POISSON.DIST(6,K112,FALSE) * _xlfn.POISSON.DIST(5,L112,FALSE)</f>
        <v>1.0539888104788007E-6</v>
      </c>
      <c r="BD112" s="5">
        <f t="shared" ref="BD112:BD175" si="325">_xlfn.POISSON.DIST(0,K112,FALSE) * _xlfn.POISSON.DIST(6,L112,FALSE)</f>
        <v>1.2476773826021765E-6</v>
      </c>
      <c r="BE112" s="5">
        <f t="shared" ref="BE112:BE175" si="326">_xlfn.POISSON.DIST(1,K112,FALSE) * _xlfn.POISSON.DIST(6,L112,FALSE)</f>
        <v>2.3671933444634494E-6</v>
      </c>
      <c r="BF112" s="5">
        <f t="shared" ref="BF112:BF175" si="327">_xlfn.POISSON.DIST(2,K112,FALSE) * _xlfn.POISSON.DIST(6,L112,FALSE)</f>
        <v>2.2456142942917992E-6</v>
      </c>
      <c r="BG112" s="5">
        <f t="shared" ref="BG112:BG175" si="328">_xlfn.POISSON.DIST(3,K112,FALSE) * _xlfn.POISSON.DIST(6,L112,FALSE)</f>
        <v>1.4201863627579772E-6</v>
      </c>
      <c r="BH112" s="5">
        <f t="shared" ref="BH112:BH175" si="329">_xlfn.POISSON.DIST(4,K112,FALSE) * _xlfn.POISSON.DIST(6,L112,FALSE)</f>
        <v>6.7362279558336133E-7</v>
      </c>
      <c r="BI112" s="5">
        <f t="shared" ref="BI112:BI175" si="330">_xlfn.POISSON.DIST(5,K112,FALSE) * _xlfn.POISSON.DIST(6,L112,FALSE)</f>
        <v>2.5561021152087912E-7</v>
      </c>
      <c r="BJ112" s="8">
        <f t="shared" ref="BJ112:BJ175" si="331">SUM(N112,Q112,T112,W112,X112,Y112,AD112,AE112,AF112,AG112,AM112,AN112,AO112,AP112,AQ112,AX112,AY112,AZ112,BA112,BB112,BC112)</f>
        <v>0.71843370972511744</v>
      </c>
      <c r="BK112" s="8">
        <f t="shared" ref="BK112:BK175" si="332">SUM(M112,P112,S112,V112,AC112,AL112,AY112)</f>
        <v>0.20001341489700239</v>
      </c>
      <c r="BL112" s="8">
        <f t="shared" ref="BL112:BL175" si="333">SUM(O112,R112,U112,AA112,AB112,AH112,AI112,AJ112,AK112,AR112,AS112,AT112,AU112,AV112,BD112,BE112,BF112,BG112,BH112,BI112)</f>
        <v>7.9417398855932533E-2</v>
      </c>
      <c r="BM112" s="8">
        <f t="shared" ref="BM112:BM175" si="334">SUM(S112:BI112)</f>
        <v>0.41570331827453572</v>
      </c>
      <c r="BN112" s="8">
        <f t="shared" ref="BN112:BN175" si="335">SUM(M112:R112)</f>
        <v>0.58087646909189117</v>
      </c>
    </row>
    <row r="113" spans="1:66" x14ac:dyDescent="0.25">
      <c r="A113" t="s">
        <v>340</v>
      </c>
      <c r="B113" t="s">
        <v>428</v>
      </c>
      <c r="C113" t="s">
        <v>431</v>
      </c>
      <c r="D113" s="11">
        <v>44319</v>
      </c>
      <c r="E113">
        <f>VLOOKUP(A113,home!$A$2:$E$405,3,FALSE)</f>
        <v>1.33793103448276</v>
      </c>
      <c r="F113">
        <f>VLOOKUP(B113,home!$B$2:$E$405,3,FALSE)</f>
        <v>1.17</v>
      </c>
      <c r="G113">
        <f>VLOOKUP(C113,away!$B$2:$E$405,4,FALSE)</f>
        <v>0.8</v>
      </c>
      <c r="H113">
        <f>VLOOKUP(A113,away!$A$2:$E$405,3,FALSE)</f>
        <v>1.1275862068965501</v>
      </c>
      <c r="I113">
        <f>VLOOKUP(C113,away!$B$2:$E$405,3,FALSE)</f>
        <v>1.1000000000000001</v>
      </c>
      <c r="J113">
        <f>VLOOKUP(B113,home!$B$2:$E$405,4,FALSE)</f>
        <v>1.01</v>
      </c>
      <c r="K113" s="3">
        <f t="shared" si="280"/>
        <v>1.2523034482758633</v>
      </c>
      <c r="L113" s="3">
        <f t="shared" si="281"/>
        <v>1.2527482758620674</v>
      </c>
      <c r="M113" s="5">
        <f t="shared" si="282"/>
        <v>8.1671373494652713E-2</v>
      </c>
      <c r="N113" s="5">
        <f t="shared" si="283"/>
        <v>0.10227734265277953</v>
      </c>
      <c r="O113" s="5">
        <f t="shared" si="284"/>
        <v>0.10231367233271314</v>
      </c>
      <c r="P113" s="5">
        <f t="shared" si="285"/>
        <v>0.12812776466802345</v>
      </c>
      <c r="Q113" s="5">
        <f t="shared" si="286"/>
        <v>6.4041134442283917E-2</v>
      </c>
      <c r="R113" s="5">
        <f t="shared" si="287"/>
        <v>6.4086638305961438E-2</v>
      </c>
      <c r="S113" s="5">
        <f t="shared" si="288"/>
        <v>5.0252381514984727E-2</v>
      </c>
      <c r="T113" s="5">
        <f t="shared" si="289"/>
        <v>8.0227420756822043E-2</v>
      </c>
      <c r="U113" s="5">
        <f t="shared" si="290"/>
        <v>8.0255918138963545E-2</v>
      </c>
      <c r="V113" s="5">
        <f t="shared" si="291"/>
        <v>8.7596656334769062E-3</v>
      </c>
      <c r="W113" s="5">
        <f t="shared" si="292"/>
        <v>2.6732977831190104E-2</v>
      </c>
      <c r="X113" s="5">
        <f t="shared" si="293"/>
        <v>3.3489691886682278E-2</v>
      </c>
      <c r="Y113" s="5">
        <f t="shared" si="294"/>
        <v>2.0977076885096542E-2</v>
      </c>
      <c r="Z113" s="5">
        <f t="shared" si="295"/>
        <v>2.6761475214529703E-2</v>
      </c>
      <c r="AA113" s="5">
        <f t="shared" si="296"/>
        <v>3.3513487692104597E-2</v>
      </c>
      <c r="AB113" s="5">
        <f t="shared" si="297"/>
        <v>2.0984528100286646E-2</v>
      </c>
      <c r="AC113" s="5">
        <f t="shared" si="298"/>
        <v>8.5889670458568564E-4</v>
      </c>
      <c r="AD113" s="5">
        <f t="shared" si="299"/>
        <v>8.3694500801703986E-3</v>
      </c>
      <c r="AE113" s="5">
        <f t="shared" si="300"/>
        <v>1.0484814157847109E-2</v>
      </c>
      <c r="AF113" s="5">
        <f t="shared" si="301"/>
        <v>6.5674164294885796E-3</v>
      </c>
      <c r="AG113" s="5">
        <f t="shared" si="302"/>
        <v>2.7424398696366775E-3</v>
      </c>
      <c r="AH113" s="5">
        <f t="shared" si="303"/>
        <v>8.3813479836318885E-3</v>
      </c>
      <c r="AI113" s="5">
        <f t="shared" si="304"/>
        <v>1.0495990981102168E-2</v>
      </c>
      <c r="AJ113" s="5">
        <f t="shared" si="305"/>
        <v>6.5720828493533038E-3</v>
      </c>
      <c r="AK113" s="5">
        <f t="shared" si="306"/>
        <v>2.7434140048666011E-3</v>
      </c>
      <c r="AL113" s="5">
        <f t="shared" si="307"/>
        <v>5.3898206987544134E-5</v>
      </c>
      <c r="AM113" s="5">
        <f t="shared" si="308"/>
        <v>2.0962182391140172E-3</v>
      </c>
      <c r="AN113" s="5">
        <f t="shared" si="309"/>
        <v>2.6260337848807041E-3</v>
      </c>
      <c r="AO113" s="5">
        <f t="shared" si="310"/>
        <v>1.6448796481824206E-3</v>
      </c>
      <c r="AP113" s="5">
        <f t="shared" si="311"/>
        <v>6.8687338108704371E-4</v>
      </c>
      <c r="AQ113" s="5">
        <f t="shared" si="312"/>
        <v>2.1511986097308582E-4</v>
      </c>
      <c r="AR113" s="5">
        <f t="shared" si="313"/>
        <v>2.099943847178971E-3</v>
      </c>
      <c r="AS113" s="5">
        <f t="shared" si="314"/>
        <v>2.6297669210079079E-3</v>
      </c>
      <c r="AT113" s="5">
        <f t="shared" si="315"/>
        <v>1.6466330916700014E-3</v>
      </c>
      <c r="AU113" s="5">
        <f t="shared" si="316"/>
        <v>6.8736143291449618E-4</v>
      </c>
      <c r="AV113" s="5">
        <f t="shared" si="317"/>
        <v>2.1519627316266563E-4</v>
      </c>
      <c r="AW113" s="5">
        <f t="shared" si="318"/>
        <v>2.3487955059106493E-6</v>
      </c>
      <c r="AX113" s="5">
        <f t="shared" si="319"/>
        <v>4.3751688819687319E-4</v>
      </c>
      <c r="AY113" s="5">
        <f t="shared" si="320"/>
        <v>5.4809852734916988E-4</v>
      </c>
      <c r="AZ113" s="5">
        <f t="shared" si="321"/>
        <v>3.4331474256960536E-4</v>
      </c>
      <c r="BA113" s="5">
        <f t="shared" si="322"/>
        <v>1.4336231727736753E-4</v>
      </c>
      <c r="BB113" s="5">
        <f t="shared" si="323"/>
        <v>4.4899223948203235E-5</v>
      </c>
      <c r="BC113" s="5">
        <f t="shared" si="324"/>
        <v>1.1249485077731279E-5</v>
      </c>
      <c r="BD113" s="5">
        <f t="shared" si="325"/>
        <v>4.3845017232676815E-4</v>
      </c>
      <c r="BE113" s="5">
        <f t="shared" si="326"/>
        <v>5.4907266270195825E-4</v>
      </c>
      <c r="BF113" s="5">
        <f t="shared" si="327"/>
        <v>3.4380279442783616E-4</v>
      </c>
      <c r="BG113" s="5">
        <f t="shared" si="328"/>
        <v>1.4351514166295232E-4</v>
      </c>
      <c r="BH113" s="5">
        <f t="shared" si="329"/>
        <v>4.4931126696078576E-5</v>
      </c>
      <c r="BI113" s="5">
        <f t="shared" si="330"/>
        <v>1.1253480979283776E-5</v>
      </c>
      <c r="BJ113" s="8">
        <f t="shared" si="331"/>
        <v>0.3647073310906534</v>
      </c>
      <c r="BK113" s="8">
        <f t="shared" si="332"/>
        <v>0.27027207875006015</v>
      </c>
      <c r="BL113" s="8">
        <f t="shared" si="333"/>
        <v>0.33815700733371223</v>
      </c>
      <c r="BM113" s="8">
        <f t="shared" si="334"/>
        <v>0.45683421676069813</v>
      </c>
      <c r="BN113" s="8">
        <f t="shared" si="335"/>
        <v>0.54251792589641423</v>
      </c>
    </row>
    <row r="114" spans="1:66" x14ac:dyDescent="0.25">
      <c r="A114" t="s">
        <v>342</v>
      </c>
      <c r="B114" t="s">
        <v>380</v>
      </c>
      <c r="C114" t="s">
        <v>406</v>
      </c>
      <c r="D114" s="11">
        <v>44319</v>
      </c>
      <c r="E114">
        <f>VLOOKUP(A114,home!$A$2:$E$405,3,FALSE)</f>
        <v>1.1828254847645401</v>
      </c>
      <c r="F114">
        <f>VLOOKUP(B114,home!$B$2:$E$405,3,FALSE)</f>
        <v>1.64</v>
      </c>
      <c r="G114">
        <f>VLOOKUP(C114,away!$B$2:$E$405,4,FALSE)</f>
        <v>0.8</v>
      </c>
      <c r="H114">
        <f>VLOOKUP(A114,away!$A$2:$E$405,3,FALSE)</f>
        <v>0.86980609418282495</v>
      </c>
      <c r="I114">
        <f>VLOOKUP(C114,away!$B$2:$E$405,3,FALSE)</f>
        <v>0.65</v>
      </c>
      <c r="J114">
        <f>VLOOKUP(B114,home!$B$2:$E$405,4,FALSE)</f>
        <v>0.56999999999999995</v>
      </c>
      <c r="K114" s="3">
        <f t="shared" si="280"/>
        <v>1.5518670360110765</v>
      </c>
      <c r="L114" s="3">
        <f t="shared" si="281"/>
        <v>0.32226315789473658</v>
      </c>
      <c r="M114" s="5">
        <f t="shared" si="282"/>
        <v>0.15348841395780663</v>
      </c>
      <c r="N114" s="5">
        <f t="shared" si="283"/>
        <v>0.23819361003074252</v>
      </c>
      <c r="O114" s="5">
        <f t="shared" si="284"/>
        <v>4.9463660982297326E-2</v>
      </c>
      <c r="P114" s="5">
        <f t="shared" si="285"/>
        <v>7.6761024958854479E-2</v>
      </c>
      <c r="Q114" s="5">
        <f t="shared" si="286"/>
        <v>0.18482240579759332</v>
      </c>
      <c r="R114" s="5">
        <f t="shared" si="287"/>
        <v>7.9701577945949023E-3</v>
      </c>
      <c r="S114" s="5">
        <f t="shared" si="288"/>
        <v>9.5972308280441922E-3</v>
      </c>
      <c r="T114" s="5">
        <f t="shared" si="289"/>
        <v>5.9561452142034892E-2</v>
      </c>
      <c r="U114" s="5">
        <f t="shared" si="290"/>
        <v>1.2368625153238569E-2</v>
      </c>
      <c r="V114" s="5">
        <f t="shared" si="291"/>
        <v>5.332963331681124E-4</v>
      </c>
      <c r="W114" s="5">
        <f t="shared" si="292"/>
        <v>9.5606599691182514E-2</v>
      </c>
      <c r="X114" s="5">
        <f t="shared" si="293"/>
        <v>3.0810484732058423E-2</v>
      </c>
      <c r="Y114" s="5">
        <f t="shared" si="294"/>
        <v>4.9645420530103571E-3</v>
      </c>
      <c r="Z114" s="5">
        <f t="shared" si="295"/>
        <v>8.5616273993516787E-4</v>
      </c>
      <c r="AA114" s="5">
        <f t="shared" si="296"/>
        <v>1.3286507335663112E-3</v>
      </c>
      <c r="AB114" s="5">
        <f t="shared" si="297"/>
        <v>1.0309446378967469E-3</v>
      </c>
      <c r="AC114" s="5">
        <f t="shared" si="298"/>
        <v>1.6669162546707067E-5</v>
      </c>
      <c r="AD114" s="5">
        <f t="shared" si="299"/>
        <v>3.7092182621463229E-2</v>
      </c>
      <c r="AE114" s="5">
        <f t="shared" si="300"/>
        <v>1.195344390480101E-2</v>
      </c>
      <c r="AF114" s="5">
        <f t="shared" si="301"/>
        <v>1.9260772902393822E-3</v>
      </c>
      <c r="AG114" s="5">
        <f t="shared" si="302"/>
        <v>2.0690124996729356E-4</v>
      </c>
      <c r="AH114" s="5">
        <f t="shared" si="303"/>
        <v>6.89774270608293E-5</v>
      </c>
      <c r="AI114" s="5">
        <f t="shared" si="304"/>
        <v>1.070437952845594E-4</v>
      </c>
      <c r="AJ114" s="5">
        <f t="shared" si="305"/>
        <v>8.3058868655812824E-5</v>
      </c>
      <c r="AK114" s="5">
        <f t="shared" si="306"/>
        <v>4.2965440105109853E-5</v>
      </c>
      <c r="AL114" s="5">
        <f t="shared" si="307"/>
        <v>3.3345630964503287E-7</v>
      </c>
      <c r="AM114" s="5">
        <f t="shared" si="308"/>
        <v>1.1512427100790344E-2</v>
      </c>
      <c r="AN114" s="5">
        <f t="shared" si="309"/>
        <v>3.7100311125336429E-3</v>
      </c>
      <c r="AO114" s="5">
        <f t="shared" si="310"/>
        <v>5.978031711064073E-4</v>
      </c>
      <c r="AP114" s="5">
        <f t="shared" si="311"/>
        <v>6.4216645906746148E-5</v>
      </c>
      <c r="AQ114" s="5">
        <f t="shared" si="312"/>
        <v>5.1736647748290297E-6</v>
      </c>
      <c r="AR114" s="5">
        <f t="shared" si="313"/>
        <v>4.4457766936153422E-6</v>
      </c>
      <c r="AS114" s="5">
        <f t="shared" si="314"/>
        <v>6.8992543002879649E-6</v>
      </c>
      <c r="AT114" s="5">
        <f t="shared" si="315"/>
        <v>5.3533626608372793E-6</v>
      </c>
      <c r="AU114" s="5">
        <f t="shared" si="316"/>
        <v>2.769235681721973E-6</v>
      </c>
      <c r="AV114" s="5">
        <f t="shared" si="317"/>
        <v>1.0743713923524979E-6</v>
      </c>
      <c r="AW114" s="5">
        <f t="shared" si="318"/>
        <v>4.6323525606423962E-9</v>
      </c>
      <c r="AX114" s="5">
        <f t="shared" si="319"/>
        <v>2.9776260203661824E-3</v>
      </c>
      <c r="AY114" s="5">
        <f t="shared" si="320"/>
        <v>9.5957916435274323E-4</v>
      </c>
      <c r="AZ114" s="5">
        <f t="shared" si="321"/>
        <v>1.5461850587715373E-4</v>
      </c>
      <c r="BA114" s="5">
        <f t="shared" si="322"/>
        <v>1.6609282657645824E-5</v>
      </c>
      <c r="BB114" s="5">
        <f t="shared" si="323"/>
        <v>1.3381399699048063E-6</v>
      </c>
      <c r="BC114" s="5">
        <f t="shared" si="324"/>
        <v>8.6246642481338122E-8</v>
      </c>
      <c r="BD114" s="5">
        <f t="shared" si="325"/>
        <v>2.3878500609655024E-7</v>
      </c>
      <c r="BE114" s="5">
        <f t="shared" si="326"/>
        <v>3.7056257965494026E-7</v>
      </c>
      <c r="BF114" s="5">
        <f t="shared" si="327"/>
        <v>2.875319260728653E-7</v>
      </c>
      <c r="BG114" s="5">
        <f t="shared" si="328"/>
        <v>1.4873710595775117E-7</v>
      </c>
      <c r="BH114" s="5">
        <f t="shared" si="329"/>
        <v>5.7705052941880192E-8</v>
      </c>
      <c r="BI114" s="5">
        <f t="shared" si="330"/>
        <v>1.7910113894355575E-8</v>
      </c>
      <c r="BJ114" s="8">
        <f t="shared" si="331"/>
        <v>0.68513720856807103</v>
      </c>
      <c r="BK114" s="8">
        <f t="shared" si="332"/>
        <v>0.24135654786108252</v>
      </c>
      <c r="BL114" s="8">
        <f t="shared" si="333"/>
        <v>7.2485748065213587E-2</v>
      </c>
      <c r="BM114" s="8">
        <f t="shared" si="334"/>
        <v>0.28817681918041294</v>
      </c>
      <c r="BN114" s="8">
        <f t="shared" si="335"/>
        <v>0.71069927352188911</v>
      </c>
    </row>
    <row r="115" spans="1:66" x14ac:dyDescent="0.25">
      <c r="A115" t="s">
        <v>10</v>
      </c>
      <c r="B115" t="s">
        <v>11</v>
      </c>
      <c r="C115" t="s">
        <v>247</v>
      </c>
      <c r="D115" s="11">
        <v>44350</v>
      </c>
      <c r="E115">
        <f>VLOOKUP(A115,home!$A$2:$E$405,3,FALSE)</f>
        <v>1.5</v>
      </c>
      <c r="F115">
        <f>VLOOKUP(B115,home!$B$2:$E$405,3,FALSE)</f>
        <v>1</v>
      </c>
      <c r="G115">
        <f>VLOOKUP(C115,away!$B$2:$E$405,4,FALSE)</f>
        <v>1.37</v>
      </c>
      <c r="H115">
        <f>VLOOKUP(A115,away!$A$2:$E$405,3,FALSE)</f>
        <v>1.4027777777777799</v>
      </c>
      <c r="I115">
        <f>VLOOKUP(C115,away!$B$2:$E$405,3,FALSE)</f>
        <v>1.25</v>
      </c>
      <c r="J115">
        <f>VLOOKUP(B115,home!$B$2:$E$405,4,FALSE)</f>
        <v>1.1599999999999999</v>
      </c>
      <c r="K115" s="3">
        <f t="shared" si="280"/>
        <v>2.0550000000000002</v>
      </c>
      <c r="L115" s="3">
        <f t="shared" si="281"/>
        <v>2.0340277777777809</v>
      </c>
      <c r="M115" s="5">
        <f t="shared" si="282"/>
        <v>1.6755515727089706E-2</v>
      </c>
      <c r="N115" s="5">
        <f t="shared" si="283"/>
        <v>3.4432584819169353E-2</v>
      </c>
      <c r="O115" s="5">
        <f t="shared" si="284"/>
        <v>3.4081184419892933E-2</v>
      </c>
      <c r="P115" s="5">
        <f t="shared" si="285"/>
        <v>7.0036833982879979E-2</v>
      </c>
      <c r="Q115" s="5">
        <f t="shared" si="286"/>
        <v>3.5379480901696521E-2</v>
      </c>
      <c r="R115" s="5">
        <f t="shared" si="287"/>
        <v>3.4661037904814784E-2</v>
      </c>
      <c r="S115" s="5">
        <f t="shared" si="288"/>
        <v>7.3187214798990249E-2</v>
      </c>
      <c r="T115" s="5">
        <f t="shared" si="289"/>
        <v>7.1962846917409201E-2</v>
      </c>
      <c r="U115" s="5">
        <f t="shared" si="290"/>
        <v>7.1228432894394386E-2</v>
      </c>
      <c r="V115" s="5">
        <f t="shared" si="291"/>
        <v>3.3990802365781544E-2</v>
      </c>
      <c r="W115" s="5">
        <f t="shared" si="292"/>
        <v>2.4234944417662111E-2</v>
      </c>
      <c r="X115" s="5">
        <f t="shared" si="293"/>
        <v>4.9294550138425292E-2</v>
      </c>
      <c r="Y115" s="5">
        <f t="shared" si="294"/>
        <v>5.0133242137308319E-2</v>
      </c>
      <c r="Z115" s="5">
        <f t="shared" si="295"/>
        <v>2.3500504635000613E-2</v>
      </c>
      <c r="AA115" s="5">
        <f t="shared" si="296"/>
        <v>4.829353702492626E-2</v>
      </c>
      <c r="AB115" s="5">
        <f t="shared" si="297"/>
        <v>4.9621609293111747E-2</v>
      </c>
      <c r="AC115" s="5">
        <f t="shared" si="298"/>
        <v>8.8799422120600813E-3</v>
      </c>
      <c r="AD115" s="5">
        <f t="shared" si="299"/>
        <v>1.2450702694573917E-2</v>
      </c>
      <c r="AE115" s="5">
        <f t="shared" si="300"/>
        <v>2.5325075133616006E-2</v>
      </c>
      <c r="AF115" s="5">
        <f t="shared" si="301"/>
        <v>2.575595314804216E-2</v>
      </c>
      <c r="AG115" s="5">
        <f t="shared" si="302"/>
        <v>1.7462774715420275E-2</v>
      </c>
      <c r="AH115" s="5">
        <f t="shared" si="303"/>
        <v>1.1950169804846684E-2</v>
      </c>
      <c r="AI115" s="5">
        <f t="shared" si="304"/>
        <v>2.4557598948959938E-2</v>
      </c>
      <c r="AJ115" s="5">
        <f t="shared" si="305"/>
        <v>2.5232932920056347E-2</v>
      </c>
      <c r="AK115" s="5">
        <f t="shared" si="306"/>
        <v>1.7284559050238596E-2</v>
      </c>
      <c r="AL115" s="5">
        <f t="shared" si="307"/>
        <v>1.484700438024997E-3</v>
      </c>
      <c r="AM115" s="5">
        <f t="shared" si="308"/>
        <v>5.1172388074698814E-3</v>
      </c>
      <c r="AN115" s="5">
        <f t="shared" si="309"/>
        <v>1.0408605879916181E-2</v>
      </c>
      <c r="AO115" s="5">
        <f t="shared" si="310"/>
        <v>1.0585696743845331E-2</v>
      </c>
      <c r="AP115" s="5">
        <f t="shared" si="311"/>
        <v>7.1772004080377354E-3</v>
      </c>
      <c r="AQ115" s="5">
        <f t="shared" si="312"/>
        <v>3.6496562491566947E-3</v>
      </c>
      <c r="AR115" s="5">
        <f t="shared" si="313"/>
        <v>4.8613954664438897E-3</v>
      </c>
      <c r="AS115" s="5">
        <f t="shared" si="314"/>
        <v>9.9901676835421928E-3</v>
      </c>
      <c r="AT115" s="5">
        <f t="shared" si="315"/>
        <v>1.0264897294839608E-2</v>
      </c>
      <c r="AU115" s="5">
        <f t="shared" si="316"/>
        <v>7.0314546469651294E-3</v>
      </c>
      <c r="AV115" s="5">
        <f t="shared" si="317"/>
        <v>3.6124098248783371E-3</v>
      </c>
      <c r="AW115" s="5">
        <f t="shared" si="318"/>
        <v>1.7238721032048735E-4</v>
      </c>
      <c r="AX115" s="5">
        <f t="shared" si="319"/>
        <v>1.7526542915584325E-3</v>
      </c>
      <c r="AY115" s="5">
        <f t="shared" si="320"/>
        <v>3.564947513871289E-3</v>
      </c>
      <c r="AZ115" s="5">
        <f t="shared" si="321"/>
        <v>3.6256011347670222E-3</v>
      </c>
      <c r="BA115" s="5">
        <f t="shared" si="322"/>
        <v>2.4581911397529221E-3</v>
      </c>
      <c r="BB115" s="5">
        <f t="shared" si="323"/>
        <v>1.2500072653361667E-3</v>
      </c>
      <c r="BC115" s="5">
        <f t="shared" si="324"/>
        <v>5.0850990002356098E-4</v>
      </c>
      <c r="BD115" s="5">
        <f t="shared" si="325"/>
        <v>1.648035569584972E-3</v>
      </c>
      <c r="BE115" s="5">
        <f t="shared" si="326"/>
        <v>3.3867130954971176E-3</v>
      </c>
      <c r="BF115" s="5">
        <f t="shared" si="327"/>
        <v>3.4798477056232893E-3</v>
      </c>
      <c r="BG115" s="5">
        <f t="shared" si="328"/>
        <v>2.3836956783519531E-3</v>
      </c>
      <c r="BH115" s="5">
        <f t="shared" si="329"/>
        <v>1.2246236547533164E-3</v>
      </c>
      <c r="BI115" s="5">
        <f t="shared" si="330"/>
        <v>5.0332032210361323E-4</v>
      </c>
      <c r="BJ115" s="8">
        <f t="shared" si="331"/>
        <v>0.3965304643570583</v>
      </c>
      <c r="BK115" s="8">
        <f t="shared" si="332"/>
        <v>0.2078999570386979</v>
      </c>
      <c r="BL115" s="8">
        <f t="shared" si="333"/>
        <v>0.36529762320382503</v>
      </c>
      <c r="BM115" s="8">
        <f t="shared" si="334"/>
        <v>0.76448935117548777</v>
      </c>
      <c r="BN115" s="8">
        <f t="shared" si="335"/>
        <v>0.22534663775554326</v>
      </c>
    </row>
    <row r="116" spans="1:66" x14ac:dyDescent="0.25">
      <c r="A116" t="s">
        <v>10</v>
      </c>
      <c r="B116" t="s">
        <v>47</v>
      </c>
      <c r="C116" t="s">
        <v>244</v>
      </c>
      <c r="D116" s="11">
        <v>44350</v>
      </c>
      <c r="E116">
        <f>VLOOKUP(A116,home!$A$2:$E$405,3,FALSE)</f>
        <v>1.5</v>
      </c>
      <c r="F116">
        <f>VLOOKUP(B116,home!$B$2:$E$405,3,FALSE)</f>
        <v>0.75</v>
      </c>
      <c r="G116">
        <f>VLOOKUP(C116,away!$B$2:$E$405,4,FALSE)</f>
        <v>1.33</v>
      </c>
      <c r="H116">
        <f>VLOOKUP(A116,away!$A$2:$E$405,3,FALSE)</f>
        <v>1.4027777777777799</v>
      </c>
      <c r="I116">
        <f>VLOOKUP(C116,away!$B$2:$E$405,3,FALSE)</f>
        <v>1.08</v>
      </c>
      <c r="J116">
        <f>VLOOKUP(B116,home!$B$2:$E$405,4,FALSE)</f>
        <v>1.6</v>
      </c>
      <c r="K116" s="3">
        <f t="shared" si="280"/>
        <v>1.4962500000000001</v>
      </c>
      <c r="L116" s="3">
        <f t="shared" si="281"/>
        <v>2.4240000000000039</v>
      </c>
      <c r="M116" s="5">
        <f t="shared" si="282"/>
        <v>1.9836135090666659E-2</v>
      </c>
      <c r="N116" s="5">
        <f t="shared" si="283"/>
        <v>2.967981712940999E-2</v>
      </c>
      <c r="O116" s="5">
        <f t="shared" si="284"/>
        <v>4.8082791459776057E-2</v>
      </c>
      <c r="P116" s="5">
        <f t="shared" si="285"/>
        <v>7.194387672168992E-2</v>
      </c>
      <c r="Q116" s="5">
        <f t="shared" si="286"/>
        <v>2.2204213189939852E-2</v>
      </c>
      <c r="R116" s="5">
        <f t="shared" si="287"/>
        <v>5.8276343249248685E-2</v>
      </c>
      <c r="S116" s="5">
        <f t="shared" si="288"/>
        <v>6.5233491480166231E-2</v>
      </c>
      <c r="T116" s="5">
        <f t="shared" si="289"/>
        <v>5.3823012772414289E-2</v>
      </c>
      <c r="U116" s="5">
        <f t="shared" si="290"/>
        <v>8.7195978586688344E-2</v>
      </c>
      <c r="V116" s="5">
        <f t="shared" si="291"/>
        <v>2.6288444731592232E-2</v>
      </c>
      <c r="W116" s="5">
        <f t="shared" si="292"/>
        <v>1.10743513284825E-2</v>
      </c>
      <c r="X116" s="5">
        <f t="shared" si="293"/>
        <v>2.684422762024162E-2</v>
      </c>
      <c r="Y116" s="5">
        <f t="shared" si="294"/>
        <v>3.2535203875732902E-2</v>
      </c>
      <c r="Z116" s="5">
        <f t="shared" si="295"/>
        <v>4.7087285345393026E-2</v>
      </c>
      <c r="AA116" s="5">
        <f t="shared" si="296"/>
        <v>7.0454350698044316E-2</v>
      </c>
      <c r="AB116" s="5">
        <f t="shared" si="297"/>
        <v>5.2708661115974415E-2</v>
      </c>
      <c r="AC116" s="5">
        <f t="shared" si="298"/>
        <v>5.9591139425912111E-3</v>
      </c>
      <c r="AD116" s="5">
        <f t="shared" si="299"/>
        <v>4.1424995438104871E-3</v>
      </c>
      <c r="AE116" s="5">
        <f t="shared" si="300"/>
        <v>1.0041418894196637E-2</v>
      </c>
      <c r="AF116" s="5">
        <f t="shared" si="301"/>
        <v>1.2170199699766345E-2</v>
      </c>
      <c r="AG116" s="5">
        <f t="shared" si="302"/>
        <v>9.8335213574112252E-3</v>
      </c>
      <c r="AH116" s="5">
        <f t="shared" si="303"/>
        <v>2.8534894919308215E-2</v>
      </c>
      <c r="AI116" s="5">
        <f t="shared" si="304"/>
        <v>4.2695336523014916E-2</v>
      </c>
      <c r="AJ116" s="5">
        <f t="shared" si="305"/>
        <v>3.1941448636280546E-2</v>
      </c>
      <c r="AK116" s="5">
        <f t="shared" si="306"/>
        <v>1.5930797507344916E-2</v>
      </c>
      <c r="AL116" s="5">
        <f t="shared" si="307"/>
        <v>8.6452679798094023E-4</v>
      </c>
      <c r="AM116" s="5">
        <f t="shared" si="308"/>
        <v>1.2396429884852873E-3</v>
      </c>
      <c r="AN116" s="5">
        <f t="shared" si="309"/>
        <v>3.0048946040883411E-3</v>
      </c>
      <c r="AO116" s="5">
        <f t="shared" si="310"/>
        <v>3.6419322601550759E-3</v>
      </c>
      <c r="AP116" s="5">
        <f t="shared" si="311"/>
        <v>2.9426812662053064E-3</v>
      </c>
      <c r="AQ116" s="5">
        <f t="shared" si="312"/>
        <v>1.7832648473204186E-3</v>
      </c>
      <c r="AR116" s="5">
        <f t="shared" si="313"/>
        <v>1.3833717056880645E-2</v>
      </c>
      <c r="AS116" s="5">
        <f t="shared" si="314"/>
        <v>2.0698699146357667E-2</v>
      </c>
      <c r="AT116" s="5">
        <f t="shared" si="315"/>
        <v>1.5485214298868833E-2</v>
      </c>
      <c r="AU116" s="5">
        <f t="shared" si="316"/>
        <v>7.723250631560828E-3</v>
      </c>
      <c r="AV116" s="5">
        <f t="shared" si="317"/>
        <v>2.888978439368224E-3</v>
      </c>
      <c r="AW116" s="5">
        <f t="shared" si="318"/>
        <v>8.7098913579585014E-5</v>
      </c>
      <c r="AX116" s="5">
        <f t="shared" si="319"/>
        <v>3.0913597025351879E-4</v>
      </c>
      <c r="AY116" s="5">
        <f t="shared" si="320"/>
        <v>7.4934559189453079E-4</v>
      </c>
      <c r="AZ116" s="5">
        <f t="shared" si="321"/>
        <v>9.0820685737617293E-4</v>
      </c>
      <c r="BA116" s="5">
        <f t="shared" si="322"/>
        <v>7.3383114075994905E-4</v>
      </c>
      <c r="BB116" s="5">
        <f t="shared" si="323"/>
        <v>4.447016713005298E-4</v>
      </c>
      <c r="BC116" s="5">
        <f t="shared" si="324"/>
        <v>2.1559137024649717E-4</v>
      </c>
      <c r="BD116" s="5">
        <f t="shared" si="325"/>
        <v>5.5888216909797906E-3</v>
      </c>
      <c r="BE116" s="5">
        <f t="shared" si="326"/>
        <v>8.3622744551285124E-3</v>
      </c>
      <c r="BF116" s="5">
        <f t="shared" si="327"/>
        <v>6.2560265767430193E-3</v>
      </c>
      <c r="BG116" s="5">
        <f t="shared" si="328"/>
        <v>3.1201932551505802E-3</v>
      </c>
      <c r="BH116" s="5">
        <f t="shared" si="329"/>
        <v>1.1671472895047645E-3</v>
      </c>
      <c r="BI116" s="5">
        <f t="shared" si="330"/>
        <v>3.4926882638430053E-4</v>
      </c>
      <c r="BJ116" s="8">
        <f t="shared" si="331"/>
        <v>0.22832169397949142</v>
      </c>
      <c r="BK116" s="8">
        <f t="shared" si="332"/>
        <v>0.1908749343565817</v>
      </c>
      <c r="BL116" s="8">
        <f t="shared" si="333"/>
        <v>0.52129419436260771</v>
      </c>
      <c r="BM116" s="8">
        <f t="shared" si="334"/>
        <v>0.73689268452502776</v>
      </c>
      <c r="BN116" s="8">
        <f t="shared" si="335"/>
        <v>0.25002317684073116</v>
      </c>
    </row>
    <row r="117" spans="1:66" x14ac:dyDescent="0.25">
      <c r="A117" t="s">
        <v>10</v>
      </c>
      <c r="B117" t="s">
        <v>241</v>
      </c>
      <c r="C117" t="s">
        <v>44</v>
      </c>
      <c r="D117" s="11">
        <v>44350</v>
      </c>
      <c r="E117">
        <f>VLOOKUP(A117,home!$A$2:$E$405,3,FALSE)</f>
        <v>1.5</v>
      </c>
      <c r="F117">
        <f>VLOOKUP(B117,home!$B$2:$E$405,3,FALSE)</f>
        <v>1.1200000000000001</v>
      </c>
      <c r="G117">
        <f>VLOOKUP(C117,away!$B$2:$E$405,4,FALSE)</f>
        <v>0.79</v>
      </c>
      <c r="H117">
        <f>VLOOKUP(A117,away!$A$2:$E$405,3,FALSE)</f>
        <v>1.4027777777777799</v>
      </c>
      <c r="I117">
        <f>VLOOKUP(C117,away!$B$2:$E$405,3,FALSE)</f>
        <v>0.67</v>
      </c>
      <c r="J117">
        <f>VLOOKUP(B117,home!$B$2:$E$405,4,FALSE)</f>
        <v>1.02</v>
      </c>
      <c r="K117" s="3">
        <f t="shared" si="280"/>
        <v>1.3272000000000002</v>
      </c>
      <c r="L117" s="3">
        <f t="shared" si="281"/>
        <v>0.95865833333333483</v>
      </c>
      <c r="M117" s="5">
        <f t="shared" si="282"/>
        <v>0.10168674351589829</v>
      </c>
      <c r="N117" s="5">
        <f t="shared" si="283"/>
        <v>0.13495864599430021</v>
      </c>
      <c r="O117" s="5">
        <f t="shared" si="284"/>
        <v>9.7482844061045348E-2</v>
      </c>
      <c r="P117" s="5">
        <f t="shared" si="285"/>
        <v>0.12937923063781939</v>
      </c>
      <c r="Q117" s="5">
        <f t="shared" si="286"/>
        <v>8.9558557481817638E-2</v>
      </c>
      <c r="R117" s="5">
        <f t="shared" si="287"/>
        <v>4.6726370408077547E-2</v>
      </c>
      <c r="S117" s="5">
        <f t="shared" si="288"/>
        <v>4.1153312471396516E-2</v>
      </c>
      <c r="T117" s="5">
        <f t="shared" si="289"/>
        <v>8.5856057451256962E-2</v>
      </c>
      <c r="U117" s="5">
        <f t="shared" si="290"/>
        <v>6.2015238805600517E-2</v>
      </c>
      <c r="V117" s="5">
        <f t="shared" si="291"/>
        <v>5.8178499113523043E-3</v>
      </c>
      <c r="W117" s="5">
        <f t="shared" si="292"/>
        <v>3.9620705829956131E-2</v>
      </c>
      <c r="X117" s="5">
        <f t="shared" si="293"/>
        <v>3.798271981643609E-2</v>
      </c>
      <c r="Y117" s="5">
        <f t="shared" si="294"/>
        <v>1.8206225437345822E-2</v>
      </c>
      <c r="Z117" s="5">
        <f t="shared" si="295"/>
        <v>1.4931541459374561E-2</v>
      </c>
      <c r="AA117" s="5">
        <f t="shared" si="296"/>
        <v>1.9817141824881916E-2</v>
      </c>
      <c r="AB117" s="5">
        <f t="shared" si="297"/>
        <v>1.3150655314991643E-2</v>
      </c>
      <c r="AC117" s="5">
        <f t="shared" si="298"/>
        <v>4.626395483518606E-4</v>
      </c>
      <c r="AD117" s="5">
        <f t="shared" si="299"/>
        <v>1.3146150194379444E-2</v>
      </c>
      <c r="AE117" s="5">
        <f t="shared" si="300"/>
        <v>1.2602666435093494E-2</v>
      </c>
      <c r="AF117" s="5">
        <f t="shared" si="301"/>
        <v>6.040825600111344E-3</v>
      </c>
      <c r="AG117" s="5">
        <f t="shared" si="302"/>
        <v>1.9303626005866944E-3</v>
      </c>
      <c r="AH117" s="5">
        <f t="shared" si="303"/>
        <v>3.5785616623854014E-3</v>
      </c>
      <c r="AI117" s="5">
        <f t="shared" si="304"/>
        <v>4.7494670383179047E-3</v>
      </c>
      <c r="AJ117" s="5">
        <f t="shared" si="305"/>
        <v>3.1517463266277621E-3</v>
      </c>
      <c r="AK117" s="5">
        <f t="shared" si="306"/>
        <v>1.3943325749001224E-3</v>
      </c>
      <c r="AL117" s="5">
        <f t="shared" si="307"/>
        <v>2.3545231859660759E-5</v>
      </c>
      <c r="AM117" s="5">
        <f t="shared" si="308"/>
        <v>3.4895141075960813E-3</v>
      </c>
      <c r="AN117" s="5">
        <f t="shared" si="309"/>
        <v>3.3452517785312187E-3</v>
      </c>
      <c r="AO117" s="5">
        <f t="shared" si="310"/>
        <v>1.6034767472935558E-3</v>
      </c>
      <c r="AP117" s="5">
        <f t="shared" si="311"/>
        <v>5.1239544869973244E-4</v>
      </c>
      <c r="AQ117" s="5">
        <f t="shared" si="312"/>
        <v>1.2280304171451793E-4</v>
      </c>
      <c r="AR117" s="5">
        <f t="shared" si="313"/>
        <v>6.8612359179859165E-4</v>
      </c>
      <c r="AS117" s="5">
        <f t="shared" si="314"/>
        <v>9.1062323103509074E-4</v>
      </c>
      <c r="AT117" s="5">
        <f t="shared" si="315"/>
        <v>6.0428957611488642E-4</v>
      </c>
      <c r="AU117" s="5">
        <f t="shared" si="316"/>
        <v>2.6733770847322581E-4</v>
      </c>
      <c r="AV117" s="5">
        <f t="shared" si="317"/>
        <v>8.8702651671416325E-5</v>
      </c>
      <c r="AW117" s="5">
        <f t="shared" si="318"/>
        <v>8.3214823340591279E-7</v>
      </c>
      <c r="AX117" s="5">
        <f t="shared" si="319"/>
        <v>7.7188052060025221E-4</v>
      </c>
      <c r="AY117" s="5">
        <f t="shared" si="320"/>
        <v>7.3996969341110473E-4</v>
      </c>
      <c r="AZ117" s="5">
        <f t="shared" si="321"/>
        <v>3.5468905650133409E-4</v>
      </c>
      <c r="BA117" s="5">
        <f t="shared" si="322"/>
        <v>1.1334187325238067E-4</v>
      </c>
      <c r="BB117" s="5">
        <f t="shared" si="323"/>
        <v>2.7164032827251333E-5</v>
      </c>
      <c r="BC117" s="5">
        <f t="shared" si="324"/>
        <v>5.2082052873569538E-6</v>
      </c>
      <c r="BD117" s="5">
        <f t="shared" si="325"/>
        <v>1.0962634982905315E-4</v>
      </c>
      <c r="BE117" s="5">
        <f t="shared" si="326"/>
        <v>1.4549609149311932E-4</v>
      </c>
      <c r="BF117" s="5">
        <f t="shared" si="327"/>
        <v>9.6551206314834009E-5</v>
      </c>
      <c r="BG117" s="5">
        <f t="shared" si="328"/>
        <v>4.2714253673682576E-5</v>
      </c>
      <c r="BH117" s="5">
        <f t="shared" si="329"/>
        <v>1.4172589368927879E-5</v>
      </c>
      <c r="BI117" s="5">
        <f t="shared" si="330"/>
        <v>3.7619721220882177E-6</v>
      </c>
      <c r="BJ117" s="8">
        <f t="shared" si="331"/>
        <v>0.45098861134699869</v>
      </c>
      <c r="BK117" s="8">
        <f t="shared" si="332"/>
        <v>0.27926329101008912</v>
      </c>
      <c r="BL117" s="8">
        <f t="shared" si="333"/>
        <v>0.25503575723872307</v>
      </c>
      <c r="BM117" s="8">
        <f t="shared" si="334"/>
        <v>0.39968767141104938</v>
      </c>
      <c r="BN117" s="8">
        <f t="shared" si="335"/>
        <v>0.59979239209895852</v>
      </c>
    </row>
    <row r="118" spans="1:66" x14ac:dyDescent="0.25">
      <c r="A118" t="s">
        <v>13</v>
      </c>
      <c r="B118" t="s">
        <v>250</v>
      </c>
      <c r="C118" t="s">
        <v>61</v>
      </c>
      <c r="D118" s="11">
        <v>44350</v>
      </c>
      <c r="E118">
        <f>VLOOKUP(A118,home!$A$2:$E$405,3,FALSE)</f>
        <v>1.6049382716049401</v>
      </c>
      <c r="F118">
        <f>VLOOKUP(B118,home!$B$2:$E$405,3,FALSE)</f>
        <v>1.29</v>
      </c>
      <c r="G118">
        <f>VLOOKUP(C118,away!$B$2:$E$405,4,FALSE)</f>
        <v>1.07</v>
      </c>
      <c r="H118">
        <f>VLOOKUP(A118,away!$A$2:$E$405,3,FALSE)</f>
        <v>1.38271604938272</v>
      </c>
      <c r="I118">
        <f>VLOOKUP(C118,away!$B$2:$E$405,3,FALSE)</f>
        <v>1.1599999999999999</v>
      </c>
      <c r="J118">
        <f>VLOOKUP(B118,home!$B$2:$E$405,4,FALSE)</f>
        <v>0.83</v>
      </c>
      <c r="K118" s="3">
        <f t="shared" si="280"/>
        <v>2.215296296296299</v>
      </c>
      <c r="L118" s="3">
        <f t="shared" si="281"/>
        <v>1.3312790123456826</v>
      </c>
      <c r="M118" s="5">
        <f t="shared" si="282"/>
        <v>2.8823181320509702E-2</v>
      </c>
      <c r="N118" s="5">
        <f t="shared" si="283"/>
        <v>6.3851886826801804E-2</v>
      </c>
      <c r="O118" s="5">
        <f t="shared" si="284"/>
        <v>3.8371696361028683E-2</v>
      </c>
      <c r="P118" s="5">
        <f t="shared" si="285"/>
        <v>8.5004676831193018E-2</v>
      </c>
      <c r="Q118" s="5">
        <f t="shared" si="286"/>
        <v>7.0725424199472267E-2</v>
      </c>
      <c r="R118" s="5">
        <f t="shared" si="287"/>
        <v>2.5541717016769348E-2</v>
      </c>
      <c r="S118" s="5">
        <f t="shared" si="288"/>
        <v>6.2673469340751686E-2</v>
      </c>
      <c r="T118" s="5">
        <f t="shared" si="289"/>
        <v>9.415527287600288E-2</v>
      </c>
      <c r="U118" s="5">
        <f t="shared" si="290"/>
        <v>5.6582471108297283E-2</v>
      </c>
      <c r="V118" s="5">
        <f t="shared" si="291"/>
        <v>2.0537242606369934E-2</v>
      </c>
      <c r="W118" s="5">
        <f t="shared" si="292"/>
        <v>5.2225923427691841E-2</v>
      </c>
      <c r="X118" s="5">
        <f t="shared" si="293"/>
        <v>6.9527275759658849E-2</v>
      </c>
      <c r="Y118" s="5">
        <f t="shared" si="294"/>
        <v>4.6280101502202277E-2</v>
      </c>
      <c r="Z118" s="5">
        <f t="shared" si="295"/>
        <v>1.1334383934565873E-2</v>
      </c>
      <c r="AA118" s="5">
        <f t="shared" si="296"/>
        <v>2.510901875104405E-2</v>
      </c>
      <c r="AB118" s="5">
        <f t="shared" si="297"/>
        <v>2.7811958121411112E-2</v>
      </c>
      <c r="AC118" s="5">
        <f t="shared" si="298"/>
        <v>3.7854983184924598E-3</v>
      </c>
      <c r="AD118" s="5">
        <f t="shared" si="299"/>
        <v>2.8923973685004968E-2</v>
      </c>
      <c r="AE118" s="5">
        <f t="shared" si="300"/>
        <v>3.8505879120485934E-2</v>
      </c>
      <c r="AF118" s="5">
        <f t="shared" si="301"/>
        <v>2.5631034362511376E-2</v>
      </c>
      <c r="AG118" s="5">
        <f t="shared" si="302"/>
        <v>1.1374019370507469E-2</v>
      </c>
      <c r="AH118" s="5">
        <f t="shared" si="303"/>
        <v>3.7723068624889054E-3</v>
      </c>
      <c r="AI118" s="5">
        <f t="shared" si="304"/>
        <v>8.3567774209647831E-3</v>
      </c>
      <c r="AJ118" s="5">
        <f t="shared" si="305"/>
        <v>9.2563690348179146E-3</v>
      </c>
      <c r="AK118" s="5">
        <f t="shared" si="306"/>
        <v>6.8352000133279564E-3</v>
      </c>
      <c r="AL118" s="5">
        <f t="shared" si="307"/>
        <v>4.4656425344624055E-4</v>
      </c>
      <c r="AM118" s="5">
        <f t="shared" si="308"/>
        <v>1.281503435571262E-2</v>
      </c>
      <c r="AN118" s="5">
        <f t="shared" si="309"/>
        <v>1.7060386280249088E-2</v>
      </c>
      <c r="AO118" s="5">
        <f t="shared" si="310"/>
        <v>1.1356067098702922E-2</v>
      </c>
      <c r="AP118" s="5">
        <f t="shared" si="311"/>
        <v>5.0393645970975096E-3</v>
      </c>
      <c r="AQ118" s="5">
        <f t="shared" si="312"/>
        <v>1.6772000809184423E-3</v>
      </c>
      <c r="AR118" s="5">
        <f t="shared" si="313"/>
        <v>1.0043985908318141E-3</v>
      </c>
      <c r="AS118" s="5">
        <f t="shared" si="314"/>
        <v>2.2250404782749394E-3</v>
      </c>
      <c r="AT118" s="5">
        <f t="shared" si="315"/>
        <v>2.4645619653159102E-3</v>
      </c>
      <c r="AU118" s="5">
        <f t="shared" si="316"/>
        <v>1.8199116645856877E-3</v>
      </c>
      <c r="AV118" s="5">
        <f t="shared" si="317"/>
        <v>1.0079108925357767E-3</v>
      </c>
      <c r="AW118" s="5">
        <f t="shared" si="318"/>
        <v>3.6583256475298544E-5</v>
      </c>
      <c r="AX118" s="5">
        <f t="shared" si="319"/>
        <v>4.7315163575200013E-3</v>
      </c>
      <c r="AY118" s="5">
        <f t="shared" si="320"/>
        <v>6.2989684233366698E-3</v>
      </c>
      <c r="AZ118" s="5">
        <f t="shared" si="321"/>
        <v>4.1928422307081414E-3</v>
      </c>
      <c r="BA118" s="5">
        <f t="shared" si="322"/>
        <v>1.8606142879394683E-3</v>
      </c>
      <c r="BB118" s="5">
        <f t="shared" si="323"/>
        <v>6.1924918790108E-4</v>
      </c>
      <c r="BC118" s="5">
        <f t="shared" si="324"/>
        <v>1.6487868945296315E-4</v>
      </c>
      <c r="BD118" s="5">
        <f t="shared" si="325"/>
        <v>2.2285579400066209E-4</v>
      </c>
      <c r="BE118" s="5">
        <f t="shared" si="326"/>
        <v>4.9369161505783766E-4</v>
      </c>
      <c r="BF118" s="5">
        <f t="shared" si="327"/>
        <v>5.4683660317508321E-4</v>
      </c>
      <c r="BG118" s="5">
        <f t="shared" si="328"/>
        <v>4.0380170056433681E-4</v>
      </c>
      <c r="BH118" s="5">
        <f t="shared" si="329"/>
        <v>2.2363510292458069E-4</v>
      </c>
      <c r="BI118" s="5">
        <f t="shared" si="330"/>
        <v>9.9083603046133008E-5</v>
      </c>
      <c r="BJ118" s="8">
        <f t="shared" si="331"/>
        <v>0.56701691271987864</v>
      </c>
      <c r="BK118" s="8">
        <f t="shared" si="332"/>
        <v>0.20756960109409969</v>
      </c>
      <c r="BL118" s="8">
        <f t="shared" si="333"/>
        <v>0.21214924270046281</v>
      </c>
      <c r="BM118" s="8">
        <f t="shared" si="334"/>
        <v>0.67948917272637077</v>
      </c>
      <c r="BN118" s="8">
        <f t="shared" si="335"/>
        <v>0.31231858255577477</v>
      </c>
    </row>
    <row r="119" spans="1:66" x14ac:dyDescent="0.25">
      <c r="A119" t="s">
        <v>13</v>
      </c>
      <c r="B119" t="s">
        <v>249</v>
      </c>
      <c r="C119" t="s">
        <v>60</v>
      </c>
      <c r="D119" s="11">
        <v>44350</v>
      </c>
      <c r="E119">
        <f>VLOOKUP(A119,home!$A$2:$E$405,3,FALSE)</f>
        <v>1.6049382716049401</v>
      </c>
      <c r="F119">
        <f>VLOOKUP(B119,home!$B$2:$E$405,3,FALSE)</f>
        <v>1.1599999999999999</v>
      </c>
      <c r="G119">
        <f>VLOOKUP(C119,away!$B$2:$E$405,4,FALSE)</f>
        <v>0.53</v>
      </c>
      <c r="H119">
        <f>VLOOKUP(A119,away!$A$2:$E$405,3,FALSE)</f>
        <v>1.38271604938272</v>
      </c>
      <c r="I119">
        <f>VLOOKUP(C119,away!$B$2:$E$405,3,FALSE)</f>
        <v>1.1000000000000001</v>
      </c>
      <c r="J119">
        <f>VLOOKUP(B119,home!$B$2:$E$405,4,FALSE)</f>
        <v>1.03</v>
      </c>
      <c r="K119" s="3">
        <f t="shared" si="280"/>
        <v>0.98671604938271706</v>
      </c>
      <c r="L119" s="3">
        <f t="shared" si="281"/>
        <v>1.5666172839506221</v>
      </c>
      <c r="M119" s="5">
        <f t="shared" si="282"/>
        <v>7.7821827086597989E-2</v>
      </c>
      <c r="N119" s="5">
        <f t="shared" si="283"/>
        <v>7.6788045778632893E-2</v>
      </c>
      <c r="O119" s="5">
        <f t="shared" si="284"/>
        <v>0.12191701938248109</v>
      </c>
      <c r="P119" s="5">
        <f t="shared" si="285"/>
        <v>0.1202974797175979</v>
      </c>
      <c r="Q119" s="5">
        <f t="shared" si="286"/>
        <v>3.7883998585255929E-2</v>
      </c>
      <c r="R119" s="5">
        <f t="shared" si="287"/>
        <v>9.549865488616896E-2</v>
      </c>
      <c r="S119" s="5">
        <f t="shared" si="288"/>
        <v>4.648915403355413E-2</v>
      </c>
      <c r="T119" s="5">
        <f t="shared" si="289"/>
        <v>5.9349726968822847E-2</v>
      </c>
      <c r="U119" s="5">
        <f t="shared" si="290"/>
        <v>9.4230055470644156E-2</v>
      </c>
      <c r="V119" s="5">
        <f t="shared" si="291"/>
        <v>7.9848036267319428E-3</v>
      </c>
      <c r="W119" s="5">
        <f t="shared" si="292"/>
        <v>1.2460249806288059E-2</v>
      </c>
      <c r="X119" s="5">
        <f t="shared" si="293"/>
        <v>1.9520442708873261E-2</v>
      </c>
      <c r="Y119" s="5">
        <f t="shared" si="294"/>
        <v>1.5290531469044381E-2</v>
      </c>
      <c r="Z119" s="5">
        <f t="shared" si="295"/>
        <v>4.9869947779569282E-2</v>
      </c>
      <c r="AA119" s="5">
        <f t="shared" si="296"/>
        <v>4.9207477855979009E-2</v>
      </c>
      <c r="AB119" s="5">
        <f t="shared" si="297"/>
        <v>2.4276904075069564E-2</v>
      </c>
      <c r="AC119" s="5">
        <f t="shared" si="298"/>
        <v>7.7143504294986535E-4</v>
      </c>
      <c r="AD119" s="5">
        <f t="shared" si="299"/>
        <v>3.0736821157955792E-3</v>
      </c>
      <c r="AE119" s="5">
        <f t="shared" si="300"/>
        <v>4.8152835279752712E-3</v>
      </c>
      <c r="AF119" s="5">
        <f t="shared" si="301"/>
        <v>3.7718532010243958E-3</v>
      </c>
      <c r="AG119" s="5">
        <f t="shared" si="302"/>
        <v>1.9696834724164331E-3</v>
      </c>
      <c r="AH119" s="5">
        <f t="shared" si="303"/>
        <v>1.9531780535297041E-2</v>
      </c>
      <c r="AI119" s="5">
        <f t="shared" si="304"/>
        <v>1.9272321327198548E-2</v>
      </c>
      <c r="AJ119" s="5">
        <f t="shared" si="305"/>
        <v>9.5081543812038146E-3</v>
      </c>
      <c r="AK119" s="5">
        <f t="shared" si="306"/>
        <v>3.1272828426474673E-3</v>
      </c>
      <c r="AL119" s="5">
        <f t="shared" si="307"/>
        <v>4.7699569597325739E-5</v>
      </c>
      <c r="AM119" s="5">
        <f t="shared" si="308"/>
        <v>6.0657029487122527E-4</v>
      </c>
      <c r="AN119" s="5">
        <f t="shared" si="309"/>
        <v>9.5026350787628684E-4</v>
      </c>
      <c r="AO119" s="5">
        <f t="shared" si="310"/>
        <v>7.4434961787326974E-4</v>
      </c>
      <c r="AP119" s="5">
        <f t="shared" si="311"/>
        <v>3.8870365888743513E-4</v>
      </c>
      <c r="AQ119" s="5">
        <f t="shared" si="312"/>
        <v>1.5223746758697565E-4</v>
      </c>
      <c r="AR119" s="5">
        <f t="shared" si="313"/>
        <v>6.1197649945853366E-3</v>
      </c>
      <c r="AS119" s="5">
        <f t="shared" si="314"/>
        <v>6.038470338607888E-3</v>
      </c>
      <c r="AT119" s="5">
        <f t="shared" si="315"/>
        <v>2.9791277984129458E-3</v>
      </c>
      <c r="AU119" s="5">
        <f t="shared" si="316"/>
        <v>9.798510706187512E-4</v>
      </c>
      <c r="AV119" s="5">
        <f t="shared" si="317"/>
        <v>2.4170869434608997E-4</v>
      </c>
      <c r="AW119" s="5">
        <f t="shared" si="318"/>
        <v>2.048175021852302E-6</v>
      </c>
      <c r="AX119" s="5">
        <f t="shared" si="319"/>
        <v>9.9752107504707478E-5</v>
      </c>
      <c r="AY119" s="5">
        <f t="shared" si="320"/>
        <v>1.5627337572737528E-4</v>
      </c>
      <c r="AZ119" s="5">
        <f t="shared" si="321"/>
        <v>1.224102857179079E-4</v>
      </c>
      <c r="BA119" s="5">
        <f t="shared" si="322"/>
        <v>6.3923356446336183E-5</v>
      </c>
      <c r="BB119" s="5">
        <f t="shared" si="323"/>
        <v>2.503585876424166E-5</v>
      </c>
      <c r="BC119" s="5">
        <f t="shared" si="324"/>
        <v>7.8443218117215307E-6</v>
      </c>
      <c r="BD119" s="5">
        <f t="shared" si="325"/>
        <v>1.5978882690388962E-3</v>
      </c>
      <c r="BE119" s="5">
        <f t="shared" si="326"/>
        <v>1.5766620001810478E-3</v>
      </c>
      <c r="BF119" s="5">
        <f t="shared" si="327"/>
        <v>7.7785885001524795E-4</v>
      </c>
      <c r="BG119" s="5">
        <f t="shared" si="328"/>
        <v>2.5584193715480968E-4</v>
      </c>
      <c r="BH119" s="5">
        <f t="shared" si="329"/>
        <v>6.3110836373953775E-5</v>
      </c>
      <c r="BI119" s="5">
        <f t="shared" si="330"/>
        <v>1.2454495028029357E-5</v>
      </c>
      <c r="BJ119" s="8">
        <f t="shared" si="331"/>
        <v>0.23824086148719653</v>
      </c>
      <c r="BK119" s="8">
        <f t="shared" si="332"/>
        <v>0.25356867245275649</v>
      </c>
      <c r="BL119" s="8">
        <f t="shared" si="333"/>
        <v>0.45721239004105263</v>
      </c>
      <c r="BM119" s="8">
        <f t="shared" si="334"/>
        <v>0.46853062112313465</v>
      </c>
      <c r="BN119" s="8">
        <f t="shared" si="335"/>
        <v>0.53020702543673481</v>
      </c>
    </row>
    <row r="120" spans="1:66" x14ac:dyDescent="0.25">
      <c r="A120" t="s">
        <v>13</v>
      </c>
      <c r="B120" t="s">
        <v>54</v>
      </c>
      <c r="C120" t="s">
        <v>58</v>
      </c>
      <c r="D120" s="11">
        <v>44350</v>
      </c>
      <c r="E120">
        <f>VLOOKUP(A120,home!$A$2:$E$405,3,FALSE)</f>
        <v>1.6049382716049401</v>
      </c>
      <c r="F120">
        <f>VLOOKUP(B120,home!$B$2:$E$405,3,FALSE)</f>
        <v>0.77</v>
      </c>
      <c r="G120">
        <f>VLOOKUP(C120,away!$B$2:$E$405,4,FALSE)</f>
        <v>0.91</v>
      </c>
      <c r="H120">
        <f>VLOOKUP(A120,away!$A$2:$E$405,3,FALSE)</f>
        <v>1.38271604938272</v>
      </c>
      <c r="I120">
        <f>VLOOKUP(C120,away!$B$2:$E$405,3,FALSE)</f>
        <v>0.57999999999999996</v>
      </c>
      <c r="J120">
        <f>VLOOKUP(B120,home!$B$2:$E$405,4,FALSE)</f>
        <v>1.34</v>
      </c>
      <c r="K120" s="3">
        <f t="shared" si="280"/>
        <v>1.1245802469135815</v>
      </c>
      <c r="L120" s="3">
        <f t="shared" si="281"/>
        <v>1.0746469135802499</v>
      </c>
      <c r="M120" s="5">
        <f t="shared" si="282"/>
        <v>0.1108888245193559</v>
      </c>
      <c r="N120" s="5">
        <f t="shared" si="283"/>
        <v>0.12470338165793407</v>
      </c>
      <c r="O120" s="5">
        <f t="shared" si="284"/>
        <v>0.11916633302026776</v>
      </c>
      <c r="P120" s="5">
        <f t="shared" si="285"/>
        <v>0.1340121042117188</v>
      </c>
      <c r="Q120" s="5">
        <f t="shared" si="286"/>
        <v>7.0119479867919055E-2</v>
      </c>
      <c r="R120" s="5">
        <f t="shared" si="287"/>
        <v>6.4030865991453481E-2</v>
      </c>
      <c r="S120" s="5">
        <f t="shared" si="288"/>
        <v>4.0489301228271546E-2</v>
      </c>
      <c r="T120" s="5">
        <f t="shared" si="289"/>
        <v>7.535368262191168E-2</v>
      </c>
      <c r="U120" s="5">
        <f t="shared" si="290"/>
        <v>7.2007847086759197E-2</v>
      </c>
      <c r="V120" s="5">
        <f t="shared" si="291"/>
        <v>5.4369334723633443E-3</v>
      </c>
      <c r="W120" s="5">
        <f t="shared" si="292"/>
        <v>2.6284993994438774E-2</v>
      </c>
      <c r="X120" s="5">
        <f t="shared" si="293"/>
        <v>2.8247087669599033E-2</v>
      </c>
      <c r="Y120" s="5">
        <f t="shared" si="294"/>
        <v>1.5177822790882665E-2</v>
      </c>
      <c r="Z120" s="5">
        <f t="shared" si="295"/>
        <v>2.2936857503862023E-2</v>
      </c>
      <c r="AA120" s="5">
        <f t="shared" si="296"/>
        <v>2.5794336875114787E-2</v>
      </c>
      <c r="AB120" s="5">
        <f t="shared" si="297"/>
        <v>1.4503900865994348E-2</v>
      </c>
      <c r="AC120" s="5">
        <f t="shared" si="298"/>
        <v>4.106674513012792E-4</v>
      </c>
      <c r="AD120" s="5">
        <f t="shared" si="299"/>
        <v>7.3898962590969947E-3</v>
      </c>
      <c r="AE120" s="5">
        <f t="shared" si="300"/>
        <v>7.9415292065168203E-3</v>
      </c>
      <c r="AF120" s="5">
        <f t="shared" si="301"/>
        <v>4.2671699254453552E-3</v>
      </c>
      <c r="AG120" s="5">
        <f t="shared" si="302"/>
        <v>1.5285669967007721E-3</v>
      </c>
      <c r="AH120" s="5">
        <f t="shared" si="303"/>
        <v>6.1622557809388294E-3</v>
      </c>
      <c r="AI120" s="5">
        <f t="shared" si="304"/>
        <v>6.9299511276728334E-3</v>
      </c>
      <c r="AJ120" s="5">
        <f t="shared" si="305"/>
        <v>3.8966430751286845E-3</v>
      </c>
      <c r="AK120" s="5">
        <f t="shared" si="306"/>
        <v>1.4606959438541046E-3</v>
      </c>
      <c r="AL120" s="5">
        <f t="shared" si="307"/>
        <v>1.985210304778424E-5</v>
      </c>
      <c r="AM120" s="5">
        <f t="shared" si="308"/>
        <v>1.6621062719442083E-3</v>
      </c>
      <c r="AN120" s="5">
        <f t="shared" si="309"/>
        <v>1.7861773751872189E-3</v>
      </c>
      <c r="AO120" s="5">
        <f t="shared" si="310"/>
        <v>9.5975500167590829E-4</v>
      </c>
      <c r="AP120" s="5">
        <f t="shared" si="311"/>
        <v>3.4379925011474081E-4</v>
      </c>
      <c r="AQ120" s="5">
        <f t="shared" si="312"/>
        <v>9.2365700756752648E-5</v>
      </c>
      <c r="AR120" s="5">
        <f t="shared" si="313"/>
        <v>1.3244498311355934E-3</v>
      </c>
      <c r="AS120" s="5">
        <f t="shared" si="314"/>
        <v>1.489450118123117E-3</v>
      </c>
      <c r="AT120" s="5">
        <f t="shared" si="315"/>
        <v>8.3750309080217911E-4</v>
      </c>
      <c r="AU120" s="5">
        <f t="shared" si="316"/>
        <v>3.1394647754840079E-4</v>
      </c>
      <c r="AV120" s="5">
        <f t="shared" si="317"/>
        <v>8.8264501809757478E-5</v>
      </c>
      <c r="AW120" s="5">
        <f t="shared" si="318"/>
        <v>6.6643878927910242E-7</v>
      </c>
      <c r="AX120" s="5">
        <f t="shared" si="319"/>
        <v>3.1152864694993898E-4</v>
      </c>
      <c r="AY120" s="5">
        <f t="shared" si="320"/>
        <v>3.3478329893658329E-4</v>
      </c>
      <c r="AZ120" s="5">
        <f t="shared" si="321"/>
        <v>1.7988691946020665E-4</v>
      </c>
      <c r="BA120" s="5">
        <f t="shared" si="322"/>
        <v>6.4438307597123359E-5</v>
      </c>
      <c r="BB120" s="5">
        <f t="shared" si="323"/>
        <v>1.7312107093895847E-5</v>
      </c>
      <c r="BC120" s="5">
        <f t="shared" si="324"/>
        <v>3.7208804912051851E-6</v>
      </c>
      <c r="BD120" s="5">
        <f t="shared" si="325"/>
        <v>2.3721932053695797E-4</v>
      </c>
      <c r="BE120" s="5">
        <f t="shared" si="326"/>
        <v>2.6677216206212422E-4</v>
      </c>
      <c r="BF120" s="5">
        <f t="shared" si="327"/>
        <v>1.5000335194074684E-4</v>
      </c>
      <c r="BG120" s="5">
        <f t="shared" si="328"/>
        <v>5.6230268854463319E-5</v>
      </c>
      <c r="BH120" s="5">
        <f t="shared" si="329"/>
        <v>1.5808862408092366E-5</v>
      </c>
      <c r="BI120" s="5">
        <f t="shared" si="330"/>
        <v>3.5556668780630659E-6</v>
      </c>
      <c r="BJ120" s="8">
        <f t="shared" si="331"/>
        <v>0.36676948475065296</v>
      </c>
      <c r="BK120" s="8">
        <f t="shared" si="332"/>
        <v>0.2915924662849953</v>
      </c>
      <c r="BL120" s="8">
        <f t="shared" si="333"/>
        <v>0.31873603341928347</v>
      </c>
      <c r="BM120" s="8">
        <f t="shared" si="334"/>
        <v>0.37677973582999735</v>
      </c>
      <c r="BN120" s="8">
        <f t="shared" si="335"/>
        <v>0.62292098926864914</v>
      </c>
    </row>
    <row r="121" spans="1:66" x14ac:dyDescent="0.25">
      <c r="A121" t="s">
        <v>13</v>
      </c>
      <c r="B121" t="s">
        <v>55</v>
      </c>
      <c r="C121" t="s">
        <v>59</v>
      </c>
      <c r="D121" s="11">
        <v>44350</v>
      </c>
      <c r="E121">
        <f>VLOOKUP(A121,home!$A$2:$E$405,3,FALSE)</f>
        <v>1.6049382716049401</v>
      </c>
      <c r="F121">
        <f>VLOOKUP(B121,home!$B$2:$E$405,3,FALSE)</f>
        <v>1.1000000000000001</v>
      </c>
      <c r="G121">
        <f>VLOOKUP(C121,away!$B$2:$E$405,4,FALSE)</f>
        <v>0.62</v>
      </c>
      <c r="H121">
        <f>VLOOKUP(A121,away!$A$2:$E$405,3,FALSE)</f>
        <v>1.38271604938272</v>
      </c>
      <c r="I121">
        <f>VLOOKUP(C121,away!$B$2:$E$405,3,FALSE)</f>
        <v>0.93</v>
      </c>
      <c r="J121">
        <f>VLOOKUP(B121,home!$B$2:$E$405,4,FALSE)</f>
        <v>1.06</v>
      </c>
      <c r="K121" s="3">
        <f t="shared" si="280"/>
        <v>1.0945679012345693</v>
      </c>
      <c r="L121" s="3">
        <f t="shared" si="281"/>
        <v>1.3630814814814856</v>
      </c>
      <c r="M121" s="5">
        <f t="shared" si="282"/>
        <v>8.5636012055974486E-2</v>
      </c>
      <c r="N121" s="5">
        <f t="shared" si="283"/>
        <v>9.3734429986206264E-2</v>
      </c>
      <c r="O121" s="5">
        <f t="shared" si="284"/>
        <v>0.11672886218142406</v>
      </c>
      <c r="P121" s="5">
        <f t="shared" si="285"/>
        <v>0.12776766569142062</v>
      </c>
      <c r="Q121" s="5">
        <f t="shared" si="286"/>
        <v>5.1299349151710229E-2</v>
      </c>
      <c r="R121" s="5">
        <f t="shared" si="287"/>
        <v>7.9555475196951844E-2</v>
      </c>
      <c r="S121" s="5">
        <f t="shared" si="288"/>
        <v>4.7656867725123481E-2</v>
      </c>
      <c r="T121" s="5">
        <f t="shared" si="289"/>
        <v>6.9925192840749162E-2</v>
      </c>
      <c r="U121" s="5">
        <f t="shared" si="290"/>
        <v>8.7078869518046415E-2</v>
      </c>
      <c r="V121" s="5">
        <f t="shared" si="291"/>
        <v>7.900371450978225E-3</v>
      </c>
      <c r="W121" s="5">
        <f t="shared" si="292"/>
        <v>1.8716873645228952E-2</v>
      </c>
      <c r="X121" s="5">
        <f t="shared" si="293"/>
        <v>2.5512623857040451E-2</v>
      </c>
      <c r="Y121" s="5">
        <f t="shared" si="294"/>
        <v>1.7387892561767298E-2</v>
      </c>
      <c r="Z121" s="5">
        <f t="shared" si="295"/>
        <v>3.6146864997141571E-2</v>
      </c>
      <c r="AA121" s="5">
        <f t="shared" si="296"/>
        <v>3.956519815613057E-2</v>
      </c>
      <c r="AB121" s="5">
        <f t="shared" si="297"/>
        <v>2.1653397953842839E-2</v>
      </c>
      <c r="AC121" s="5">
        <f t="shared" si="298"/>
        <v>7.3670234793193998E-4</v>
      </c>
      <c r="AD121" s="5">
        <f t="shared" si="299"/>
        <v>5.1217222758827173E-3</v>
      </c>
      <c r="AE121" s="5">
        <f t="shared" si="300"/>
        <v>6.9813247875469397E-3</v>
      </c>
      <c r="AF121" s="5">
        <f t="shared" si="301"/>
        <v>4.7580572670564512E-3</v>
      </c>
      <c r="AG121" s="5">
        <f t="shared" si="302"/>
        <v>2.1618732495176859E-3</v>
      </c>
      <c r="AH121" s="5">
        <f t="shared" si="303"/>
        <v>1.2317780572803746E-2</v>
      </c>
      <c r="AI121" s="5">
        <f t="shared" si="304"/>
        <v>1.3482647229441745E-2</v>
      </c>
      <c r="AJ121" s="5">
        <f t="shared" si="305"/>
        <v>7.3788364405080655E-3</v>
      </c>
      <c r="AK121" s="5">
        <f t="shared" si="306"/>
        <v>2.6922125054133577E-3</v>
      </c>
      <c r="AL121" s="5">
        <f t="shared" si="307"/>
        <v>4.3965961069335378E-5</v>
      </c>
      <c r="AM121" s="5">
        <f t="shared" si="308"/>
        <v>1.1212145604438579E-3</v>
      </c>
      <c r="AN121" s="5">
        <f t="shared" si="309"/>
        <v>1.5283068041084262E-3</v>
      </c>
      <c r="AO121" s="5">
        <f t="shared" si="310"/>
        <v>1.0416033513511744E-3</v>
      </c>
      <c r="AP121" s="5">
        <f t="shared" si="311"/>
        <v>4.7326341309194647E-4</v>
      </c>
      <c r="AQ121" s="5">
        <f t="shared" si="312"/>
        <v>1.6127414856208864E-4</v>
      </c>
      <c r="AR121" s="5">
        <f t="shared" si="313"/>
        <v>3.3580277183482368E-3</v>
      </c>
      <c r="AS121" s="5">
        <f t="shared" si="314"/>
        <v>3.675589351959939E-3</v>
      </c>
      <c r="AT121" s="5">
        <f t="shared" si="315"/>
        <v>2.0115910613874603E-3</v>
      </c>
      <c r="AU121" s="5">
        <f t="shared" si="316"/>
        <v>7.3394100206836403E-4</v>
      </c>
      <c r="AV121" s="5">
        <f t="shared" si="317"/>
        <v>2.0083706556599143E-4</v>
      </c>
      <c r="AW121" s="5">
        <f t="shared" si="318"/>
        <v>1.8221268005402515E-6</v>
      </c>
      <c r="AX121" s="5">
        <f t="shared" si="319"/>
        <v>2.0454091137644557E-4</v>
      </c>
      <c r="AY121" s="5">
        <f t="shared" si="320"/>
        <v>2.7880592850257867E-4</v>
      </c>
      <c r="AZ121" s="5">
        <f t="shared" si="321"/>
        <v>1.9001759903455805E-4</v>
      </c>
      <c r="BA121" s="5">
        <f t="shared" si="322"/>
        <v>8.6336490133193453E-5</v>
      </c>
      <c r="BB121" s="5">
        <f t="shared" si="323"/>
        <v>2.9420917719166244E-5</v>
      </c>
      <c r="BC121" s="5">
        <f t="shared" si="324"/>
        <v>8.0206216222371995E-6</v>
      </c>
      <c r="BD121" s="5">
        <f t="shared" si="325"/>
        <v>7.6287756619700066E-4</v>
      </c>
      <c r="BE121" s="5">
        <f t="shared" si="326"/>
        <v>8.3502129653118722E-4</v>
      </c>
      <c r="BF121" s="5">
        <f t="shared" si="327"/>
        <v>4.5699375401515521E-4</v>
      </c>
      <c r="BG121" s="5">
        <f t="shared" si="328"/>
        <v>1.6673689806989185E-4</v>
      </c>
      <c r="BH121" s="5">
        <f t="shared" si="329"/>
        <v>4.5626214144680944E-5</v>
      </c>
      <c r="BI121" s="5">
        <f t="shared" si="330"/>
        <v>9.98819789152449E-6</v>
      </c>
      <c r="BJ121" s="8">
        <f t="shared" si="331"/>
        <v>0.3007221443686518</v>
      </c>
      <c r="BK121" s="8">
        <f t="shared" si="332"/>
        <v>0.27002039116100063</v>
      </c>
      <c r="BL121" s="8">
        <f t="shared" si="333"/>
        <v>0.39271050988074213</v>
      </c>
      <c r="BM121" s="8">
        <f t="shared" si="334"/>
        <v>0.4446011323421466</v>
      </c>
      <c r="BN121" s="8">
        <f t="shared" si="335"/>
        <v>0.55472179426368751</v>
      </c>
    </row>
    <row r="122" spans="1:66" x14ac:dyDescent="0.25">
      <c r="A122" t="s">
        <v>13</v>
      </c>
      <c r="B122" t="s">
        <v>62</v>
      </c>
      <c r="C122" t="s">
        <v>15</v>
      </c>
      <c r="D122" s="11">
        <v>44350</v>
      </c>
      <c r="E122">
        <f>VLOOKUP(A122,home!$A$2:$E$405,3,FALSE)</f>
        <v>1.6049382716049401</v>
      </c>
      <c r="F122">
        <f>VLOOKUP(B122,home!$B$2:$E$405,3,FALSE)</f>
        <v>0.98</v>
      </c>
      <c r="G122">
        <f>VLOOKUP(C122,away!$B$2:$E$405,4,FALSE)</f>
        <v>0.57999999999999996</v>
      </c>
      <c r="H122">
        <f>VLOOKUP(A122,away!$A$2:$E$405,3,FALSE)</f>
        <v>1.38271604938272</v>
      </c>
      <c r="I122">
        <f>VLOOKUP(C122,away!$B$2:$E$405,3,FALSE)</f>
        <v>0.86</v>
      </c>
      <c r="J122">
        <f>VLOOKUP(B122,home!$B$2:$E$405,4,FALSE)</f>
        <v>0.88</v>
      </c>
      <c r="K122" s="3">
        <f t="shared" si="280"/>
        <v>0.9122469135802479</v>
      </c>
      <c r="L122" s="3">
        <f t="shared" si="281"/>
        <v>1.0464395061728424</v>
      </c>
      <c r="M122" s="5">
        <f t="shared" si="282"/>
        <v>0.14104357133872047</v>
      </c>
      <c r="N122" s="5">
        <f t="shared" si="283"/>
        <v>0.12866656263408327</v>
      </c>
      <c r="O122" s="5">
        <f t="shared" si="284"/>
        <v>0.14759356514054472</v>
      </c>
      <c r="P122" s="5">
        <f t="shared" si="285"/>
        <v>0.13464177426376719</v>
      </c>
      <c r="Q122" s="5">
        <f t="shared" si="286"/>
        <v>5.8687837321961048E-2</v>
      </c>
      <c r="R122" s="5">
        <f t="shared" si="287"/>
        <v>7.7223868709980423E-2</v>
      </c>
      <c r="S122" s="5">
        <f t="shared" si="288"/>
        <v>3.2132636753360616E-2</v>
      </c>
      <c r="T122" s="5">
        <f t="shared" si="289"/>
        <v>6.1413271505545035E-2</v>
      </c>
      <c r="U122" s="5">
        <f t="shared" si="290"/>
        <v>7.0447235885405926E-2</v>
      </c>
      <c r="V122" s="5">
        <f t="shared" si="291"/>
        <v>3.408241693747907E-3</v>
      </c>
      <c r="W122" s="5">
        <f t="shared" si="292"/>
        <v>1.7845932820552888E-2</v>
      </c>
      <c r="X122" s="5">
        <f t="shared" si="293"/>
        <v>1.8674689127933086E-2</v>
      </c>
      <c r="Y122" s="5">
        <f t="shared" si="294"/>
        <v>9.770966234482821E-3</v>
      </c>
      <c r="Z122" s="5">
        <f t="shared" si="295"/>
        <v>2.6936702345876109E-2</v>
      </c>
      <c r="AA122" s="5">
        <f t="shared" si="296"/>
        <v>2.4572923577055303E-2</v>
      </c>
      <c r="AB122" s="5">
        <f t="shared" si="297"/>
        <v>1.1208286845406002E-2</v>
      </c>
      <c r="AC122" s="5">
        <f t="shared" si="298"/>
        <v>2.0334660790030022E-4</v>
      </c>
      <c r="AD122" s="5">
        <f t="shared" si="299"/>
        <v>4.0699742838774533E-3</v>
      </c>
      <c r="AE122" s="5">
        <f t="shared" si="300"/>
        <v>4.2589818797568908E-3</v>
      </c>
      <c r="AF122" s="5">
        <f t="shared" si="301"/>
        <v>2.2283834475259421E-3</v>
      </c>
      <c r="AG122" s="5">
        <f t="shared" si="302"/>
        <v>7.772894914642608E-4</v>
      </c>
      <c r="AH122" s="5">
        <f t="shared" si="303"/>
        <v>7.0469073751858596E-3</v>
      </c>
      <c r="AI122" s="5">
        <f t="shared" si="304"/>
        <v>6.4285195032991868E-3</v>
      </c>
      <c r="AJ122" s="5">
        <f t="shared" si="305"/>
        <v>2.9321985378875553E-3</v>
      </c>
      <c r="AK122" s="5">
        <f t="shared" si="306"/>
        <v>8.9162968873081284E-4</v>
      </c>
      <c r="AL122" s="5">
        <f t="shared" si="307"/>
        <v>7.7646780546881166E-6</v>
      </c>
      <c r="AM122" s="5">
        <f t="shared" si="308"/>
        <v>7.4256429576363746E-4</v>
      </c>
      <c r="AN122" s="5">
        <f t="shared" si="309"/>
        <v>7.7704861496048533E-4</v>
      </c>
      <c r="AO122" s="5">
        <f t="shared" si="310"/>
        <v>4.0656718445577068E-4</v>
      </c>
      <c r="AP122" s="5">
        <f t="shared" si="311"/>
        <v>1.4181598790932653E-4</v>
      </c>
      <c r="AQ122" s="5">
        <f t="shared" si="312"/>
        <v>3.7100463088812354E-5</v>
      </c>
      <c r="AR122" s="5">
        <f t="shared" si="313"/>
        <v>1.4748324547470511E-3</v>
      </c>
      <c r="AS122" s="5">
        <f t="shared" si="314"/>
        <v>1.3454113548909778E-3</v>
      </c>
      <c r="AT122" s="5">
        <f t="shared" si="315"/>
        <v>6.1367367799755699E-4</v>
      </c>
      <c r="AU122" s="5">
        <f t="shared" si="316"/>
        <v>1.8660730623290347E-4</v>
      </c>
      <c r="AV122" s="5">
        <f t="shared" si="317"/>
        <v>4.255798479062257E-5</v>
      </c>
      <c r="AW122" s="5">
        <f t="shared" si="318"/>
        <v>2.0589579753169236E-7</v>
      </c>
      <c r="AX122" s="5">
        <f t="shared" si="319"/>
        <v>1.1290033115754475E-4</v>
      </c>
      <c r="AY122" s="5">
        <f t="shared" si="320"/>
        <v>1.1814336678325151E-4</v>
      </c>
      <c r="AZ122" s="5">
        <f t="shared" si="321"/>
        <v>6.1814943197131348E-5</v>
      </c>
      <c r="BA122" s="5">
        <f t="shared" si="322"/>
        <v>2.1561866211102807E-5</v>
      </c>
      <c r="BB122" s="5">
        <f t="shared" si="323"/>
        <v>5.6407971575278294E-6</v>
      </c>
      <c r="BC122" s="5">
        <f t="shared" si="324"/>
        <v>1.1805505983889195E-6</v>
      </c>
      <c r="BD122" s="5">
        <f t="shared" si="325"/>
        <v>2.5722049093886411E-4</v>
      </c>
      <c r="BE122" s="5">
        <f t="shared" si="326"/>
        <v>2.3464859896857489E-4</v>
      </c>
      <c r="BF122" s="5">
        <f t="shared" si="327"/>
        <v>1.0702873009250588E-4</v>
      </c>
      <c r="BG122" s="5">
        <f t="shared" si="328"/>
        <v>3.2545542897100635E-5</v>
      </c>
      <c r="BH122" s="5">
        <f t="shared" si="329"/>
        <v>7.4223927646684012E-6</v>
      </c>
      <c r="BI122" s="5">
        <f t="shared" si="330"/>
        <v>1.3542109781898229E-6</v>
      </c>
      <c r="BJ122" s="8">
        <f t="shared" si="331"/>
        <v>0.30882022714846558</v>
      </c>
      <c r="BK122" s="8">
        <f t="shared" si="332"/>
        <v>0.31155547870233447</v>
      </c>
      <c r="BL122" s="8">
        <f t="shared" si="333"/>
        <v>0.35264843800879486</v>
      </c>
      <c r="BM122" s="8">
        <f t="shared" si="334"/>
        <v>0.31198572932542806</v>
      </c>
      <c r="BN122" s="8">
        <f t="shared" si="335"/>
        <v>0.68785717940905711</v>
      </c>
    </row>
    <row r="123" spans="1:66" x14ac:dyDescent="0.25">
      <c r="A123" t="s">
        <v>13</v>
      </c>
      <c r="B123" t="s">
        <v>248</v>
      </c>
      <c r="C123" t="s">
        <v>51</v>
      </c>
      <c r="D123" s="11">
        <v>44350</v>
      </c>
      <c r="E123">
        <f>VLOOKUP(A123,home!$A$2:$E$405,3,FALSE)</f>
        <v>1.6049382716049401</v>
      </c>
      <c r="F123">
        <f>VLOOKUP(B123,home!$B$2:$E$405,3,FALSE)</f>
        <v>2.4</v>
      </c>
      <c r="G123">
        <f>VLOOKUP(C123,away!$B$2:$E$405,4,FALSE)</f>
        <v>1.02</v>
      </c>
      <c r="H123">
        <f>VLOOKUP(A123,away!$A$2:$E$405,3,FALSE)</f>
        <v>1.38271604938272</v>
      </c>
      <c r="I123">
        <f>VLOOKUP(C123,away!$B$2:$E$405,3,FALSE)</f>
        <v>1.2</v>
      </c>
      <c r="J123">
        <f>VLOOKUP(B123,home!$B$2:$E$405,4,FALSE)</f>
        <v>1</v>
      </c>
      <c r="K123" s="3">
        <f t="shared" si="280"/>
        <v>3.9288888888888933</v>
      </c>
      <c r="L123" s="3">
        <f t="shared" si="281"/>
        <v>1.6592592592592639</v>
      </c>
      <c r="M123" s="5">
        <f t="shared" si="282"/>
        <v>3.741950991279885E-3</v>
      </c>
      <c r="N123" s="5">
        <f t="shared" si="283"/>
        <v>1.4701709672406324E-2</v>
      </c>
      <c r="O123" s="5">
        <f t="shared" si="284"/>
        <v>6.2088668299755297E-3</v>
      </c>
      <c r="P123" s="5">
        <f t="shared" si="285"/>
        <v>2.4393947900881667E-2</v>
      </c>
      <c r="Q123" s="5">
        <f t="shared" si="286"/>
        <v>2.8880691889793791E-2</v>
      </c>
      <c r="R123" s="5">
        <f t="shared" si="287"/>
        <v>5.1510598885723072E-3</v>
      </c>
      <c r="S123" s="5">
        <f t="shared" si="288"/>
        <v>3.9756312654658475E-2</v>
      </c>
      <c r="T123" s="5">
        <f t="shared" si="289"/>
        <v>4.7920555431954268E-2</v>
      </c>
      <c r="U123" s="5">
        <f t="shared" si="290"/>
        <v>2.0237941962212999E-2</v>
      </c>
      <c r="V123" s="5">
        <f t="shared" si="291"/>
        <v>2.8797022429354856E-2</v>
      </c>
      <c r="W123" s="5">
        <f t="shared" si="292"/>
        <v>3.7823009823078124E-2</v>
      </c>
      <c r="X123" s="5">
        <f t="shared" si="293"/>
        <v>6.2758179261996463E-2</v>
      </c>
      <c r="Y123" s="5">
        <f t="shared" si="294"/>
        <v>5.2066045017360188E-2</v>
      </c>
      <c r="Z123" s="5">
        <f t="shared" si="295"/>
        <v>2.8489812717041978E-3</v>
      </c>
      <c r="AA123" s="5">
        <f t="shared" si="296"/>
        <v>1.1193330863051174E-2</v>
      </c>
      <c r="AB123" s="5">
        <f t="shared" si="297"/>
        <v>2.1988676628749444E-2</v>
      </c>
      <c r="AC123" s="5">
        <f t="shared" si="298"/>
        <v>1.1733068299117603E-2</v>
      </c>
      <c r="AD123" s="5">
        <f t="shared" si="299"/>
        <v>3.7150600759556784E-2</v>
      </c>
      <c r="AE123" s="5">
        <f t="shared" si="300"/>
        <v>6.1642478297338828E-2</v>
      </c>
      <c r="AF123" s="5">
        <f t="shared" si="301"/>
        <v>5.1140426439273849E-2</v>
      </c>
      <c r="AG123" s="5">
        <f t="shared" si="302"/>
        <v>2.8285075363944139E-2</v>
      </c>
      <c r="AH123" s="5">
        <f t="shared" si="303"/>
        <v>1.1817996386328559E-3</v>
      </c>
      <c r="AI123" s="5">
        <f t="shared" si="304"/>
        <v>4.6431594691175374E-3</v>
      </c>
      <c r="AJ123" s="5">
        <f t="shared" si="305"/>
        <v>9.1212288237775743E-3</v>
      </c>
      <c r="AK123" s="5">
        <f t="shared" si="306"/>
        <v>1.1945431526250938E-2</v>
      </c>
      <c r="AL123" s="5">
        <f t="shared" si="307"/>
        <v>3.0595361347398558E-3</v>
      </c>
      <c r="AM123" s="5">
        <f t="shared" si="308"/>
        <v>2.9192116507953978E-2</v>
      </c>
      <c r="AN123" s="5">
        <f t="shared" si="309"/>
        <v>4.8437289613197834E-2</v>
      </c>
      <c r="AO123" s="5">
        <f t="shared" si="310"/>
        <v>4.0185010642060551E-2</v>
      </c>
      <c r="AP123" s="5">
        <f t="shared" si="311"/>
        <v>2.2225783663757014E-2</v>
      </c>
      <c r="AQ123" s="5">
        <f t="shared" si="312"/>
        <v>9.2195843345955278E-3</v>
      </c>
      <c r="AR123" s="5">
        <f t="shared" si="313"/>
        <v>3.9218239859816335E-4</v>
      </c>
      <c r="AS123" s="5">
        <f t="shared" si="314"/>
        <v>1.5408410682701194E-3</v>
      </c>
      <c r="AT123" s="5">
        <f t="shared" si="315"/>
        <v>3.0268966763350828E-3</v>
      </c>
      <c r="AU123" s="5">
        <f t="shared" si="316"/>
        <v>3.9641135731558752E-3</v>
      </c>
      <c r="AV123" s="5">
        <f t="shared" si="317"/>
        <v>3.8936404429664425E-3</v>
      </c>
      <c r="AW123" s="5">
        <f t="shared" si="318"/>
        <v>5.5403484888582504E-4</v>
      </c>
      <c r="AX123" s="5">
        <f t="shared" si="319"/>
        <v>1.9115430365208401E-2</v>
      </c>
      <c r="AY123" s="5">
        <f t="shared" si="320"/>
        <v>3.1717454828197725E-2</v>
      </c>
      <c r="AZ123" s="5">
        <f t="shared" si="321"/>
        <v>2.6313740301912268E-2</v>
      </c>
      <c r="BA123" s="5">
        <f t="shared" si="322"/>
        <v>1.4553772413897197E-2</v>
      </c>
      <c r="BB123" s="5">
        <f t="shared" si="323"/>
        <v>6.0371204087277443E-3</v>
      </c>
      <c r="BC123" s="5">
        <f t="shared" si="324"/>
        <v>2.0034295874889149E-3</v>
      </c>
      <c r="BD123" s="5">
        <f t="shared" si="325"/>
        <v>1.0845537936541836E-4</v>
      </c>
      <c r="BE123" s="5">
        <f t="shared" si="326"/>
        <v>4.2610913492902198E-4</v>
      </c>
      <c r="BF123" s="5">
        <f t="shared" si="327"/>
        <v>8.3706772283834651E-4</v>
      </c>
      <c r="BG123" s="5">
        <f t="shared" si="328"/>
        <v>1.0962486918357022E-3</v>
      </c>
      <c r="BH123" s="5">
        <f t="shared" si="329"/>
        <v>1.0767598262030689E-3</v>
      </c>
      <c r="BI123" s="5">
        <f t="shared" si="330"/>
        <v>8.4609394343423429E-4</v>
      </c>
      <c r="BJ123" s="8">
        <f t="shared" si="331"/>
        <v>0.67136950462369993</v>
      </c>
      <c r="BK123" s="8">
        <f t="shared" si="332"/>
        <v>0.14319929323823005</v>
      </c>
      <c r="BL123" s="8">
        <f t="shared" si="333"/>
        <v>0.10887990448827183</v>
      </c>
      <c r="BM123" s="8">
        <f t="shared" si="334"/>
        <v>0.81205603646968438</v>
      </c>
      <c r="BN123" s="8">
        <f t="shared" si="335"/>
        <v>8.3078227172909511E-2</v>
      </c>
    </row>
    <row r="124" spans="1:66" x14ac:dyDescent="0.25">
      <c r="A124" t="s">
        <v>16</v>
      </c>
      <c r="B124" t="s">
        <v>65</v>
      </c>
      <c r="C124" t="s">
        <v>67</v>
      </c>
      <c r="D124" s="11">
        <v>44350</v>
      </c>
      <c r="E124">
        <f>VLOOKUP(A124,home!$A$2:$E$405,3,FALSE)</f>
        <v>1.55</v>
      </c>
      <c r="F124">
        <f>VLOOKUP(B124,home!$B$2:$E$405,3,FALSE)</f>
        <v>1.1399999999999999</v>
      </c>
      <c r="G124">
        <f>VLOOKUP(C124,away!$B$2:$E$405,4,FALSE)</f>
        <v>0.94</v>
      </c>
      <c r="H124">
        <f>VLOOKUP(A124,away!$A$2:$E$405,3,FALSE)</f>
        <v>1.25416666666667</v>
      </c>
      <c r="I124">
        <f>VLOOKUP(C124,away!$B$2:$E$405,3,FALSE)</f>
        <v>0.79</v>
      </c>
      <c r="J124">
        <f>VLOOKUP(B124,home!$B$2:$E$405,4,FALSE)</f>
        <v>0.92</v>
      </c>
      <c r="K124" s="3">
        <f t="shared" si="280"/>
        <v>1.6609799999999999</v>
      </c>
      <c r="L124" s="3">
        <f t="shared" si="281"/>
        <v>0.91152833333333583</v>
      </c>
      <c r="M124" s="5">
        <f t="shared" si="282"/>
        <v>7.6343809333682233E-2</v>
      </c>
      <c r="N124" s="5">
        <f t="shared" si="283"/>
        <v>0.12680554042705949</v>
      </c>
      <c r="O124" s="5">
        <f t="shared" si="284"/>
        <v>6.9589545282249324E-2</v>
      </c>
      <c r="P124" s="5">
        <f t="shared" si="285"/>
        <v>0.11558684292291047</v>
      </c>
      <c r="Q124" s="5">
        <f t="shared" si="286"/>
        <v>0.10531073326926865</v>
      </c>
      <c r="R124" s="5">
        <f t="shared" si="287"/>
        <v>3.1716421114276715E-2</v>
      </c>
      <c r="S124" s="5">
        <f t="shared" si="288"/>
        <v>4.3750496515344579E-2</v>
      </c>
      <c r="T124" s="5">
        <f t="shared" si="289"/>
        <v>9.5993717179047935E-2</v>
      </c>
      <c r="U124" s="5">
        <f t="shared" si="290"/>
        <v>5.2680341142391333E-2</v>
      </c>
      <c r="V124" s="5">
        <f t="shared" si="291"/>
        <v>7.3599531916574137E-3</v>
      </c>
      <c r="W124" s="5">
        <f t="shared" si="292"/>
        <v>5.8306340581863271E-2</v>
      </c>
      <c r="X124" s="5">
        <f t="shared" si="293"/>
        <v>5.3147881453351663E-2</v>
      </c>
      <c r="Y124" s="5">
        <f t="shared" si="294"/>
        <v>2.4222899900685674E-2</v>
      </c>
      <c r="Z124" s="5">
        <f t="shared" si="295"/>
        <v>9.6368054925316266E-3</v>
      </c>
      <c r="AA124" s="5">
        <f t="shared" si="296"/>
        <v>1.6006541186985176E-2</v>
      </c>
      <c r="AB124" s="5">
        <f t="shared" si="297"/>
        <v>1.3293272390379323E-2</v>
      </c>
      <c r="AC124" s="5">
        <f t="shared" si="298"/>
        <v>6.9644952297785094E-4</v>
      </c>
      <c r="AD124" s="5">
        <f t="shared" si="299"/>
        <v>2.4211416394915829E-2</v>
      </c>
      <c r="AE124" s="5">
        <f t="shared" si="300"/>
        <v>2.2069392034097027E-2</v>
      </c>
      <c r="AF124" s="5">
        <f t="shared" si="301"/>
        <v>1.0058438069260231E-2</v>
      </c>
      <c r="AG124" s="5">
        <f t="shared" si="302"/>
        <v>3.056183763069785E-3</v>
      </c>
      <c r="AH124" s="5">
        <f t="shared" si="303"/>
        <v>2.1960553123162225E-3</v>
      </c>
      <c r="AI124" s="5">
        <f t="shared" si="304"/>
        <v>3.6476039526509986E-3</v>
      </c>
      <c r="AJ124" s="5">
        <f t="shared" si="305"/>
        <v>3.0292986066371283E-3</v>
      </c>
      <c r="AK124" s="5">
        <f t="shared" si="306"/>
        <v>1.677201466550712E-3</v>
      </c>
      <c r="AL124" s="5">
        <f t="shared" si="307"/>
        <v>4.2177828074743791E-5</v>
      </c>
      <c r="AM124" s="5">
        <f t="shared" si="308"/>
        <v>8.0429356807254528E-3</v>
      </c>
      <c r="AN124" s="5">
        <f t="shared" si="309"/>
        <v>7.3313637561588894E-3</v>
      </c>
      <c r="AO124" s="5">
        <f t="shared" si="310"/>
        <v>3.3413728928559684E-3</v>
      </c>
      <c r="AP124" s="5">
        <f t="shared" si="311"/>
        <v>1.0152520213567294E-3</v>
      </c>
      <c r="AQ124" s="5">
        <f t="shared" si="312"/>
        <v>2.3135774573514997E-4</v>
      </c>
      <c r="AR124" s="5">
        <f t="shared" si="313"/>
        <v>4.003533277486849E-4</v>
      </c>
      <c r="AS124" s="5">
        <f t="shared" si="314"/>
        <v>6.6497887032401066E-4</v>
      </c>
      <c r="AT124" s="5">
        <f t="shared" si="315"/>
        <v>5.5225830201538766E-4</v>
      </c>
      <c r="AU124" s="5">
        <f t="shared" si="316"/>
        <v>3.0576333149383945E-4</v>
      </c>
      <c r="AV124" s="5">
        <f t="shared" si="317"/>
        <v>1.2696669458615945E-4</v>
      </c>
      <c r="AW124" s="5">
        <f t="shared" si="318"/>
        <v>1.7738475279189818E-6</v>
      </c>
      <c r="AX124" s="5">
        <f t="shared" si="319"/>
        <v>2.2265258844952258E-3</v>
      </c>
      <c r="AY124" s="5">
        <f t="shared" si="320"/>
        <v>2.0295414286174646E-3</v>
      </c>
      <c r="AZ124" s="5">
        <f t="shared" si="321"/>
        <v>9.2499225792931736E-4</v>
      </c>
      <c r="BA124" s="5">
        <f t="shared" si="322"/>
        <v>2.8105221707218326E-4</v>
      </c>
      <c r="BB124" s="5">
        <f t="shared" si="323"/>
        <v>6.4046764751861531E-5</v>
      </c>
      <c r="BC124" s="5">
        <f t="shared" si="324"/>
        <v>1.1676088145931317E-5</v>
      </c>
      <c r="BD124" s="5">
        <f t="shared" si="325"/>
        <v>6.0822233597868908E-5</v>
      </c>
      <c r="BE124" s="5">
        <f t="shared" si="326"/>
        <v>1.0102451356138828E-4</v>
      </c>
      <c r="BF124" s="5">
        <f t="shared" si="327"/>
        <v>8.3899848267597363E-5</v>
      </c>
      <c r="BG124" s="5">
        <f t="shared" si="328"/>
        <v>4.6451989991837951E-5</v>
      </c>
      <c r="BH124" s="5">
        <f t="shared" si="329"/>
        <v>1.9288956584160762E-5</v>
      </c>
      <c r="BI124" s="5">
        <f t="shared" si="330"/>
        <v>6.4077142214318626E-6</v>
      </c>
      <c r="BJ124" s="8">
        <f t="shared" si="331"/>
        <v>0.54868265981046371</v>
      </c>
      <c r="BK124" s="8">
        <f t="shared" si="332"/>
        <v>0.24580927074326475</v>
      </c>
      <c r="BL124" s="8">
        <f t="shared" si="333"/>
        <v>0.19620449623682928</v>
      </c>
      <c r="BM124" s="8">
        <f t="shared" si="334"/>
        <v>0.47295257235255295</v>
      </c>
      <c r="BN124" s="8">
        <f t="shared" si="335"/>
        <v>0.52535289234944693</v>
      </c>
    </row>
    <row r="125" spans="1:66" x14ac:dyDescent="0.25">
      <c r="A125" t="s">
        <v>16</v>
      </c>
      <c r="B125" t="s">
        <v>17</v>
      </c>
      <c r="C125" t="s">
        <v>63</v>
      </c>
      <c r="D125" s="11">
        <v>44350</v>
      </c>
      <c r="E125">
        <f>VLOOKUP(A125,home!$A$2:$E$405,3,FALSE)</f>
        <v>1.55</v>
      </c>
      <c r="F125">
        <f>VLOOKUP(B125,home!$B$2:$E$405,3,FALSE)</f>
        <v>1.1399999999999999</v>
      </c>
      <c r="G125">
        <f>VLOOKUP(C125,away!$B$2:$E$405,4,FALSE)</f>
        <v>0.79</v>
      </c>
      <c r="H125">
        <f>VLOOKUP(A125,away!$A$2:$E$405,3,FALSE)</f>
        <v>1.25416666666667</v>
      </c>
      <c r="I125">
        <f>VLOOKUP(C125,away!$B$2:$E$405,3,FALSE)</f>
        <v>1.0900000000000001</v>
      </c>
      <c r="J125">
        <f>VLOOKUP(B125,home!$B$2:$E$405,4,FALSE)</f>
        <v>1.04</v>
      </c>
      <c r="K125" s="3">
        <f t="shared" si="280"/>
        <v>1.3959299999999999</v>
      </c>
      <c r="L125" s="3">
        <f t="shared" si="281"/>
        <v>1.4217233333333374</v>
      </c>
      <c r="M125" s="5">
        <f t="shared" si="282"/>
        <v>5.9745982236610581E-2</v>
      </c>
      <c r="N125" s="5">
        <f t="shared" si="283"/>
        <v>8.34012089835518E-2</v>
      </c>
      <c r="O125" s="5">
        <f t="shared" si="284"/>
        <v>8.4942257018708361E-2</v>
      </c>
      <c r="P125" s="5">
        <f t="shared" si="285"/>
        <v>0.11857344484012554</v>
      </c>
      <c r="Q125" s="5">
        <f t="shared" si="286"/>
        <v>5.8211124828204737E-2</v>
      </c>
      <c r="R125" s="5">
        <f t="shared" si="287"/>
        <v>6.0382194394747575E-2</v>
      </c>
      <c r="S125" s="5">
        <f t="shared" si="288"/>
        <v>5.8830992875697319E-2</v>
      </c>
      <c r="T125" s="5">
        <f t="shared" si="289"/>
        <v>8.2760114427838233E-2</v>
      </c>
      <c r="U125" s="5">
        <f t="shared" si="290"/>
        <v>8.428931662145997E-2</v>
      </c>
      <c r="V125" s="5">
        <f t="shared" si="291"/>
        <v>1.2973059214835098E-2</v>
      </c>
      <c r="W125" s="5">
        <f t="shared" si="292"/>
        <v>2.7086218493811941E-2</v>
      </c>
      <c r="X125" s="5">
        <f t="shared" si="293"/>
        <v>3.8509108844417404E-2</v>
      </c>
      <c r="Y125" s="5">
        <f t="shared" si="294"/>
        <v>2.7374649294990713E-2</v>
      </c>
      <c r="Z125" s="5">
        <f t="shared" si="295"/>
        <v>2.8615591562960695E-2</v>
      </c>
      <c r="AA125" s="5">
        <f t="shared" si="296"/>
        <v>3.994536273048372E-2</v>
      </c>
      <c r="AB125" s="5">
        <f t="shared" si="297"/>
        <v>2.7880465098182074E-2</v>
      </c>
      <c r="AC125" s="5">
        <f t="shared" si="298"/>
        <v>1.609167118474592E-3</v>
      </c>
      <c r="AD125" s="5">
        <f t="shared" si="299"/>
        <v>9.452616245516729E-3</v>
      </c>
      <c r="AE125" s="5">
        <f t="shared" si="300"/>
        <v>1.34390050772969E-2</v>
      </c>
      <c r="AF125" s="5">
        <f t="shared" si="301"/>
        <v>9.5532735475891001E-3</v>
      </c>
      <c r="AG125" s="5">
        <f t="shared" si="302"/>
        <v>4.5273706374411912E-3</v>
      </c>
      <c r="AH125" s="5">
        <f t="shared" si="303"/>
        <v>1.0170863555549454E-2</v>
      </c>
      <c r="AI125" s="5">
        <f t="shared" si="304"/>
        <v>1.4197813563098148E-2</v>
      </c>
      <c r="AJ125" s="5">
        <f t="shared" si="305"/>
        <v>9.9095769435678001E-3</v>
      </c>
      <c r="AK125" s="5">
        <f t="shared" si="306"/>
        <v>4.6110252476115323E-3</v>
      </c>
      <c r="AL125" s="5">
        <f t="shared" si="307"/>
        <v>1.2774381233225153E-4</v>
      </c>
      <c r="AM125" s="5">
        <f t="shared" si="308"/>
        <v>2.6390381191208302E-3</v>
      </c>
      <c r="AN125" s="5">
        <f t="shared" si="309"/>
        <v>3.751982071510208E-3</v>
      </c>
      <c r="AO125" s="5">
        <f t="shared" si="310"/>
        <v>2.6671402286572075E-3</v>
      </c>
      <c r="AP125" s="5">
        <f t="shared" si="311"/>
        <v>1.2639784987846549E-3</v>
      </c>
      <c r="AQ125" s="5">
        <f t="shared" si="312"/>
        <v>4.4925693113844693E-4</v>
      </c>
      <c r="AR125" s="5">
        <f t="shared" si="313"/>
        <v>2.8920308074148627E-3</v>
      </c>
      <c r="AS125" s="5">
        <f t="shared" si="314"/>
        <v>4.0370725649946284E-3</v>
      </c>
      <c r="AT125" s="5">
        <f t="shared" si="315"/>
        <v>2.8177353528264764E-3</v>
      </c>
      <c r="AU125" s="5">
        <f t="shared" si="316"/>
        <v>1.3111204370236875E-3</v>
      </c>
      <c r="AV125" s="5">
        <f t="shared" si="317"/>
        <v>4.575580879136192E-4</v>
      </c>
      <c r="AW125" s="5">
        <f t="shared" si="318"/>
        <v>7.0423256548491493E-6</v>
      </c>
      <c r="AX125" s="5">
        <f t="shared" si="319"/>
        <v>6.1398541360405774E-4</v>
      </c>
      <c r="AY125" s="5">
        <f t="shared" si="320"/>
        <v>8.7291738884720874E-4</v>
      </c>
      <c r="AZ125" s="5">
        <f t="shared" si="321"/>
        <v>6.2052350989824352E-4</v>
      </c>
      <c r="BA125" s="5">
        <f t="shared" si="322"/>
        <v>2.940709176347443E-4</v>
      </c>
      <c r="BB125" s="5">
        <f t="shared" si="323"/>
        <v>1.0452187131401552E-4</v>
      </c>
      <c r="BC125" s="5">
        <f t="shared" si="324"/>
        <v>2.9720236658160025E-5</v>
      </c>
      <c r="BD125" s="5">
        <f t="shared" si="325"/>
        <v>6.8527794660342659E-4</v>
      </c>
      <c r="BE125" s="5">
        <f t="shared" si="326"/>
        <v>9.5660004400212112E-4</v>
      </c>
      <c r="BF125" s="5">
        <f t="shared" si="327"/>
        <v>6.6767334971194053E-4</v>
      </c>
      <c r="BG125" s="5">
        <f t="shared" si="328"/>
        <v>3.1067508635446303E-4</v>
      </c>
      <c r="BH125" s="5">
        <f t="shared" si="329"/>
        <v>1.0842016832369642E-4</v>
      </c>
      <c r="BI125" s="5">
        <f t="shared" si="330"/>
        <v>3.0269393113619474E-5</v>
      </c>
      <c r="BJ125" s="8">
        <f t="shared" si="331"/>
        <v>0.36762182556782652</v>
      </c>
      <c r="BK125" s="8">
        <f t="shared" si="332"/>
        <v>0.25273330748692258</v>
      </c>
      <c r="BL125" s="8">
        <f t="shared" si="333"/>
        <v>0.35060330841169124</v>
      </c>
      <c r="BM125" s="8">
        <f t="shared" si="334"/>
        <v>0.53345194566425991</v>
      </c>
      <c r="BN125" s="8">
        <f t="shared" si="335"/>
        <v>0.46525621230194858</v>
      </c>
    </row>
    <row r="126" spans="1:66" x14ac:dyDescent="0.25">
      <c r="A126" t="s">
        <v>16</v>
      </c>
      <c r="B126" t="s">
        <v>255</v>
      </c>
      <c r="C126" t="s">
        <v>68</v>
      </c>
      <c r="D126" s="11">
        <v>44350</v>
      </c>
      <c r="E126">
        <f>VLOOKUP(A126,home!$A$2:$E$405,3,FALSE)</f>
        <v>1.55</v>
      </c>
      <c r="F126">
        <f>VLOOKUP(B126,home!$B$2:$E$405,3,FALSE)</f>
        <v>0.65</v>
      </c>
      <c r="G126">
        <f>VLOOKUP(C126,away!$B$2:$E$405,4,FALSE)</f>
        <v>1.04</v>
      </c>
      <c r="H126">
        <f>VLOOKUP(A126,away!$A$2:$E$405,3,FALSE)</f>
        <v>1.25416666666667</v>
      </c>
      <c r="I126">
        <f>VLOOKUP(C126,away!$B$2:$E$405,3,FALSE)</f>
        <v>0.99</v>
      </c>
      <c r="J126">
        <f>VLOOKUP(B126,home!$B$2:$E$405,4,FALSE)</f>
        <v>0.8</v>
      </c>
      <c r="K126" s="3">
        <f t="shared" si="280"/>
        <v>1.0478000000000001</v>
      </c>
      <c r="L126" s="3">
        <f t="shared" si="281"/>
        <v>0.99330000000000274</v>
      </c>
      <c r="M126" s="5">
        <f t="shared" si="282"/>
        <v>0.1298857579349926</v>
      </c>
      <c r="N126" s="5">
        <f t="shared" si="283"/>
        <v>0.13609429716428526</v>
      </c>
      <c r="O126" s="5">
        <f t="shared" si="284"/>
        <v>0.1290155233568285</v>
      </c>
      <c r="P126" s="5">
        <f t="shared" si="285"/>
        <v>0.1351824653732849</v>
      </c>
      <c r="Q126" s="5">
        <f t="shared" si="286"/>
        <v>7.1299802284369052E-2</v>
      </c>
      <c r="R126" s="5">
        <f t="shared" si="287"/>
        <v>6.407555967516905E-2</v>
      </c>
      <c r="S126" s="5">
        <f t="shared" si="288"/>
        <v>3.517379279094171E-2</v>
      </c>
      <c r="T126" s="5">
        <f t="shared" si="289"/>
        <v>7.0822093609063969E-2</v>
      </c>
      <c r="U126" s="5">
        <f t="shared" si="290"/>
        <v>6.7138371427642118E-2</v>
      </c>
      <c r="V126" s="5">
        <f t="shared" si="291"/>
        <v>4.0675745461966999E-3</v>
      </c>
      <c r="W126" s="5">
        <f t="shared" si="292"/>
        <v>2.4902644277853967E-2</v>
      </c>
      <c r="X126" s="5">
        <f t="shared" si="293"/>
        <v>2.4735796561192413E-2</v>
      </c>
      <c r="Y126" s="5">
        <f t="shared" si="294"/>
        <v>1.2285033362116244E-2</v>
      </c>
      <c r="Z126" s="5">
        <f t="shared" si="295"/>
        <v>2.1215417808448534E-2</v>
      </c>
      <c r="AA126" s="5">
        <f t="shared" si="296"/>
        <v>2.2229514779692372E-2</v>
      </c>
      <c r="AB126" s="5">
        <f t="shared" si="297"/>
        <v>1.1646042793080834E-2</v>
      </c>
      <c r="AC126" s="5">
        <f t="shared" si="298"/>
        <v>2.6459057366382682E-4</v>
      </c>
      <c r="AD126" s="5">
        <f t="shared" si="299"/>
        <v>6.5232476685838448E-3</v>
      </c>
      <c r="AE126" s="5">
        <f t="shared" si="300"/>
        <v>6.4795419092043508E-3</v>
      </c>
      <c r="AF126" s="5">
        <f t="shared" si="301"/>
        <v>3.2180644892063491E-3</v>
      </c>
      <c r="AG126" s="5">
        <f t="shared" si="302"/>
        <v>1.0655011523762253E-3</v>
      </c>
      <c r="AH126" s="5">
        <f t="shared" si="303"/>
        <v>5.2683186272829956E-3</v>
      </c>
      <c r="AI126" s="5">
        <f t="shared" si="304"/>
        <v>5.5201442576671223E-3</v>
      </c>
      <c r="AJ126" s="5">
        <f t="shared" si="305"/>
        <v>2.8920035765918053E-3</v>
      </c>
      <c r="AK126" s="5">
        <f t="shared" si="306"/>
        <v>1.0100804491842981E-3</v>
      </c>
      <c r="AL126" s="5">
        <f t="shared" si="307"/>
        <v>1.1015220338571582E-5</v>
      </c>
      <c r="AM126" s="5">
        <f t="shared" si="308"/>
        <v>1.3670117814284311E-3</v>
      </c>
      <c r="AN126" s="5">
        <f t="shared" si="309"/>
        <v>1.3578528024928644E-3</v>
      </c>
      <c r="AO126" s="5">
        <f t="shared" si="310"/>
        <v>6.7437759435808281E-4</v>
      </c>
      <c r="AP126" s="5">
        <f t="shared" si="311"/>
        <v>2.2328642149196189E-4</v>
      </c>
      <c r="AQ126" s="5">
        <f t="shared" si="312"/>
        <v>5.544760061699158E-5</v>
      </c>
      <c r="AR126" s="5">
        <f t="shared" si="313"/>
        <v>1.0466041784960433E-3</v>
      </c>
      <c r="AS126" s="5">
        <f t="shared" si="314"/>
        <v>1.0966318582281539E-3</v>
      </c>
      <c r="AT126" s="5">
        <f t="shared" si="315"/>
        <v>5.7452543052572986E-4</v>
      </c>
      <c r="AU126" s="5">
        <f t="shared" si="316"/>
        <v>2.006625820349533E-4</v>
      </c>
      <c r="AV126" s="5">
        <f t="shared" si="317"/>
        <v>5.2563563364056006E-5</v>
      </c>
      <c r="AW126" s="5">
        <f t="shared" si="318"/>
        <v>3.1845606000059066E-7</v>
      </c>
      <c r="AX126" s="5">
        <f t="shared" si="319"/>
        <v>2.3872582409678494E-4</v>
      </c>
      <c r="AY126" s="5">
        <f t="shared" si="320"/>
        <v>2.3712636107533713E-4</v>
      </c>
      <c r="AZ126" s="5">
        <f t="shared" si="321"/>
        <v>1.177688072280665E-4</v>
      </c>
      <c r="BA126" s="5">
        <f t="shared" si="322"/>
        <v>3.8993252073212934E-5</v>
      </c>
      <c r="BB126" s="5">
        <f t="shared" si="323"/>
        <v>9.6829993210806264E-6</v>
      </c>
      <c r="BC126" s="5">
        <f t="shared" si="324"/>
        <v>1.9236246451258831E-6</v>
      </c>
      <c r="BD126" s="5">
        <f t="shared" si="325"/>
        <v>1.7326532175002035E-4</v>
      </c>
      <c r="BE126" s="5">
        <f t="shared" si="326"/>
        <v>1.815474041296713E-4</v>
      </c>
      <c r="BF126" s="5">
        <f t="shared" si="327"/>
        <v>9.5112685023534797E-5</v>
      </c>
      <c r="BG126" s="5">
        <f t="shared" si="328"/>
        <v>3.3219690455886592E-5</v>
      </c>
      <c r="BH126" s="5">
        <f t="shared" si="329"/>
        <v>8.701897914919491E-6</v>
      </c>
      <c r="BI126" s="5">
        <f t="shared" si="330"/>
        <v>1.8235697270505295E-6</v>
      </c>
      <c r="BJ126" s="8">
        <f t="shared" si="331"/>
        <v>0.36174821954707964</v>
      </c>
      <c r="BK126" s="8">
        <f t="shared" si="332"/>
        <v>0.30482232280049365</v>
      </c>
      <c r="BL126" s="8">
        <f t="shared" si="333"/>
        <v>0.31226021712478919</v>
      </c>
      <c r="BM126" s="8">
        <f t="shared" si="334"/>
        <v>0.33425596358686632</v>
      </c>
      <c r="BN126" s="8">
        <f t="shared" si="335"/>
        <v>0.66555340578892941</v>
      </c>
    </row>
    <row r="127" spans="1:66" x14ac:dyDescent="0.25">
      <c r="A127" t="s">
        <v>69</v>
      </c>
      <c r="B127" t="s">
        <v>75</v>
      </c>
      <c r="C127" t="s">
        <v>324</v>
      </c>
      <c r="D127" s="11">
        <v>44350</v>
      </c>
      <c r="E127">
        <f>VLOOKUP(A127,home!$A$2:$E$405,3,FALSE)</f>
        <v>1.34</v>
      </c>
      <c r="F127">
        <f>VLOOKUP(B127,home!$B$2:$E$405,3,FALSE)</f>
        <v>0.6</v>
      </c>
      <c r="G127">
        <f>VLOOKUP(C127,away!$B$2:$E$405,4,FALSE)</f>
        <v>0.85</v>
      </c>
      <c r="H127">
        <f>VLOOKUP(A127,away!$A$2:$E$405,3,FALSE)</f>
        <v>1.31666666666667</v>
      </c>
      <c r="I127">
        <f>VLOOKUP(C127,away!$B$2:$E$405,3,FALSE)</f>
        <v>1.0900000000000001</v>
      </c>
      <c r="J127">
        <f>VLOOKUP(B127,home!$B$2:$E$405,4,FALSE)</f>
        <v>0.81</v>
      </c>
      <c r="K127" s="3">
        <f t="shared" si="280"/>
        <v>0.68340000000000001</v>
      </c>
      <c r="L127" s="3">
        <f t="shared" si="281"/>
        <v>1.1624850000000031</v>
      </c>
      <c r="M127" s="5">
        <f t="shared" si="282"/>
        <v>0.15788553034709898</v>
      </c>
      <c r="N127" s="5">
        <f t="shared" si="283"/>
        <v>0.10789897143920744</v>
      </c>
      <c r="O127" s="5">
        <f t="shared" si="284"/>
        <v>0.18353956074554786</v>
      </c>
      <c r="P127" s="5">
        <f t="shared" si="285"/>
        <v>0.12543093581350739</v>
      </c>
      <c r="Q127" s="5">
        <f t="shared" si="286"/>
        <v>3.686907854077718E-2</v>
      </c>
      <c r="R127" s="5">
        <f t="shared" si="287"/>
        <v>0.10668099313664441</v>
      </c>
      <c r="S127" s="5">
        <f t="shared" si="288"/>
        <v>2.4911908685464439E-2</v>
      </c>
      <c r="T127" s="5">
        <f t="shared" si="289"/>
        <v>4.2859750767475481E-2</v>
      </c>
      <c r="U127" s="5">
        <f t="shared" si="290"/>
        <v>7.290579070958278E-2</v>
      </c>
      <c r="V127" s="5">
        <f t="shared" si="291"/>
        <v>2.1990080847736726E-3</v>
      </c>
      <c r="W127" s="5">
        <f t="shared" si="292"/>
        <v>8.3987760915890438E-3</v>
      </c>
      <c r="X127" s="5">
        <f t="shared" si="293"/>
        <v>9.7634512248309154E-3</v>
      </c>
      <c r="Y127" s="5">
        <f t="shared" si="294"/>
        <v>5.6749327985487997E-3</v>
      </c>
      <c r="Z127" s="5">
        <f t="shared" si="295"/>
        <v>4.1338351435484123E-2</v>
      </c>
      <c r="AA127" s="5">
        <f t="shared" si="296"/>
        <v>2.8250629371009851E-2</v>
      </c>
      <c r="AB127" s="5">
        <f t="shared" si="297"/>
        <v>9.653240056074066E-3</v>
      </c>
      <c r="AC127" s="5">
        <f t="shared" si="298"/>
        <v>1.0918655802729902E-4</v>
      </c>
      <c r="AD127" s="5">
        <f t="shared" si="299"/>
        <v>1.434930895247988E-3</v>
      </c>
      <c r="AE127" s="5">
        <f t="shared" si="300"/>
        <v>1.6680856417623617E-3</v>
      </c>
      <c r="AF127" s="5">
        <f t="shared" si="301"/>
        <v>9.6956226863206233E-4</v>
      </c>
      <c r="AG127" s="5">
        <f t="shared" si="302"/>
        <v>3.7570053128358193E-4</v>
      </c>
      <c r="AH127" s="5">
        <f t="shared" si="303"/>
        <v>1.2013803367119729E-2</v>
      </c>
      <c r="AI127" s="5">
        <f t="shared" si="304"/>
        <v>8.2102332210896214E-3</v>
      </c>
      <c r="AJ127" s="5">
        <f t="shared" si="305"/>
        <v>2.8054366916463237E-3</v>
      </c>
      <c r="AK127" s="5">
        <f t="shared" si="306"/>
        <v>6.3907847835703265E-4</v>
      </c>
      <c r="AL127" s="5">
        <f t="shared" si="307"/>
        <v>3.4696965887910677E-6</v>
      </c>
      <c r="AM127" s="5">
        <f t="shared" si="308"/>
        <v>1.9612635476249504E-4</v>
      </c>
      <c r="AN127" s="5">
        <f t="shared" si="309"/>
        <v>2.2799394551607964E-4</v>
      </c>
      <c r="AO127" s="5">
        <f t="shared" si="310"/>
        <v>1.3251977087663029E-4</v>
      </c>
      <c r="AP127" s="5">
        <f t="shared" si="311"/>
        <v>5.1350748615839988E-5</v>
      </c>
      <c r="AQ127" s="5">
        <f t="shared" si="312"/>
        <v>1.4923618751171233E-5</v>
      </c>
      <c r="AR127" s="5">
        <f t="shared" si="313"/>
        <v>2.7931732414452431E-3</v>
      </c>
      <c r="AS127" s="5">
        <f t="shared" si="314"/>
        <v>1.9088545932036791E-3</v>
      </c>
      <c r="AT127" s="5">
        <f t="shared" si="315"/>
        <v>6.5225561449769711E-4</v>
      </c>
      <c r="AU127" s="5">
        <f t="shared" si="316"/>
        <v>1.4858382898257544E-4</v>
      </c>
      <c r="AV127" s="5">
        <f t="shared" si="317"/>
        <v>2.538554718167301E-5</v>
      </c>
      <c r="AW127" s="5">
        <f t="shared" si="318"/>
        <v>7.6568710037411363E-8</v>
      </c>
      <c r="AX127" s="5">
        <f t="shared" si="319"/>
        <v>2.2338791807448179E-5</v>
      </c>
      <c r="AY127" s="5">
        <f t="shared" si="320"/>
        <v>2.5968510394281465E-5</v>
      </c>
      <c r="AZ127" s="5">
        <f t="shared" si="321"/>
        <v>1.5094001902848189E-5</v>
      </c>
      <c r="BA127" s="5">
        <f t="shared" si="322"/>
        <v>5.8488502673441733E-6</v>
      </c>
      <c r="BB127" s="5">
        <f t="shared" si="323"/>
        <v>1.6998001757584031E-6</v>
      </c>
      <c r="BC127" s="5">
        <f t="shared" si="324"/>
        <v>3.9519844146330251E-7</v>
      </c>
      <c r="BD127" s="5">
        <f t="shared" si="325"/>
        <v>5.4117033259691333E-4</v>
      </c>
      <c r="BE127" s="5">
        <f t="shared" si="326"/>
        <v>3.6983580529673056E-4</v>
      </c>
      <c r="BF127" s="5">
        <f t="shared" si="327"/>
        <v>1.2637289466989283E-4</v>
      </c>
      <c r="BG127" s="5">
        <f t="shared" si="328"/>
        <v>2.8787745405801591E-5</v>
      </c>
      <c r="BH127" s="5">
        <f t="shared" si="329"/>
        <v>4.9183863025812017E-6</v>
      </c>
      <c r="BI127" s="5">
        <f t="shared" si="330"/>
        <v>6.7224503983679878E-7</v>
      </c>
      <c r="BJ127" s="8">
        <f t="shared" si="331"/>
        <v>0.21660749979086619</v>
      </c>
      <c r="BK127" s="8">
        <f t="shared" si="332"/>
        <v>0.3105660076958548</v>
      </c>
      <c r="BL127" s="8">
        <f t="shared" si="333"/>
        <v>0.43129877601169431</v>
      </c>
      <c r="BM127" s="8">
        <f t="shared" si="334"/>
        <v>0.28147967296943205</v>
      </c>
      <c r="BN127" s="8">
        <f t="shared" si="335"/>
        <v>0.71830507002278321</v>
      </c>
    </row>
    <row r="128" spans="1:66" x14ac:dyDescent="0.25">
      <c r="A128" t="s">
        <v>69</v>
      </c>
      <c r="B128" t="s">
        <v>258</v>
      </c>
      <c r="C128" t="s">
        <v>79</v>
      </c>
      <c r="D128" s="11">
        <v>44350</v>
      </c>
      <c r="E128">
        <f>VLOOKUP(A128,home!$A$2:$E$405,3,FALSE)</f>
        <v>1.34</v>
      </c>
      <c r="F128">
        <f>VLOOKUP(B128,home!$B$2:$E$405,3,FALSE)</f>
        <v>0.5</v>
      </c>
      <c r="G128">
        <f>VLOOKUP(C128,away!$B$2:$E$405,4,FALSE)</f>
        <v>1.64</v>
      </c>
      <c r="H128">
        <f>VLOOKUP(A128,away!$A$2:$E$405,3,FALSE)</f>
        <v>1.31666666666667</v>
      </c>
      <c r="I128">
        <f>VLOOKUP(C128,away!$B$2:$E$405,3,FALSE)</f>
        <v>0.9</v>
      </c>
      <c r="J128">
        <f>VLOOKUP(B128,home!$B$2:$E$405,4,FALSE)</f>
        <v>1.1100000000000001</v>
      </c>
      <c r="K128" s="3">
        <f t="shared" si="280"/>
        <v>1.0988</v>
      </c>
      <c r="L128" s="3">
        <f t="shared" si="281"/>
        <v>1.3153500000000033</v>
      </c>
      <c r="M128" s="5">
        <f t="shared" si="282"/>
        <v>8.9443333452936646E-2</v>
      </c>
      <c r="N128" s="5">
        <f t="shared" si="283"/>
        <v>9.8280334798086774E-2</v>
      </c>
      <c r="O128" s="5">
        <f t="shared" si="284"/>
        <v>0.11764928865732049</v>
      </c>
      <c r="P128" s="5">
        <f t="shared" si="285"/>
        <v>0.12927303837666373</v>
      </c>
      <c r="Q128" s="5">
        <f t="shared" si="286"/>
        <v>5.3995215938068872E-2</v>
      </c>
      <c r="R128" s="5">
        <f t="shared" si="287"/>
        <v>7.7374995917703457E-2</v>
      </c>
      <c r="S128" s="5">
        <f t="shared" si="288"/>
        <v>4.6709793245596286E-2</v>
      </c>
      <c r="T128" s="5">
        <f t="shared" si="289"/>
        <v>7.1022607284139061E-2</v>
      </c>
      <c r="U128" s="5">
        <f t="shared" si="290"/>
        <v>8.5019645514372563E-2</v>
      </c>
      <c r="V128" s="5">
        <f t="shared" si="291"/>
        <v>7.5011079475888979E-3</v>
      </c>
      <c r="W128" s="5">
        <f t="shared" si="292"/>
        <v>1.9776647757583362E-2</v>
      </c>
      <c r="X128" s="5">
        <f t="shared" si="293"/>
        <v>2.6013213627937334E-2</v>
      </c>
      <c r="Y128" s="5">
        <f t="shared" si="294"/>
        <v>1.7108240272753733E-2</v>
      </c>
      <c r="Z128" s="5">
        <f t="shared" si="295"/>
        <v>3.3925066960117191E-2</v>
      </c>
      <c r="AA128" s="5">
        <f t="shared" si="296"/>
        <v>3.7276863575776767E-2</v>
      </c>
      <c r="AB128" s="5">
        <f t="shared" si="297"/>
        <v>2.0479908848531753E-2</v>
      </c>
      <c r="AC128" s="5">
        <f t="shared" si="298"/>
        <v>6.7758754212128439E-4</v>
      </c>
      <c r="AD128" s="5">
        <f t="shared" si="299"/>
        <v>5.4326451390081477E-3</v>
      </c>
      <c r="AE128" s="5">
        <f t="shared" si="300"/>
        <v>7.1458297835943841E-3</v>
      </c>
      <c r="AF128" s="5">
        <f t="shared" si="301"/>
        <v>4.6996336029254491E-3</v>
      </c>
      <c r="AG128" s="5">
        <f t="shared" si="302"/>
        <v>2.0605543532026698E-3</v>
      </c>
      <c r="AH128" s="5">
        <f t="shared" si="303"/>
        <v>1.115583420649756E-2</v>
      </c>
      <c r="AI128" s="5">
        <f t="shared" si="304"/>
        <v>1.2258030626099519E-2</v>
      </c>
      <c r="AJ128" s="5">
        <f t="shared" si="305"/>
        <v>6.734562025979076E-3</v>
      </c>
      <c r="AK128" s="5">
        <f t="shared" si="306"/>
        <v>2.4666455847152696E-3</v>
      </c>
      <c r="AL128" s="5">
        <f t="shared" si="307"/>
        <v>3.9172869326156895E-5</v>
      </c>
      <c r="AM128" s="5">
        <f t="shared" si="308"/>
        <v>1.1938780957484311E-3</v>
      </c>
      <c r="AN128" s="5">
        <f t="shared" si="309"/>
        <v>1.5703675532427025E-3</v>
      </c>
      <c r="AO128" s="5">
        <f t="shared" si="310"/>
        <v>1.0327914805788973E-3</v>
      </c>
      <c r="AP128" s="5">
        <f t="shared" si="311"/>
        <v>4.5282742465981891E-4</v>
      </c>
      <c r="AQ128" s="5">
        <f t="shared" si="312"/>
        <v>1.4890663825657352E-4</v>
      </c>
      <c r="AR128" s="5">
        <f t="shared" si="313"/>
        <v>2.9347653047033205E-3</v>
      </c>
      <c r="AS128" s="5">
        <f t="shared" si="314"/>
        <v>3.2247201168080081E-3</v>
      </c>
      <c r="AT128" s="5">
        <f t="shared" si="315"/>
        <v>1.7716612321743196E-3</v>
      </c>
      <c r="AU128" s="5">
        <f t="shared" si="316"/>
        <v>6.4890045397104749E-4</v>
      </c>
      <c r="AV128" s="5">
        <f t="shared" si="317"/>
        <v>1.7825295470584671E-4</v>
      </c>
      <c r="AW128" s="5">
        <f t="shared" si="318"/>
        <v>1.5726890498493038E-6</v>
      </c>
      <c r="AX128" s="5">
        <f t="shared" si="319"/>
        <v>2.1863887526806257E-4</v>
      </c>
      <c r="AY128" s="5">
        <f t="shared" si="320"/>
        <v>2.875866445838468E-4</v>
      </c>
      <c r="AZ128" s="5">
        <f t="shared" si="321"/>
        <v>1.8913854647668193E-4</v>
      </c>
      <c r="BA128" s="5">
        <f t="shared" si="322"/>
        <v>8.2927795702701456E-5</v>
      </c>
      <c r="BB128" s="5">
        <f t="shared" si="323"/>
        <v>2.7269769019387151E-5</v>
      </c>
      <c r="BC128" s="5">
        <f t="shared" si="324"/>
        <v>7.173858135930195E-6</v>
      </c>
      <c r="BD128" s="5">
        <f t="shared" si="325"/>
        <v>6.4337392392358817E-4</v>
      </c>
      <c r="BE128" s="5">
        <f t="shared" si="326"/>
        <v>7.0693926760723863E-4</v>
      </c>
      <c r="BF128" s="5">
        <f t="shared" si="327"/>
        <v>3.8839243362341689E-4</v>
      </c>
      <c r="BG128" s="5">
        <f t="shared" si="328"/>
        <v>1.4225520202180351E-4</v>
      </c>
      <c r="BH128" s="5">
        <f t="shared" si="329"/>
        <v>3.9077503995389414E-5</v>
      </c>
      <c r="BI128" s="5">
        <f t="shared" si="330"/>
        <v>8.5876722780267819E-6</v>
      </c>
      <c r="BJ128" s="8">
        <f t="shared" si="331"/>
        <v>0.31074642923897278</v>
      </c>
      <c r="BK128" s="8">
        <f t="shared" si="332"/>
        <v>0.27393162007881683</v>
      </c>
      <c r="BL128" s="8">
        <f t="shared" si="333"/>
        <v>0.38110270102280852</v>
      </c>
      <c r="BM128" s="8">
        <f t="shared" si="334"/>
        <v>0.43340359620440133</v>
      </c>
      <c r="BN128" s="8">
        <f t="shared" si="335"/>
        <v>0.56601620714078005</v>
      </c>
    </row>
    <row r="129" spans="1:66" x14ac:dyDescent="0.25">
      <c r="A129" t="s">
        <v>69</v>
      </c>
      <c r="B129" t="s">
        <v>351</v>
      </c>
      <c r="C129" t="s">
        <v>70</v>
      </c>
      <c r="D129" s="11">
        <v>44350</v>
      </c>
      <c r="E129">
        <f>VLOOKUP(A129,home!$A$2:$E$405,3,FALSE)</f>
        <v>1.34</v>
      </c>
      <c r="F129">
        <f>VLOOKUP(B129,home!$B$2:$E$405,3,FALSE)</f>
        <v>1.23</v>
      </c>
      <c r="G129">
        <f>VLOOKUP(C129,away!$B$2:$E$405,4,FALSE)</f>
        <v>1.1399999999999999</v>
      </c>
      <c r="H129">
        <f>VLOOKUP(A129,away!$A$2:$E$405,3,FALSE)</f>
        <v>1.31666666666667</v>
      </c>
      <c r="I129">
        <f>VLOOKUP(C129,away!$B$2:$E$405,3,FALSE)</f>
        <v>0.65</v>
      </c>
      <c r="J129">
        <f>VLOOKUP(B129,home!$B$2:$E$405,4,FALSE)</f>
        <v>1.03</v>
      </c>
      <c r="K129" s="3">
        <f t="shared" si="280"/>
        <v>1.8789480000000001</v>
      </c>
      <c r="L129" s="3">
        <f t="shared" si="281"/>
        <v>0.88150833333333567</v>
      </c>
      <c r="M129" s="5">
        <f t="shared" si="282"/>
        <v>6.3262892804952606E-2</v>
      </c>
      <c r="N129" s="5">
        <f t="shared" si="283"/>
        <v>0.1188676859100801</v>
      </c>
      <c r="O129" s="5">
        <f t="shared" si="284"/>
        <v>5.5766767198339243E-2</v>
      </c>
      <c r="P129" s="5">
        <f t="shared" si="285"/>
        <v>0.10478285569378513</v>
      </c>
      <c r="Q129" s="5">
        <f t="shared" si="286"/>
        <v>0.11167310035268659</v>
      </c>
      <c r="R129" s="5">
        <f t="shared" si="287"/>
        <v>2.4579435004198076E-2</v>
      </c>
      <c r="S129" s="5">
        <f t="shared" si="288"/>
        <v>4.3388178917124459E-2</v>
      </c>
      <c r="T129" s="5">
        <f t="shared" si="289"/>
        <v>9.8440768570063092E-2</v>
      </c>
      <c r="U129" s="5">
        <f t="shared" si="290"/>
        <v>4.6183480242267969E-2</v>
      </c>
      <c r="V129" s="5">
        <f t="shared" si="291"/>
        <v>7.9849113028603608E-3</v>
      </c>
      <c r="W129" s="5">
        <f t="shared" si="292"/>
        <v>6.9942649520493269E-2</v>
      </c>
      <c r="X129" s="5">
        <f t="shared" si="293"/>
        <v>6.1655028407727651E-2</v>
      </c>
      <c r="Y129" s="5">
        <f t="shared" si="294"/>
        <v>2.717471066665773E-2</v>
      </c>
      <c r="Z129" s="5">
        <f t="shared" si="295"/>
        <v>7.2223255949419004E-3</v>
      </c>
      <c r="AA129" s="5">
        <f t="shared" si="296"/>
        <v>1.3570374231964895E-2</v>
      </c>
      <c r="AB129" s="5">
        <f t="shared" si="297"/>
        <v>1.2749013761200989E-2</v>
      </c>
      <c r="AC129" s="5">
        <f t="shared" si="298"/>
        <v>8.2659218903694974E-4</v>
      </c>
      <c r="AD129" s="5">
        <f t="shared" si="299"/>
        <v>3.2854650357807942E-2</v>
      </c>
      <c r="AE129" s="5">
        <f t="shared" si="300"/>
        <v>2.8961648079160761E-2</v>
      </c>
      <c r="AF129" s="5">
        <f t="shared" si="301"/>
        <v>1.2764967064423802E-2</v>
      </c>
      <c r="AG129" s="5">
        <f t="shared" si="302"/>
        <v>3.7508082806717163E-3</v>
      </c>
      <c r="AH129" s="5">
        <f t="shared" si="303"/>
        <v>1.5916350494969815E-3</v>
      </c>
      <c r="AI129" s="5">
        <f t="shared" si="304"/>
        <v>2.9905994929822544E-3</v>
      </c>
      <c r="AJ129" s="5">
        <f t="shared" si="305"/>
        <v>2.809590468070011E-3</v>
      </c>
      <c r="AK129" s="5">
        <f t="shared" si="306"/>
        <v>1.7596914635997372E-3</v>
      </c>
      <c r="AL129" s="5">
        <f t="shared" si="307"/>
        <v>5.4763660794650278E-5</v>
      </c>
      <c r="AM129" s="5">
        <f t="shared" si="308"/>
        <v>1.2346435916100502E-2</v>
      </c>
      <c r="AN129" s="5">
        <f t="shared" si="309"/>
        <v>1.0883486147008589E-2</v>
      </c>
      <c r="AO129" s="5">
        <f t="shared" si="310"/>
        <v>4.7969418671529934E-3</v>
      </c>
      <c r="AP129" s="5">
        <f t="shared" si="311"/>
        <v>1.409514743470312E-3</v>
      </c>
      <c r="AQ129" s="5">
        <f t="shared" si="312"/>
        <v>3.1062474808131967E-4</v>
      </c>
      <c r="AR129" s="5">
        <f t="shared" si="313"/>
        <v>2.8060791195140111E-4</v>
      </c>
      <c r="AS129" s="5">
        <f t="shared" si="314"/>
        <v>5.2724767494526125E-4</v>
      </c>
      <c r="AT129" s="5">
        <f t="shared" si="315"/>
        <v>4.9533548217152435E-4</v>
      </c>
      <c r="AU129" s="5">
        <f t="shared" si="316"/>
        <v>3.102365378517405E-4</v>
      </c>
      <c r="AV129" s="5">
        <f t="shared" si="317"/>
        <v>1.4572958058086302E-4</v>
      </c>
      <c r="AW129" s="5">
        <f t="shared" si="318"/>
        <v>2.5195974167322476E-6</v>
      </c>
      <c r="AX129" s="5">
        <f t="shared" si="319"/>
        <v>3.8663851786142011E-3</v>
      </c>
      <c r="AY129" s="5">
        <f t="shared" si="320"/>
        <v>3.4082507548249159E-3</v>
      </c>
      <c r="AZ129" s="5">
        <f t="shared" si="321"/>
        <v>1.5022007212338972E-3</v>
      </c>
      <c r="BA129" s="5">
        <f t="shared" si="322"/>
        <v>4.4140081803567598E-4</v>
      </c>
      <c r="BB129" s="5">
        <f t="shared" si="323"/>
        <v>9.7274624859649907E-5</v>
      </c>
      <c r="BC129" s="5">
        <f t="shared" si="324"/>
        <v>1.714967848713109E-5</v>
      </c>
      <c r="BD129" s="5">
        <f t="shared" si="325"/>
        <v>4.1226368797404489E-5</v>
      </c>
      <c r="BE129" s="5">
        <f t="shared" si="326"/>
        <v>7.7462203199145577E-5</v>
      </c>
      <c r="BF129" s="5">
        <f t="shared" si="327"/>
        <v>7.2773725888314087E-5</v>
      </c>
      <c r="BG129" s="5">
        <f t="shared" si="328"/>
        <v>4.5579348903465335E-5</v>
      </c>
      <c r="BH129" s="5">
        <f t="shared" si="329"/>
        <v>2.1410306615867096E-5</v>
      </c>
      <c r="BI129" s="5">
        <f t="shared" si="330"/>
        <v>8.0457705590540489E-6</v>
      </c>
      <c r="BJ129" s="8">
        <f t="shared" si="331"/>
        <v>0.60516568240764168</v>
      </c>
      <c r="BK129" s="8">
        <f t="shared" si="332"/>
        <v>0.22370844532337908</v>
      </c>
      <c r="BL129" s="8">
        <f t="shared" si="333"/>
        <v>0.16402624182358416</v>
      </c>
      <c r="BM129" s="8">
        <f t="shared" si="334"/>
        <v>0.51778422702809679</v>
      </c>
      <c r="BN129" s="8">
        <f t="shared" si="335"/>
        <v>0.47893273696404171</v>
      </c>
    </row>
    <row r="130" spans="1:66" x14ac:dyDescent="0.25">
      <c r="A130" t="s">
        <v>69</v>
      </c>
      <c r="B130" t="s">
        <v>73</v>
      </c>
      <c r="C130" t="s">
        <v>78</v>
      </c>
      <c r="D130" s="11">
        <v>44350</v>
      </c>
      <c r="E130">
        <f>VLOOKUP(A130,home!$A$2:$E$405,3,FALSE)</f>
        <v>1.34</v>
      </c>
      <c r="F130">
        <f>VLOOKUP(B130,home!$B$2:$E$405,3,FALSE)</f>
        <v>0.8</v>
      </c>
      <c r="G130">
        <f>VLOOKUP(C130,away!$B$2:$E$405,4,FALSE)</f>
        <v>0.65</v>
      </c>
      <c r="H130">
        <f>VLOOKUP(A130,away!$A$2:$E$405,3,FALSE)</f>
        <v>1.31666666666667</v>
      </c>
      <c r="I130">
        <f>VLOOKUP(C130,away!$B$2:$E$405,3,FALSE)</f>
        <v>1.39</v>
      </c>
      <c r="J130">
        <f>VLOOKUP(B130,home!$B$2:$E$405,4,FALSE)</f>
        <v>0.96</v>
      </c>
      <c r="K130" s="3">
        <f t="shared" si="280"/>
        <v>0.69680000000000009</v>
      </c>
      <c r="L130" s="3">
        <f t="shared" si="281"/>
        <v>1.7569600000000043</v>
      </c>
      <c r="M130" s="5">
        <f t="shared" si="282"/>
        <v>8.5969731842431424E-2</v>
      </c>
      <c r="N130" s="5">
        <f t="shared" si="283"/>
        <v>5.9903709147806232E-2</v>
      </c>
      <c r="O130" s="5">
        <f t="shared" si="284"/>
        <v>0.15104538005787868</v>
      </c>
      <c r="P130" s="5">
        <f t="shared" si="285"/>
        <v>0.10524842082432989</v>
      </c>
      <c r="Q130" s="5">
        <f t="shared" si="286"/>
        <v>2.087045226709569E-2</v>
      </c>
      <c r="R130" s="5">
        <f t="shared" si="287"/>
        <v>0.13269034547324562</v>
      </c>
      <c r="S130" s="5">
        <f t="shared" si="288"/>
        <v>3.2212587641653932E-2</v>
      </c>
      <c r="T130" s="5">
        <f t="shared" si="289"/>
        <v>3.666854981519653E-2</v>
      </c>
      <c r="U130" s="5">
        <f t="shared" si="290"/>
        <v>9.2458632725757564E-2</v>
      </c>
      <c r="V130" s="5">
        <f t="shared" si="291"/>
        <v>4.3818057398301215E-3</v>
      </c>
      <c r="W130" s="5">
        <f t="shared" si="292"/>
        <v>4.8475103799040927E-3</v>
      </c>
      <c r="X130" s="5">
        <f t="shared" si="293"/>
        <v>8.516881837076315E-3</v>
      </c>
      <c r="Y130" s="5">
        <f t="shared" si="294"/>
        <v>7.4819103562348216E-3</v>
      </c>
      <c r="Z130" s="5">
        <f t="shared" si="295"/>
        <v>7.7710543127558068E-2</v>
      </c>
      <c r="AA130" s="5">
        <f t="shared" si="296"/>
        <v>5.4148706451282475E-2</v>
      </c>
      <c r="AB130" s="5">
        <f t="shared" si="297"/>
        <v>1.8865409327626814E-2</v>
      </c>
      <c r="AC130" s="5">
        <f t="shared" si="298"/>
        <v>3.3527653032099227E-4</v>
      </c>
      <c r="AD130" s="5">
        <f t="shared" si="299"/>
        <v>8.4443630817929302E-4</v>
      </c>
      <c r="AE130" s="5">
        <f t="shared" si="300"/>
        <v>1.4836408160186941E-3</v>
      </c>
      <c r="AF130" s="5">
        <f t="shared" si="301"/>
        <v>1.3033487840561058E-3</v>
      </c>
      <c r="AG130" s="5">
        <f t="shared" si="302"/>
        <v>7.6331055987840721E-4</v>
      </c>
      <c r="AH130" s="5">
        <f t="shared" si="303"/>
        <v>3.4133578963348676E-2</v>
      </c>
      <c r="AI130" s="5">
        <f t="shared" si="304"/>
        <v>2.3784277821661363E-2</v>
      </c>
      <c r="AJ130" s="5">
        <f t="shared" si="305"/>
        <v>8.2864423930668184E-3</v>
      </c>
      <c r="AK130" s="5">
        <f t="shared" si="306"/>
        <v>1.9246643531629867E-3</v>
      </c>
      <c r="AL130" s="5">
        <f t="shared" si="307"/>
        <v>1.6418488042010387E-5</v>
      </c>
      <c r="AM130" s="5">
        <f t="shared" si="308"/>
        <v>1.1768064390786633E-4</v>
      </c>
      <c r="AN130" s="5">
        <f t="shared" si="309"/>
        <v>2.0676018412036534E-4</v>
      </c>
      <c r="AO130" s="5">
        <f t="shared" si="310"/>
        <v>1.8163468654605901E-4</v>
      </c>
      <c r="AP130" s="5">
        <f t="shared" si="311"/>
        <v>1.0637495962465488E-4</v>
      </c>
      <c r="AQ130" s="5">
        <f t="shared" si="312"/>
        <v>4.6724137265533509E-5</v>
      </c>
      <c r="AR130" s="5">
        <f t="shared" si="313"/>
        <v>1.1994266579089046E-2</v>
      </c>
      <c r="AS130" s="5">
        <f t="shared" si="314"/>
        <v>8.3576049523092482E-3</v>
      </c>
      <c r="AT130" s="5">
        <f t="shared" si="315"/>
        <v>2.9117895653845423E-3</v>
      </c>
      <c r="AU130" s="5">
        <f t="shared" si="316"/>
        <v>6.7631165638664976E-4</v>
      </c>
      <c r="AV130" s="5">
        <f t="shared" si="317"/>
        <v>1.1781349054255439E-4</v>
      </c>
      <c r="AW130" s="5">
        <f t="shared" si="318"/>
        <v>5.5834248665562529E-7</v>
      </c>
      <c r="AX130" s="5">
        <f t="shared" si="319"/>
        <v>1.3666645445833537E-5</v>
      </c>
      <c r="AY130" s="5">
        <f t="shared" si="320"/>
        <v>2.4011749382511747E-5</v>
      </c>
      <c r="AZ130" s="5">
        <f t="shared" si="321"/>
        <v>2.1093841597548974E-5</v>
      </c>
      <c r="BA130" s="5">
        <f t="shared" si="322"/>
        <v>1.2353678644409915E-5</v>
      </c>
      <c r="BB130" s="5">
        <f t="shared" si="323"/>
        <v>5.4262298077706222E-6</v>
      </c>
      <c r="BC130" s="5">
        <f t="shared" si="324"/>
        <v>1.9067337446121388E-6</v>
      </c>
      <c r="BD130" s="5">
        <f t="shared" si="325"/>
        <v>3.5122411014660571E-3</v>
      </c>
      <c r="BE130" s="5">
        <f t="shared" si="326"/>
        <v>2.4473295995015489E-3</v>
      </c>
      <c r="BF130" s="5">
        <f t="shared" si="327"/>
        <v>8.5264963246633964E-4</v>
      </c>
      <c r="BG130" s="5">
        <f t="shared" si="328"/>
        <v>1.9804208796751516E-4</v>
      </c>
      <c r="BH130" s="5">
        <f t="shared" si="329"/>
        <v>3.4498931723941144E-5</v>
      </c>
      <c r="BI130" s="5">
        <f t="shared" si="330"/>
        <v>4.8077711250484402E-6</v>
      </c>
      <c r="BJ130" s="8">
        <f t="shared" si="331"/>
        <v>0.14342138376153332</v>
      </c>
      <c r="BK130" s="8">
        <f t="shared" si="332"/>
        <v>0.22818825281599092</v>
      </c>
      <c r="BL130" s="8">
        <f t="shared" si="333"/>
        <v>0.54844479293499337</v>
      </c>
      <c r="BM130" s="8">
        <f t="shared" si="334"/>
        <v>0.44201347962039228</v>
      </c>
      <c r="BN130" s="8">
        <f t="shared" si="335"/>
        <v>0.55572803961278761</v>
      </c>
    </row>
    <row r="131" spans="1:66" x14ac:dyDescent="0.25">
      <c r="A131" t="s">
        <v>80</v>
      </c>
      <c r="B131" t="s">
        <v>95</v>
      </c>
      <c r="C131" t="s">
        <v>93</v>
      </c>
      <c r="D131" s="11">
        <v>44350</v>
      </c>
      <c r="E131">
        <f>VLOOKUP(A131,home!$A$2:$E$405,3,FALSE)</f>
        <v>1.2299578059071701</v>
      </c>
      <c r="F131">
        <f>VLOOKUP(B131,home!$B$2:$E$405,3,FALSE)</f>
        <v>1.59</v>
      </c>
      <c r="G131">
        <f>VLOOKUP(C131,away!$B$2:$E$405,4,FALSE)</f>
        <v>0.81</v>
      </c>
      <c r="H131">
        <f>VLOOKUP(A131,away!$A$2:$E$405,3,FALSE)</f>
        <v>1.0168776371307999</v>
      </c>
      <c r="I131">
        <f>VLOOKUP(C131,away!$B$2:$E$405,3,FALSE)</f>
        <v>0.61</v>
      </c>
      <c r="J131">
        <f>VLOOKUP(B131,home!$B$2:$E$405,4,FALSE)</f>
        <v>0.59</v>
      </c>
      <c r="K131" s="3">
        <f t="shared" si="280"/>
        <v>1.5840626582278445</v>
      </c>
      <c r="L131" s="3">
        <f t="shared" si="281"/>
        <v>0.36597426160337487</v>
      </c>
      <c r="M131" s="5">
        <f t="shared" si="282"/>
        <v>0.14226881894876753</v>
      </c>
      <c r="N131" s="5">
        <f t="shared" si="283"/>
        <v>0.22536272352692066</v>
      </c>
      <c r="O131" s="5">
        <f t="shared" si="284"/>
        <v>5.2066725963959427E-2</v>
      </c>
      <c r="P131" s="5">
        <f t="shared" si="285"/>
        <v>8.2476956335690313E-2</v>
      </c>
      <c r="Q131" s="5">
        <f t="shared" si="286"/>
        <v>0.17849433744776039</v>
      </c>
      <c r="R131" s="5">
        <f t="shared" si="287"/>
        <v>9.5275407943826596E-3</v>
      </c>
      <c r="S131" s="5">
        <f t="shared" si="288"/>
        <v>1.1953512330851988E-2</v>
      </c>
      <c r="T131" s="5">
        <f t="shared" si="289"/>
        <v>6.5324333347827737E-2</v>
      </c>
      <c r="U131" s="5">
        <f t="shared" si="290"/>
        <v>1.5092221597124027E-2</v>
      </c>
      <c r="V131" s="5">
        <f t="shared" si="291"/>
        <v>7.6997375801560251E-4</v>
      </c>
      <c r="W131" s="5">
        <f t="shared" si="292"/>
        <v>9.4248738218705719E-2</v>
      </c>
      <c r="X131" s="5">
        <f t="shared" si="293"/>
        <v>3.4492612376640606E-2</v>
      </c>
      <c r="Y131" s="5">
        <f t="shared" si="294"/>
        <v>6.3117041726562378E-3</v>
      </c>
      <c r="Z131" s="5">
        <f t="shared" si="295"/>
        <v>1.1622782357067422E-3</v>
      </c>
      <c r="AA131" s="5">
        <f t="shared" si="296"/>
        <v>1.8411215516539916E-3</v>
      </c>
      <c r="AB131" s="5">
        <f t="shared" si="297"/>
        <v>1.458225949616798E-3</v>
      </c>
      <c r="AC131" s="5">
        <f t="shared" si="298"/>
        <v>2.78983707079681E-5</v>
      </c>
      <c r="AD131" s="5">
        <f t="shared" si="299"/>
        <v>3.7323976699335813E-2</v>
      </c>
      <c r="AE131" s="5">
        <f t="shared" si="300"/>
        <v>1.3659614812640993E-2</v>
      </c>
      <c r="AF131" s="5">
        <f t="shared" si="301"/>
        <v>2.4995337224214048E-3</v>
      </c>
      <c r="AG131" s="5">
        <f t="shared" si="302"/>
        <v>3.0492166947196966E-4</v>
      </c>
      <c r="AH131" s="5">
        <f t="shared" si="303"/>
        <v>1.0634097977261204E-4</v>
      </c>
      <c r="AI131" s="5">
        <f t="shared" si="304"/>
        <v>1.684507750971573E-4</v>
      </c>
      <c r="AJ131" s="5">
        <f t="shared" si="305"/>
        <v>1.3341829129047192E-4</v>
      </c>
      <c r="AK131" s="5">
        <f t="shared" si="306"/>
        <v>7.044764438593392E-5</v>
      </c>
      <c r="AL131" s="5">
        <f t="shared" si="307"/>
        <v>6.4693661470447428E-7</v>
      </c>
      <c r="AM131" s="5">
        <f t="shared" si="308"/>
        <v>1.18247035491968E-2</v>
      </c>
      <c r="AN131" s="5">
        <f t="shared" si="309"/>
        <v>4.3275371500961042E-3</v>
      </c>
      <c r="AO131" s="5">
        <f t="shared" si="310"/>
        <v>7.9188360653379764E-4</v>
      </c>
      <c r="AP131" s="5">
        <f t="shared" si="311"/>
        <v>9.6603006059008042E-5</v>
      </c>
      <c r="AQ131" s="5">
        <f t="shared" si="312"/>
        <v>8.838553452777952E-6</v>
      </c>
      <c r="AR131" s="5">
        <f t="shared" si="313"/>
        <v>7.7836123100922252E-6</v>
      </c>
      <c r="AS131" s="5">
        <f t="shared" si="314"/>
        <v>1.2329729606539666E-5</v>
      </c>
      <c r="AT131" s="5">
        <f t="shared" si="315"/>
        <v>9.7655321278828905E-6</v>
      </c>
      <c r="AU131" s="5">
        <f t="shared" si="316"/>
        <v>5.1564049271678617E-6</v>
      </c>
      <c r="AV131" s="5">
        <f t="shared" si="317"/>
        <v>2.0420171239571697E-6</v>
      </c>
      <c r="AW131" s="5">
        <f t="shared" si="318"/>
        <v>1.041794668032924E-8</v>
      </c>
      <c r="AX131" s="5">
        <f t="shared" si="319"/>
        <v>3.1218452228161538E-3</v>
      </c>
      <c r="AY131" s="5">
        <f t="shared" si="320"/>
        <v>1.1425150002601651E-3</v>
      </c>
      <c r="AZ131" s="5">
        <f t="shared" si="321"/>
        <v>2.0906554179549682E-4</v>
      </c>
      <c r="BA131" s="5">
        <f t="shared" si="322"/>
        <v>2.550420242843883E-5</v>
      </c>
      <c r="BB131" s="5">
        <f t="shared" si="323"/>
        <v>2.3334704128827248E-6</v>
      </c>
      <c r="BC131" s="5">
        <f t="shared" si="324"/>
        <v>1.7079802226561552E-7</v>
      </c>
      <c r="BD131" s="5">
        <f t="shared" si="325"/>
        <v>4.7476696129882364E-7</v>
      </c>
      <c r="BE131" s="5">
        <f t="shared" si="326"/>
        <v>7.5206061475377084E-7</v>
      </c>
      <c r="BF131" s="5">
        <f t="shared" si="327"/>
        <v>5.9565556827766263E-7</v>
      </c>
      <c r="BG131" s="5">
        <f t="shared" si="328"/>
        <v>3.1451858095804384E-7</v>
      </c>
      <c r="BH131" s="5">
        <f t="shared" si="329"/>
        <v>1.2455428485361213E-7</v>
      </c>
      <c r="BI131" s="5">
        <f t="shared" si="330"/>
        <v>3.9460358311776177E-8</v>
      </c>
      <c r="BJ131" s="8">
        <f t="shared" si="331"/>
        <v>0.67957349609545548</v>
      </c>
      <c r="BK131" s="8">
        <f t="shared" si="332"/>
        <v>0.23864032168090824</v>
      </c>
      <c r="BL131" s="8">
        <f t="shared" si="333"/>
        <v>8.0503871859747153E-2</v>
      </c>
      <c r="BM131" s="8">
        <f t="shared" si="334"/>
        <v>0.30854036027202314</v>
      </c>
      <c r="BN131" s="8">
        <f t="shared" si="335"/>
        <v>0.69019710301748094</v>
      </c>
    </row>
    <row r="132" spans="1:66" x14ac:dyDescent="0.25">
      <c r="A132" t="s">
        <v>80</v>
      </c>
      <c r="B132" t="s">
        <v>97</v>
      </c>
      <c r="C132" t="s">
        <v>82</v>
      </c>
      <c r="D132" s="11">
        <v>44350</v>
      </c>
      <c r="E132">
        <f>VLOOKUP(A132,home!$A$2:$E$405,3,FALSE)</f>
        <v>1.2299578059071701</v>
      </c>
      <c r="F132">
        <f>VLOOKUP(B132,home!$B$2:$E$405,3,FALSE)</f>
        <v>1.02</v>
      </c>
      <c r="G132">
        <f>VLOOKUP(C132,away!$B$2:$E$405,4,FALSE)</f>
        <v>0.73</v>
      </c>
      <c r="H132">
        <f>VLOOKUP(A132,away!$A$2:$E$405,3,FALSE)</f>
        <v>1.0168776371307999</v>
      </c>
      <c r="I132">
        <f>VLOOKUP(C132,away!$B$2:$E$405,3,FALSE)</f>
        <v>0.56999999999999995</v>
      </c>
      <c r="J132">
        <f>VLOOKUP(B132,home!$B$2:$E$405,4,FALSE)</f>
        <v>0.98</v>
      </c>
      <c r="K132" s="3">
        <f t="shared" si="280"/>
        <v>0.9158265822784788</v>
      </c>
      <c r="L132" s="3">
        <f t="shared" si="281"/>
        <v>0.56802784810126472</v>
      </c>
      <c r="M132" s="5">
        <f t="shared" si="282"/>
        <v>0.22676196355651421</v>
      </c>
      <c r="N132" s="5">
        <f t="shared" si="283"/>
        <v>0.20767463407471937</v>
      </c>
      <c r="O132" s="5">
        <f t="shared" si="284"/>
        <v>0.12880711019022417</v>
      </c>
      <c r="P132" s="5">
        <f t="shared" si="285"/>
        <v>0.11796497549868042</v>
      </c>
      <c r="Q132" s="5">
        <f t="shared" si="286"/>
        <v>9.5096975175291962E-2</v>
      </c>
      <c r="R132" s="5">
        <f t="shared" si="287"/>
        <v>3.6583012810747759E-2</v>
      </c>
      <c r="S132" s="5">
        <f t="shared" si="288"/>
        <v>1.5341787513821904E-2</v>
      </c>
      <c r="T132" s="5">
        <f t="shared" si="289"/>
        <v>5.4017730169760476E-2</v>
      </c>
      <c r="U132" s="5">
        <f t="shared" si="290"/>
        <v>3.3503695591916925E-2</v>
      </c>
      <c r="V132" s="5">
        <f t="shared" si="291"/>
        <v>8.8678089265908976E-4</v>
      </c>
      <c r="W132" s="5">
        <f t="shared" si="292"/>
        <v>2.9030779253269669E-2</v>
      </c>
      <c r="X132" s="5">
        <f t="shared" si="293"/>
        <v>1.6490291067937608E-2</v>
      </c>
      <c r="Y132" s="5">
        <f t="shared" si="294"/>
        <v>4.6834722749420528E-3</v>
      </c>
      <c r="Z132" s="5">
        <f t="shared" si="295"/>
        <v>6.9267233479833497E-3</v>
      </c>
      <c r="AA132" s="5">
        <f t="shared" si="296"/>
        <v>6.3436773701721332E-3</v>
      </c>
      <c r="AB132" s="5">
        <f t="shared" si="297"/>
        <v>2.9048541825010361E-3</v>
      </c>
      <c r="AC132" s="5">
        <f t="shared" si="298"/>
        <v>2.8832295282944493E-5</v>
      </c>
      <c r="AD132" s="5">
        <f t="shared" si="299"/>
        <v>6.6467898361007305E-3</v>
      </c>
      <c r="AE132" s="5">
        <f t="shared" si="300"/>
        <v>3.7755617273816555E-3</v>
      </c>
      <c r="AF132" s="5">
        <f t="shared" si="301"/>
        <v>1.0723121016890478E-3</v>
      </c>
      <c r="AG132" s="5">
        <f t="shared" si="302"/>
        <v>2.0303437853845811E-4</v>
      </c>
      <c r="AH132" s="5">
        <f t="shared" si="303"/>
        <v>9.8364293943694258E-4</v>
      </c>
      <c r="AI132" s="5">
        <f t="shared" si="304"/>
        <v>9.0084635140689183E-4</v>
      </c>
      <c r="AJ132" s="5">
        <f t="shared" si="305"/>
        <v>4.1250951758350555E-4</v>
      </c>
      <c r="AK132" s="5">
        <f t="shared" si="306"/>
        <v>1.2592906054861535E-4</v>
      </c>
      <c r="AL132" s="5">
        <f t="shared" si="307"/>
        <v>5.9995970281420016E-7</v>
      </c>
      <c r="AM132" s="5">
        <f t="shared" si="308"/>
        <v>1.2174613637438928E-3</v>
      </c>
      <c r="AN132" s="5">
        <f t="shared" si="309"/>
        <v>6.9155195859387441E-4</v>
      </c>
      <c r="AO132" s="5">
        <f t="shared" si="310"/>
        <v>1.9641038544514669E-4</v>
      </c>
      <c r="AP132" s="5">
        <f t="shared" si="311"/>
        <v>3.7188856196382216E-5</v>
      </c>
      <c r="AQ132" s="5">
        <f t="shared" si="312"/>
        <v>5.2810764896445936E-6</v>
      </c>
      <c r="AR132" s="5">
        <f t="shared" si="313"/>
        <v>1.1174731643767387E-4</v>
      </c>
      <c r="AS132" s="5">
        <f t="shared" si="314"/>
        <v>1.0234116289190653E-4</v>
      </c>
      <c r="AT132" s="5">
        <f t="shared" si="315"/>
        <v>4.6863378718849916E-5</v>
      </c>
      <c r="AU132" s="5">
        <f t="shared" si="316"/>
        <v>1.4306242655368775E-5</v>
      </c>
      <c r="AV132" s="5">
        <f t="shared" si="317"/>
        <v>3.2755093290782426E-6</v>
      </c>
      <c r="AW132" s="5">
        <f t="shared" si="318"/>
        <v>8.6696677349645978E-9</v>
      </c>
      <c r="AX132" s="5">
        <f t="shared" si="319"/>
        <v>1.8583057996894413E-4</v>
      </c>
      <c r="AY132" s="5">
        <f t="shared" si="320"/>
        <v>1.0555694445116932E-4</v>
      </c>
      <c r="AZ132" s="5">
        <f t="shared" si="321"/>
        <v>2.997964200437122E-5</v>
      </c>
      <c r="BA132" s="5">
        <f t="shared" si="322"/>
        <v>5.6764238448630902E-6</v>
      </c>
      <c r="BB132" s="5">
        <f t="shared" si="323"/>
        <v>8.0609170537707215E-7</v>
      </c>
      <c r="BC132" s="5">
        <f t="shared" si="324"/>
        <v>9.157650735552343E-8</v>
      </c>
      <c r="BD132" s="5">
        <f t="shared" si="325"/>
        <v>1.0579264614530489E-5</v>
      </c>
      <c r="BE132" s="5">
        <f t="shared" si="326"/>
        <v>9.6887717549451059E-6</v>
      </c>
      <c r="BF132" s="5">
        <f t="shared" si="327"/>
        <v>4.4366173614038177E-6</v>
      </c>
      <c r="BG132" s="5">
        <f t="shared" si="328"/>
        <v>1.3543907049906072E-6</v>
      </c>
      <c r="BH132" s="5">
        <f t="shared" si="329"/>
        <v>3.1009675260532175E-7</v>
      </c>
      <c r="BI132" s="5">
        <f t="shared" si="330"/>
        <v>5.679896982283737E-8</v>
      </c>
      <c r="BJ132" s="8">
        <f t="shared" si="331"/>
        <v>0.42116741495858212</v>
      </c>
      <c r="BK132" s="8">
        <f t="shared" si="332"/>
        <v>0.36109049666111259</v>
      </c>
      <c r="BL132" s="8">
        <f t="shared" si="333"/>
        <v>0.21087023756472917</v>
      </c>
      <c r="BM132" s="8">
        <f t="shared" si="334"/>
        <v>0.1870606529514458</v>
      </c>
      <c r="BN132" s="8">
        <f t="shared" si="335"/>
        <v>0.81288867130617781</v>
      </c>
    </row>
    <row r="133" spans="1:66" x14ac:dyDescent="0.25">
      <c r="A133" t="s">
        <v>80</v>
      </c>
      <c r="B133" t="s">
        <v>359</v>
      </c>
      <c r="C133" t="s">
        <v>92</v>
      </c>
      <c r="D133" s="11">
        <v>44350</v>
      </c>
      <c r="E133">
        <f>VLOOKUP(A133,home!$A$2:$E$405,3,FALSE)</f>
        <v>1.2299578059071701</v>
      </c>
      <c r="F133">
        <f>VLOOKUP(B133,home!$B$2:$E$405,3,FALSE)</f>
        <v>1.5</v>
      </c>
      <c r="G133">
        <f>VLOOKUP(C133,away!$B$2:$E$405,4,FALSE)</f>
        <v>0.99</v>
      </c>
      <c r="H133">
        <f>VLOOKUP(A133,away!$A$2:$E$405,3,FALSE)</f>
        <v>1.0168776371307999</v>
      </c>
      <c r="I133">
        <f>VLOOKUP(C133,away!$B$2:$E$405,3,FALSE)</f>
        <v>0.77</v>
      </c>
      <c r="J133">
        <f>VLOOKUP(B133,home!$B$2:$E$405,4,FALSE)</f>
        <v>0.98</v>
      </c>
      <c r="K133" s="3">
        <f t="shared" si="280"/>
        <v>1.8264873417721474</v>
      </c>
      <c r="L133" s="3">
        <f t="shared" si="281"/>
        <v>0.76733586497890161</v>
      </c>
      <c r="M133" s="5">
        <f t="shared" si="282"/>
        <v>7.4733770544127956E-2</v>
      </c>
      <c r="N133" s="5">
        <f t="shared" si="283"/>
        <v>0.13650028590175389</v>
      </c>
      <c r="O133" s="5">
        <f t="shared" si="284"/>
        <v>5.7345902463613187E-2</v>
      </c>
      <c r="P133" s="5">
        <f t="shared" si="285"/>
        <v>0.10474156495228969</v>
      </c>
      <c r="Q133" s="5">
        <f t="shared" si="286"/>
        <v>0.12465802217391632</v>
      </c>
      <c r="R133" s="5">
        <f t="shared" si="287"/>
        <v>2.2001783834956174E-2</v>
      </c>
      <c r="S133" s="5">
        <f t="shared" si="288"/>
        <v>3.6699591592855629E-2</v>
      </c>
      <c r="T133" s="5">
        <f t="shared" si="289"/>
        <v>9.5654571271381175E-2</v>
      </c>
      <c r="U133" s="5">
        <f t="shared" si="290"/>
        <v>4.0185979670954504E-2</v>
      </c>
      <c r="V133" s="5">
        <f t="shared" si="291"/>
        <v>5.71506120780185E-3</v>
      </c>
      <c r="W133" s="5">
        <f t="shared" si="292"/>
        <v>7.5895433183669925E-2</v>
      </c>
      <c r="X133" s="5">
        <f t="shared" si="293"/>
        <v>5.8237287869939799E-2</v>
      </c>
      <c r="Y133" s="5">
        <f t="shared" si="294"/>
        <v>2.2343779830852773E-2</v>
      </c>
      <c r="Z133" s="5">
        <f t="shared" si="295"/>
        <v>5.6275859433583039E-3</v>
      </c>
      <c r="AA133" s="5">
        <f t="shared" si="296"/>
        <v>1.0278714490278812E-2</v>
      </c>
      <c r="AB133" s="5">
        <f t="shared" si="297"/>
        <v>9.3869709530921015E-3</v>
      </c>
      <c r="AC133" s="5">
        <f t="shared" si="298"/>
        <v>5.0061408847108086E-4</v>
      </c>
      <c r="AD133" s="5">
        <f t="shared" si="299"/>
        <v>3.4655512002071724E-2</v>
      </c>
      <c r="AE133" s="5">
        <f t="shared" si="300"/>
        <v>2.6592417278396414E-2</v>
      </c>
      <c r="AF133" s="5">
        <f t="shared" si="301"/>
        <v>1.0202657757099099E-2</v>
      </c>
      <c r="AG133" s="5">
        <f t="shared" si="302"/>
        <v>2.6096217383757797E-3</v>
      </c>
      <c r="AH133" s="5">
        <f t="shared" si="303"/>
        <v>1.079562131897488E-3</v>
      </c>
      <c r="AI133" s="5">
        <f t="shared" si="304"/>
        <v>1.9718065685673152E-3</v>
      </c>
      <c r="AJ133" s="5">
        <f t="shared" si="305"/>
        <v>1.8007398689556878E-3</v>
      </c>
      <c r="AK133" s="5">
        <f t="shared" si="306"/>
        <v>1.0963428588239997E-3</v>
      </c>
      <c r="AL133" s="5">
        <f t="shared" si="307"/>
        <v>2.8065011403466512E-5</v>
      </c>
      <c r="AM133" s="5">
        <f t="shared" si="308"/>
        <v>1.2659570798883343E-2</v>
      </c>
      <c r="AN133" s="5">
        <f t="shared" si="309"/>
        <v>9.7141427092227953E-3</v>
      </c>
      <c r="AO133" s="5">
        <f t="shared" si="310"/>
        <v>3.727005049154982E-3</v>
      </c>
      <c r="AP133" s="5">
        <f t="shared" si="311"/>
        <v>9.5328821439135737E-4</v>
      </c>
      <c r="AQ133" s="5">
        <f t="shared" si="312"/>
        <v>1.8287305914104618E-4</v>
      </c>
      <c r="AR133" s="5">
        <f t="shared" si="313"/>
        <v>1.6567734845560525E-4</v>
      </c>
      <c r="AS133" s="5">
        <f t="shared" si="314"/>
        <v>3.0260757977253623E-4</v>
      </c>
      <c r="AT133" s="5">
        <f t="shared" si="315"/>
        <v>2.7635445698942143E-4</v>
      </c>
      <c r="AU133" s="5">
        <f t="shared" si="316"/>
        <v>1.6825263917783116E-4</v>
      </c>
      <c r="AV133" s="5">
        <f t="shared" si="317"/>
        <v>7.6827828919516267E-5</v>
      </c>
      <c r="AW133" s="5">
        <f t="shared" si="318"/>
        <v>1.092609283966064E-6</v>
      </c>
      <c r="AX133" s="5">
        <f t="shared" si="319"/>
        <v>3.8537576360714557E-3</v>
      </c>
      <c r="AY133" s="5">
        <f t="shared" si="320"/>
        <v>2.9571264490939378E-3</v>
      </c>
      <c r="AZ133" s="5">
        <f t="shared" si="321"/>
        <v>1.1345545908337422E-3</v>
      </c>
      <c r="BA133" s="5">
        <f t="shared" si="322"/>
        <v>2.9019480944106449E-4</v>
      </c>
      <c r="BB133" s="5">
        <f t="shared" si="323"/>
        <v>5.5669221278711681E-5</v>
      </c>
      <c r="BC133" s="5">
        <f t="shared" si="324"/>
        <v>8.5433980125204223E-6</v>
      </c>
      <c r="BD133" s="5">
        <f t="shared" si="325"/>
        <v>2.1188361914098778E-5</v>
      </c>
      <c r="BE133" s="5">
        <f t="shared" si="326"/>
        <v>3.8700274828988484E-5</v>
      </c>
      <c r="BF133" s="5">
        <f t="shared" si="327"/>
        <v>3.5342781049125374E-5</v>
      </c>
      <c r="BG133" s="5">
        <f t="shared" si="328"/>
        <v>2.1517714069750674E-5</v>
      </c>
      <c r="BH133" s="5">
        <f t="shared" si="329"/>
        <v>9.8254580930680088E-6</v>
      </c>
      <c r="BI133" s="5">
        <f t="shared" si="330"/>
        <v>3.5892149668202834E-6</v>
      </c>
      <c r="BJ133" s="8">
        <f t="shared" si="331"/>
        <v>0.62288631494298174</v>
      </c>
      <c r="BK133" s="8">
        <f t="shared" si="332"/>
        <v>0.22537579384604359</v>
      </c>
      <c r="BL133" s="8">
        <f t="shared" si="333"/>
        <v>0.14626768649937605</v>
      </c>
      <c r="BM133" s="8">
        <f t="shared" si="334"/>
        <v>0.47722001752129256</v>
      </c>
      <c r="BN133" s="8">
        <f t="shared" si="335"/>
        <v>0.51998132987065726</v>
      </c>
    </row>
    <row r="134" spans="1:66" x14ac:dyDescent="0.25">
      <c r="A134" t="s">
        <v>80</v>
      </c>
      <c r="B134" t="s">
        <v>87</v>
      </c>
      <c r="C134" t="s">
        <v>410</v>
      </c>
      <c r="D134" s="11">
        <v>44350</v>
      </c>
      <c r="E134">
        <f>VLOOKUP(A134,home!$A$2:$E$405,3,FALSE)</f>
        <v>1.2299578059071701</v>
      </c>
      <c r="F134">
        <f>VLOOKUP(B134,home!$B$2:$E$405,3,FALSE)</f>
        <v>0.61</v>
      </c>
      <c r="G134">
        <f>VLOOKUP(C134,away!$B$2:$E$405,4,FALSE)</f>
        <v>1.03</v>
      </c>
      <c r="H134">
        <f>VLOOKUP(A134,away!$A$2:$E$405,3,FALSE)</f>
        <v>1.0168776371307999</v>
      </c>
      <c r="I134">
        <f>VLOOKUP(C134,away!$B$2:$E$405,3,FALSE)</f>
        <v>0.81</v>
      </c>
      <c r="J134">
        <f>VLOOKUP(B134,home!$B$2:$E$405,4,FALSE)</f>
        <v>1.18</v>
      </c>
      <c r="K134" s="3">
        <f t="shared" si="280"/>
        <v>0.77278248945147499</v>
      </c>
      <c r="L134" s="3">
        <f t="shared" si="281"/>
        <v>0.97193164556961853</v>
      </c>
      <c r="M134" s="5">
        <f t="shared" si="282"/>
        <v>0.17469492098946623</v>
      </c>
      <c r="N134" s="5">
        <f t="shared" si="283"/>
        <v>0.13500117593676844</v>
      </c>
      <c r="O134" s="5">
        <f t="shared" si="284"/>
        <v>0.16979152202994643</v>
      </c>
      <c r="P134" s="5">
        <f t="shared" si="285"/>
        <v>0.13121191508205696</v>
      </c>
      <c r="Q134" s="5">
        <f t="shared" si="286"/>
        <v>5.2163272409646244E-2</v>
      </c>
      <c r="R134" s="5">
        <f t="shared" si="287"/>
        <v>8.2512876705167978E-2</v>
      </c>
      <c r="S134" s="5">
        <f t="shared" si="288"/>
        <v>2.4638046947768801E-2</v>
      </c>
      <c r="T134" s="5">
        <f t="shared" si="289"/>
        <v>5.0699135191403753E-2</v>
      </c>
      <c r="U134" s="5">
        <f t="shared" si="290"/>
        <v>6.376450627202232E-2</v>
      </c>
      <c r="V134" s="5">
        <f t="shared" si="291"/>
        <v>2.0561593291308269E-3</v>
      </c>
      <c r="W134" s="5">
        <f t="shared" si="292"/>
        <v>1.3436954503553958E-2</v>
      </c>
      <c r="X134" s="5">
        <f t="shared" si="293"/>
        <v>1.3059801302083295E-2</v>
      </c>
      <c r="Y134" s="5">
        <f t="shared" si="294"/>
        <v>6.3466170851730315E-3</v>
      </c>
      <c r="Z134" s="5">
        <f t="shared" si="295"/>
        <v>2.6732292012245654E-2</v>
      </c>
      <c r="AA134" s="5">
        <f t="shared" si="296"/>
        <v>2.0658247169966976E-2</v>
      </c>
      <c r="AB134" s="5">
        <f t="shared" si="297"/>
        <v>7.982165837855484E-3</v>
      </c>
      <c r="AC134" s="5">
        <f t="shared" si="298"/>
        <v>9.6522770153031919E-5</v>
      </c>
      <c r="AD134" s="5">
        <f t="shared" si="299"/>
        <v>2.5959607879756583E-3</v>
      </c>
      <c r="AE134" s="5">
        <f t="shared" si="300"/>
        <v>2.5230964404913854E-3</v>
      </c>
      <c r="AF134" s="5">
        <f t="shared" si="301"/>
        <v>1.2261386376688195E-3</v>
      </c>
      <c r="AG134" s="5">
        <f t="shared" si="302"/>
        <v>3.9724098126864868E-4</v>
      </c>
      <c r="AH134" s="5">
        <f t="shared" si="303"/>
        <v>6.4954901413273704E-3</v>
      </c>
      <c r="AI134" s="5">
        <f t="shared" si="304"/>
        <v>5.0196010416224783E-3</v>
      </c>
      <c r="AJ134" s="5">
        <f t="shared" si="305"/>
        <v>1.939529894499118E-3</v>
      </c>
      <c r="AK134" s="5">
        <f t="shared" si="306"/>
        <v>4.9961158007886175E-4</v>
      </c>
      <c r="AL134" s="5">
        <f t="shared" si="307"/>
        <v>2.8998982795998295E-6</v>
      </c>
      <c r="AM134" s="5">
        <f t="shared" si="308"/>
        <v>4.0122260805004848E-4</v>
      </c>
      <c r="AN134" s="5">
        <f t="shared" si="309"/>
        <v>3.8996094968181768E-4</v>
      </c>
      <c r="AO134" s="5">
        <f t="shared" si="310"/>
        <v>1.8950769376607012E-4</v>
      </c>
      <c r="AP134" s="5">
        <f t="shared" si="311"/>
        <v>6.1396174883386628E-5</v>
      </c>
      <c r="AQ134" s="5">
        <f t="shared" si="312"/>
        <v>1.491822132152251E-5</v>
      </c>
      <c r="AR134" s="5">
        <f t="shared" si="313"/>
        <v>1.2626344843683097E-3</v>
      </c>
      <c r="AS134" s="5">
        <f t="shared" si="314"/>
        <v>9.7574182009742174E-4</v>
      </c>
      <c r="AT134" s="5">
        <f t="shared" si="315"/>
        <v>3.7701809639839942E-4</v>
      </c>
      <c r="AU134" s="5">
        <f t="shared" si="316"/>
        <v>9.7117661034337117E-5</v>
      </c>
      <c r="AV134" s="5">
        <f t="shared" si="317"/>
        <v>1.8762706965954881E-5</v>
      </c>
      <c r="AW134" s="5">
        <f t="shared" si="318"/>
        <v>6.0502491469495224E-8</v>
      </c>
      <c r="AX134" s="5">
        <f t="shared" si="319"/>
        <v>5.1676300978854962E-5</v>
      </c>
      <c r="AY134" s="5">
        <f t="shared" si="320"/>
        <v>5.0225832247329396E-5</v>
      </c>
      <c r="AZ134" s="5">
        <f t="shared" si="321"/>
        <v>2.4408037893125233E-5</v>
      </c>
      <c r="BA134" s="5">
        <f t="shared" si="322"/>
        <v>7.9076481448636048E-6</v>
      </c>
      <c r="BB134" s="5">
        <f t="shared" si="323"/>
        <v>1.9214233685057058E-6</v>
      </c>
      <c r="BC134" s="5">
        <f t="shared" si="324"/>
        <v>3.734984352775342E-7</v>
      </c>
      <c r="BD134" s="5">
        <f t="shared" si="325"/>
        <v>2.045324020241729E-4</v>
      </c>
      <c r="BE134" s="5">
        <f t="shared" si="326"/>
        <v>1.5805905880973025E-4</v>
      </c>
      <c r="BF134" s="5">
        <f t="shared" si="327"/>
        <v>6.107263647367021E-5</v>
      </c>
      <c r="BG134" s="5">
        <f t="shared" si="328"/>
        <v>1.5731954683829277E-5</v>
      </c>
      <c r="BH134" s="5">
        <f t="shared" si="329"/>
        <v>3.0393447761268445E-6</v>
      </c>
      <c r="BI134" s="5">
        <f t="shared" si="330"/>
        <v>4.6975048447932783E-7</v>
      </c>
      <c r="BJ134" s="8">
        <f t="shared" si="331"/>
        <v>0.27864291166480398</v>
      </c>
      <c r="BK134" s="8">
        <f t="shared" si="332"/>
        <v>0.3327506908491028</v>
      </c>
      <c r="BL134" s="8">
        <f t="shared" si="333"/>
        <v>0.36183773058860341</v>
      </c>
      <c r="BM134" s="8">
        <f t="shared" si="334"/>
        <v>0.25453777663194771</v>
      </c>
      <c r="BN134" s="8">
        <f t="shared" si="335"/>
        <v>0.74537568315305225</v>
      </c>
    </row>
    <row r="135" spans="1:66" x14ac:dyDescent="0.25">
      <c r="A135" t="s">
        <v>80</v>
      </c>
      <c r="B135" t="s">
        <v>369</v>
      </c>
      <c r="C135" t="s">
        <v>91</v>
      </c>
      <c r="D135" s="11">
        <v>44350</v>
      </c>
      <c r="E135">
        <f>VLOOKUP(A135,home!$A$2:$E$405,3,FALSE)</f>
        <v>1.2299578059071701</v>
      </c>
      <c r="F135">
        <f>VLOOKUP(B135,home!$B$2:$E$405,3,FALSE)</f>
        <v>0.89</v>
      </c>
      <c r="G135">
        <f>VLOOKUP(C135,away!$B$2:$E$405,4,FALSE)</f>
        <v>1.02</v>
      </c>
      <c r="H135">
        <f>VLOOKUP(A135,away!$A$2:$E$405,3,FALSE)</f>
        <v>1.0168776371307999</v>
      </c>
      <c r="I135">
        <f>VLOOKUP(C135,away!$B$2:$E$405,3,FALSE)</f>
        <v>0.56999999999999995</v>
      </c>
      <c r="J135">
        <f>VLOOKUP(B135,home!$B$2:$E$405,4,FALSE)</f>
        <v>0.98</v>
      </c>
      <c r="K135" s="3">
        <f t="shared" si="280"/>
        <v>1.1165556962025289</v>
      </c>
      <c r="L135" s="3">
        <f t="shared" si="281"/>
        <v>0.56802784810126472</v>
      </c>
      <c r="M135" s="5">
        <f t="shared" si="282"/>
        <v>0.18552167742953102</v>
      </c>
      <c r="N135" s="5">
        <f t="shared" si="283"/>
        <v>0.20714528570299098</v>
      </c>
      <c r="O135" s="5">
        <f t="shared" si="284"/>
        <v>0.10538147920643347</v>
      </c>
      <c r="P135" s="5">
        <f t="shared" si="285"/>
        <v>0.11766429088219164</v>
      </c>
      <c r="Q135" s="5">
        <f t="shared" si="286"/>
        <v>0.11564462434658745</v>
      </c>
      <c r="R135" s="5">
        <f t="shared" si="287"/>
        <v>2.9929807431679285E-2</v>
      </c>
      <c r="S135" s="5">
        <f t="shared" si="288"/>
        <v>1.8656694921901893E-2</v>
      </c>
      <c r="T135" s="5">
        <f t="shared" si="289"/>
        <v>6.5689367112071198E-2</v>
      </c>
      <c r="U135" s="5">
        <f t="shared" si="290"/>
        <v>3.3418296974086284E-2</v>
      </c>
      <c r="V135" s="5">
        <f t="shared" si="291"/>
        <v>1.3147470950305115E-3</v>
      </c>
      <c r="W135" s="5">
        <f t="shared" si="292"/>
        <v>4.3041221349794614E-2</v>
      </c>
      <c r="X135" s="5">
        <f t="shared" si="293"/>
        <v>2.4448612342974047E-2</v>
      </c>
      <c r="Y135" s="5">
        <f t="shared" si="294"/>
        <v>6.9437463291207825E-3</v>
      </c>
      <c r="Z135" s="5">
        <f t="shared" si="295"/>
        <v>5.6669880365006753E-3</v>
      </c>
      <c r="AA135" s="5">
        <f t="shared" si="296"/>
        <v>6.3275077724664133E-3</v>
      </c>
      <c r="AB135" s="5">
        <f t="shared" si="297"/>
        <v>3.5325074230565753E-3</v>
      </c>
      <c r="AC135" s="5">
        <f t="shared" si="298"/>
        <v>5.211614175281073E-5</v>
      </c>
      <c r="AD135" s="5">
        <f t="shared" si="299"/>
        <v>1.2014480217406774E-2</v>
      </c>
      <c r="AE135" s="5">
        <f t="shared" si="300"/>
        <v>6.8245593439487835E-3</v>
      </c>
      <c r="AF135" s="5">
        <f t="shared" si="301"/>
        <v>1.9382698791913032E-3</v>
      </c>
      <c r="AG135" s="5">
        <f t="shared" si="302"/>
        <v>3.6699708950551144E-4</v>
      </c>
      <c r="AH135" s="5">
        <f t="shared" si="303"/>
        <v>8.0475175489727255E-4</v>
      </c>
      <c r="AI135" s="5">
        <f t="shared" si="304"/>
        <v>8.9855015595953101E-4</v>
      </c>
      <c r="AJ135" s="5">
        <f t="shared" si="305"/>
        <v>5.0164064748014266E-4</v>
      </c>
      <c r="AK135" s="5">
        <f t="shared" si="306"/>
        <v>1.8670324079689263E-4</v>
      </c>
      <c r="AL135" s="5">
        <f t="shared" si="307"/>
        <v>1.3221546824768293E-6</v>
      </c>
      <c r="AM135" s="5">
        <f t="shared" si="308"/>
        <v>2.682967264731626E-3</v>
      </c>
      <c r="AN135" s="5">
        <f t="shared" si="309"/>
        <v>1.5240001219116418E-3</v>
      </c>
      <c r="AO135" s="5">
        <f t="shared" si="310"/>
        <v>4.3283725487776743E-4</v>
      </c>
      <c r="AP135" s="5">
        <f t="shared" si="311"/>
        <v>8.1954538155425626E-5</v>
      </c>
      <c r="AQ135" s="5">
        <f t="shared" si="312"/>
        <v>1.1638114987639854E-5</v>
      </c>
      <c r="AR135" s="5">
        <f t="shared" si="313"/>
        <v>9.1424281518002863E-5</v>
      </c>
      <c r="AS135" s="5">
        <f t="shared" si="314"/>
        <v>1.0208030230014969E-4</v>
      </c>
      <c r="AT135" s="5">
        <f t="shared" si="315"/>
        <v>5.6989171501654139E-5</v>
      </c>
      <c r="AU135" s="5">
        <f t="shared" si="316"/>
        <v>2.1210528020678246E-5</v>
      </c>
      <c r="AV135" s="5">
        <f t="shared" si="317"/>
        <v>5.9206839702379129E-6</v>
      </c>
      <c r="AW135" s="5">
        <f t="shared" si="318"/>
        <v>2.32932338129024E-8</v>
      </c>
      <c r="AX135" s="5">
        <f t="shared" si="319"/>
        <v>4.9928039702683584E-4</v>
      </c>
      <c r="AY135" s="5">
        <f t="shared" si="320"/>
        <v>2.8360516952229863E-4</v>
      </c>
      <c r="AZ135" s="5">
        <f t="shared" si="321"/>
        <v>8.054781707707283E-5</v>
      </c>
      <c r="BA135" s="5">
        <f t="shared" si="322"/>
        <v>1.5251134401181328E-5</v>
      </c>
      <c r="BB135" s="5">
        <f t="shared" si="323"/>
        <v>2.1657672637515503E-6</v>
      </c>
      <c r="BC135" s="5">
        <f t="shared" si="324"/>
        <v>2.4604322366339159E-7</v>
      </c>
      <c r="BD135" s="5">
        <f t="shared" si="325"/>
        <v>8.6552563158125612E-6</v>
      </c>
      <c r="BE135" s="5">
        <f t="shared" si="326"/>
        <v>9.6640757415134294E-6</v>
      </c>
      <c r="BF135" s="5">
        <f t="shared" si="327"/>
        <v>5.3952394088597497E-6</v>
      </c>
      <c r="BG135" s="5">
        <f t="shared" si="328"/>
        <v>2.008028431446239E-6</v>
      </c>
      <c r="BH135" s="5">
        <f t="shared" si="329"/>
        <v>5.6051889581698203E-7</v>
      </c>
      <c r="BI135" s="5">
        <f t="shared" si="330"/>
        <v>1.2517011319072063E-7</v>
      </c>
      <c r="BJ135" s="8">
        <f t="shared" si="331"/>
        <v>0.48967165733677026</v>
      </c>
      <c r="BK135" s="8">
        <f t="shared" si="332"/>
        <v>0.32349445379461267</v>
      </c>
      <c r="BL135" s="8">
        <f t="shared" si="333"/>
        <v>0.18128527786307327</v>
      </c>
      <c r="BM135" s="8">
        <f t="shared" si="334"/>
        <v>0.23854763015525471</v>
      </c>
      <c r="BN135" s="8">
        <f t="shared" si="335"/>
        <v>0.76128716499941385</v>
      </c>
    </row>
    <row r="136" spans="1:66" x14ac:dyDescent="0.25">
      <c r="A136" t="s">
        <v>80</v>
      </c>
      <c r="B136" t="s">
        <v>94</v>
      </c>
      <c r="C136" t="s">
        <v>83</v>
      </c>
      <c r="D136" s="11">
        <v>44350</v>
      </c>
      <c r="E136">
        <f>VLOOKUP(A136,home!$A$2:$E$405,3,FALSE)</f>
        <v>1.2299578059071701</v>
      </c>
      <c r="F136">
        <f>VLOOKUP(B136,home!$B$2:$E$405,3,FALSE)</f>
        <v>0.77</v>
      </c>
      <c r="G136">
        <f>VLOOKUP(C136,away!$B$2:$E$405,4,FALSE)</f>
        <v>0.89</v>
      </c>
      <c r="H136">
        <f>VLOOKUP(A136,away!$A$2:$E$405,3,FALSE)</f>
        <v>1.0168776371307999</v>
      </c>
      <c r="I136">
        <f>VLOOKUP(C136,away!$B$2:$E$405,3,FALSE)</f>
        <v>1.02</v>
      </c>
      <c r="J136">
        <f>VLOOKUP(B136,home!$B$2:$E$405,4,FALSE)</f>
        <v>0.79</v>
      </c>
      <c r="K136" s="3">
        <f t="shared" si="280"/>
        <v>0.84289008438818369</v>
      </c>
      <c r="L136" s="3">
        <f t="shared" si="281"/>
        <v>0.81939999999999857</v>
      </c>
      <c r="M136" s="5">
        <f t="shared" si="282"/>
        <v>0.18970404400187565</v>
      </c>
      <c r="N136" s="5">
        <f t="shared" si="283"/>
        <v>0.15989965765752068</v>
      </c>
      <c r="O136" s="5">
        <f t="shared" si="284"/>
        <v>0.15544349365513663</v>
      </c>
      <c r="P136" s="5">
        <f t="shared" si="285"/>
        <v>0.13102177948457222</v>
      </c>
      <c r="Q136" s="5">
        <f t="shared" si="286"/>
        <v>6.7388917968294645E-2</v>
      </c>
      <c r="R136" s="5">
        <f t="shared" si="287"/>
        <v>6.3685199350509356E-2</v>
      </c>
      <c r="S136" s="5">
        <f t="shared" si="288"/>
        <v>2.2623011003305406E-2</v>
      </c>
      <c r="T136" s="5">
        <f t="shared" si="289"/>
        <v>5.5218479383220526E-2</v>
      </c>
      <c r="U136" s="5">
        <f t="shared" si="290"/>
        <v>5.367962305482913E-2</v>
      </c>
      <c r="V136" s="5">
        <f t="shared" si="291"/>
        <v>1.7361002587815894E-3</v>
      </c>
      <c r="W136" s="5">
        <f t="shared" si="292"/>
        <v>1.8933816917708089E-2</v>
      </c>
      <c r="X136" s="5">
        <f t="shared" si="293"/>
        <v>1.551436958236998E-2</v>
      </c>
      <c r="Y136" s="5">
        <f t="shared" si="294"/>
        <v>6.3562372178969685E-3</v>
      </c>
      <c r="Z136" s="5">
        <f t="shared" si="295"/>
        <v>1.7394550782602429E-2</v>
      </c>
      <c r="AA136" s="5">
        <f t="shared" si="296"/>
        <v>1.4661694377042308E-2</v>
      </c>
      <c r="AB136" s="5">
        <f t="shared" si="297"/>
        <v>6.1790984053694733E-3</v>
      </c>
      <c r="AC136" s="5">
        <f t="shared" si="298"/>
        <v>7.494138648506521E-5</v>
      </c>
      <c r="AD136" s="5">
        <f t="shared" si="299"/>
        <v>3.9897816348893472E-3</v>
      </c>
      <c r="AE136" s="5">
        <f t="shared" si="300"/>
        <v>3.2692270716283252E-3</v>
      </c>
      <c r="AF136" s="5">
        <f t="shared" si="301"/>
        <v>1.3394023312461223E-3</v>
      </c>
      <c r="AG136" s="5">
        <f t="shared" si="302"/>
        <v>3.6583542340769027E-4</v>
      </c>
      <c r="AH136" s="5">
        <f t="shared" si="303"/>
        <v>3.5632737278161004E-3</v>
      </c>
      <c r="AI136" s="5">
        <f t="shared" si="304"/>
        <v>3.003448093137111E-3</v>
      </c>
      <c r="AJ136" s="5">
        <f t="shared" si="305"/>
        <v>1.2657883083399342E-3</v>
      </c>
      <c r="AK136" s="5">
        <f t="shared" si="306"/>
        <v>3.5564013801140792E-4</v>
      </c>
      <c r="AL136" s="5">
        <f t="shared" si="307"/>
        <v>2.0703731153390153E-6</v>
      </c>
      <c r="AM136" s="5">
        <f t="shared" si="308"/>
        <v>6.7258947578446176E-4</v>
      </c>
      <c r="AN136" s="5">
        <f t="shared" si="309"/>
        <v>5.5111981645778699E-4</v>
      </c>
      <c r="AO136" s="5">
        <f t="shared" si="310"/>
        <v>2.2579378880275487E-4</v>
      </c>
      <c r="AP136" s="5">
        <f t="shared" si="311"/>
        <v>6.1671810181659011E-5</v>
      </c>
      <c r="AQ136" s="5">
        <f t="shared" si="312"/>
        <v>1.2633470315712825E-5</v>
      </c>
      <c r="AR136" s="5">
        <f t="shared" si="313"/>
        <v>5.839492985145018E-4</v>
      </c>
      <c r="AS136" s="5">
        <f t="shared" si="314"/>
        <v>4.9220507350330913E-4</v>
      </c>
      <c r="AT136" s="5">
        <f t="shared" si="315"/>
        <v>2.0743738797074815E-4</v>
      </c>
      <c r="AU136" s="5">
        <f t="shared" si="316"/>
        <v>5.8282305817309453E-5</v>
      </c>
      <c r="AV136" s="5">
        <f t="shared" si="317"/>
        <v>1.2281394417172471E-5</v>
      </c>
      <c r="AW136" s="5">
        <f t="shared" si="318"/>
        <v>3.9720346031628341E-8</v>
      </c>
      <c r="AX136" s="5">
        <f t="shared" si="319"/>
        <v>9.4486500000428135E-5</v>
      </c>
      <c r="AY136" s="5">
        <f t="shared" si="320"/>
        <v>7.7422238100350679E-5</v>
      </c>
      <c r="AZ136" s="5">
        <f t="shared" si="321"/>
        <v>3.1719890949713609E-5</v>
      </c>
      <c r="BA136" s="5">
        <f t="shared" si="322"/>
        <v>8.6637595480650972E-6</v>
      </c>
      <c r="BB136" s="5">
        <f t="shared" si="323"/>
        <v>1.7747711434211316E-6</v>
      </c>
      <c r="BC136" s="5">
        <f t="shared" si="324"/>
        <v>2.9084949498385471E-7</v>
      </c>
      <c r="BD136" s="5">
        <f t="shared" si="325"/>
        <v>7.9748009200463629E-5</v>
      </c>
      <c r="BE136" s="5">
        <f t="shared" si="326"/>
        <v>6.7218806204768437E-5</v>
      </c>
      <c r="BF136" s="5">
        <f t="shared" si="327"/>
        <v>2.8329032617205113E-5</v>
      </c>
      <c r="BG136" s="5">
        <f t="shared" si="328"/>
        <v>7.9594202311172105E-6</v>
      </c>
      <c r="BH136" s="5">
        <f t="shared" si="329"/>
        <v>1.6772290975718502E-6</v>
      </c>
      <c r="BI136" s="5">
        <f t="shared" si="330"/>
        <v>2.8274395511813092E-7</v>
      </c>
      <c r="BJ136" s="8">
        <f t="shared" si="331"/>
        <v>0.33401389155896166</v>
      </c>
      <c r="BK136" s="8">
        <f t="shared" si="332"/>
        <v>0.34523936874623556</v>
      </c>
      <c r="BL136" s="8">
        <f t="shared" si="333"/>
        <v>0.30337662981172075</v>
      </c>
      <c r="BM136" s="8">
        <f t="shared" si="334"/>
        <v>0.23280396626385697</v>
      </c>
      <c r="BN136" s="8">
        <f t="shared" si="335"/>
        <v>0.76714309211790921</v>
      </c>
    </row>
    <row r="137" spans="1:66" x14ac:dyDescent="0.25">
      <c r="A137" t="s">
        <v>80</v>
      </c>
      <c r="B137" t="s">
        <v>90</v>
      </c>
      <c r="C137" t="s">
        <v>86</v>
      </c>
      <c r="D137" s="11">
        <v>44350</v>
      </c>
      <c r="E137">
        <f>VLOOKUP(A137,home!$A$2:$E$405,3,FALSE)</f>
        <v>1.2299578059071701</v>
      </c>
      <c r="F137">
        <f>VLOOKUP(B137,home!$B$2:$E$405,3,FALSE)</f>
        <v>1.38</v>
      </c>
      <c r="G137">
        <f>VLOOKUP(C137,away!$B$2:$E$405,4,FALSE)</f>
        <v>0.93</v>
      </c>
      <c r="H137">
        <f>VLOOKUP(A137,away!$A$2:$E$405,3,FALSE)</f>
        <v>1.0168776371307999</v>
      </c>
      <c r="I137">
        <f>VLOOKUP(C137,away!$B$2:$E$405,3,FALSE)</f>
        <v>0.37</v>
      </c>
      <c r="J137">
        <f>VLOOKUP(B137,home!$B$2:$E$405,4,FALSE)</f>
        <v>0.49</v>
      </c>
      <c r="K137" s="3">
        <f t="shared" si="280"/>
        <v>1.5785278481012621</v>
      </c>
      <c r="L137" s="3">
        <f t="shared" si="281"/>
        <v>0.18435991561181403</v>
      </c>
      <c r="M137" s="5">
        <f t="shared" si="282"/>
        <v>0.17154875557474106</v>
      </c>
      <c r="N137" s="5">
        <f t="shared" si="283"/>
        <v>0.27079448798184541</v>
      </c>
      <c r="O137" s="5">
        <f t="shared" si="284"/>
        <v>3.1626714101070978E-2</v>
      </c>
      <c r="P137" s="5">
        <f t="shared" si="285"/>
        <v>4.992364895247741E-2</v>
      </c>
      <c r="Q137" s="5">
        <f t="shared" si="286"/>
        <v>0.21372832019583279</v>
      </c>
      <c r="R137" s="5">
        <f t="shared" si="287"/>
        <v>2.9153491713762069E-3</v>
      </c>
      <c r="S137" s="5">
        <f t="shared" si="288"/>
        <v>3.6321608926570045E-3</v>
      </c>
      <c r="T137" s="5">
        <f t="shared" si="289"/>
        <v>3.9402935075158504E-2</v>
      </c>
      <c r="U137" s="5">
        <f t="shared" si="290"/>
        <v>4.6019598539562816E-3</v>
      </c>
      <c r="V137" s="5">
        <f t="shared" si="291"/>
        <v>1.1744683488985824E-4</v>
      </c>
      <c r="W137" s="5">
        <f t="shared" si="292"/>
        <v>0.1124587017856752</v>
      </c>
      <c r="X137" s="5">
        <f t="shared" si="293"/>
        <v>2.0732876771021241E-2</v>
      </c>
      <c r="Y137" s="5">
        <f t="shared" si="294"/>
        <v>1.9111557059478077E-3</v>
      </c>
      <c r="Z137" s="5">
        <f t="shared" si="295"/>
        <v>1.7915784240462985E-4</v>
      </c>
      <c r="AA137" s="5">
        <f t="shared" si="296"/>
        <v>2.8280564344144543E-4</v>
      </c>
      <c r="AB137" s="5">
        <f t="shared" si="297"/>
        <v>2.2320829188625884E-4</v>
      </c>
      <c r="AC137" s="5">
        <f t="shared" si="298"/>
        <v>2.1361910116954607E-6</v>
      </c>
      <c r="AD137" s="5">
        <f t="shared" si="299"/>
        <v>4.4379798132500835E-2</v>
      </c>
      <c r="AE137" s="5">
        <f t="shared" si="300"/>
        <v>8.1818558385771956E-3</v>
      </c>
      <c r="AF137" s="5">
        <f t="shared" si="301"/>
        <v>7.5420312597405991E-4</v>
      </c>
      <c r="AG137" s="5">
        <f t="shared" si="302"/>
        <v>4.6348274886248018E-5</v>
      </c>
      <c r="AH137" s="5">
        <f t="shared" si="303"/>
        <v>8.2573811767280589E-6</v>
      </c>
      <c r="AI137" s="5">
        <f t="shared" si="304"/>
        <v>1.3034506139852411E-5</v>
      </c>
      <c r="AJ137" s="5">
        <f t="shared" si="305"/>
        <v>1.0287665464001959E-5</v>
      </c>
      <c r="AK137" s="5">
        <f t="shared" si="306"/>
        <v>5.4131221422922306E-6</v>
      </c>
      <c r="AL137" s="5">
        <f t="shared" si="307"/>
        <v>2.486673827647966E-8</v>
      </c>
      <c r="AM137" s="5">
        <f t="shared" si="308"/>
        <v>1.4010949449052977E-2</v>
      </c>
      <c r="AN137" s="5">
        <f t="shared" si="309"/>
        <v>2.5830574580687992E-3</v>
      </c>
      <c r="AO137" s="5">
        <f t="shared" si="310"/>
        <v>2.3810612749501536E-4</v>
      </c>
      <c r="AP137" s="5">
        <f t="shared" si="311"/>
        <v>1.4632408523878955E-5</v>
      </c>
      <c r="AQ137" s="5">
        <f t="shared" si="312"/>
        <v>6.744074001649782E-7</v>
      </c>
      <c r="AR137" s="5">
        <f t="shared" si="313"/>
        <v>3.0446601938323337E-7</v>
      </c>
      <c r="AS137" s="5">
        <f t="shared" si="314"/>
        <v>4.806080903969726E-7</v>
      </c>
      <c r="AT137" s="5">
        <f t="shared" si="315"/>
        <v>3.7932662735719505E-7</v>
      </c>
      <c r="AU137" s="5">
        <f t="shared" si="316"/>
        <v>1.9959254826988755E-7</v>
      </c>
      <c r="AV137" s="5">
        <f t="shared" si="317"/>
        <v>7.8765598929378185E-8</v>
      </c>
      <c r="AW137" s="5">
        <f t="shared" si="318"/>
        <v>2.0101805721983049E-10</v>
      </c>
      <c r="AX137" s="5">
        <f t="shared" si="319"/>
        <v>3.6861123139448637E-3</v>
      </c>
      <c r="AY137" s="5">
        <f t="shared" si="320"/>
        <v>6.7957135513454364E-4</v>
      </c>
      <c r="AZ137" s="5">
        <f t="shared" si="321"/>
        <v>6.2642858842405289E-5</v>
      </c>
      <c r="BA137" s="5">
        <f t="shared" si="322"/>
        <v>3.8496107232895391E-6</v>
      </c>
      <c r="BB137" s="5">
        <f t="shared" si="323"/>
        <v>1.7742847702099845E-7</v>
      </c>
      <c r="BC137" s="5">
        <f t="shared" si="324"/>
        <v>6.5421398101447935E-9</v>
      </c>
      <c r="BD137" s="5">
        <f t="shared" si="325"/>
        <v>9.355221606692971E-9</v>
      </c>
      <c r="BE137" s="5">
        <f t="shared" si="326"/>
        <v>1.4767477831323488E-8</v>
      </c>
      <c r="BF137" s="5">
        <f t="shared" si="327"/>
        <v>1.1655437501481081E-8</v>
      </c>
      <c r="BG137" s="5">
        <f t="shared" si="328"/>
        <v>6.1328108926305631E-9</v>
      </c>
      <c r="BH137" s="5">
        <f t="shared" si="329"/>
        <v>2.4202031952890246E-9</v>
      </c>
      <c r="BI137" s="5">
        <f t="shared" si="330"/>
        <v>7.6407162836547576E-10</v>
      </c>
      <c r="BJ137" s="8">
        <f t="shared" si="331"/>
        <v>0.73367046284722193</v>
      </c>
      <c r="BK137" s="8">
        <f t="shared" si="332"/>
        <v>0.22590374466764984</v>
      </c>
      <c r="BL137" s="8">
        <f t="shared" si="333"/>
        <v>3.9688517590761037E-2</v>
      </c>
      <c r="BM137" s="8">
        <f t="shared" si="334"/>
        <v>0.2582250358165773</v>
      </c>
      <c r="BN137" s="8">
        <f t="shared" si="335"/>
        <v>0.74053727597734387</v>
      </c>
    </row>
    <row r="138" spans="1:66" x14ac:dyDescent="0.25">
      <c r="A138" t="s">
        <v>80</v>
      </c>
      <c r="B138" t="s">
        <v>88</v>
      </c>
      <c r="C138" t="s">
        <v>85</v>
      </c>
      <c r="D138" s="11">
        <v>44350</v>
      </c>
      <c r="E138">
        <f>VLOOKUP(A138,home!$A$2:$E$405,3,FALSE)</f>
        <v>1.2299578059071701</v>
      </c>
      <c r="F138">
        <f>VLOOKUP(B138,home!$B$2:$E$405,3,FALSE)</f>
        <v>0.65</v>
      </c>
      <c r="G138">
        <f>VLOOKUP(C138,away!$B$2:$E$405,4,FALSE)</f>
        <v>0.77</v>
      </c>
      <c r="H138">
        <f>VLOOKUP(A138,away!$A$2:$E$405,3,FALSE)</f>
        <v>1.0168776371307999</v>
      </c>
      <c r="I138">
        <f>VLOOKUP(C138,away!$B$2:$E$405,3,FALSE)</f>
        <v>1.03</v>
      </c>
      <c r="J138">
        <f>VLOOKUP(B138,home!$B$2:$E$405,4,FALSE)</f>
        <v>0.93</v>
      </c>
      <c r="K138" s="3">
        <f t="shared" si="280"/>
        <v>0.61559388185653863</v>
      </c>
      <c r="L138" s="3">
        <f t="shared" si="281"/>
        <v>0.97406708860759339</v>
      </c>
      <c r="M138" s="5">
        <f t="shared" si="282"/>
        <v>0.20399476026074537</v>
      </c>
      <c r="N138" s="5">
        <f t="shared" si="283"/>
        <v>0.12557792634730619</v>
      </c>
      <c r="O138" s="5">
        <f t="shared" si="284"/>
        <v>0.19870458221838821</v>
      </c>
      <c r="P138" s="5">
        <f t="shared" si="285"/>
        <v>0.12232132511049933</v>
      </c>
      <c r="Q138" s="5">
        <f t="shared" si="286"/>
        <v>3.8652501577816356E-2</v>
      </c>
      <c r="R138" s="5">
        <f t="shared" si="287"/>
        <v>9.6775796947226794E-2</v>
      </c>
      <c r="S138" s="5">
        <f t="shared" si="288"/>
        <v>1.8336876101208988E-2</v>
      </c>
      <c r="T138" s="5">
        <f t="shared" si="289"/>
        <v>3.7650129679303986E-2</v>
      </c>
      <c r="U138" s="5">
        <f t="shared" si="290"/>
        <v>5.9574588512503496E-2</v>
      </c>
      <c r="V138" s="5">
        <f t="shared" si="291"/>
        <v>1.2217040282036589E-3</v>
      </c>
      <c r="W138" s="5">
        <f t="shared" si="292"/>
        <v>7.9314144965846531E-3</v>
      </c>
      <c r="X138" s="5">
        <f t="shared" si="293"/>
        <v>7.7257298272282726E-3</v>
      </c>
      <c r="Y138" s="5">
        <f t="shared" si="294"/>
        <v>3.7626895800885445E-3</v>
      </c>
      <c r="Z138" s="5">
        <f t="shared" si="295"/>
        <v>3.1422039593354947E-2</v>
      </c>
      <c r="AA138" s="5">
        <f t="shared" si="296"/>
        <v>1.9343215329123222E-2</v>
      </c>
      <c r="AB138" s="5">
        <f t="shared" si="297"/>
        <v>5.953782506020933E-3</v>
      </c>
      <c r="AC138" s="5">
        <f t="shared" si="298"/>
        <v>4.5785629319501922E-5</v>
      </c>
      <c r="AD138" s="5">
        <f t="shared" si="299"/>
        <v>1.2206325596414425E-3</v>
      </c>
      <c r="AE138" s="5">
        <f t="shared" si="300"/>
        <v>1.1889780036295743E-3</v>
      </c>
      <c r="AF138" s="5">
        <f t="shared" si="301"/>
        <v>5.79072171206964E-4</v>
      </c>
      <c r="AG138" s="5">
        <f t="shared" si="302"/>
        <v>1.8801838130041513E-4</v>
      </c>
      <c r="AH138" s="5">
        <f t="shared" si="303"/>
        <v>7.6517936562029432E-3</v>
      </c>
      <c r="AI138" s="5">
        <f t="shared" si="304"/>
        <v>4.7103973599872057E-3</v>
      </c>
      <c r="AJ138" s="5">
        <f t="shared" si="305"/>
        <v>1.4498458979606576E-3</v>
      </c>
      <c r="AK138" s="5">
        <f t="shared" si="306"/>
        <v>2.9750542147312674E-4</v>
      </c>
      <c r="AL138" s="5">
        <f t="shared" si="307"/>
        <v>1.0981770006682515E-6</v>
      </c>
      <c r="AM138" s="5">
        <f t="shared" si="308"/>
        <v>1.5028278714203174E-4</v>
      </c>
      <c r="AN138" s="5">
        <f t="shared" si="309"/>
        <v>1.4638551693927352E-4</v>
      </c>
      <c r="AO138" s="5">
        <f t="shared" si="310"/>
        <v>7.1294657149677853E-5</v>
      </c>
      <c r="AP138" s="5">
        <f t="shared" si="311"/>
        <v>2.3148593041021082E-5</v>
      </c>
      <c r="AQ138" s="5">
        <f t="shared" si="312"/>
        <v>5.6370706572073498E-6</v>
      </c>
      <c r="AR138" s="5">
        <f t="shared" si="313"/>
        <v>1.4906720738647309E-3</v>
      </c>
      <c r="AS138" s="5">
        <f t="shared" si="314"/>
        <v>9.1764860852552648E-4</v>
      </c>
      <c r="AT138" s="5">
        <f t="shared" si="315"/>
        <v>2.8244943455123998E-4</v>
      </c>
      <c r="AU138" s="5">
        <f t="shared" si="316"/>
        <v>5.7958047947860732E-5</v>
      </c>
      <c r="AV138" s="5">
        <f t="shared" si="317"/>
        <v>8.919654930262743E-6</v>
      </c>
      <c r="AW138" s="5">
        <f t="shared" si="318"/>
        <v>1.8291655268758626E-8</v>
      </c>
      <c r="AX138" s="5">
        <f t="shared" si="319"/>
        <v>1.5418860718830529E-5</v>
      </c>
      <c r="AY138" s="5">
        <f t="shared" si="320"/>
        <v>1.5019004770037238E-5</v>
      </c>
      <c r="AZ138" s="5">
        <f t="shared" si="321"/>
        <v>7.3147591250668653E-6</v>
      </c>
      <c r="BA138" s="5">
        <f t="shared" si="322"/>
        <v>2.3750220416065695E-6</v>
      </c>
      <c r="BB138" s="5">
        <f t="shared" si="323"/>
        <v>5.7835770136164328E-7</v>
      </c>
      <c r="BC138" s="5">
        <f t="shared" si="324"/>
        <v>1.126718404678232E-7</v>
      </c>
      <c r="BD138" s="5">
        <f t="shared" si="325"/>
        <v>2.4200243450967694E-4</v>
      </c>
      <c r="BE138" s="5">
        <f t="shared" si="326"/>
        <v>1.4897521807854478E-4</v>
      </c>
      <c r="BF138" s="5">
        <f t="shared" si="327"/>
        <v>4.5854116398697882E-5</v>
      </c>
      <c r="BG138" s="5">
        <f t="shared" si="328"/>
        <v>9.4091711709919983E-6</v>
      </c>
      <c r="BH138" s="5">
        <f t="shared" si="329"/>
        <v>1.4480570515508991E-6</v>
      </c>
      <c r="BI138" s="5">
        <f t="shared" si="330"/>
        <v>1.7828301230279043E-7</v>
      </c>
      <c r="BJ138" s="8">
        <f t="shared" si="331"/>
        <v>0.22491465992523299</v>
      </c>
      <c r="BK138" s="8">
        <f t="shared" si="332"/>
        <v>0.34593656831174752</v>
      </c>
      <c r="BL138" s="8">
        <f t="shared" si="333"/>
        <v>0.39766702294892781</v>
      </c>
      <c r="BM138" s="8">
        <f t="shared" si="334"/>
        <v>0.21389839760416646</v>
      </c>
      <c r="BN138" s="8">
        <f t="shared" si="335"/>
        <v>0.78602689246198232</v>
      </c>
    </row>
    <row r="139" spans="1:66" x14ac:dyDescent="0.25">
      <c r="A139" t="s">
        <v>80</v>
      </c>
      <c r="B139" t="s">
        <v>412</v>
      </c>
      <c r="C139" t="s">
        <v>416</v>
      </c>
      <c r="D139" s="11">
        <v>44350</v>
      </c>
      <c r="E139">
        <f>VLOOKUP(A139,home!$A$2:$E$405,3,FALSE)</f>
        <v>1.2299578059071701</v>
      </c>
      <c r="F139">
        <f>VLOOKUP(B139,home!$B$2:$E$405,3,FALSE)</f>
        <v>1.3</v>
      </c>
      <c r="G139">
        <f>VLOOKUP(C139,away!$B$2:$E$405,4,FALSE)</f>
        <v>1.38</v>
      </c>
      <c r="H139">
        <f>VLOOKUP(A139,away!$A$2:$E$405,3,FALSE)</f>
        <v>1.0168776371307999</v>
      </c>
      <c r="I139">
        <f>VLOOKUP(C139,away!$B$2:$E$405,3,FALSE)</f>
        <v>0.53</v>
      </c>
      <c r="J139">
        <f>VLOOKUP(B139,home!$B$2:$E$405,4,FALSE)</f>
        <v>1.08</v>
      </c>
      <c r="K139" s="3">
        <f t="shared" si="280"/>
        <v>2.2065443037974628</v>
      </c>
      <c r="L139" s="3">
        <f t="shared" si="281"/>
        <v>0.58206075949366998</v>
      </c>
      <c r="M139" s="5">
        <f t="shared" si="282"/>
        <v>6.1506952406975415E-2</v>
      </c>
      <c r="N139" s="5">
        <f t="shared" si="283"/>
        <v>0.13571781547755324</v>
      </c>
      <c r="O139" s="5">
        <f t="shared" si="284"/>
        <v>3.5800783432145114E-2</v>
      </c>
      <c r="P139" s="5">
        <f t="shared" si="285"/>
        <v>7.899601475368638E-2</v>
      </c>
      <c r="Q139" s="5">
        <f t="shared" si="286"/>
        <v>0.14973368633291517</v>
      </c>
      <c r="R139" s="5">
        <f t="shared" si="287"/>
        <v>1.0419115597491391E-2</v>
      </c>
      <c r="S139" s="5">
        <f t="shared" si="288"/>
        <v>2.5364491747509051E-2</v>
      </c>
      <c r="T139" s="5">
        <f t="shared" si="289"/>
        <v>8.7154103188723533E-2</v>
      </c>
      <c r="U139" s="5">
        <f t="shared" si="290"/>
        <v>2.2990240172251927E-2</v>
      </c>
      <c r="V139" s="5">
        <f t="shared" si="291"/>
        <v>3.6196337449031857E-3</v>
      </c>
      <c r="W139" s="5">
        <f t="shared" si="292"/>
        <v>0.11013133755482998</v>
      </c>
      <c r="X139" s="5">
        <f t="shared" si="293"/>
        <v>6.410312998121806E-2</v>
      </c>
      <c r="Y139" s="5">
        <f t="shared" si="294"/>
        <v>1.8655958261394615E-2</v>
      </c>
      <c r="Z139" s="5">
        <f t="shared" si="295"/>
        <v>2.021519445976061E-3</v>
      </c>
      <c r="AA139" s="5">
        <f t="shared" si="296"/>
        <v>4.4605722185342795E-3</v>
      </c>
      <c r="AB139" s="5">
        <f t="shared" si="297"/>
        <v>4.9212251102420147E-3</v>
      </c>
      <c r="AC139" s="5">
        <f t="shared" si="298"/>
        <v>2.9055317074497652E-4</v>
      </c>
      <c r="AD139" s="5">
        <f t="shared" si="299"/>
        <v>6.0752418887801418E-2</v>
      </c>
      <c r="AE139" s="5">
        <f t="shared" si="300"/>
        <v>3.5361599078911267E-2</v>
      </c>
      <c r="AF139" s="5">
        <f t="shared" si="301"/>
        <v>1.0291299608390876E-2</v>
      </c>
      <c r="AG139" s="5">
        <f t="shared" si="302"/>
        <v>1.9967205554123008E-3</v>
      </c>
      <c r="AH139" s="5">
        <f t="shared" si="303"/>
        <v>2.9416178601401221E-4</v>
      </c>
      <c r="AI139" s="5">
        <f t="shared" si="304"/>
        <v>6.4908101332410671E-4</v>
      </c>
      <c r="AJ139" s="5">
        <f t="shared" si="305"/>
        <v>7.1611300632669665E-4</v>
      </c>
      <c r="AK139" s="5">
        <f t="shared" si="306"/>
        <v>5.2671169166181627E-4</v>
      </c>
      <c r="AL139" s="5">
        <f t="shared" si="307"/>
        <v>1.492679553428664E-5</v>
      </c>
      <c r="AM139" s="5">
        <f t="shared" si="308"/>
        <v>2.6810580767759124E-2</v>
      </c>
      <c r="AN139" s="5">
        <f t="shared" si="309"/>
        <v>1.5605387004148255E-2</v>
      </c>
      <c r="AO139" s="5">
        <f t="shared" si="310"/>
        <v>4.5416417059135896E-3</v>
      </c>
      <c r="AP139" s="5">
        <f t="shared" si="311"/>
        <v>8.8117047356406364E-4</v>
      </c>
      <c r="AQ139" s="5">
        <f t="shared" si="312"/>
        <v>1.2822368877152393E-4</v>
      </c>
      <c r="AR139" s="5">
        <f t="shared" si="313"/>
        <v>3.4244006516266082E-5</v>
      </c>
      <c r="AS139" s="5">
        <f t="shared" si="314"/>
        <v>7.5560917517670118E-5</v>
      </c>
      <c r="AT139" s="5">
        <f t="shared" si="315"/>
        <v>8.3364256069162494E-5</v>
      </c>
      <c r="AU139" s="5">
        <f t="shared" si="316"/>
        <v>6.1315641456574521E-5</v>
      </c>
      <c r="AV139" s="5">
        <f t="shared" si="317"/>
        <v>3.3823919847423015E-5</v>
      </c>
      <c r="AW139" s="5">
        <f t="shared" si="318"/>
        <v>5.3253119909725841E-7</v>
      </c>
      <c r="AX139" s="5">
        <f t="shared" si="319"/>
        <v>9.8597890457667783E-3</v>
      </c>
      <c r="AY139" s="5">
        <f t="shared" si="320"/>
        <v>5.738996300426377E-3</v>
      </c>
      <c r="AZ139" s="5">
        <f t="shared" si="321"/>
        <v>1.6702222726787696E-3</v>
      </c>
      <c r="BA139" s="5">
        <f t="shared" si="322"/>
        <v>3.240569481862161E-4</v>
      </c>
      <c r="BB139" s="5">
        <f t="shared" si="323"/>
        <v>4.7155208345117442E-5</v>
      </c>
      <c r="BC139" s="5">
        <f t="shared" si="324"/>
        <v>5.4894392766882626E-6</v>
      </c>
      <c r="BD139" s="5">
        <f t="shared" si="325"/>
        <v>3.3220154068273347E-6</v>
      </c>
      <c r="BE139" s="5">
        <f t="shared" si="326"/>
        <v>7.3301741730622653E-6</v>
      </c>
      <c r="BF139" s="5">
        <f t="shared" si="327"/>
        <v>8.0871770337069119E-6</v>
      </c>
      <c r="BG139" s="5">
        <f t="shared" si="328"/>
        <v>5.9482381391758826E-6</v>
      </c>
      <c r="BH139" s="5">
        <f t="shared" si="329"/>
        <v>3.2812627459073405E-6</v>
      </c>
      <c r="BI139" s="5">
        <f t="shared" si="330"/>
        <v>1.448050324248933E-6</v>
      </c>
      <c r="BJ139" s="8">
        <f t="shared" si="331"/>
        <v>0.73951078178198704</v>
      </c>
      <c r="BK139" s="8">
        <f t="shared" si="332"/>
        <v>0.17553156891977964</v>
      </c>
      <c r="BL139" s="8">
        <f t="shared" si="333"/>
        <v>8.1095729687221382E-2</v>
      </c>
      <c r="BM139" s="8">
        <f t="shared" si="334"/>
        <v>0.52024676806497028</v>
      </c>
      <c r="BN139" s="8">
        <f t="shared" si="335"/>
        <v>0.47217436800076668</v>
      </c>
    </row>
    <row r="140" spans="1:66" x14ac:dyDescent="0.25">
      <c r="A140" t="s">
        <v>80</v>
      </c>
      <c r="B140" t="s">
        <v>84</v>
      </c>
      <c r="C140" t="s">
        <v>435</v>
      </c>
      <c r="D140" s="11">
        <v>44350</v>
      </c>
      <c r="E140">
        <f>VLOOKUP(A140,home!$A$2:$E$405,3,FALSE)</f>
        <v>1.2299578059071701</v>
      </c>
      <c r="F140">
        <f>VLOOKUP(B140,home!$B$2:$E$405,3,FALSE)</f>
        <v>1.1000000000000001</v>
      </c>
      <c r="G140">
        <f>VLOOKUP(C140,away!$B$2:$E$405,4,FALSE)</f>
        <v>1.5</v>
      </c>
      <c r="H140">
        <f>VLOOKUP(A140,away!$A$2:$E$405,3,FALSE)</f>
        <v>1.0168776371307999</v>
      </c>
      <c r="I140">
        <f>VLOOKUP(C140,away!$B$2:$E$405,3,FALSE)</f>
        <v>0.65</v>
      </c>
      <c r="J140">
        <f>VLOOKUP(B140,home!$B$2:$E$405,4,FALSE)</f>
        <v>1.1299999999999999</v>
      </c>
      <c r="K140" s="3">
        <f t="shared" si="280"/>
        <v>2.0294303797468309</v>
      </c>
      <c r="L140" s="3">
        <f t="shared" si="281"/>
        <v>0.74689662447257255</v>
      </c>
      <c r="M140" s="5">
        <f t="shared" si="282"/>
        <v>6.2266793543603823E-2</v>
      </c>
      <c r="N140" s="5">
        <f t="shared" si="283"/>
        <v>0.12636612246681342</v>
      </c>
      <c r="O140" s="5">
        <f t="shared" si="284"/>
        <v>4.6506857914448273E-2</v>
      </c>
      <c r="P140" s="5">
        <f t="shared" si="285"/>
        <v>9.4382430318150648E-2</v>
      </c>
      <c r="Q140" s="5">
        <f t="shared" si="286"/>
        <v>0.12822562395247988</v>
      </c>
      <c r="R140" s="5">
        <f t="shared" si="287"/>
        <v>1.7367907595563475E-2</v>
      </c>
      <c r="S140" s="5">
        <f t="shared" si="288"/>
        <v>3.5765625005736372E-2</v>
      </c>
      <c r="T140" s="5">
        <f t="shared" si="289"/>
        <v>9.5771285700996675E-2</v>
      </c>
      <c r="U140" s="5">
        <f t="shared" si="290"/>
        <v>3.5246959307072244E-2</v>
      </c>
      <c r="V140" s="5">
        <f t="shared" si="291"/>
        <v>6.0236255024208275E-3</v>
      </c>
      <c r="W140" s="5">
        <f t="shared" si="292"/>
        <v>8.6741658903718516E-2</v>
      </c>
      <c r="X140" s="5">
        <f t="shared" si="293"/>
        <v>6.4787052236338627E-2</v>
      </c>
      <c r="Y140" s="5">
        <f t="shared" si="294"/>
        <v>2.4194615312424769E-2</v>
      </c>
      <c r="Z140" s="5">
        <f t="shared" si="295"/>
        <v>4.3240105190926392E-3</v>
      </c>
      <c r="AA140" s="5">
        <f t="shared" si="296"/>
        <v>8.7752783097914643E-3</v>
      </c>
      <c r="AB140" s="5">
        <f t="shared" si="297"/>
        <v>8.9044081963121132E-3</v>
      </c>
      <c r="AC140" s="5">
        <f t="shared" si="298"/>
        <v>5.7065369626623907E-4</v>
      </c>
      <c r="AD140" s="5">
        <f t="shared" si="299"/>
        <v>4.4009039442210893E-2</v>
      </c>
      <c r="AE140" s="5">
        <f t="shared" si="300"/>
        <v>3.2870203005667627E-2</v>
      </c>
      <c r="AF140" s="5">
        <f t="shared" si="301"/>
        <v>1.2275321835330675E-2</v>
      </c>
      <c r="AG140" s="5">
        <f t="shared" si="302"/>
        <v>3.0561321477076491E-3</v>
      </c>
      <c r="AH140" s="5">
        <f t="shared" si="303"/>
        <v>8.0739721522354684E-4</v>
      </c>
      <c r="AI140" s="5">
        <f t="shared" si="304"/>
        <v>1.6385564370976562E-3</v>
      </c>
      <c r="AJ140" s="5">
        <f t="shared" si="305"/>
        <v>1.662668106187856E-3</v>
      </c>
      <c r="AK140" s="5">
        <f t="shared" si="306"/>
        <v>1.1247563887112548E-3</v>
      </c>
      <c r="AL140" s="5">
        <f t="shared" si="307"/>
        <v>3.4599297415838124E-5</v>
      </c>
      <c r="AM140" s="5">
        <f t="shared" si="308"/>
        <v>1.7862656325499864E-2</v>
      </c>
      <c r="AN140" s="5">
        <f t="shared" si="309"/>
        <v>1.3341557713629494E-2</v>
      </c>
      <c r="AO140" s="5">
        <f t="shared" si="310"/>
        <v>4.9823822107579394E-3</v>
      </c>
      <c r="AP140" s="5">
        <f t="shared" si="311"/>
        <v>1.2404414850157666E-3</v>
      </c>
      <c r="AQ140" s="5">
        <f t="shared" si="312"/>
        <v>2.3162038950350528E-4</v>
      </c>
      <c r="AR140" s="5">
        <f t="shared" si="313"/>
        <v>1.206084509318045E-4</v>
      </c>
      <c r="AS140" s="5">
        <f t="shared" si="314"/>
        <v>2.44766454375209E-4</v>
      </c>
      <c r="AT140" s="5">
        <f t="shared" si="315"/>
        <v>2.4836823922598299E-4</v>
      </c>
      <c r="AU140" s="5">
        <f t="shared" si="316"/>
        <v>1.6801535001647943E-4</v>
      </c>
      <c r="AV140" s="5">
        <f t="shared" si="317"/>
        <v>8.5243863896810164E-5</v>
      </c>
      <c r="AW140" s="5">
        <f t="shared" si="318"/>
        <v>1.456798324134266E-6</v>
      </c>
      <c r="AX140" s="5">
        <f t="shared" si="319"/>
        <v>6.0418362349910527E-3</v>
      </c>
      <c r="AY140" s="5">
        <f t="shared" si="320"/>
        <v>4.5126270895308939E-3</v>
      </c>
      <c r="AZ140" s="5">
        <f t="shared" si="321"/>
        <v>1.6852329703370566E-3</v>
      </c>
      <c r="BA140" s="5">
        <f t="shared" si="322"/>
        <v>4.1956493899821163E-4</v>
      </c>
      <c r="BB140" s="5">
        <f t="shared" si="323"/>
        <v>7.8342909171201259E-5</v>
      </c>
      <c r="BC140" s="5">
        <f t="shared" si="324"/>
        <v>1.1702810882266318E-5</v>
      </c>
      <c r="BD140" s="5">
        <f t="shared" si="325"/>
        <v>1.5013674147305107E-5</v>
      </c>
      <c r="BE140" s="5">
        <f t="shared" si="326"/>
        <v>3.0469206426160574E-5</v>
      </c>
      <c r="BF140" s="5">
        <f t="shared" si="327"/>
        <v>3.0917566584013832E-5</v>
      </c>
      <c r="BG140" s="5">
        <f t="shared" si="328"/>
        <v>2.0915016297814368E-5</v>
      </c>
      <c r="BH140" s="5">
        <f t="shared" si="329"/>
        <v>1.0611392366921145E-5</v>
      </c>
      <c r="BI140" s="5">
        <f t="shared" si="330"/>
        <v>4.3070164081686805E-6</v>
      </c>
      <c r="BJ140" s="8">
        <f t="shared" si="331"/>
        <v>0.66870502008200616</v>
      </c>
      <c r="BK140" s="8">
        <f t="shared" si="332"/>
        <v>0.20355635445312467</v>
      </c>
      <c r="BL140" s="8">
        <f t="shared" si="333"/>
        <v>0.12301402570108458</v>
      </c>
      <c r="BM140" s="8">
        <f t="shared" si="334"/>
        <v>0.51997250467304179</v>
      </c>
      <c r="BN140" s="8">
        <f t="shared" si="335"/>
        <v>0.47511573579105948</v>
      </c>
    </row>
    <row r="141" spans="1:66" x14ac:dyDescent="0.25">
      <c r="A141" t="s">
        <v>80</v>
      </c>
      <c r="B141" t="s">
        <v>98</v>
      </c>
      <c r="C141" t="s">
        <v>81</v>
      </c>
      <c r="D141" s="11">
        <v>44350</v>
      </c>
      <c r="E141">
        <f>VLOOKUP(A141,home!$A$2:$E$405,3,FALSE)</f>
        <v>1.2299578059071701</v>
      </c>
      <c r="F141">
        <f>VLOOKUP(B141,home!$B$2:$E$405,3,FALSE)</f>
        <v>0.93</v>
      </c>
      <c r="G141">
        <f>VLOOKUP(C141,away!$B$2:$E$405,4,FALSE)</f>
        <v>0.98</v>
      </c>
      <c r="H141">
        <f>VLOOKUP(A141,away!$A$2:$E$405,3,FALSE)</f>
        <v>1.0168776371307999</v>
      </c>
      <c r="I141">
        <f>VLOOKUP(C141,away!$B$2:$E$405,3,FALSE)</f>
        <v>0.89</v>
      </c>
      <c r="J141">
        <f>VLOOKUP(B141,home!$B$2:$E$405,4,FALSE)</f>
        <v>0.59</v>
      </c>
      <c r="K141" s="3">
        <f t="shared" si="280"/>
        <v>1.120983544303795</v>
      </c>
      <c r="L141" s="3">
        <f t="shared" si="281"/>
        <v>0.53396244725738307</v>
      </c>
      <c r="M141" s="5">
        <f t="shared" si="282"/>
        <v>0.19110237656776891</v>
      </c>
      <c r="N141" s="5">
        <f t="shared" si="283"/>
        <v>0.21422261940981607</v>
      </c>
      <c r="O141" s="5">
        <f t="shared" si="284"/>
        <v>0.10204149266882787</v>
      </c>
      <c r="P141" s="5">
        <f t="shared" si="285"/>
        <v>0.11438683411795235</v>
      </c>
      <c r="Q141" s="5">
        <f t="shared" si="286"/>
        <v>0.12007001558802932</v>
      </c>
      <c r="R141" s="5">
        <f t="shared" si="287"/>
        <v>2.7243162573621815E-2</v>
      </c>
      <c r="S141" s="5">
        <f t="shared" si="288"/>
        <v>1.7116934983390918E-2</v>
      </c>
      <c r="T141" s="5">
        <f t="shared" si="289"/>
        <v>6.4112879365616271E-2</v>
      </c>
      <c r="U141" s="5">
        <f t="shared" si="290"/>
        <v>3.0539136939823075E-2</v>
      </c>
      <c r="V141" s="5">
        <f t="shared" si="291"/>
        <v>1.1383962167981273E-3</v>
      </c>
      <c r="W141" s="5">
        <f t="shared" si="292"/>
        <v>4.4865503879493659E-2</v>
      </c>
      <c r="X141" s="5">
        <f t="shared" si="293"/>
        <v>2.3956494248930049E-2</v>
      </c>
      <c r="Y141" s="5">
        <f t="shared" si="294"/>
        <v>6.3959341484330547E-3</v>
      </c>
      <c r="Z141" s="5">
        <f t="shared" si="295"/>
        <v>4.8489419196139517E-3</v>
      </c>
      <c r="AA141" s="5">
        <f t="shared" si="296"/>
        <v>5.4355840991720944E-3</v>
      </c>
      <c r="AB141" s="5">
        <f t="shared" si="297"/>
        <v>3.0466001644256441E-3</v>
      </c>
      <c r="AC141" s="5">
        <f t="shared" si="298"/>
        <v>4.2587624219450134E-5</v>
      </c>
      <c r="AD141" s="5">
        <f t="shared" si="299"/>
        <v>1.2573372888952621E-2</v>
      </c>
      <c r="AE141" s="5">
        <f t="shared" si="300"/>
        <v>6.7137089580647739E-3</v>
      </c>
      <c r="AF141" s="5">
        <f t="shared" si="301"/>
        <v>1.7924342327110406E-3</v>
      </c>
      <c r="AG141" s="5">
        <f t="shared" si="302"/>
        <v>3.190308564820991E-4</v>
      </c>
      <c r="AH141" s="5">
        <f t="shared" si="303"/>
        <v>6.4728822350149443E-4</v>
      </c>
      <c r="AI141" s="5">
        <f t="shared" si="304"/>
        <v>7.2559944696681214E-4</v>
      </c>
      <c r="AJ141" s="5">
        <f t="shared" si="305"/>
        <v>4.0669251990286544E-4</v>
      </c>
      <c r="AK141" s="5">
        <f t="shared" si="306"/>
        <v>1.5196520746751856E-4</v>
      </c>
      <c r="AL141" s="5">
        <f t="shared" si="307"/>
        <v>1.0196552433434356E-6</v>
      </c>
      <c r="AM141" s="5">
        <f t="shared" si="308"/>
        <v>2.8189088209822693E-3</v>
      </c>
      <c r="AN141" s="5">
        <f t="shared" si="309"/>
        <v>1.505191452647117E-3</v>
      </c>
      <c r="AO141" s="5">
        <f t="shared" si="310"/>
        <v>4.018578558231749E-4</v>
      </c>
      <c r="AP141" s="5">
        <f t="shared" si="311"/>
        <v>7.1525668048315726E-5</v>
      </c>
      <c r="AQ141" s="5">
        <f t="shared" si="312"/>
        <v>9.5480051881994649E-6</v>
      </c>
      <c r="AR141" s="5">
        <f t="shared" si="313"/>
        <v>6.9125520780348397E-5</v>
      </c>
      <c r="AS141" s="5">
        <f t="shared" si="314"/>
        <v>7.748857128620057E-5</v>
      </c>
      <c r="AT141" s="5">
        <f t="shared" si="315"/>
        <v>4.3431706641721217E-5</v>
      </c>
      <c r="AU141" s="5">
        <f t="shared" si="316"/>
        <v>1.6228742815466436E-5</v>
      </c>
      <c r="AV141" s="5">
        <f t="shared" si="317"/>
        <v>4.5480384102190797E-6</v>
      </c>
      <c r="AW141" s="5">
        <f t="shared" si="318"/>
        <v>1.6953556121275099E-8</v>
      </c>
      <c r="AX141" s="5">
        <f t="shared" si="319"/>
        <v>5.266584002023224E-4</v>
      </c>
      <c r="AY141" s="5">
        <f t="shared" si="320"/>
        <v>2.8121580824069033E-4</v>
      </c>
      <c r="AZ141" s="5">
        <f t="shared" si="321"/>
        <v>7.5079340587830959E-5</v>
      </c>
      <c r="BA141" s="5">
        <f t="shared" si="322"/>
        <v>1.336318281291627E-5</v>
      </c>
      <c r="BB141" s="5">
        <f t="shared" si="323"/>
        <v>1.783859449483142E-6</v>
      </c>
      <c r="BC141" s="5">
        <f t="shared" si="324"/>
        <v>1.9050279144184537E-7</v>
      </c>
      <c r="BD141" s="5">
        <f t="shared" si="325"/>
        <v>6.1517387073026523E-6</v>
      </c>
      <c r="BE141" s="5">
        <f t="shared" si="326"/>
        <v>6.8959978597429721E-6</v>
      </c>
      <c r="BF141" s="5">
        <f t="shared" si="327"/>
        <v>3.8651500611630325E-6</v>
      </c>
      <c r="BG141" s="5">
        <f t="shared" si="328"/>
        <v>1.4442565382761882E-6</v>
      </c>
      <c r="BH141" s="5">
        <f t="shared" si="329"/>
        <v>4.0474695329019288E-7</v>
      </c>
      <c r="BI141" s="5">
        <f t="shared" si="330"/>
        <v>9.0742934849080536E-8</v>
      </c>
      <c r="BJ141" s="8">
        <f t="shared" si="331"/>
        <v>0.5007273164733026</v>
      </c>
      <c r="BK141" s="8">
        <f t="shared" si="332"/>
        <v>0.32406936497361377</v>
      </c>
      <c r="BL141" s="8">
        <f t="shared" si="333"/>
        <v>0.17046719705669772</v>
      </c>
      <c r="BM141" s="8">
        <f t="shared" si="334"/>
        <v>0.23076512064252735</v>
      </c>
      <c r="BN141" s="8">
        <f t="shared" si="335"/>
        <v>0.76906650092601636</v>
      </c>
    </row>
    <row r="142" spans="1:66" x14ac:dyDescent="0.25">
      <c r="A142" t="s">
        <v>99</v>
      </c>
      <c r="B142" t="s">
        <v>103</v>
      </c>
      <c r="C142" t="s">
        <v>107</v>
      </c>
      <c r="D142" s="11">
        <v>44350</v>
      </c>
      <c r="E142">
        <f>VLOOKUP(A142,home!$A$2:$E$405,3,FALSE)</f>
        <v>1.33549783549784</v>
      </c>
      <c r="F142">
        <f>VLOOKUP(B142,home!$B$2:$E$405,3,FALSE)</f>
        <v>1.05</v>
      </c>
      <c r="G142">
        <f>VLOOKUP(C142,away!$B$2:$E$405,4,FALSE)</f>
        <v>0.87</v>
      </c>
      <c r="H142">
        <f>VLOOKUP(A142,away!$A$2:$E$405,3,FALSE)</f>
        <v>1.2380952380952399</v>
      </c>
      <c r="I142">
        <f>VLOOKUP(C142,away!$B$2:$E$405,3,FALSE)</f>
        <v>0.79</v>
      </c>
      <c r="J142">
        <f>VLOOKUP(B142,home!$B$2:$E$405,4,FALSE)</f>
        <v>1.1299999999999999</v>
      </c>
      <c r="K142" s="3">
        <f t="shared" si="280"/>
        <v>1.2199772727272769</v>
      </c>
      <c r="L142" s="3">
        <f t="shared" si="281"/>
        <v>1.1052476190476206</v>
      </c>
      <c r="M142" s="5">
        <f t="shared" si="282"/>
        <v>9.776145583163931E-2</v>
      </c>
      <c r="N142" s="5">
        <f t="shared" si="283"/>
        <v>0.11926675426333144</v>
      </c>
      <c r="O142" s="5">
        <f t="shared" si="284"/>
        <v>0.10805061629254849</v>
      </c>
      <c r="P142" s="5">
        <f t="shared" si="285"/>
        <v>0.13181929618108476</v>
      </c>
      <c r="Q142" s="5">
        <f t="shared" si="286"/>
        <v>7.2751364796606738E-2</v>
      </c>
      <c r="R142" s="5">
        <f t="shared" si="287"/>
        <v>5.9711343196983631E-2</v>
      </c>
      <c r="S142" s="5">
        <f t="shared" si="288"/>
        <v>4.4435525989919115E-2</v>
      </c>
      <c r="T142" s="5">
        <f t="shared" si="289"/>
        <v>8.0408272723914501E-2</v>
      </c>
      <c r="U142" s="5">
        <f t="shared" si="290"/>
        <v>7.2846481624338516E-2</v>
      </c>
      <c r="V142" s="5">
        <f t="shared" si="291"/>
        <v>6.6573155733447385E-3</v>
      </c>
      <c r="W142" s="5">
        <f t="shared" si="292"/>
        <v>2.9585003870583836E-2</v>
      </c>
      <c r="X142" s="5">
        <f t="shared" si="293"/>
        <v>3.2698755087477431E-2</v>
      </c>
      <c r="Y142" s="5">
        <f t="shared" si="294"/>
        <v>1.807011060312785E-2</v>
      </c>
      <c r="Z142" s="5">
        <f t="shared" si="295"/>
        <v>2.1998606632867162E-2</v>
      </c>
      <c r="AA142" s="5">
        <f t="shared" si="296"/>
        <v>2.6837800123765462E-2</v>
      </c>
      <c r="AB142" s="5">
        <f t="shared" si="297"/>
        <v>1.6370753100495586E-2</v>
      </c>
      <c r="AC142" s="5">
        <f t="shared" si="298"/>
        <v>5.6103569005571351E-4</v>
      </c>
      <c r="AD142" s="5">
        <f t="shared" si="299"/>
        <v>9.023258083915197E-3</v>
      </c>
      <c r="AE142" s="5">
        <f t="shared" si="300"/>
        <v>9.9729345132994682E-3</v>
      </c>
      <c r="AF142" s="5">
        <f t="shared" si="301"/>
        <v>5.5112810628710389E-3</v>
      </c>
      <c r="AG142" s="5">
        <f t="shared" si="302"/>
        <v>2.0304434242134849E-3</v>
      </c>
      <c r="AH142" s="5">
        <f t="shared" si="303"/>
        <v>6.0784769008354108E-3</v>
      </c>
      <c r="AI142" s="5">
        <f t="shared" si="304"/>
        <v>7.4156036718169343E-3</v>
      </c>
      <c r="AJ142" s="5">
        <f t="shared" si="305"/>
        <v>4.5234339715848034E-3</v>
      </c>
      <c r="AK142" s="5">
        <f t="shared" si="306"/>
        <v>1.8394955466719809E-3</v>
      </c>
      <c r="AL142" s="5">
        <f t="shared" si="307"/>
        <v>3.0259504286833083E-5</v>
      </c>
      <c r="AM142" s="5">
        <f t="shared" si="308"/>
        <v>2.2016339576658452E-3</v>
      </c>
      <c r="AN142" s="5">
        <f t="shared" si="309"/>
        <v>2.433350689724566E-3</v>
      </c>
      <c r="AO142" s="5">
        <f t="shared" si="310"/>
        <v>1.3447275280629809E-3</v>
      </c>
      <c r="AP142" s="5">
        <f t="shared" si="311"/>
        <v>4.9541896621980064E-4</v>
      </c>
      <c r="AQ142" s="5">
        <f t="shared" si="312"/>
        <v>1.3689015821136716E-4</v>
      </c>
      <c r="AR142" s="5">
        <f t="shared" si="313"/>
        <v>1.3436444244168575E-3</v>
      </c>
      <c r="AS142" s="5">
        <f t="shared" si="314"/>
        <v>1.6392156604152894E-3</v>
      </c>
      <c r="AT142" s="5">
        <f t="shared" si="315"/>
        <v>9.9990292540264383E-4</v>
      </c>
      <c r="AU142" s="5">
        <f t="shared" si="316"/>
        <v>4.06619614641581E-4</v>
      </c>
      <c r="AV142" s="5">
        <f t="shared" si="317"/>
        <v>1.2401667212696304E-4</v>
      </c>
      <c r="AW142" s="5">
        <f t="shared" si="318"/>
        <v>1.1333671912431462E-6</v>
      </c>
      <c r="AX142" s="5">
        <f t="shared" si="319"/>
        <v>4.4765723186948966E-4</v>
      </c>
      <c r="AY142" s="5">
        <f t="shared" si="320"/>
        <v>4.9477208967320212E-4</v>
      </c>
      <c r="AZ142" s="5">
        <f t="shared" si="321"/>
        <v>2.7342283704126128E-4</v>
      </c>
      <c r="BA142" s="5">
        <f t="shared" si="322"/>
        <v>1.0073331321103317E-4</v>
      </c>
      <c r="BB142" s="5">
        <f t="shared" si="323"/>
        <v>2.7833813646318184E-5</v>
      </c>
      <c r="BC142" s="5">
        <f t="shared" si="324"/>
        <v>6.1526512523216592E-6</v>
      </c>
      <c r="BD142" s="5">
        <f t="shared" si="325"/>
        <v>2.4750996682222382E-4</v>
      </c>
      <c r="BE142" s="5">
        <f t="shared" si="326"/>
        <v>3.0195653429659539E-4</v>
      </c>
      <c r="BF142" s="5">
        <f t="shared" si="327"/>
        <v>1.8419005459667051E-4</v>
      </c>
      <c r="BG142" s="5">
        <f t="shared" si="328"/>
        <v>7.4902560156778095E-5</v>
      </c>
      <c r="BH142" s="5">
        <f t="shared" si="329"/>
        <v>2.2844855265089229E-5</v>
      </c>
      <c r="BI142" s="5">
        <f t="shared" si="330"/>
        <v>5.5740408444305916E-6</v>
      </c>
      <c r="BJ142" s="8">
        <f t="shared" si="331"/>
        <v>0.38728077166591912</v>
      </c>
      <c r="BK142" s="8">
        <f t="shared" si="332"/>
        <v>0.28175966086000365</v>
      </c>
      <c r="BL142" s="8">
        <f t="shared" si="333"/>
        <v>0.30902438173802593</v>
      </c>
      <c r="BM142" s="8">
        <f t="shared" si="334"/>
        <v>0.41020895161213955</v>
      </c>
      <c r="BN142" s="8">
        <f t="shared" si="335"/>
        <v>0.58936083056219435</v>
      </c>
    </row>
    <row r="143" spans="1:66" x14ac:dyDescent="0.25">
      <c r="A143" t="s">
        <v>99</v>
      </c>
      <c r="B143" t="s">
        <v>102</v>
      </c>
      <c r="C143" t="s">
        <v>120</v>
      </c>
      <c r="D143" s="11">
        <v>44350</v>
      </c>
      <c r="E143">
        <f>VLOOKUP(A143,home!$A$2:$E$405,3,FALSE)</f>
        <v>1.33549783549784</v>
      </c>
      <c r="F143">
        <f>VLOOKUP(B143,home!$B$2:$E$405,3,FALSE)</f>
        <v>0.95</v>
      </c>
      <c r="G143">
        <f>VLOOKUP(C143,away!$B$2:$E$405,4,FALSE)</f>
        <v>1.46</v>
      </c>
      <c r="H143">
        <f>VLOOKUP(A143,away!$A$2:$E$405,3,FALSE)</f>
        <v>1.2380952380952399</v>
      </c>
      <c r="I143">
        <f>VLOOKUP(C143,away!$B$2:$E$405,3,FALSE)</f>
        <v>0.95</v>
      </c>
      <c r="J143">
        <f>VLOOKUP(B143,home!$B$2:$E$405,4,FALSE)</f>
        <v>0.68</v>
      </c>
      <c r="K143" s="3">
        <f t="shared" si="280"/>
        <v>1.852335497835504</v>
      </c>
      <c r="L143" s="3">
        <f t="shared" si="281"/>
        <v>0.79980952380952497</v>
      </c>
      <c r="M143" s="5">
        <f t="shared" si="282"/>
        <v>7.0499827100293413E-2</v>
      </c>
      <c r="N143" s="5">
        <f t="shared" si="283"/>
        <v>0.13058933232913897</v>
      </c>
      <c r="O143" s="5">
        <f t="shared" si="284"/>
        <v>5.6386433141739523E-2</v>
      </c>
      <c r="P143" s="5">
        <f t="shared" si="285"/>
        <v>0.10444659170477244</v>
      </c>
      <c r="Q143" s="5">
        <f t="shared" si="286"/>
        <v>0.12094762795595088</v>
      </c>
      <c r="R143" s="5">
        <f t="shared" si="287"/>
        <v>2.2549203120206147E-2</v>
      </c>
      <c r="S143" s="5">
        <f t="shared" si="288"/>
        <v>3.8684813025229518E-2</v>
      </c>
      <c r="T143" s="5">
        <f t="shared" si="289"/>
        <v>9.6735064721340663E-2</v>
      </c>
      <c r="U143" s="5">
        <f t="shared" si="290"/>
        <v>4.1768689387460957E-2</v>
      </c>
      <c r="V143" s="5">
        <f t="shared" si="291"/>
        <v>6.3680169905059618E-3</v>
      </c>
      <c r="W143" s="5">
        <f t="shared" si="292"/>
        <v>7.4678528213936515E-2</v>
      </c>
      <c r="X143" s="5">
        <f t="shared" si="293"/>
        <v>5.9728598089584743E-2</v>
      </c>
      <c r="Y143" s="5">
        <f t="shared" si="294"/>
        <v>2.3885750797920633E-2</v>
      </c>
      <c r="Z143" s="5">
        <f t="shared" si="295"/>
        <v>6.0116891366187794E-3</v>
      </c>
      <c r="AA143" s="5">
        <f t="shared" si="296"/>
        <v>1.1135665189711038E-2</v>
      </c>
      <c r="AB143" s="5">
        <f t="shared" si="297"/>
        <v>1.0313493961456446E-2</v>
      </c>
      <c r="AC143" s="5">
        <f t="shared" si="298"/>
        <v>5.8964477106999698E-4</v>
      </c>
      <c r="AD143" s="5">
        <f t="shared" si="299"/>
        <v>3.4582422184196222E-2</v>
      </c>
      <c r="AE143" s="5">
        <f t="shared" si="300"/>
        <v>2.7659350619321937E-2</v>
      </c>
      <c r="AF143" s="5">
        <f t="shared" si="301"/>
        <v>1.1061106023860281E-2</v>
      </c>
      <c r="AG143" s="5">
        <f t="shared" si="302"/>
        <v>2.9489259805834537E-3</v>
      </c>
      <c r="AH143" s="5">
        <f t="shared" si="303"/>
        <v>1.2020515564124896E-3</v>
      </c>
      <c r="AI143" s="5">
        <f t="shared" si="304"/>
        <v>2.2266027681712717E-3</v>
      </c>
      <c r="AJ143" s="5">
        <f t="shared" si="305"/>
        <v>2.0622076735312225E-3</v>
      </c>
      <c r="AK143" s="5">
        <f t="shared" si="306"/>
        <v>1.2733001591968842E-3</v>
      </c>
      <c r="AL143" s="5">
        <f t="shared" si="307"/>
        <v>3.4942716422375843E-5</v>
      </c>
      <c r="AM143" s="5">
        <f t="shared" si="308"/>
        <v>1.2811649642584137E-2</v>
      </c>
      <c r="AN143" s="5">
        <f t="shared" si="309"/>
        <v>1.024687939984969E-2</v>
      </c>
      <c r="AO143" s="5">
        <f t="shared" si="310"/>
        <v>4.0977758666637049E-3</v>
      </c>
      <c r="AP143" s="5">
        <f t="shared" si="311"/>
        <v>1.0924800548648206E-3</v>
      </c>
      <c r="AQ143" s="5">
        <f t="shared" si="312"/>
        <v>2.1844398811320893E-4</v>
      </c>
      <c r="AR143" s="5">
        <f t="shared" si="313"/>
        <v>1.9228245658575442E-4</v>
      </c>
      <c r="AS143" s="5">
        <f t="shared" si="314"/>
        <v>3.5617161994480709E-4</v>
      </c>
      <c r="AT143" s="5">
        <f t="shared" si="315"/>
        <v>3.2987466747267118E-4</v>
      </c>
      <c r="AU143" s="5">
        <f t="shared" si="316"/>
        <v>2.0367951879877053E-4</v>
      </c>
      <c r="AV143" s="5">
        <f t="shared" si="317"/>
        <v>9.4320700713254162E-5</v>
      </c>
      <c r="AW143" s="5">
        <f t="shared" si="318"/>
        <v>1.4380049589938558E-6</v>
      </c>
      <c r="AX143" s="5">
        <f t="shared" si="319"/>
        <v>3.9552455697983505E-3</v>
      </c>
      <c r="AY143" s="5">
        <f t="shared" si="320"/>
        <v>3.1634430757301519E-3</v>
      </c>
      <c r="AZ143" s="5">
        <f t="shared" si="321"/>
        <v>1.2650759499991356E-3</v>
      </c>
      <c r="BA143" s="5">
        <f t="shared" si="322"/>
        <v>3.3727326438389712E-4</v>
      </c>
      <c r="BB143" s="5">
        <f t="shared" si="323"/>
        <v>6.743859224514217E-5</v>
      </c>
      <c r="BC143" s="5">
        <f t="shared" si="324"/>
        <v>1.0787605669994381E-5</v>
      </c>
      <c r="BD143" s="5">
        <f t="shared" si="325"/>
        <v>2.5631556673129639E-5</v>
      </c>
      <c r="BE143" s="5">
        <f t="shared" si="326"/>
        <v>4.747824229042053E-5</v>
      </c>
      <c r="BF143" s="5">
        <f t="shared" si="327"/>
        <v>4.3972816784690405E-5</v>
      </c>
      <c r="BG143" s="5">
        <f t="shared" si="328"/>
        <v>2.7150803156699631E-5</v>
      </c>
      <c r="BH143" s="5">
        <f t="shared" si="329"/>
        <v>1.2573099120474752E-5</v>
      </c>
      <c r="BI143" s="5">
        <f t="shared" si="330"/>
        <v>4.6579195637319473E-6</v>
      </c>
      <c r="BJ143" s="8">
        <f t="shared" si="331"/>
        <v>0.62008319992573657</v>
      </c>
      <c r="BK143" s="8">
        <f t="shared" si="332"/>
        <v>0.22378727938402385</v>
      </c>
      <c r="BL143" s="8">
        <f t="shared" si="333"/>
        <v>0.15025544035899036</v>
      </c>
      <c r="BM143" s="8">
        <f t="shared" si="334"/>
        <v>0.491556588382497</v>
      </c>
      <c r="BN143" s="8">
        <f t="shared" si="335"/>
        <v>0.50541901535210143</v>
      </c>
    </row>
    <row r="144" spans="1:66" x14ac:dyDescent="0.25">
      <c r="A144" t="s">
        <v>99</v>
      </c>
      <c r="B144" t="s">
        <v>111</v>
      </c>
      <c r="C144" t="s">
        <v>100</v>
      </c>
      <c r="D144" s="11">
        <v>44350</v>
      </c>
      <c r="E144">
        <f>VLOOKUP(A144,home!$A$2:$E$405,3,FALSE)</f>
        <v>1.33549783549784</v>
      </c>
      <c r="F144">
        <f>VLOOKUP(B144,home!$B$2:$E$405,3,FALSE)</f>
        <v>1.08</v>
      </c>
      <c r="G144">
        <f>VLOOKUP(C144,away!$B$2:$E$405,4,FALSE)</f>
        <v>1.1200000000000001</v>
      </c>
      <c r="H144">
        <f>VLOOKUP(A144,away!$A$2:$E$405,3,FALSE)</f>
        <v>1.2380952380952399</v>
      </c>
      <c r="I144">
        <f>VLOOKUP(C144,away!$B$2:$E$405,3,FALSE)</f>
        <v>0.64</v>
      </c>
      <c r="J144">
        <f>VLOOKUP(B144,home!$B$2:$E$405,4,FALSE)</f>
        <v>0.76</v>
      </c>
      <c r="K144" s="3">
        <f t="shared" si="280"/>
        <v>1.6154181818181876</v>
      </c>
      <c r="L144" s="3">
        <f t="shared" si="281"/>
        <v>0.60220952380952464</v>
      </c>
      <c r="M144" s="5">
        <f t="shared" si="282"/>
        <v>0.1088670674585321</v>
      </c>
      <c r="N144" s="5">
        <f t="shared" si="283"/>
        <v>0.17586584017373991</v>
      </c>
      <c r="O144" s="5">
        <f t="shared" si="284"/>
        <v>6.5560784852742013E-2</v>
      </c>
      <c r="P144" s="5">
        <f t="shared" si="285"/>
        <v>0.10590808386538987</v>
      </c>
      <c r="Q144" s="5">
        <f t="shared" si="286"/>
        <v>0.14204843788869548</v>
      </c>
      <c r="R144" s="5">
        <f t="shared" si="287"/>
        <v>1.974066451337423E-2</v>
      </c>
      <c r="S144" s="5">
        <f t="shared" si="288"/>
        <v>2.575738120325248E-2</v>
      </c>
      <c r="T144" s="5">
        <f t="shared" si="289"/>
        <v>8.5542922138838143E-2</v>
      </c>
      <c r="U144" s="5">
        <f t="shared" si="290"/>
        <v>3.1889428376077819E-2</v>
      </c>
      <c r="V144" s="5">
        <f t="shared" si="291"/>
        <v>2.7841445660996456E-3</v>
      </c>
      <c r="W144" s="5">
        <f t="shared" si="292"/>
        <v>7.648920975475676E-2</v>
      </c>
      <c r="X144" s="5">
        <f t="shared" si="293"/>
        <v>4.6062530582978913E-2</v>
      </c>
      <c r="Y144" s="5">
        <f t="shared" si="294"/>
        <v>1.3869647303918698E-2</v>
      </c>
      <c r="Z144" s="5">
        <f t="shared" si="295"/>
        <v>3.9626720587608924E-3</v>
      </c>
      <c r="AA144" s="5">
        <f t="shared" si="296"/>
        <v>6.4013724923052554E-3</v>
      </c>
      <c r="AB144" s="5">
        <f t="shared" si="297"/>
        <v>5.170446756330359E-3</v>
      </c>
      <c r="AC144" s="5">
        <f t="shared" si="298"/>
        <v>1.692795070420201E-4</v>
      </c>
      <c r="AD144" s="5">
        <f t="shared" si="299"/>
        <v>3.0890515037684772E-2</v>
      </c>
      <c r="AE144" s="5">
        <f t="shared" si="300"/>
        <v>1.8602562351075106E-2</v>
      </c>
      <c r="AF144" s="5">
        <f t="shared" si="301"/>
        <v>5.6013201075389655E-3</v>
      </c>
      <c r="AG144" s="5">
        <f t="shared" si="302"/>
        <v>1.1243894382219185E-3</v>
      </c>
      <c r="AH144" s="5">
        <f t="shared" si="303"/>
        <v>5.9658971337992633E-4</v>
      </c>
      <c r="AI144" s="5">
        <f t="shared" si="304"/>
        <v>9.6374187007963426E-4</v>
      </c>
      <c r="AJ144" s="5">
        <f t="shared" si="305"/>
        <v>7.7842306975305163E-4</v>
      </c>
      <c r="AK144" s="5">
        <f t="shared" si="306"/>
        <v>4.191595933419357E-4</v>
      </c>
      <c r="AL144" s="5">
        <f t="shared" si="307"/>
        <v>6.5871410508332081E-6</v>
      </c>
      <c r="AM144" s="5">
        <f t="shared" si="308"/>
        <v>9.9802199275208191E-3</v>
      </c>
      <c r="AN144" s="5">
        <f t="shared" si="309"/>
        <v>6.0101834900666406E-3</v>
      </c>
      <c r="AO144" s="5">
        <f t="shared" si="310"/>
        <v>1.8096948687804492E-3</v>
      </c>
      <c r="AP144" s="5">
        <f t="shared" si="311"/>
        <v>3.6327182838960482E-4</v>
      </c>
      <c r="AQ144" s="5">
        <f t="shared" si="312"/>
        <v>5.4691438696979814E-5</v>
      </c>
      <c r="AR144" s="5">
        <f t="shared" si="313"/>
        <v>7.1854401440837285E-5</v>
      </c>
      <c r="AS144" s="5">
        <f t="shared" si="314"/>
        <v>1.1607490653119153E-4</v>
      </c>
      <c r="AT144" s="5">
        <f t="shared" si="315"/>
        <v>9.3754757231666772E-5</v>
      </c>
      <c r="AU144" s="5">
        <f t="shared" si="316"/>
        <v>5.0484379821328252E-5</v>
      </c>
      <c r="AV144" s="5">
        <f t="shared" si="317"/>
        <v>2.0388346265297213E-5</v>
      </c>
      <c r="AW144" s="5">
        <f t="shared" si="318"/>
        <v>1.7800288796919108E-7</v>
      </c>
      <c r="AX144" s="5">
        <f t="shared" si="319"/>
        <v>2.6870381215768928E-3</v>
      </c>
      <c r="AY144" s="5">
        <f t="shared" si="320"/>
        <v>1.6181599476528601E-3</v>
      </c>
      <c r="AZ144" s="5">
        <f t="shared" si="321"/>
        <v>4.8723566576183708E-4</v>
      </c>
      <c r="BA144" s="5">
        <f t="shared" si="322"/>
        <v>9.7805986087150874E-5</v>
      </c>
      <c r="BB144" s="5">
        <f t="shared" si="323"/>
        <v>1.4724924076816028E-5</v>
      </c>
      <c r="BC144" s="5">
        <f t="shared" si="324"/>
        <v>1.773497903286158E-6</v>
      </c>
      <c r="BD144" s="5">
        <f t="shared" si="325"/>
        <v>7.2119008125508335E-6</v>
      </c>
      <c r="BE144" s="5">
        <f t="shared" si="326"/>
        <v>1.1650235698063978E-5</v>
      </c>
      <c r="BF144" s="5">
        <f t="shared" si="327"/>
        <v>9.41000128455993E-6</v>
      </c>
      <c r="BG144" s="5">
        <f t="shared" si="328"/>
        <v>5.0670290553368718E-6</v>
      </c>
      <c r="BH144" s="5">
        <f t="shared" si="329"/>
        <v>2.0463427159480537E-6</v>
      </c>
      <c r="BI144" s="5">
        <f t="shared" si="330"/>
        <v>6.6113984591473907E-7</v>
      </c>
      <c r="BJ144" s="8">
        <f t="shared" si="331"/>
        <v>0.61922217447396211</v>
      </c>
      <c r="BK144" s="8">
        <f t="shared" si="332"/>
        <v>0.2451107036890198</v>
      </c>
      <c r="BL144" s="8">
        <f t="shared" si="333"/>
        <v>0.13190921467808697</v>
      </c>
      <c r="BM144" s="8">
        <f t="shared" si="334"/>
        <v>0.38059590420259121</v>
      </c>
      <c r="BN144" s="8">
        <f t="shared" si="335"/>
        <v>0.61799087875247349</v>
      </c>
    </row>
    <row r="145" spans="1:66" x14ac:dyDescent="0.25">
      <c r="A145" t="s">
        <v>99</v>
      </c>
      <c r="B145" t="s">
        <v>106</v>
      </c>
      <c r="C145" t="s">
        <v>114</v>
      </c>
      <c r="D145" s="11">
        <v>44350</v>
      </c>
      <c r="E145">
        <f>VLOOKUP(A145,home!$A$2:$E$405,3,FALSE)</f>
        <v>1.33549783549784</v>
      </c>
      <c r="F145">
        <f>VLOOKUP(B145,home!$B$2:$E$405,3,FALSE)</f>
        <v>0.99</v>
      </c>
      <c r="G145">
        <f>VLOOKUP(C145,away!$B$2:$E$405,4,FALSE)</f>
        <v>0.86</v>
      </c>
      <c r="H145">
        <f>VLOOKUP(A145,away!$A$2:$E$405,3,FALSE)</f>
        <v>1.2380952380952399</v>
      </c>
      <c r="I145">
        <f>VLOOKUP(C145,away!$B$2:$E$405,3,FALSE)</f>
        <v>0.86</v>
      </c>
      <c r="J145">
        <f>VLOOKUP(B145,home!$B$2:$E$405,4,FALSE)</f>
        <v>1.57</v>
      </c>
      <c r="K145" s="3">
        <f t="shared" si="280"/>
        <v>1.1370428571428608</v>
      </c>
      <c r="L145" s="3">
        <f t="shared" si="281"/>
        <v>1.671676190476193</v>
      </c>
      <c r="M145" s="5">
        <f t="shared" si="282"/>
        <v>6.0282161535170159E-2</v>
      </c>
      <c r="N145" s="5">
        <f t="shared" si="283"/>
        <v>6.8543401186697342E-2</v>
      </c>
      <c r="O145" s="5">
        <f t="shared" si="284"/>
        <v>0.10077225414878373</v>
      </c>
      <c r="P145" s="5">
        <f t="shared" si="285"/>
        <v>0.11458237177805956</v>
      </c>
      <c r="Q145" s="5">
        <f t="shared" si="286"/>
        <v>3.8968392361805861E-2</v>
      </c>
      <c r="R145" s="5">
        <f t="shared" si="287"/>
        <v>8.4229288960568791E-2</v>
      </c>
      <c r="S145" s="5">
        <f t="shared" si="288"/>
        <v>5.4448611280410057E-2</v>
      </c>
      <c r="T145" s="5">
        <f t="shared" si="289"/>
        <v>6.5142533692365182E-2</v>
      </c>
      <c r="U145" s="5">
        <f t="shared" si="290"/>
        <v>9.5772311374836758E-2</v>
      </c>
      <c r="V145" s="5">
        <f t="shared" si="291"/>
        <v>1.1499349912054063E-2</v>
      </c>
      <c r="W145" s="5">
        <f t="shared" si="292"/>
        <v>1.4769577396443918E-2</v>
      </c>
      <c r="X145" s="5">
        <f t="shared" si="293"/>
        <v>2.4689950877030655E-2</v>
      </c>
      <c r="Y145" s="5">
        <f t="shared" si="294"/>
        <v>2.0636801512579479E-2</v>
      </c>
      <c r="Z145" s="5">
        <f t="shared" si="295"/>
        <v>4.6934698965374021E-2</v>
      </c>
      <c r="AA145" s="5">
        <f t="shared" si="296"/>
        <v>5.3366764210728952E-2</v>
      </c>
      <c r="AB145" s="5">
        <f t="shared" si="297"/>
        <v>3.0340149027318308E-2</v>
      </c>
      <c r="AC145" s="5">
        <f t="shared" si="298"/>
        <v>1.3660993912563194E-3</v>
      </c>
      <c r="AD145" s="5">
        <f t="shared" si="299"/>
        <v>4.1984106204113053E-3</v>
      </c>
      <c r="AE145" s="5">
        <f t="shared" si="300"/>
        <v>7.0183830719839592E-3</v>
      </c>
      <c r="AF145" s="5">
        <f t="shared" si="301"/>
        <v>5.866231938538375E-3</v>
      </c>
      <c r="AG145" s="5">
        <f t="shared" si="302"/>
        <v>3.2688134198218667E-3</v>
      </c>
      <c r="AH145" s="5">
        <f t="shared" si="303"/>
        <v>1.9614904691895849E-2</v>
      </c>
      <c r="AI145" s="5">
        <f t="shared" si="304"/>
        <v>2.2302987273458162E-2</v>
      </c>
      <c r="AJ145" s="5">
        <f t="shared" si="305"/>
        <v>1.2679726186116867E-2</v>
      </c>
      <c r="AK145" s="5">
        <f t="shared" si="306"/>
        <v>4.8057973634838226E-3</v>
      </c>
      <c r="AL145" s="5">
        <f t="shared" si="307"/>
        <v>1.038654914478396E-4</v>
      </c>
      <c r="AM145" s="5">
        <f t="shared" si="308"/>
        <v>9.5475456145828019E-4</v>
      </c>
      <c r="AN145" s="5">
        <f t="shared" si="309"/>
        <v>1.596040468138346E-3</v>
      </c>
      <c r="AO145" s="5">
        <f t="shared" si="310"/>
        <v>1.3340314248116753E-3</v>
      </c>
      <c r="AP145" s="5">
        <f t="shared" si="311"/>
        <v>7.4335619006823624E-4</v>
      </c>
      <c r="AQ145" s="5">
        <f t="shared" si="312"/>
        <v>3.1066271099504167E-4</v>
      </c>
      <c r="AR145" s="5">
        <f t="shared" si="313"/>
        <v>6.5579538303804146E-3</v>
      </c>
      <c r="AS145" s="5">
        <f t="shared" si="314"/>
        <v>7.456674560306715E-3</v>
      </c>
      <c r="AT145" s="5">
        <f t="shared" si="315"/>
        <v>4.2392792734178165E-3</v>
      </c>
      <c r="AU145" s="5">
        <f t="shared" si="316"/>
        <v>1.6067474057578346E-3</v>
      </c>
      <c r="AV145" s="5">
        <f t="shared" si="317"/>
        <v>4.5673516523744227E-4</v>
      </c>
      <c r="AW145" s="5">
        <f t="shared" si="318"/>
        <v>5.4840040997330732E-6</v>
      </c>
      <c r="AX145" s="5">
        <f t="shared" si="319"/>
        <v>1.8093280907178336E-4</v>
      </c>
      <c r="AY145" s="5">
        <f t="shared" si="320"/>
        <v>3.0246106900127514E-4</v>
      </c>
      <c r="AZ145" s="5">
        <f t="shared" si="321"/>
        <v>2.5280848379770435E-4</v>
      </c>
      <c r="BA145" s="5">
        <f t="shared" si="322"/>
        <v>1.408713077050029E-4</v>
      </c>
      <c r="BB145" s="5">
        <f t="shared" si="323"/>
        <v>5.8872802752924729E-5</v>
      </c>
      <c r="BC145" s="5">
        <f t="shared" si="324"/>
        <v>1.9683252525733117E-5</v>
      </c>
      <c r="BD145" s="5">
        <f t="shared" si="325"/>
        <v>1.8271292127481815E-3</v>
      </c>
      <c r="BE145" s="5">
        <f t="shared" si="326"/>
        <v>2.0775242204323784E-3</v>
      </c>
      <c r="BF145" s="5">
        <f t="shared" si="327"/>
        <v>1.181117037691963E-3</v>
      </c>
      <c r="BG145" s="5">
        <f t="shared" si="328"/>
        <v>4.4766023038579378E-4</v>
      </c>
      <c r="BH145" s="5">
        <f t="shared" si="329"/>
        <v>1.2725221684677367E-4</v>
      </c>
      <c r="BI145" s="5">
        <f t="shared" si="330"/>
        <v>2.8938244844243682E-5</v>
      </c>
      <c r="BJ145" s="8">
        <f t="shared" si="331"/>
        <v>0.25899697115800396</v>
      </c>
      <c r="BK145" s="8">
        <f t="shared" si="332"/>
        <v>0.24258492045739927</v>
      </c>
      <c r="BL145" s="8">
        <f t="shared" si="333"/>
        <v>0.4498911946352408</v>
      </c>
      <c r="BM145" s="8">
        <f t="shared" si="334"/>
        <v>0.53073293818003109</v>
      </c>
      <c r="BN145" s="8">
        <f t="shared" si="335"/>
        <v>0.46737786997108549</v>
      </c>
    </row>
    <row r="146" spans="1:66" x14ac:dyDescent="0.25">
      <c r="A146" t="s">
        <v>99</v>
      </c>
      <c r="B146" t="s">
        <v>121</v>
      </c>
      <c r="C146" t="s">
        <v>116</v>
      </c>
      <c r="D146" s="11">
        <v>44350</v>
      </c>
      <c r="E146">
        <f>VLOOKUP(A146,home!$A$2:$E$405,3,FALSE)</f>
        <v>1.33549783549784</v>
      </c>
      <c r="F146">
        <f>VLOOKUP(B146,home!$B$2:$E$405,3,FALSE)</f>
        <v>1.26</v>
      </c>
      <c r="G146">
        <f>VLOOKUP(C146,away!$B$2:$E$405,4,FALSE)</f>
        <v>1.35</v>
      </c>
      <c r="H146">
        <f>VLOOKUP(A146,away!$A$2:$E$405,3,FALSE)</f>
        <v>1.2380952380952399</v>
      </c>
      <c r="I146">
        <f>VLOOKUP(C146,away!$B$2:$E$405,3,FALSE)</f>
        <v>0.75</v>
      </c>
      <c r="J146">
        <f>VLOOKUP(B146,home!$B$2:$E$405,4,FALSE)</f>
        <v>0.85</v>
      </c>
      <c r="K146" s="3">
        <f t="shared" si="280"/>
        <v>2.2716818181818259</v>
      </c>
      <c r="L146" s="3">
        <f t="shared" si="281"/>
        <v>0.78928571428571548</v>
      </c>
      <c r="M146" s="5">
        <f t="shared" si="282"/>
        <v>4.6842351791691737E-2</v>
      </c>
      <c r="N146" s="5">
        <f t="shared" si="283"/>
        <v>0.10641091888606298</v>
      </c>
      <c r="O146" s="5">
        <f t="shared" si="284"/>
        <v>3.6971999092728178E-2</v>
      </c>
      <c r="P146" s="5">
        <f t="shared" si="285"/>
        <v>8.3988618120785563E-2</v>
      </c>
      <c r="Q146" s="5">
        <f t="shared" si="286"/>
        <v>0.12086587484474522</v>
      </c>
      <c r="R146" s="5">
        <f t="shared" si="287"/>
        <v>1.4590735356237393E-2</v>
      </c>
      <c r="S146" s="5">
        <f t="shared" si="288"/>
        <v>3.764802419191466E-2</v>
      </c>
      <c r="T146" s="5">
        <f t="shared" si="289"/>
        <v>9.5397708359602623E-2</v>
      </c>
      <c r="U146" s="5">
        <f t="shared" si="290"/>
        <v>3.3145508222667208E-2</v>
      </c>
      <c r="V146" s="5">
        <f t="shared" si="291"/>
        <v>7.5003481676351276E-3</v>
      </c>
      <c r="W146" s="5">
        <f t="shared" si="292"/>
        <v>9.1522936774482602E-2</v>
      </c>
      <c r="X146" s="5">
        <f t="shared" si="293"/>
        <v>7.2237746525573882E-2</v>
      </c>
      <c r="Y146" s="5">
        <f t="shared" si="294"/>
        <v>2.8508110682414021E-2</v>
      </c>
      <c r="Z146" s="5">
        <f t="shared" si="295"/>
        <v>3.8387529925338905E-3</v>
      </c>
      <c r="AA146" s="5">
        <f t="shared" si="296"/>
        <v>8.7204253776303128E-3</v>
      </c>
      <c r="AB146" s="5">
        <f t="shared" si="297"/>
        <v>9.9050158885870855E-3</v>
      </c>
      <c r="AC146" s="5">
        <f t="shared" si="298"/>
        <v>8.4051058221015068E-4</v>
      </c>
      <c r="AD146" s="5">
        <f t="shared" si="299"/>
        <v>5.1977747854299219E-2</v>
      </c>
      <c r="AE146" s="5">
        <f t="shared" si="300"/>
        <v>4.102529384214338E-2</v>
      </c>
      <c r="AF146" s="5">
        <f t="shared" si="301"/>
        <v>1.6190339176988748E-2</v>
      </c>
      <c r="AG146" s="5">
        <f t="shared" si="302"/>
        <v>4.2596011406125216E-3</v>
      </c>
      <c r="AH146" s="5">
        <f t="shared" si="303"/>
        <v>7.5746822441963486E-4</v>
      </c>
      <c r="AI146" s="5">
        <f t="shared" si="304"/>
        <v>1.7207267932645553E-3</v>
      </c>
      <c r="AJ146" s="5">
        <f t="shared" si="305"/>
        <v>1.9544718851587043E-3</v>
      </c>
      <c r="AK146" s="5">
        <f t="shared" si="306"/>
        <v>1.4799794152208622E-3</v>
      </c>
      <c r="AL146" s="5">
        <f t="shared" si="307"/>
        <v>6.0281620896966478E-5</v>
      </c>
      <c r="AM146" s="5">
        <f t="shared" si="308"/>
        <v>2.3615380950130188E-2</v>
      </c>
      <c r="AN146" s="5">
        <f t="shared" si="309"/>
        <v>1.8639282821352784E-2</v>
      </c>
      <c r="AO146" s="5">
        <f t="shared" si="310"/>
        <v>7.3558598277124491E-3</v>
      </c>
      <c r="AP146" s="5">
        <f t="shared" si="311"/>
        <v>1.9352916927672065E-3</v>
      </c>
      <c r="AQ146" s="5">
        <f t="shared" si="312"/>
        <v>3.8187452151924395E-4</v>
      </c>
      <c r="AR146" s="5">
        <f t="shared" si="313"/>
        <v>1.1957176971195686E-4</v>
      </c>
      <c r="AS146" s="5">
        <f t="shared" si="314"/>
        <v>2.7162901522247672E-4</v>
      </c>
      <c r="AT146" s="5">
        <f t="shared" si="315"/>
        <v>3.0852734758576747E-4</v>
      </c>
      <c r="AU146" s="5">
        <f t="shared" si="316"/>
        <v>2.3362532197415082E-4</v>
      </c>
      <c r="AV146" s="5">
        <f t="shared" si="317"/>
        <v>1.326805990488883E-4</v>
      </c>
      <c r="AW146" s="5">
        <f t="shared" si="318"/>
        <v>3.0023696763729409E-6</v>
      </c>
      <c r="AX146" s="5">
        <f t="shared" si="319"/>
        <v>8.941105255641367E-3</v>
      </c>
      <c r="AY146" s="5">
        <f t="shared" si="320"/>
        <v>7.0570866482026614E-3</v>
      </c>
      <c r="AZ146" s="5">
        <f t="shared" si="321"/>
        <v>2.7850288379514115E-3</v>
      </c>
      <c r="BA146" s="5">
        <f t="shared" si="322"/>
        <v>7.3272782522293184E-4</v>
      </c>
      <c r="BB146" s="5">
        <f t="shared" si="323"/>
        <v>1.4458290122702517E-4</v>
      </c>
      <c r="BC146" s="5">
        <f t="shared" si="324"/>
        <v>2.2823443693694729E-5</v>
      </c>
      <c r="BD146" s="5">
        <f t="shared" si="325"/>
        <v>1.5729381610918153E-5</v>
      </c>
      <c r="BE146" s="5">
        <f t="shared" si="326"/>
        <v>3.5732150216766322E-5</v>
      </c>
      <c r="BF146" s="5">
        <f t="shared" si="327"/>
        <v>4.0586037985984937E-5</v>
      </c>
      <c r="BG146" s="5">
        <f t="shared" si="328"/>
        <v>3.0732854854932965E-5</v>
      </c>
      <c r="BH146" s="5">
        <f t="shared" si="329"/>
        <v>1.7453816898693066E-5</v>
      </c>
      <c r="BI146" s="5">
        <f t="shared" si="330"/>
        <v>7.9299037013271477E-6</v>
      </c>
      <c r="BJ146" s="8">
        <f t="shared" si="331"/>
        <v>0.70000732281234601</v>
      </c>
      <c r="BK146" s="8">
        <f t="shared" si="332"/>
        <v>0.18393722112333685</v>
      </c>
      <c r="BL146" s="8">
        <f t="shared" si="333"/>
        <v>0.11046052845472579</v>
      </c>
      <c r="BM146" s="8">
        <f t="shared" si="334"/>
        <v>0.58151924301216529</v>
      </c>
      <c r="BN146" s="8">
        <f t="shared" si="335"/>
        <v>0.40967049809225103</v>
      </c>
    </row>
    <row r="147" spans="1:66" x14ac:dyDescent="0.25">
      <c r="A147" t="s">
        <v>99</v>
      </c>
      <c r="B147" t="s">
        <v>110</v>
      </c>
      <c r="C147" t="s">
        <v>104</v>
      </c>
      <c r="D147" s="11">
        <v>44350</v>
      </c>
      <c r="E147">
        <f>VLOOKUP(A147,home!$A$2:$E$405,3,FALSE)</f>
        <v>1.33549783549784</v>
      </c>
      <c r="F147">
        <f>VLOOKUP(B147,home!$B$2:$E$405,3,FALSE)</f>
        <v>0.94</v>
      </c>
      <c r="G147">
        <f>VLOOKUP(C147,away!$B$2:$E$405,4,FALSE)</f>
        <v>1.31</v>
      </c>
      <c r="H147">
        <f>VLOOKUP(A147,away!$A$2:$E$405,3,FALSE)</f>
        <v>1.2380952380952399</v>
      </c>
      <c r="I147">
        <f>VLOOKUP(C147,away!$B$2:$E$405,3,FALSE)</f>
        <v>0.6</v>
      </c>
      <c r="J147">
        <f>VLOOKUP(B147,home!$B$2:$E$405,4,FALSE)</f>
        <v>0.4</v>
      </c>
      <c r="K147" s="3">
        <f t="shared" si="280"/>
        <v>1.64453203463204</v>
      </c>
      <c r="L147" s="3">
        <f t="shared" si="281"/>
        <v>0.29714285714285754</v>
      </c>
      <c r="M147" s="5">
        <f t="shared" si="282"/>
        <v>0.14346346266536231</v>
      </c>
      <c r="N147" s="5">
        <f t="shared" si="283"/>
        <v>0.23593026015242596</v>
      </c>
      <c r="O147" s="5">
        <f t="shared" si="284"/>
        <v>4.2629143191993422E-2</v>
      </c>
      <c r="P147" s="5">
        <f t="shared" si="285"/>
        <v>7.0104991588149521E-2</v>
      </c>
      <c r="Q147" s="5">
        <f t="shared" si="286"/>
        <v>0.19399743537986783</v>
      </c>
      <c r="R147" s="5">
        <f t="shared" si="287"/>
        <v>6.3334727028104597E-3</v>
      </c>
      <c r="S147" s="5">
        <f t="shared" si="288"/>
        <v>8.5643929023210431E-3</v>
      </c>
      <c r="T147" s="5">
        <f t="shared" si="289"/>
        <v>5.7644952227160796E-2</v>
      </c>
      <c r="U147" s="5">
        <f t="shared" si="290"/>
        <v>1.041559875023937E-2</v>
      </c>
      <c r="V147" s="5">
        <f t="shared" si="291"/>
        <v>4.6500937220456936E-4</v>
      </c>
      <c r="W147" s="5">
        <f t="shared" si="292"/>
        <v>0.10634499903955054</v>
      </c>
      <c r="X147" s="5">
        <f t="shared" si="293"/>
        <v>3.1599656857466484E-2</v>
      </c>
      <c r="Y147" s="5">
        <f t="shared" si="294"/>
        <v>4.694806161680741E-3</v>
      </c>
      <c r="Z147" s="5">
        <f t="shared" si="295"/>
        <v>6.2731539151646555E-4</v>
      </c>
      <c r="AA147" s="5">
        <f t="shared" si="296"/>
        <v>1.0316402571665679E-3</v>
      </c>
      <c r="AB147" s="5">
        <f t="shared" si="297"/>
        <v>8.4828272556322854E-4</v>
      </c>
      <c r="AC147" s="5">
        <f t="shared" si="298"/>
        <v>1.4201995024184476E-5</v>
      </c>
      <c r="AD147" s="5">
        <f t="shared" si="299"/>
        <v>4.3721939410863594E-2</v>
      </c>
      <c r="AE147" s="5">
        <f t="shared" si="300"/>
        <v>1.2991661996370913E-2</v>
      </c>
      <c r="AF147" s="5">
        <f t="shared" si="301"/>
        <v>1.9301897823179666E-3</v>
      </c>
      <c r="AG147" s="5">
        <f t="shared" si="302"/>
        <v>1.91180702248637E-4</v>
      </c>
      <c r="AH147" s="5">
        <f t="shared" si="303"/>
        <v>4.6600571941223204E-5</v>
      </c>
      <c r="AI147" s="5">
        <f t="shared" si="304"/>
        <v>7.6636133389516544E-5</v>
      </c>
      <c r="AJ147" s="5">
        <f t="shared" si="305"/>
        <v>6.3015288184697045E-5</v>
      </c>
      <c r="AK147" s="5">
        <f t="shared" si="306"/>
        <v>3.4543553363768041E-5</v>
      </c>
      <c r="AL147" s="5">
        <f t="shared" si="307"/>
        <v>2.7759841375856556E-7</v>
      </c>
      <c r="AM147" s="5">
        <f t="shared" si="308"/>
        <v>1.4380425995481257E-2</v>
      </c>
      <c r="AN147" s="5">
        <f t="shared" si="309"/>
        <v>4.2730408672287216E-3</v>
      </c>
      <c r="AO147" s="5">
        <f t="shared" si="310"/>
        <v>6.3485178598826804E-4</v>
      </c>
      <c r="AP147" s="5">
        <f t="shared" si="311"/>
        <v>6.2880557850266653E-5</v>
      </c>
      <c r="AQ147" s="5">
        <f t="shared" si="312"/>
        <v>4.6711271545912409E-6</v>
      </c>
      <c r="AR147" s="5">
        <f t="shared" si="313"/>
        <v>2.7694054182212684E-6</v>
      </c>
      <c r="AS147" s="5">
        <f t="shared" si="314"/>
        <v>4.5543759271484175E-6</v>
      </c>
      <c r="AT147" s="5">
        <f t="shared" si="315"/>
        <v>3.7449085549762862E-6</v>
      </c>
      <c r="AU147" s="5">
        <f t="shared" si="316"/>
        <v>2.0528740284753609E-6</v>
      </c>
      <c r="AV147" s="5">
        <f t="shared" si="317"/>
        <v>8.4400427572296436E-7</v>
      </c>
      <c r="AW147" s="5">
        <f t="shared" si="318"/>
        <v>3.7680973298139788E-9</v>
      </c>
      <c r="AX147" s="5">
        <f t="shared" si="319"/>
        <v>3.9415118702040433E-3</v>
      </c>
      <c r="AY147" s="5">
        <f t="shared" si="320"/>
        <v>1.1711920985749173E-3</v>
      </c>
      <c r="AZ147" s="5">
        <f t="shared" si="321"/>
        <v>1.7400568321684508E-4</v>
      </c>
      <c r="BA147" s="5">
        <f t="shared" si="322"/>
        <v>1.7234848623382775E-5</v>
      </c>
      <c r="BB147" s="5">
        <f t="shared" si="323"/>
        <v>1.2803030405941505E-6</v>
      </c>
      <c r="BC147" s="5">
        <f t="shared" si="324"/>
        <v>7.6086580698166758E-8</v>
      </c>
      <c r="BD147" s="5">
        <f t="shared" si="325"/>
        <v>1.3715150642619637E-7</v>
      </c>
      <c r="BE147" s="5">
        <f t="shared" si="326"/>
        <v>2.2555004591592204E-7</v>
      </c>
      <c r="BF147" s="5">
        <f t="shared" si="327"/>
        <v>1.8546213796073067E-7</v>
      </c>
      <c r="BG147" s="5">
        <f t="shared" si="328"/>
        <v>1.0166614236258946E-7</v>
      </c>
      <c r="BH147" s="5">
        <f t="shared" si="329"/>
        <v>4.1798306988184972E-8</v>
      </c>
      <c r="BI147" s="5">
        <f t="shared" si="330"/>
        <v>1.3747730967090889E-8</v>
      </c>
      <c r="BJ147" s="8">
        <f t="shared" si="331"/>
        <v>0.71370825293389717</v>
      </c>
      <c r="BK147" s="8">
        <f t="shared" si="332"/>
        <v>0.22378352822005032</v>
      </c>
      <c r="BL147" s="8">
        <f t="shared" si="333"/>
        <v>6.1493604118727424E-2</v>
      </c>
      <c r="BM147" s="8">
        <f t="shared" si="334"/>
        <v>0.30598274665310421</v>
      </c>
      <c r="BN147" s="8">
        <f t="shared" si="335"/>
        <v>0.69245876568060949</v>
      </c>
    </row>
    <row r="148" spans="1:66" x14ac:dyDescent="0.25">
      <c r="A148" t="s">
        <v>99</v>
      </c>
      <c r="B148" t="s">
        <v>395</v>
      </c>
      <c r="C148" t="s">
        <v>117</v>
      </c>
      <c r="D148" s="11">
        <v>44350</v>
      </c>
      <c r="E148">
        <f>VLOOKUP(A148,home!$A$2:$E$405,3,FALSE)</f>
        <v>1.33549783549784</v>
      </c>
      <c r="F148">
        <f>VLOOKUP(B148,home!$B$2:$E$405,3,FALSE)</f>
        <v>1.1000000000000001</v>
      </c>
      <c r="G148">
        <f>VLOOKUP(C148,away!$B$2:$E$405,4,FALSE)</f>
        <v>1.06</v>
      </c>
      <c r="H148">
        <f>VLOOKUP(A148,away!$A$2:$E$405,3,FALSE)</f>
        <v>1.2380952380952399</v>
      </c>
      <c r="I148">
        <f>VLOOKUP(C148,away!$B$2:$E$405,3,FALSE)</f>
        <v>0.75</v>
      </c>
      <c r="J148">
        <f>VLOOKUP(B148,home!$B$2:$E$405,4,FALSE)</f>
        <v>1.1100000000000001</v>
      </c>
      <c r="K148" s="3">
        <f t="shared" si="280"/>
        <v>1.5571904761904816</v>
      </c>
      <c r="L148" s="3">
        <f t="shared" si="281"/>
        <v>1.0307142857142872</v>
      </c>
      <c r="M148" s="5">
        <f t="shared" si="282"/>
        <v>7.5177389716125823E-2</v>
      </c>
      <c r="N148" s="5">
        <f t="shared" si="283"/>
        <v>0.1170655152908114</v>
      </c>
      <c r="O148" s="5">
        <f t="shared" si="284"/>
        <v>7.7486409543121235E-2</v>
      </c>
      <c r="P148" s="5">
        <f t="shared" si="285"/>
        <v>0.12066109897474364</v>
      </c>
      <c r="Q148" s="5">
        <f t="shared" si="286"/>
        <v>9.1146652750591362E-2</v>
      </c>
      <c r="R148" s="5">
        <f t="shared" si="287"/>
        <v>3.9933174632401466E-2</v>
      </c>
      <c r="S148" s="5">
        <f t="shared" si="288"/>
        <v>4.8415823097772107E-2</v>
      </c>
      <c r="T148" s="5">
        <f t="shared" si="289"/>
        <v>9.394615708507395E-2</v>
      </c>
      <c r="U148" s="5">
        <f t="shared" si="290"/>
        <v>6.2183559221626904E-2</v>
      </c>
      <c r="V148" s="5">
        <f t="shared" si="291"/>
        <v>8.6342544758372143E-3</v>
      </c>
      <c r="W148" s="5">
        <f t="shared" si="292"/>
        <v>4.7310899866620619E-2</v>
      </c>
      <c r="X148" s="5">
        <f t="shared" si="293"/>
        <v>4.8764020362524037E-2</v>
      </c>
      <c r="Y148" s="5">
        <f t="shared" si="294"/>
        <v>2.5130886208257961E-2</v>
      </c>
      <c r="Z148" s="5">
        <f t="shared" si="295"/>
        <v>1.3719897855846526E-2</v>
      </c>
      <c r="AA148" s="5">
        <f t="shared" si="296"/>
        <v>2.1364494275430423E-2</v>
      </c>
      <c r="AB148" s="5">
        <f t="shared" si="297"/>
        <v>1.663429350716316E-2</v>
      </c>
      <c r="AC148" s="5">
        <f t="shared" si="298"/>
        <v>8.6613361894454248E-4</v>
      </c>
      <c r="AD148" s="5">
        <f t="shared" si="299"/>
        <v>1.8418020673075783E-2</v>
      </c>
      <c r="AE148" s="5">
        <f t="shared" si="300"/>
        <v>1.8983717022320282E-2</v>
      </c>
      <c r="AF148" s="5">
        <f t="shared" si="301"/>
        <v>9.7833941654315026E-3</v>
      </c>
      <c r="AG148" s="5">
        <f t="shared" si="302"/>
        <v>3.3612947096946862E-3</v>
      </c>
      <c r="AH148" s="5">
        <f t="shared" si="303"/>
        <v>3.5353236796404576E-3</v>
      </c>
      <c r="AI148" s="5">
        <f t="shared" si="304"/>
        <v>5.5051723641868101E-3</v>
      </c>
      <c r="AJ148" s="5">
        <f t="shared" si="305"/>
        <v>4.2863009876493692E-3</v>
      </c>
      <c r="AK148" s="5">
        <f t="shared" si="306"/>
        <v>2.2248623586844847E-3</v>
      </c>
      <c r="AL148" s="5">
        <f t="shared" si="307"/>
        <v>5.5606418214546154E-5</v>
      </c>
      <c r="AM148" s="5">
        <f t="shared" si="308"/>
        <v>5.7360732764786026E-3</v>
      </c>
      <c r="AN148" s="5">
        <f t="shared" si="309"/>
        <v>5.912252669970453E-3</v>
      </c>
      <c r="AO148" s="5">
        <f t="shared" si="310"/>
        <v>3.0469216438454919E-3</v>
      </c>
      <c r="AP148" s="5">
        <f t="shared" si="311"/>
        <v>1.0468352219212029E-3</v>
      </c>
      <c r="AQ148" s="5">
        <f t="shared" si="312"/>
        <v>2.6974700450576743E-4</v>
      </c>
      <c r="AR148" s="5">
        <f t="shared" si="313"/>
        <v>7.2878172424588415E-4</v>
      </c>
      <c r="AS148" s="5">
        <f t="shared" si="314"/>
        <v>1.1348519602173686E-3</v>
      </c>
      <c r="AT148" s="5">
        <f t="shared" si="315"/>
        <v>8.8359033216829294E-4</v>
      </c>
      <c r="AU148" s="5">
        <f t="shared" si="316"/>
        <v>4.586394833688167E-4</v>
      </c>
      <c r="AV148" s="5">
        <f t="shared" si="317"/>
        <v>1.7854725887671099E-4</v>
      </c>
      <c r="AW148" s="5">
        <f t="shared" si="318"/>
        <v>2.4791480069679642E-6</v>
      </c>
      <c r="AX148" s="5">
        <f t="shared" si="319"/>
        <v>1.4886931128105356E-3</v>
      </c>
      <c r="AY148" s="5">
        <f t="shared" si="320"/>
        <v>1.53441725841829E-3</v>
      </c>
      <c r="AZ148" s="5">
        <f t="shared" si="321"/>
        <v>7.9077289424914123E-4</v>
      </c>
      <c r="BA148" s="5">
        <f t="shared" si="322"/>
        <v>2.7168697295274115E-4</v>
      </c>
      <c r="BB148" s="5">
        <f t="shared" si="323"/>
        <v>7.0007911066215345E-5</v>
      </c>
      <c r="BC148" s="5">
        <f t="shared" si="324"/>
        <v>1.4431630809792703E-5</v>
      </c>
      <c r="BD148" s="5">
        <f t="shared" si="325"/>
        <v>1.2519428905795384E-4</v>
      </c>
      <c r="BE148" s="5">
        <f t="shared" si="326"/>
        <v>1.9495135459448394E-4</v>
      </c>
      <c r="BF148" s="5">
        <f t="shared" si="327"/>
        <v>1.5178819634748198E-4</v>
      </c>
      <c r="BG148" s="5">
        <f t="shared" si="328"/>
        <v>7.8787711250143271E-5</v>
      </c>
      <c r="BH148" s="5">
        <f t="shared" si="329"/>
        <v>3.0671868399892182E-5</v>
      </c>
      <c r="BI148" s="5">
        <f t="shared" si="330"/>
        <v>9.5523882718559773E-6</v>
      </c>
      <c r="BJ148" s="8">
        <f t="shared" si="331"/>
        <v>0.49409239773142988</v>
      </c>
      <c r="BK148" s="8">
        <f t="shared" si="332"/>
        <v>0.25534472356005616</v>
      </c>
      <c r="BL148" s="8">
        <f t="shared" si="333"/>
        <v>0.23712894713670324</v>
      </c>
      <c r="BM148" s="8">
        <f t="shared" si="334"/>
        <v>0.47728378726582954</v>
      </c>
      <c r="BN148" s="8">
        <f t="shared" si="335"/>
        <v>0.52147024090779492</v>
      </c>
    </row>
    <row r="149" spans="1:66" x14ac:dyDescent="0.25">
      <c r="A149" t="s">
        <v>99</v>
      </c>
      <c r="B149" t="s">
        <v>112</v>
      </c>
      <c r="C149" t="s">
        <v>109</v>
      </c>
      <c r="D149" s="11">
        <v>44350</v>
      </c>
      <c r="E149">
        <f>VLOOKUP(A149,home!$A$2:$E$405,3,FALSE)</f>
        <v>1.33549783549784</v>
      </c>
      <c r="F149">
        <f>VLOOKUP(B149,home!$B$2:$E$405,3,FALSE)</f>
        <v>0.6</v>
      </c>
      <c r="G149">
        <f>VLOOKUP(C149,away!$B$2:$E$405,4,FALSE)</f>
        <v>0.79</v>
      </c>
      <c r="H149">
        <f>VLOOKUP(A149,away!$A$2:$E$405,3,FALSE)</f>
        <v>1.2380952380952399</v>
      </c>
      <c r="I149">
        <f>VLOOKUP(C149,away!$B$2:$E$405,3,FALSE)</f>
        <v>1.21</v>
      </c>
      <c r="J149">
        <f>VLOOKUP(B149,home!$B$2:$E$405,4,FALSE)</f>
        <v>0.89</v>
      </c>
      <c r="K149" s="3">
        <f t="shared" si="280"/>
        <v>0.63302597402597616</v>
      </c>
      <c r="L149" s="3">
        <f t="shared" si="281"/>
        <v>1.3333047619047638</v>
      </c>
      <c r="M149" s="5">
        <f t="shared" si="282"/>
        <v>0.13996950018465679</v>
      </c>
      <c r="N149" s="5">
        <f t="shared" si="283"/>
        <v>8.8604329188321437E-2</v>
      </c>
      <c r="O149" s="5">
        <f t="shared" si="284"/>
        <v>0.18662200111763264</v>
      </c>
      <c r="P149" s="5">
        <f t="shared" si="285"/>
        <v>0.11813657403216622</v>
      </c>
      <c r="Q149" s="5">
        <f t="shared" si="286"/>
        <v>2.8044420893677698E-2</v>
      </c>
      <c r="R149" s="5">
        <f t="shared" si="287"/>
        <v>0.12441200138316788</v>
      </c>
      <c r="S149" s="5">
        <f t="shared" si="288"/>
        <v>2.4927305780269096E-2</v>
      </c>
      <c r="T149" s="5">
        <f t="shared" si="289"/>
        <v>3.7391759922401929E-2</v>
      </c>
      <c r="U149" s="5">
        <f t="shared" si="290"/>
        <v>7.8756028356100946E-2</v>
      </c>
      <c r="V149" s="5">
        <f t="shared" si="291"/>
        <v>2.3376731683594555E-3</v>
      </c>
      <c r="W149" s="5">
        <f t="shared" si="292"/>
        <v>5.9176156174049217E-3</v>
      </c>
      <c r="X149" s="5">
        <f t="shared" si="293"/>
        <v>7.8899850818079809E-3</v>
      </c>
      <c r="Y149" s="5">
        <f t="shared" si="294"/>
        <v>5.2598773404660647E-3</v>
      </c>
      <c r="Z149" s="5">
        <f t="shared" si="295"/>
        <v>5.5293037960759912E-2</v>
      </c>
      <c r="AA149" s="5">
        <f t="shared" si="296"/>
        <v>3.5001929211965321E-2</v>
      </c>
      <c r="AB149" s="5">
        <f t="shared" si="297"/>
        <v>1.1078565166096307E-2</v>
      </c>
      <c r="AC149" s="5">
        <f t="shared" si="298"/>
        <v>1.2331467701560481E-4</v>
      </c>
      <c r="AD149" s="5">
        <f t="shared" si="299"/>
        <v>9.3650109752976937E-4</v>
      </c>
      <c r="AE149" s="5">
        <f t="shared" si="300"/>
        <v>1.2486413728654791E-3</v>
      </c>
      <c r="AF149" s="5">
        <f t="shared" si="301"/>
        <v>8.3240974417642262E-4</v>
      </c>
      <c r="AG149" s="5">
        <f t="shared" si="302"/>
        <v>3.6995195858878337E-4</v>
      </c>
      <c r="AH149" s="5">
        <f t="shared" si="303"/>
        <v>1.8430617703315527E-2</v>
      </c>
      <c r="AI149" s="5">
        <f t="shared" si="304"/>
        <v>1.1667059723541715E-2</v>
      </c>
      <c r="AJ149" s="5">
        <f t="shared" si="305"/>
        <v>3.6927759227571143E-3</v>
      </c>
      <c r="AK149" s="5">
        <f t="shared" si="306"/>
        <v>7.7920769178766521E-4</v>
      </c>
      <c r="AL149" s="5">
        <f t="shared" si="307"/>
        <v>4.1631851085522629E-6</v>
      </c>
      <c r="AM149" s="5">
        <f t="shared" si="308"/>
        <v>1.1856590388803564E-4</v>
      </c>
      <c r="AN149" s="5">
        <f t="shared" si="309"/>
        <v>1.5808448425346048E-4</v>
      </c>
      <c r="AO149" s="5">
        <f t="shared" si="310"/>
        <v>1.0538739781919875E-4</v>
      </c>
      <c r="AP149" s="5">
        <f t="shared" si="311"/>
        <v>4.683783978569646E-5</v>
      </c>
      <c r="AQ149" s="5">
        <f t="shared" si="312"/>
        <v>1.5612278705900385E-5</v>
      </c>
      <c r="AR149" s="5">
        <f t="shared" si="313"/>
        <v>4.9147260697353645E-3</v>
      </c>
      <c r="AS149" s="5">
        <f t="shared" si="314"/>
        <v>3.1111492573650873E-3</v>
      </c>
      <c r="AT149" s="5">
        <f t="shared" si="315"/>
        <v>9.8471914449186335E-4</v>
      </c>
      <c r="AU149" s="5">
        <f t="shared" si="316"/>
        <v>2.0778426519466259E-4</v>
      </c>
      <c r="AV149" s="5">
        <f t="shared" si="317"/>
        <v>3.2883209215530747E-5</v>
      </c>
      <c r="AW149" s="5">
        <f t="shared" si="318"/>
        <v>9.7605475386750726E-8</v>
      </c>
      <c r="AX149" s="5">
        <f t="shared" si="319"/>
        <v>1.2509216132499E-5</v>
      </c>
      <c r="AY149" s="5">
        <f t="shared" si="320"/>
        <v>1.6678597437156809E-5</v>
      </c>
      <c r="AZ149" s="5">
        <f t="shared" si="321"/>
        <v>1.1118826692426883E-5</v>
      </c>
      <c r="BA149" s="5">
        <f t="shared" si="322"/>
        <v>4.9415948586021845E-6</v>
      </c>
      <c r="BB149" s="5">
        <f t="shared" si="323"/>
        <v>1.6471629890945987E-6</v>
      </c>
      <c r="BC149" s="5">
        <f t="shared" si="324"/>
        <v>4.3923405139862236E-7</v>
      </c>
      <c r="BD149" s="5">
        <f t="shared" si="325"/>
        <v>1.0921379453726063E-3</v>
      </c>
      <c r="BE149" s="5">
        <f t="shared" si="326"/>
        <v>6.9135168664022264E-4</v>
      </c>
      <c r="BF149" s="5">
        <f t="shared" si="327"/>
        <v>2.1882178741496416E-4</v>
      </c>
      <c r="BG149" s="5">
        <f t="shared" si="328"/>
        <v>4.6173291705487598E-5</v>
      </c>
      <c r="BH149" s="5">
        <f t="shared" si="329"/>
        <v>7.307223238962951E-6</v>
      </c>
      <c r="BI149" s="5">
        <f t="shared" si="330"/>
        <v>9.2513242165395445E-7</v>
      </c>
      <c r="BJ149" s="8">
        <f t="shared" si="331"/>
        <v>0.17698731475385396</v>
      </c>
      <c r="BK149" s="8">
        <f t="shared" si="332"/>
        <v>0.28551520962501287</v>
      </c>
      <c r="BL149" s="8">
        <f t="shared" si="333"/>
        <v>0.48174816528916153</v>
      </c>
      <c r="BM149" s="8">
        <f t="shared" si="334"/>
        <v>0.31373831983720374</v>
      </c>
      <c r="BN149" s="8">
        <f t="shared" si="335"/>
        <v>0.68578882679962261</v>
      </c>
    </row>
    <row r="150" spans="1:66" x14ac:dyDescent="0.25">
      <c r="A150" t="s">
        <v>99</v>
      </c>
      <c r="B150" t="s">
        <v>113</v>
      </c>
      <c r="C150" t="s">
        <v>105</v>
      </c>
      <c r="D150" s="11">
        <v>44350</v>
      </c>
      <c r="E150">
        <f>VLOOKUP(A150,home!$A$2:$E$405,3,FALSE)</f>
        <v>1.33549783549784</v>
      </c>
      <c r="F150">
        <f>VLOOKUP(B150,home!$B$2:$E$405,3,FALSE)</f>
        <v>0.99</v>
      </c>
      <c r="G150">
        <f>VLOOKUP(C150,away!$B$2:$E$405,4,FALSE)</f>
        <v>0.64</v>
      </c>
      <c r="H150">
        <f>VLOOKUP(A150,away!$A$2:$E$405,3,FALSE)</f>
        <v>1.2380952380952399</v>
      </c>
      <c r="I150">
        <f>VLOOKUP(C150,away!$B$2:$E$405,3,FALSE)</f>
        <v>0.94</v>
      </c>
      <c r="J150">
        <f>VLOOKUP(B150,home!$B$2:$E$405,4,FALSE)</f>
        <v>0.72</v>
      </c>
      <c r="K150" s="3">
        <f t="shared" si="280"/>
        <v>0.84617142857143135</v>
      </c>
      <c r="L150" s="3">
        <f t="shared" si="281"/>
        <v>0.83794285714285821</v>
      </c>
      <c r="M150" s="5">
        <f t="shared" si="282"/>
        <v>0.18560875549967229</v>
      </c>
      <c r="N150" s="5">
        <f t="shared" si="283"/>
        <v>0.15705682579652322</v>
      </c>
      <c r="O150" s="5">
        <f t="shared" si="284"/>
        <v>0.15552953089412558</v>
      </c>
      <c r="P150" s="5">
        <f t="shared" si="285"/>
        <v>0.13160464534172681</v>
      </c>
      <c r="Q150" s="5">
        <f t="shared" si="286"/>
        <v>6.6448499325569232E-2</v>
      </c>
      <c r="R150" s="5">
        <f t="shared" si="287"/>
        <v>6.5162429743756009E-2</v>
      </c>
      <c r="S150" s="5">
        <f t="shared" si="288"/>
        <v>2.3328348154826505E-2</v>
      </c>
      <c r="T150" s="5">
        <f t="shared" si="289"/>
        <v>5.5680045377722767E-2</v>
      </c>
      <c r="U150" s="5">
        <f t="shared" si="290"/>
        <v>5.5138586265459547E-2</v>
      </c>
      <c r="V150" s="5">
        <f t="shared" si="291"/>
        <v>1.8378676737762999E-3</v>
      </c>
      <c r="W150" s="5">
        <f t="shared" si="292"/>
        <v>1.8742273866914908E-2</v>
      </c>
      <c r="X150" s="5">
        <f t="shared" si="293"/>
        <v>1.57049545133966E-2</v>
      </c>
      <c r="Y150" s="5">
        <f t="shared" si="294"/>
        <v>6.5799272281270868E-3</v>
      </c>
      <c r="Z150" s="5">
        <f t="shared" si="295"/>
        <v>1.8200797519284564E-2</v>
      </c>
      <c r="AA150" s="5">
        <f t="shared" si="296"/>
        <v>1.5400994838032383E-2</v>
      </c>
      <c r="AB150" s="5">
        <f t="shared" si="297"/>
        <v>6.5159409017595503E-3</v>
      </c>
      <c r="AC150" s="5">
        <f t="shared" si="298"/>
        <v>8.1445485539332959E-5</v>
      </c>
      <c r="AD150" s="5">
        <f t="shared" si="299"/>
        <v>3.9647941631610973E-3</v>
      </c>
      <c r="AE150" s="5">
        <f t="shared" si="300"/>
        <v>3.3222709490625369E-3</v>
      </c>
      <c r="AF150" s="5">
        <f t="shared" si="301"/>
        <v>1.3919366056300887E-3</v>
      </c>
      <c r="AG150" s="5">
        <f t="shared" si="302"/>
        <v>3.8878777876113623E-4</v>
      </c>
      <c r="AH150" s="5">
        <f t="shared" si="303"/>
        <v>3.8128070688969872E-3</v>
      </c>
      <c r="AI150" s="5">
        <f t="shared" si="304"/>
        <v>3.2262884043558152E-3</v>
      </c>
      <c r="AJ150" s="5">
        <f t="shared" si="305"/>
        <v>1.3649965340486018E-3</v>
      </c>
      <c r="AK150" s="5">
        <f t="shared" si="306"/>
        <v>3.850070224036527E-4</v>
      </c>
      <c r="AL150" s="5">
        <f t="shared" si="307"/>
        <v>2.3099350481033928E-6</v>
      </c>
      <c r="AM150" s="5">
        <f t="shared" si="308"/>
        <v>6.7097910820673983E-4</v>
      </c>
      <c r="AN150" s="5">
        <f t="shared" si="309"/>
        <v>5.6224215101392252E-4</v>
      </c>
      <c r="AO150" s="5">
        <f t="shared" si="310"/>
        <v>2.3556339721337631E-4</v>
      </c>
      <c r="AP150" s="5">
        <f t="shared" si="311"/>
        <v>6.5796222033084862E-5</v>
      </c>
      <c r="AQ150" s="5">
        <f t="shared" si="312"/>
        <v>1.3783368569902247E-5</v>
      </c>
      <c r="AR150" s="5">
        <f t="shared" si="313"/>
        <v>6.3898288980920577E-4</v>
      </c>
      <c r="AS150" s="5">
        <f t="shared" si="314"/>
        <v>5.4068906470255713E-4</v>
      </c>
      <c r="AT150" s="5">
        <f t="shared" si="315"/>
        <v>2.2875781914615692E-4</v>
      </c>
      <c r="AU150" s="5">
        <f t="shared" si="316"/>
        <v>6.4522776874596246E-5</v>
      </c>
      <c r="AV150" s="5">
        <f t="shared" si="317"/>
        <v>1.3649332570843204E-5</v>
      </c>
      <c r="AW150" s="5">
        <f t="shared" si="318"/>
        <v>4.5495666101778657E-8</v>
      </c>
      <c r="AX150" s="5">
        <f t="shared" si="319"/>
        <v>9.4627225088813609E-5</v>
      </c>
      <c r="AY150" s="5">
        <f t="shared" si="320"/>
        <v>7.9292207354420823E-5</v>
      </c>
      <c r="AZ150" s="5">
        <f t="shared" si="321"/>
        <v>3.3221169389863666E-5</v>
      </c>
      <c r="BA150" s="5">
        <f t="shared" si="322"/>
        <v>9.2791471987230783E-6</v>
      </c>
      <c r="BB150" s="5">
        <f t="shared" si="323"/>
        <v>1.9438487788867906E-6</v>
      </c>
      <c r="BC150" s="5">
        <f t="shared" si="324"/>
        <v>3.257668399268108E-7</v>
      </c>
      <c r="BD150" s="5">
        <f t="shared" si="325"/>
        <v>8.9238524725354328E-5</v>
      </c>
      <c r="BE150" s="5">
        <f t="shared" si="326"/>
        <v>7.551108995046006E-5</v>
      </c>
      <c r="BF150" s="5">
        <f t="shared" si="327"/>
        <v>3.1947663428183325E-5</v>
      </c>
      <c r="BG150" s="5">
        <f t="shared" si="328"/>
        <v>9.0110666675150523E-6</v>
      </c>
      <c r="BH150" s="5">
        <f t="shared" si="329"/>
        <v>1.9062267887509045E-6</v>
      </c>
      <c r="BI150" s="5">
        <f t="shared" si="330"/>
        <v>3.2259892900369706E-7</v>
      </c>
      <c r="BJ150" s="8">
        <f t="shared" si="331"/>
        <v>0.33104736921655625</v>
      </c>
      <c r="BK150" s="8">
        <f t="shared" si="332"/>
        <v>0.34254266429794378</v>
      </c>
      <c r="BL150" s="8">
        <f t="shared" si="333"/>
        <v>0.30823112072643066</v>
      </c>
      <c r="BM150" s="8">
        <f t="shared" si="334"/>
        <v>0.23853201844715402</v>
      </c>
      <c r="BN150" s="8">
        <f t="shared" si="335"/>
        <v>0.76141068660137312</v>
      </c>
    </row>
    <row r="151" spans="1:66" x14ac:dyDescent="0.25">
      <c r="A151" t="s">
        <v>99</v>
      </c>
      <c r="B151" t="s">
        <v>417</v>
      </c>
      <c r="C151" t="s">
        <v>108</v>
      </c>
      <c r="D151" s="11">
        <v>44350</v>
      </c>
      <c r="E151">
        <f>VLOOKUP(A151,home!$A$2:$E$405,3,FALSE)</f>
        <v>1.33549783549784</v>
      </c>
      <c r="F151">
        <f>VLOOKUP(B151,home!$B$2:$E$405,3,FALSE)</f>
        <v>1.04</v>
      </c>
      <c r="G151">
        <f>VLOOKUP(C151,away!$B$2:$E$405,4,FALSE)</f>
        <v>0.75</v>
      </c>
      <c r="H151">
        <f>VLOOKUP(A151,away!$A$2:$E$405,3,FALSE)</f>
        <v>1.2380952380952399</v>
      </c>
      <c r="I151">
        <f>VLOOKUP(C151,away!$B$2:$E$405,3,FALSE)</f>
        <v>0.71</v>
      </c>
      <c r="J151">
        <f>VLOOKUP(B151,home!$B$2:$E$405,4,FALSE)</f>
        <v>1.03</v>
      </c>
      <c r="K151" s="3">
        <f t="shared" si="280"/>
        <v>1.0416883116883151</v>
      </c>
      <c r="L151" s="3">
        <f t="shared" si="281"/>
        <v>0.9054190476190489</v>
      </c>
      <c r="M151" s="5">
        <f t="shared" si="282"/>
        <v>0.1426862151597475</v>
      </c>
      <c r="N151" s="5">
        <f t="shared" si="283"/>
        <v>0.14863456257095306</v>
      </c>
      <c r="O151" s="5">
        <f t="shared" si="284"/>
        <v>0.12919081703830529</v>
      </c>
      <c r="P151" s="5">
        <f t="shared" si="285"/>
        <v>0.13457656408626625</v>
      </c>
      <c r="Q151" s="5">
        <f t="shared" si="286"/>
        <v>7.7415443271533657E-2</v>
      </c>
      <c r="R151" s="5">
        <f t="shared" si="287"/>
        <v>5.8485913261974588E-2</v>
      </c>
      <c r="S151" s="5">
        <f t="shared" si="288"/>
        <v>3.1731957395093352E-2</v>
      </c>
      <c r="T151" s="5">
        <f t="shared" si="289"/>
        <v>7.0093416917918511E-2</v>
      </c>
      <c r="U151" s="5">
        <f t="shared" si="290"/>
        <v>6.0924092243415551E-2</v>
      </c>
      <c r="V151" s="5">
        <f t="shared" si="291"/>
        <v>3.3253837552893054E-3</v>
      </c>
      <c r="W151" s="5">
        <f t="shared" si="292"/>
        <v>2.6880920800042143E-2</v>
      </c>
      <c r="X151" s="5">
        <f t="shared" si="293"/>
        <v>2.4338497709897235E-2</v>
      </c>
      <c r="Y151" s="5">
        <f t="shared" si="294"/>
        <v>1.101826970848678E-2</v>
      </c>
      <c r="Z151" s="5">
        <f t="shared" si="295"/>
        <v>1.7651419961595777E-2</v>
      </c>
      <c r="AA151" s="5">
        <f t="shared" si="296"/>
        <v>1.8387277858696132E-2</v>
      </c>
      <c r="AB151" s="5">
        <f t="shared" si="297"/>
        <v>9.5769062145845546E-3</v>
      </c>
      <c r="AC151" s="5">
        <f t="shared" si="298"/>
        <v>1.9602398151868168E-4</v>
      </c>
      <c r="AD151" s="5">
        <f t="shared" si="299"/>
        <v>7.0003852512058014E-3</v>
      </c>
      <c r="AE151" s="5">
        <f t="shared" si="300"/>
        <v>6.3382821471131929E-3</v>
      </c>
      <c r="AF151" s="5">
        <f t="shared" si="301"/>
        <v>2.8694006925900238E-3</v>
      </c>
      <c r="AG151" s="5">
        <f t="shared" si="302"/>
        <v>8.6600334744076622E-4</v>
      </c>
      <c r="AH151" s="5">
        <f t="shared" si="303"/>
        <v>3.9954829626879787E-3</v>
      </c>
      <c r="AI151" s="5">
        <f t="shared" si="304"/>
        <v>4.1620479017818682E-3</v>
      </c>
      <c r="AJ151" s="5">
        <f t="shared" si="305"/>
        <v>2.1677783259865242E-3</v>
      </c>
      <c r="AK151" s="5">
        <f t="shared" si="306"/>
        <v>7.5271644817047464E-4</v>
      </c>
      <c r="AL151" s="5">
        <f t="shared" si="307"/>
        <v>7.3953139430489166E-6</v>
      </c>
      <c r="AM151" s="5">
        <f t="shared" si="308"/>
        <v>1.4584438986992715E-3</v>
      </c>
      <c r="AN151" s="5">
        <f t="shared" si="309"/>
        <v>1.320502885766107E-3</v>
      </c>
      <c r="AO151" s="5">
        <f t="shared" si="310"/>
        <v>5.9780423260427727E-4</v>
      </c>
      <c r="AP151" s="5">
        <f t="shared" si="311"/>
        <v>1.8042111298240034E-4</v>
      </c>
      <c r="AQ151" s="5">
        <f t="shared" si="312"/>
        <v>4.083917807172343E-5</v>
      </c>
      <c r="AR151" s="5">
        <f t="shared" si="313"/>
        <v>7.2351727577101726E-4</v>
      </c>
      <c r="AS151" s="5">
        <f t="shared" si="314"/>
        <v>7.5367948947524022E-4</v>
      </c>
      <c r="AT151" s="5">
        <f t="shared" si="315"/>
        <v>3.9254955747278702E-4</v>
      </c>
      <c r="AU151" s="5">
        <f t="shared" si="316"/>
        <v>1.3630476192594092E-4</v>
      </c>
      <c r="AV151" s="5">
        <f t="shared" si="317"/>
        <v>3.5496769331427774E-5</v>
      </c>
      <c r="AW151" s="5">
        <f t="shared" si="318"/>
        <v>1.9374992019308891E-7</v>
      </c>
      <c r="AX151" s="5">
        <f t="shared" si="319"/>
        <v>2.5320732708802786E-4</v>
      </c>
      <c r="AY151" s="5">
        <f t="shared" si="320"/>
        <v>2.2925873694220719E-4</v>
      </c>
      <c r="AZ151" s="5">
        <f t="shared" si="321"/>
        <v>1.0378761363027966E-4</v>
      </c>
      <c r="BA151" s="5">
        <f t="shared" si="322"/>
        <v>3.1323760762593876E-5</v>
      </c>
      <c r="BB151" s="5">
        <f t="shared" si="323"/>
        <v>7.0902824093786683E-6</v>
      </c>
      <c r="BC151" s="5">
        <f t="shared" si="324"/>
        <v>1.2839353492899463E-6</v>
      </c>
      <c r="BD151" s="5">
        <f t="shared" si="325"/>
        <v>1.0918105379408716E-4</v>
      </c>
      <c r="BE151" s="5">
        <f t="shared" si="326"/>
        <v>1.1373262759511376E-4</v>
      </c>
      <c r="BF151" s="5">
        <f t="shared" si="327"/>
        <v>5.9236974411714958E-5</v>
      </c>
      <c r="BG151" s="5">
        <f t="shared" si="328"/>
        <v>2.0568821288154425E-5</v>
      </c>
      <c r="BH151" s="5">
        <f t="shared" si="329"/>
        <v>5.3565751802690632E-6</v>
      </c>
      <c r="BI151" s="5">
        <f t="shared" si="330"/>
        <v>1.1159763511932034E-6</v>
      </c>
      <c r="BJ151" s="8">
        <f t="shared" si="331"/>
        <v>0.37967914538148662</v>
      </c>
      <c r="BK151" s="8">
        <f t="shared" si="332"/>
        <v>0.31275279842880033</v>
      </c>
      <c r="BL151" s="8">
        <f t="shared" si="333"/>
        <v>0.28999377213819999</v>
      </c>
      <c r="BM151" s="8">
        <f t="shared" si="334"/>
        <v>0.30885855553428043</v>
      </c>
      <c r="BN151" s="8">
        <f t="shared" si="335"/>
        <v>0.6909895153887804</v>
      </c>
    </row>
    <row r="152" spans="1:66" x14ac:dyDescent="0.25">
      <c r="A152" t="s">
        <v>99</v>
      </c>
      <c r="B152" t="s">
        <v>101</v>
      </c>
      <c r="C152" t="s">
        <v>118</v>
      </c>
      <c r="D152" s="11">
        <v>44350</v>
      </c>
      <c r="E152">
        <f>VLOOKUP(A152,home!$A$2:$E$405,3,FALSE)</f>
        <v>1.33549783549784</v>
      </c>
      <c r="F152">
        <f>VLOOKUP(B152,home!$B$2:$E$405,3,FALSE)</f>
        <v>1.06</v>
      </c>
      <c r="G152">
        <f>VLOOKUP(C152,away!$B$2:$E$405,4,FALSE)</f>
        <v>1.22</v>
      </c>
      <c r="H152">
        <f>VLOOKUP(A152,away!$A$2:$E$405,3,FALSE)</f>
        <v>1.2380952380952399</v>
      </c>
      <c r="I152">
        <f>VLOOKUP(C152,away!$B$2:$E$405,3,FALSE)</f>
        <v>1.06</v>
      </c>
      <c r="J152">
        <f>VLOOKUP(B152,home!$B$2:$E$405,4,FALSE)</f>
        <v>0.77</v>
      </c>
      <c r="K152" s="3">
        <f t="shared" si="280"/>
        <v>1.7270658008658066</v>
      </c>
      <c r="L152" s="3">
        <f t="shared" si="281"/>
        <v>1.0105333333333348</v>
      </c>
      <c r="M152" s="5">
        <f t="shared" si="282"/>
        <v>6.4725557876589859E-2</v>
      </c>
      <c r="N152" s="5">
        <f t="shared" si="283"/>
        <v>0.11178529745061876</v>
      </c>
      <c r="O152" s="5">
        <f t="shared" si="284"/>
        <v>6.5407333752890026E-2</v>
      </c>
      <c r="P152" s="5">
        <f t="shared" si="285"/>
        <v>0.11296276925043211</v>
      </c>
      <c r="Q152" s="5">
        <f t="shared" si="286"/>
        <v>9.6530282133287668E-2</v>
      </c>
      <c r="R152" s="5">
        <f t="shared" si="287"/>
        <v>3.3048145500876945E-2</v>
      </c>
      <c r="S152" s="5">
        <f t="shared" si="288"/>
        <v>4.9287281776143888E-2</v>
      </c>
      <c r="T152" s="5">
        <f t="shared" si="289"/>
        <v>9.754706777175845E-2</v>
      </c>
      <c r="U152" s="5">
        <f t="shared" si="290"/>
        <v>5.7076321876601742E-2</v>
      </c>
      <c r="V152" s="5">
        <f t="shared" si="291"/>
        <v>9.5576667958843665E-3</v>
      </c>
      <c r="W152" s="5">
        <f t="shared" si="292"/>
        <v>5.5571383006776255E-2</v>
      </c>
      <c r="X152" s="5">
        <f t="shared" si="293"/>
        <v>5.6156734907781045E-2</v>
      </c>
      <c r="Y152" s="5">
        <f t="shared" si="294"/>
        <v>2.8374126257738209E-2</v>
      </c>
      <c r="Z152" s="5">
        <f t="shared" si="295"/>
        <v>1.1132084211162081E-2</v>
      </c>
      <c r="AA152" s="5">
        <f t="shared" si="296"/>
        <v>1.922584193345624E-2</v>
      </c>
      <c r="AB152" s="5">
        <f t="shared" si="297"/>
        <v>1.6602147048062007E-2</v>
      </c>
      <c r="AC152" s="5">
        <f t="shared" si="298"/>
        <v>1.0425368898466624E-3</v>
      </c>
      <c r="AD152" s="5">
        <f t="shared" si="299"/>
        <v>2.3993858774454622E-2</v>
      </c>
      <c r="AE152" s="5">
        <f t="shared" si="300"/>
        <v>2.424659408687891E-2</v>
      </c>
      <c r="AF152" s="5">
        <f t="shared" si="301"/>
        <v>1.2250995772297034E-2</v>
      </c>
      <c r="AG152" s="5">
        <f t="shared" si="302"/>
        <v>4.1266798648106392E-3</v>
      </c>
      <c r="AH152" s="5">
        <f t="shared" si="303"/>
        <v>2.8123355412132504E-3</v>
      </c>
      <c r="AI152" s="5">
        <f t="shared" si="304"/>
        <v>4.8570885337888342E-3</v>
      </c>
      <c r="AJ152" s="5">
        <f t="shared" si="305"/>
        <v>4.1942557492420703E-3</v>
      </c>
      <c r="AK152" s="5">
        <f t="shared" si="306"/>
        <v>2.4145852215335904E-3</v>
      </c>
      <c r="AL152" s="5">
        <f t="shared" si="307"/>
        <v>7.2779815569828498E-5</v>
      </c>
      <c r="AM152" s="5">
        <f t="shared" si="308"/>
        <v>8.2877945840329047E-3</v>
      </c>
      <c r="AN152" s="5">
        <f t="shared" si="309"/>
        <v>8.3750926869847302E-3</v>
      </c>
      <c r="AO152" s="5">
        <f t="shared" si="310"/>
        <v>4.2316551649771578E-3</v>
      </c>
      <c r="AP152" s="5">
        <f t="shared" si="311"/>
        <v>1.425409533127197E-3</v>
      </c>
      <c r="AQ152" s="5">
        <f t="shared" si="312"/>
        <v>3.6010596171903465E-4</v>
      </c>
      <c r="AR152" s="5">
        <f t="shared" si="313"/>
        <v>5.683917617828071E-4</v>
      </c>
      <c r="AS152" s="5">
        <f t="shared" si="314"/>
        <v>9.8164997326895048E-4</v>
      </c>
      <c r="AT152" s="5">
        <f t="shared" si="315"/>
        <v>8.4768704862681901E-4</v>
      </c>
      <c r="AU152" s="5">
        <f t="shared" si="316"/>
        <v>4.8800377050674975E-4</v>
      </c>
      <c r="AV152" s="5">
        <f t="shared" si="317"/>
        <v>2.1070365568394322E-4</v>
      </c>
      <c r="AW152" s="5">
        <f t="shared" si="318"/>
        <v>3.528320094023855E-6</v>
      </c>
      <c r="AX152" s="5">
        <f t="shared" si="319"/>
        <v>2.3855944317806793E-3</v>
      </c>
      <c r="AY152" s="5">
        <f t="shared" si="320"/>
        <v>2.4107226931287728E-3</v>
      </c>
      <c r="AZ152" s="5">
        <f t="shared" si="321"/>
        <v>1.2180578194148663E-3</v>
      </c>
      <c r="BA152" s="5">
        <f t="shared" si="322"/>
        <v>4.1029600948201277E-4</v>
      </c>
      <c r="BB152" s="5">
        <f t="shared" si="323"/>
        <v>1.0365444852880595E-4</v>
      </c>
      <c r="BC152" s="5">
        <f t="shared" si="324"/>
        <v>2.0949255077328582E-5</v>
      </c>
      <c r="BD152" s="5">
        <f t="shared" si="325"/>
        <v>9.5729803612264425E-5</v>
      </c>
      <c r="BE152" s="5">
        <f t="shared" si="326"/>
        <v>1.6533166994234182E-4</v>
      </c>
      <c r="BF152" s="5">
        <f t="shared" si="327"/>
        <v>1.4276933647872593E-4</v>
      </c>
      <c r="BG152" s="5">
        <f t="shared" si="328"/>
        <v>8.2190679481570209E-5</v>
      </c>
      <c r="BH152" s="5">
        <f t="shared" si="329"/>
        <v>3.5487177920635711E-5</v>
      </c>
      <c r="BI152" s="5">
        <f t="shared" si="330"/>
        <v>1.2257738271194015E-5</v>
      </c>
      <c r="BJ152" s="8">
        <f t="shared" si="331"/>
        <v>0.53981235261465521</v>
      </c>
      <c r="BK152" s="8">
        <f t="shared" si="332"/>
        <v>0.24005931509759551</v>
      </c>
      <c r="BL152" s="8">
        <f t="shared" si="333"/>
        <v>0.20926825777324065</v>
      </c>
      <c r="BM152" s="8">
        <f t="shared" si="334"/>
        <v>0.51340542935892342</v>
      </c>
      <c r="BN152" s="8">
        <f t="shared" si="335"/>
        <v>0.4844593859646954</v>
      </c>
    </row>
    <row r="153" spans="1:66" x14ac:dyDescent="0.25">
      <c r="A153" t="s">
        <v>99</v>
      </c>
      <c r="B153" t="s">
        <v>119</v>
      </c>
      <c r="C153" t="s">
        <v>115</v>
      </c>
      <c r="D153" s="11">
        <v>44350</v>
      </c>
      <c r="E153">
        <f>VLOOKUP(A153,home!$A$2:$E$405,3,FALSE)</f>
        <v>1.33549783549784</v>
      </c>
      <c r="F153">
        <f>VLOOKUP(B153,home!$B$2:$E$405,3,FALSE)</f>
        <v>0.71</v>
      </c>
      <c r="G153">
        <f>VLOOKUP(C153,away!$B$2:$E$405,4,FALSE)</f>
        <v>1.1399999999999999</v>
      </c>
      <c r="H153">
        <f>VLOOKUP(A153,away!$A$2:$E$405,3,FALSE)</f>
        <v>1.2380952380952399</v>
      </c>
      <c r="I153">
        <f>VLOOKUP(C153,away!$B$2:$E$405,3,FALSE)</f>
        <v>0.99</v>
      </c>
      <c r="J153">
        <f>VLOOKUP(B153,home!$B$2:$E$405,4,FALSE)</f>
        <v>1.53</v>
      </c>
      <c r="K153" s="3">
        <f t="shared" si="280"/>
        <v>1.0809519480519514</v>
      </c>
      <c r="L153" s="3">
        <f t="shared" si="281"/>
        <v>1.8753428571428599</v>
      </c>
      <c r="M153" s="5">
        <f t="shared" si="282"/>
        <v>5.2011272492348284E-2</v>
      </c>
      <c r="N153" s="5">
        <f t="shared" si="283"/>
        <v>5.6221686321264744E-2</v>
      </c>
      <c r="O153" s="5">
        <f t="shared" si="284"/>
        <v>9.7538968359436262E-2</v>
      </c>
      <c r="P153" s="5">
        <f t="shared" si="285"/>
        <v>0.10543493785911026</v>
      </c>
      <c r="Q153" s="5">
        <f t="shared" si="286"/>
        <v>3.0386470675868436E-2</v>
      </c>
      <c r="R153" s="5">
        <f t="shared" si="287"/>
        <v>9.1459503802976128E-2</v>
      </c>
      <c r="S153" s="5">
        <f t="shared" si="288"/>
        <v>5.3433253930625667E-2</v>
      </c>
      <c r="T153" s="5">
        <f t="shared" si="289"/>
        <v>5.6985050735770836E-2</v>
      </c>
      <c r="U153" s="5">
        <f t="shared" si="290"/>
        <v>9.8863328803691891E-2</v>
      </c>
      <c r="V153" s="5">
        <f t="shared" si="291"/>
        <v>1.2035279485945183E-2</v>
      </c>
      <c r="W153" s="5">
        <f t="shared" si="292"/>
        <v>1.0948771557167829E-2</v>
      </c>
      <c r="X153" s="5">
        <f t="shared" si="293"/>
        <v>2.0532700534223593E-2</v>
      </c>
      <c r="Y153" s="5">
        <f t="shared" si="294"/>
        <v>1.9252926642354805E-2</v>
      </c>
      <c r="Z153" s="5">
        <f t="shared" si="295"/>
        <v>5.7172642391580507E-2</v>
      </c>
      <c r="AA153" s="5">
        <f t="shared" si="296"/>
        <v>6.1800879168456516E-2</v>
      </c>
      <c r="AB153" s="5">
        <f t="shared" si="297"/>
        <v>3.3401890364233161E-2</v>
      </c>
      <c r="AC153" s="5">
        <f t="shared" si="298"/>
        <v>1.5248364488009995E-3</v>
      </c>
      <c r="AD153" s="5">
        <f t="shared" si="299"/>
        <v>2.9587739858740903E-3</v>
      </c>
      <c r="AE153" s="5">
        <f t="shared" si="300"/>
        <v>5.5487156603090835E-3</v>
      </c>
      <c r="AF153" s="5">
        <f t="shared" si="301"/>
        <v>5.2028721399386847E-3</v>
      </c>
      <c r="AG153" s="5">
        <f t="shared" si="302"/>
        <v>3.2523897014205333E-3</v>
      </c>
      <c r="AH153" s="5">
        <f t="shared" si="303"/>
        <v>2.6804576633258404E-2</v>
      </c>
      <c r="AI153" s="5">
        <f t="shared" si="304"/>
        <v>2.8974459328428483E-2</v>
      </c>
      <c r="AJ153" s="5">
        <f t="shared" si="305"/>
        <v>1.5659999127408401E-2</v>
      </c>
      <c r="AK153" s="5">
        <f t="shared" si="306"/>
        <v>5.6425688544213251E-3</v>
      </c>
      <c r="AL153" s="5">
        <f t="shared" si="307"/>
        <v>1.2364322464772755E-4</v>
      </c>
      <c r="AM153" s="5">
        <f t="shared" si="308"/>
        <v>6.396585007752072E-4</v>
      </c>
      <c r="AN153" s="5">
        <f t="shared" si="309"/>
        <v>1.1995790004394953E-3</v>
      </c>
      <c r="AO153" s="5">
        <f t="shared" si="310"/>
        <v>1.1248109550263897E-3</v>
      </c>
      <c r="AP153" s="5">
        <f t="shared" si="311"/>
        <v>7.0313539671492623E-4</v>
      </c>
      <c r="AQ153" s="5">
        <f t="shared" si="312"/>
        <v>3.2965498595841216E-4</v>
      </c>
      <c r="AR153" s="5">
        <f t="shared" si="313"/>
        <v>1.0053554265583907E-2</v>
      </c>
      <c r="AS153" s="5">
        <f t="shared" si="314"/>
        <v>1.0867409068228927E-2</v>
      </c>
      <c r="AT153" s="5">
        <f t="shared" si="315"/>
        <v>5.8735735012897501E-3</v>
      </c>
      <c r="AU153" s="5">
        <f t="shared" si="316"/>
        <v>2.1163502394151595E-3</v>
      </c>
      <c r="AV153" s="5">
        <f t="shared" si="317"/>
        <v>5.7191822851400745E-4</v>
      </c>
      <c r="AW153" s="5">
        <f t="shared" si="318"/>
        <v>6.9623345749771081E-6</v>
      </c>
      <c r="AX153" s="5">
        <f t="shared" si="319"/>
        <v>1.1524001708349175E-4</v>
      </c>
      <c r="AY153" s="5">
        <f t="shared" si="320"/>
        <v>2.1611454289454738E-4</v>
      </c>
      <c r="AZ153" s="5">
        <f t="shared" si="321"/>
        <v>2.0264443217099187E-4</v>
      </c>
      <c r="BA153" s="5">
        <f t="shared" si="322"/>
        <v>1.2667592947054678E-4</v>
      </c>
      <c r="BB153" s="5">
        <f t="shared" si="323"/>
        <v>5.939019987613068E-5</v>
      </c>
      <c r="BC153" s="5">
        <f t="shared" si="324"/>
        <v>2.2275397424397678E-5</v>
      </c>
      <c r="BD153" s="5">
        <f t="shared" si="325"/>
        <v>3.1423101968101521E-3</v>
      </c>
      <c r="BE153" s="5">
        <f t="shared" si="326"/>
        <v>3.396686328625444E-3</v>
      </c>
      <c r="BF153" s="5">
        <f t="shared" si="327"/>
        <v>1.8358273519245522E-3</v>
      </c>
      <c r="BG153" s="5">
        <f t="shared" si="328"/>
        <v>6.6148038411663345E-4</v>
      </c>
      <c r="BH153" s="5">
        <f t="shared" si="329"/>
        <v>1.7875712745225698E-4</v>
      </c>
      <c r="BI153" s="5">
        <f t="shared" si="330"/>
        <v>3.8645573029537646E-5</v>
      </c>
      <c r="BJ153" s="8">
        <f t="shared" si="331"/>
        <v>0.21602953731202723</v>
      </c>
      <c r="BK153" s="8">
        <f t="shared" si="332"/>
        <v>0.22477933798437269</v>
      </c>
      <c r="BL153" s="8">
        <f t="shared" si="333"/>
        <v>0.49888268670730079</v>
      </c>
      <c r="BM153" s="8">
        <f t="shared" si="334"/>
        <v>0.56360221267595734</v>
      </c>
      <c r="BN153" s="8">
        <f t="shared" si="335"/>
        <v>0.4330528395110041</v>
      </c>
    </row>
    <row r="154" spans="1:66" x14ac:dyDescent="0.25">
      <c r="A154" t="s">
        <v>122</v>
      </c>
      <c r="B154" t="s">
        <v>136</v>
      </c>
      <c r="C154" t="s">
        <v>137</v>
      </c>
      <c r="D154" s="11">
        <v>44350</v>
      </c>
      <c r="E154">
        <f>VLOOKUP(A154,home!$A$2:$E$405,3,FALSE)</f>
        <v>1.2585470085470101</v>
      </c>
      <c r="F154">
        <f>VLOOKUP(B154,home!$B$2:$E$405,3,FALSE)</f>
        <v>1.42</v>
      </c>
      <c r="G154">
        <f>VLOOKUP(C154,away!$B$2:$E$405,4,FALSE)</f>
        <v>0.92</v>
      </c>
      <c r="H154">
        <f>VLOOKUP(A154,away!$A$2:$E$405,3,FALSE)</f>
        <v>1.1004273504273501</v>
      </c>
      <c r="I154">
        <f>VLOOKUP(C154,away!$B$2:$E$405,3,FALSE)</f>
        <v>0.75</v>
      </c>
      <c r="J154">
        <f>VLOOKUP(B154,home!$B$2:$E$405,4,FALSE)</f>
        <v>0.81</v>
      </c>
      <c r="K154" s="3">
        <f t="shared" si="280"/>
        <v>1.644165811965814</v>
      </c>
      <c r="L154" s="3">
        <f t="shared" si="281"/>
        <v>0.66850961538461517</v>
      </c>
      <c r="M154" s="5">
        <f t="shared" si="282"/>
        <v>9.8996040227407697E-2</v>
      </c>
      <c r="N154" s="5">
        <f t="shared" si="283"/>
        <v>0.16276590486189618</v>
      </c>
      <c r="O154" s="5">
        <f t="shared" si="284"/>
        <v>6.617980477702419E-2</v>
      </c>
      <c r="P154" s="5">
        <f t="shared" si="285"/>
        <v>0.10881057245695505</v>
      </c>
      <c r="Q154" s="5">
        <f t="shared" si="286"/>
        <v>0.13380706806380499</v>
      </c>
      <c r="R154" s="5">
        <f t="shared" si="287"/>
        <v>2.2120917918858684E-2</v>
      </c>
      <c r="S154" s="5">
        <f t="shared" si="288"/>
        <v>2.98995309590483E-2</v>
      </c>
      <c r="T154" s="5">
        <f t="shared" si="289"/>
        <v>8.9451311607077269E-2</v>
      </c>
      <c r="U154" s="5">
        <f t="shared" si="290"/>
        <v>3.6370456971489412E-2</v>
      </c>
      <c r="V154" s="5">
        <f t="shared" si="291"/>
        <v>3.651532225570749E-3</v>
      </c>
      <c r="W154" s="5">
        <f t="shared" si="292"/>
        <v>7.333366890329697E-2</v>
      </c>
      <c r="X154" s="5">
        <f t="shared" si="293"/>
        <v>4.9024262793285762E-2</v>
      </c>
      <c r="Y154" s="5">
        <f t="shared" si="294"/>
        <v>1.6386595532226884E-2</v>
      </c>
      <c r="Z154" s="5">
        <f t="shared" si="295"/>
        <v>4.9293487766302871E-3</v>
      </c>
      <c r="AA154" s="5">
        <f t="shared" si="296"/>
        <v>8.1046667337910279E-3</v>
      </c>
      <c r="AB154" s="5">
        <f t="shared" si="297"/>
        <v>6.6627079805379246E-3</v>
      </c>
      <c r="AC154" s="5">
        <f t="shared" si="298"/>
        <v>2.5084672004093604E-4</v>
      </c>
      <c r="AD154" s="5">
        <f t="shared" si="299"/>
        <v>3.0143177819205367E-2</v>
      </c>
      <c r="AE154" s="5">
        <f t="shared" si="300"/>
        <v>2.0151004210387038E-2</v>
      </c>
      <c r="AF154" s="5">
        <f t="shared" si="301"/>
        <v>6.7355700371498003E-3</v>
      </c>
      <c r="AG154" s="5">
        <f t="shared" si="302"/>
        <v>1.5009311116437171E-3</v>
      </c>
      <c r="AH154" s="5">
        <f t="shared" si="303"/>
        <v>8.2382926369043406E-4</v>
      </c>
      <c r="AI154" s="5">
        <f t="shared" si="304"/>
        <v>1.3545119102567813E-3</v>
      </c>
      <c r="AJ154" s="5">
        <f t="shared" si="305"/>
        <v>1.1135210873723534E-3</v>
      </c>
      <c r="AK154" s="5">
        <f t="shared" si="306"/>
        <v>6.1027110092020721E-4</v>
      </c>
      <c r="AL154" s="5">
        <f t="shared" si="307"/>
        <v>1.1028633122659814E-5</v>
      </c>
      <c r="AM154" s="5">
        <f t="shared" si="308"/>
        <v>9.9120764868687369E-3</v>
      </c>
      <c r="AN154" s="5">
        <f t="shared" si="309"/>
        <v>6.6263184398995057E-3</v>
      </c>
      <c r="AO154" s="5">
        <f t="shared" si="310"/>
        <v>2.214878795836601E-3</v>
      </c>
      <c r="AP154" s="5">
        <f t="shared" si="311"/>
        <v>4.9355592397608869E-4</v>
      </c>
      <c r="AQ154" s="5">
        <f t="shared" si="312"/>
        <v>8.2486720227013333E-5</v>
      </c>
      <c r="AR154" s="5">
        <f t="shared" si="313"/>
        <v>1.1014755684245661E-4</v>
      </c>
      <c r="AS154" s="5">
        <f t="shared" si="314"/>
        <v>1.8110084723192834E-4</v>
      </c>
      <c r="AT154" s="5">
        <f t="shared" si="315"/>
        <v>1.4887991076839016E-4</v>
      </c>
      <c r="AU154" s="5">
        <f t="shared" si="316"/>
        <v>8.1594419791302731E-5</v>
      </c>
      <c r="AV154" s="5">
        <f t="shared" si="317"/>
        <v>3.3538688867011695E-5</v>
      </c>
      <c r="AW154" s="5">
        <f t="shared" si="318"/>
        <v>3.3672275082297021E-7</v>
      </c>
      <c r="AX154" s="5">
        <f t="shared" si="319"/>
        <v>2.7161828808832974E-3</v>
      </c>
      <c r="AY154" s="5">
        <f t="shared" si="320"/>
        <v>1.8157943730135687E-3</v>
      </c>
      <c r="AZ154" s="5">
        <f t="shared" si="321"/>
        <v>6.0693799896042468E-4</v>
      </c>
      <c r="BA154" s="5">
        <f t="shared" si="322"/>
        <v>1.3524796274911384E-4</v>
      </c>
      <c r="BB154" s="5">
        <f t="shared" si="323"/>
        <v>2.2603640889740709E-5</v>
      </c>
      <c r="BC154" s="5">
        <f t="shared" si="324"/>
        <v>3.0221502554985061E-6</v>
      </c>
      <c r="BD154" s="5">
        <f t="shared" si="325"/>
        <v>1.2272450143384275E-5</v>
      </c>
      <c r="BE154" s="5">
        <f t="shared" si="326"/>
        <v>2.017794295480738E-5</v>
      </c>
      <c r="BF154" s="5">
        <f t="shared" si="327"/>
        <v>1.6587941981045377E-5</v>
      </c>
      <c r="BG154" s="5">
        <f t="shared" si="328"/>
        <v>9.0911090320357632E-6</v>
      </c>
      <c r="BH154" s="5">
        <f t="shared" si="329"/>
        <v>3.7368226658317079E-6</v>
      </c>
      <c r="BI154" s="5">
        <f t="shared" si="330"/>
        <v>1.2287912145078891E-6</v>
      </c>
      <c r="BJ154" s="8">
        <f t="shared" si="331"/>
        <v>0.60792860031353357</v>
      </c>
      <c r="BK154" s="8">
        <f t="shared" si="332"/>
        <v>0.24343534559515895</v>
      </c>
      <c r="BL154" s="8">
        <f t="shared" si="333"/>
        <v>0.14395904422543374</v>
      </c>
      <c r="BM154" s="8">
        <f t="shared" si="334"/>
        <v>0.40575657295454703</v>
      </c>
      <c r="BN154" s="8">
        <f t="shared" si="335"/>
        <v>0.59268030830594676</v>
      </c>
    </row>
    <row r="155" spans="1:66" s="10" customFormat="1" x14ac:dyDescent="0.25">
      <c r="A155" t="s">
        <v>122</v>
      </c>
      <c r="B155" t="s">
        <v>123</v>
      </c>
      <c r="C155" t="s">
        <v>401</v>
      </c>
      <c r="D155" s="11">
        <v>44350</v>
      </c>
      <c r="E155">
        <f>VLOOKUP(A155,home!$A$2:$E$405,3,FALSE)</f>
        <v>1.2585470085470101</v>
      </c>
      <c r="F155">
        <f>VLOOKUP(B155,home!$B$2:$E$405,3,FALSE)</f>
        <v>1.1299999999999999</v>
      </c>
      <c r="G155">
        <f>VLOOKUP(C155,away!$B$2:$E$405,4,FALSE)</f>
        <v>0.87</v>
      </c>
      <c r="H155">
        <f>VLOOKUP(A155,away!$A$2:$E$405,3,FALSE)</f>
        <v>1.1004273504273501</v>
      </c>
      <c r="I155">
        <f>VLOOKUP(C155,away!$B$2:$E$405,3,FALSE)</f>
        <v>0.79</v>
      </c>
      <c r="J155">
        <f>VLOOKUP(B155,home!$B$2:$E$405,4,FALSE)</f>
        <v>1.2</v>
      </c>
      <c r="K155" s="3">
        <f t="shared" si="280"/>
        <v>1.2372775641025655</v>
      </c>
      <c r="L155" s="3">
        <f t="shared" si="281"/>
        <v>1.043205128205128</v>
      </c>
      <c r="M155" s="5">
        <f t="shared" si="282"/>
        <v>0.10223484682953435</v>
      </c>
      <c r="N155" s="5">
        <f t="shared" si="283"/>
        <v>0.12649288225164515</v>
      </c>
      <c r="O155" s="5">
        <f t="shared" si="284"/>
        <v>0.106651916493836</v>
      </c>
      <c r="P155" s="5">
        <f t="shared" si="285"/>
        <v>0.13195802344636365</v>
      </c>
      <c r="Q155" s="5">
        <f t="shared" si="286"/>
        <v>7.8253402614314085E-2</v>
      </c>
      <c r="R155" s="5">
        <f t="shared" si="287"/>
        <v>5.5629913109637392E-2</v>
      </c>
      <c r="S155" s="5">
        <f t="shared" si="288"/>
        <v>4.2580686751810842E-2</v>
      </c>
      <c r="T155" s="5">
        <f t="shared" si="289"/>
        <v>8.1634350906753028E-2</v>
      </c>
      <c r="U155" s="5">
        <f t="shared" si="290"/>
        <v>6.8829643383529523E-2</v>
      </c>
      <c r="V155" s="5">
        <f t="shared" si="291"/>
        <v>6.1067058781354138E-3</v>
      </c>
      <c r="W155" s="5">
        <f t="shared" si="292"/>
        <v>3.2273726456458617E-2</v>
      </c>
      <c r="X155" s="5">
        <f t="shared" si="293"/>
        <v>3.366811694566714E-2</v>
      </c>
      <c r="Y155" s="5">
        <f t="shared" si="294"/>
        <v>1.7561376127364966E-2</v>
      </c>
      <c r="Z155" s="5">
        <f t="shared" si="295"/>
        <v>1.9344470212526468E-2</v>
      </c>
      <c r="AA155" s="5">
        <f t="shared" si="296"/>
        <v>2.3934478983409387E-2</v>
      </c>
      <c r="AB155" s="5">
        <f t="shared" si="297"/>
        <v>1.4806796927328407E-2</v>
      </c>
      <c r="AC155" s="5">
        <f t="shared" si="298"/>
        <v>4.9263342101364997E-4</v>
      </c>
      <c r="AD155" s="5">
        <f t="shared" si="299"/>
        <v>9.9828894136399157E-3</v>
      </c>
      <c r="AE155" s="5">
        <f t="shared" si="300"/>
        <v>1.0414201430613843E-2</v>
      </c>
      <c r="AF155" s="5">
        <f t="shared" si="301"/>
        <v>5.4320741692887699E-3</v>
      </c>
      <c r="AG155" s="5">
        <f t="shared" si="302"/>
        <v>1.8889225433975517E-3</v>
      </c>
      <c r="AH155" s="5">
        <f t="shared" si="303"/>
        <v>5.0450626320297388E-3</v>
      </c>
      <c r="AI155" s="5">
        <f t="shared" si="304"/>
        <v>6.2421428041026334E-3</v>
      </c>
      <c r="AJ155" s="5">
        <f t="shared" si="305"/>
        <v>3.8616316217202321E-3</v>
      </c>
      <c r="AK155" s="5">
        <f t="shared" si="306"/>
        <v>1.592636722127816E-3</v>
      </c>
      <c r="AL155" s="5">
        <f t="shared" si="307"/>
        <v>2.5434354150879166E-5</v>
      </c>
      <c r="AM155" s="5">
        <f t="shared" si="308"/>
        <v>2.4703210192827361E-3</v>
      </c>
      <c r="AN155" s="5">
        <f t="shared" si="309"/>
        <v>2.5770515556286693E-3</v>
      </c>
      <c r="AO155" s="5">
        <f t="shared" si="310"/>
        <v>1.3441966992404151E-3</v>
      </c>
      <c r="AP155" s="5">
        <f t="shared" si="311"/>
        <v>4.6742429665466901E-4</v>
      </c>
      <c r="AQ155" s="5">
        <f t="shared" si="312"/>
        <v>1.2190485582945646E-4</v>
      </c>
      <c r="AR155" s="5">
        <f t="shared" si="313"/>
        <v>1.0526070419698973E-3</v>
      </c>
      <c r="AS155" s="5">
        <f t="shared" si="314"/>
        <v>1.3023670768457214E-3</v>
      </c>
      <c r="AT155" s="5">
        <f t="shared" si="315"/>
        <v>8.0569478220352659E-4</v>
      </c>
      <c r="AU155" s="5">
        <f t="shared" si="316"/>
        <v>3.3228935917830872E-4</v>
      </c>
      <c r="AV155" s="5">
        <f t="shared" si="317"/>
        <v>1.0278354222533513E-4</v>
      </c>
      <c r="AW155" s="5">
        <f t="shared" si="318"/>
        <v>9.1191648049890925E-7</v>
      </c>
      <c r="AX155" s="5">
        <f t="shared" si="319"/>
        <v>5.0941212888158476E-4</v>
      </c>
      <c r="AY155" s="5">
        <f t="shared" si="320"/>
        <v>5.3142134521916079E-4</v>
      </c>
      <c r="AZ155" s="5">
        <f t="shared" si="321"/>
        <v>2.7719073628514811E-4</v>
      </c>
      <c r="BA155" s="5">
        <f t="shared" si="322"/>
        <v>9.6388932527873917E-5</v>
      </c>
      <c r="BB155" s="5">
        <f t="shared" si="323"/>
        <v>2.5138357178824039E-5</v>
      </c>
      <c r="BC155" s="5">
        <f t="shared" si="324"/>
        <v>5.2448926247202879E-6</v>
      </c>
      <c r="BD155" s="5">
        <f t="shared" si="325"/>
        <v>1.8301417736130444E-4</v>
      </c>
      <c r="BE155" s="5">
        <f t="shared" si="326"/>
        <v>2.2643933556182964E-4</v>
      </c>
      <c r="BF155" s="5">
        <f t="shared" si="327"/>
        <v>1.4008415476047202E-4</v>
      </c>
      <c r="BG155" s="5">
        <f t="shared" si="328"/>
        <v>5.7774327257134531E-5</v>
      </c>
      <c r="BH155" s="5">
        <f t="shared" si="329"/>
        <v>1.7870719724092976E-5</v>
      </c>
      <c r="BI155" s="5">
        <f t="shared" si="330"/>
        <v>4.4222081137970858E-6</v>
      </c>
      <c r="BJ155" s="8">
        <f t="shared" si="331"/>
        <v>0.40602763767849626</v>
      </c>
      <c r="BK155" s="8">
        <f t="shared" si="332"/>
        <v>0.28392975202622789</v>
      </c>
      <c r="BL155" s="8">
        <f t="shared" si="333"/>
        <v>0.29081956940292253</v>
      </c>
      <c r="BM155" s="8">
        <f t="shared" si="334"/>
        <v>0.39836993514610386</v>
      </c>
      <c r="BN155" s="8">
        <f t="shared" si="335"/>
        <v>0.60122098474533059</v>
      </c>
    </row>
    <row r="156" spans="1:66" x14ac:dyDescent="0.25">
      <c r="A156" t="s">
        <v>122</v>
      </c>
      <c r="B156" t="s">
        <v>127</v>
      </c>
      <c r="C156" t="s">
        <v>125</v>
      </c>
      <c r="D156" s="11">
        <v>44350</v>
      </c>
      <c r="E156">
        <f>VLOOKUP(A156,home!$A$2:$E$405,3,FALSE)</f>
        <v>1.2585470085470101</v>
      </c>
      <c r="F156">
        <f>VLOOKUP(B156,home!$B$2:$E$405,3,FALSE)</f>
        <v>0.93</v>
      </c>
      <c r="G156">
        <f>VLOOKUP(C156,away!$B$2:$E$405,4,FALSE)</f>
        <v>1</v>
      </c>
      <c r="H156">
        <f>VLOOKUP(A156,away!$A$2:$E$405,3,FALSE)</f>
        <v>1.1004273504273501</v>
      </c>
      <c r="I156">
        <f>VLOOKUP(C156,away!$B$2:$E$405,3,FALSE)</f>
        <v>1.05</v>
      </c>
      <c r="J156">
        <f>VLOOKUP(B156,home!$B$2:$E$405,4,FALSE)</f>
        <v>0.76</v>
      </c>
      <c r="K156" s="3">
        <f t="shared" si="280"/>
        <v>1.1704487179487195</v>
      </c>
      <c r="L156" s="3">
        <f t="shared" si="281"/>
        <v>0.87814102564102536</v>
      </c>
      <c r="M156" s="5">
        <f t="shared" si="282"/>
        <v>0.12891658088648969</v>
      </c>
      <c r="N156" s="5">
        <f t="shared" si="283"/>
        <v>0.15089024682092428</v>
      </c>
      <c r="O156" s="5">
        <f t="shared" si="284"/>
        <v>0.11320693856179626</v>
      </c>
      <c r="P156" s="5">
        <f t="shared" si="285"/>
        <v>0.13250291610255391</v>
      </c>
      <c r="Q156" s="5">
        <f t="shared" si="286"/>
        <v>8.8304647971258352E-2</v>
      </c>
      <c r="R156" s="5">
        <f t="shared" si="287"/>
        <v>4.9705828569168151E-2</v>
      </c>
      <c r="S156" s="5">
        <f t="shared" si="288"/>
        <v>3.4047254928245611E-2</v>
      </c>
      <c r="T156" s="5">
        <f t="shared" si="289"/>
        <v>7.7543934138350493E-2</v>
      </c>
      <c r="U156" s="5">
        <f t="shared" si="290"/>
        <v>5.8178123323361704E-2</v>
      </c>
      <c r="V156" s="5">
        <f t="shared" si="291"/>
        <v>3.8882685327359264E-3</v>
      </c>
      <c r="W156" s="5">
        <f t="shared" si="292"/>
        <v>3.4452020668957445E-2</v>
      </c>
      <c r="X156" s="5">
        <f t="shared" si="293"/>
        <v>3.0253732765644092E-2</v>
      </c>
      <c r="Y156" s="5">
        <f t="shared" si="294"/>
        <v>1.3283521960146098E-2</v>
      </c>
      <c r="Z156" s="5">
        <f t="shared" si="295"/>
        <v>1.4549575760022101E-2</v>
      </c>
      <c r="AA156" s="5">
        <f t="shared" si="296"/>
        <v>1.7029532295015637E-2</v>
      </c>
      <c r="AB156" s="5">
        <f t="shared" si="297"/>
        <v>9.9660971209836868E-3</v>
      </c>
      <c r="AC156" s="5">
        <f t="shared" si="298"/>
        <v>2.4977727633758841E-4</v>
      </c>
      <c r="AD156" s="5">
        <f t="shared" si="299"/>
        <v>1.008108085568101E-2</v>
      </c>
      <c r="AE156" s="5">
        <f t="shared" si="300"/>
        <v>8.8526106821778267E-3</v>
      </c>
      <c r="AF156" s="5">
        <f t="shared" si="301"/>
        <v>3.8869203120241668E-3</v>
      </c>
      <c r="AG156" s="5">
        <f t="shared" si="302"/>
        <v>1.1377547297952788E-3</v>
      </c>
      <c r="AH156" s="5">
        <f t="shared" si="303"/>
        <v>3.1941448451369013E-3</v>
      </c>
      <c r="AI156" s="5">
        <f t="shared" si="304"/>
        <v>3.738582738932998E-3</v>
      </c>
      <c r="AJ156" s="5">
        <f t="shared" si="305"/>
        <v>2.1879096868646702E-3</v>
      </c>
      <c r="AK156" s="5">
        <f t="shared" si="306"/>
        <v>8.5361202932611251E-4</v>
      </c>
      <c r="AL156" s="5">
        <f t="shared" si="307"/>
        <v>1.0269033591582736E-5</v>
      </c>
      <c r="AM156" s="5">
        <f t="shared" si="308"/>
        <v>2.3598776326138426E-3</v>
      </c>
      <c r="AN156" s="5">
        <f t="shared" si="309"/>
        <v>2.0723053646908344E-3</v>
      </c>
      <c r="AO156" s="5">
        <f t="shared" si="310"/>
        <v>9.0988817919550422E-4</v>
      </c>
      <c r="AP156" s="5">
        <f t="shared" si="311"/>
        <v>2.6633671296579506E-4</v>
      </c>
      <c r="AQ156" s="5">
        <f t="shared" si="312"/>
        <v>5.8470298572410652E-5</v>
      </c>
      <c r="AR156" s="5">
        <f t="shared" si="313"/>
        <v>5.6098192607090269E-4</v>
      </c>
      <c r="AS156" s="5">
        <f t="shared" si="314"/>
        <v>6.5660057616209158E-4</v>
      </c>
      <c r="AT156" s="5">
        <f t="shared" si="315"/>
        <v>3.8425865128665542E-4</v>
      </c>
      <c r="AU156" s="5">
        <f t="shared" si="316"/>
        <v>1.4991834858638995E-4</v>
      </c>
      <c r="AV156" s="5">
        <f t="shared" si="317"/>
        <v>4.3867934724982351E-5</v>
      </c>
      <c r="AW156" s="5">
        <f t="shared" si="318"/>
        <v>2.931863395441787E-7</v>
      </c>
      <c r="AX156" s="5">
        <f t="shared" si="319"/>
        <v>4.6035262493478835E-4</v>
      </c>
      <c r="AY156" s="5">
        <f t="shared" si="320"/>
        <v>4.0425452621677328E-4</v>
      </c>
      <c r="AZ156" s="5">
        <f t="shared" si="321"/>
        <v>1.7749624213601203E-4</v>
      </c>
      <c r="BA156" s="5">
        <f t="shared" si="322"/>
        <v>5.1955577372248468E-5</v>
      </c>
      <c r="BB156" s="5">
        <f t="shared" si="323"/>
        <v>1.1406081000359476E-5</v>
      </c>
      <c r="BC156" s="5">
        <f t="shared" si="324"/>
        <v>2.0032295336400575E-6</v>
      </c>
      <c r="BD156" s="5">
        <f t="shared" si="325"/>
        <v>8.2103540654330031E-5</v>
      </c>
      <c r="BE156" s="5">
        <f t="shared" si="326"/>
        <v>9.6097983897911181E-5</v>
      </c>
      <c r="BF156" s="5">
        <f t="shared" si="327"/>
        <v>5.6238881025383432E-5</v>
      </c>
      <c r="BG156" s="5">
        <f t="shared" si="328"/>
        <v>2.1941575398343534E-5</v>
      </c>
      <c r="BH156" s="5">
        <f t="shared" si="329"/>
        <v>6.4203721986915902E-6</v>
      </c>
      <c r="BI156" s="5">
        <f t="shared" si="330"/>
        <v>1.5029432817424341E-6</v>
      </c>
      <c r="BJ156" s="8">
        <f t="shared" si="331"/>
        <v>0.42546081737419122</v>
      </c>
      <c r="BK156" s="8">
        <f t="shared" si="332"/>
        <v>0.30001932128617109</v>
      </c>
      <c r="BL156" s="8">
        <f t="shared" si="333"/>
        <v>0.2601207019038736</v>
      </c>
      <c r="BM156" s="8">
        <f t="shared" si="334"/>
        <v>0.33621929607219014</v>
      </c>
      <c r="BN156" s="8">
        <f t="shared" si="335"/>
        <v>0.66352715891219061</v>
      </c>
    </row>
    <row r="157" spans="1:66" x14ac:dyDescent="0.25">
      <c r="A157" t="s">
        <v>122</v>
      </c>
      <c r="B157" t="s">
        <v>130</v>
      </c>
      <c r="C157" t="s">
        <v>143</v>
      </c>
      <c r="D157" s="11">
        <v>44350</v>
      </c>
      <c r="E157">
        <f>VLOOKUP(A157,home!$A$2:$E$405,3,FALSE)</f>
        <v>1.2585470085470101</v>
      </c>
      <c r="F157">
        <f>VLOOKUP(B157,home!$B$2:$E$405,3,FALSE)</f>
        <v>1.03</v>
      </c>
      <c r="G157">
        <f>VLOOKUP(C157,away!$B$2:$E$405,4,FALSE)</f>
        <v>0.95</v>
      </c>
      <c r="H157">
        <f>VLOOKUP(A157,away!$A$2:$E$405,3,FALSE)</f>
        <v>1.1004273504273501</v>
      </c>
      <c r="I157">
        <f>VLOOKUP(C157,away!$B$2:$E$405,3,FALSE)</f>
        <v>0.87</v>
      </c>
      <c r="J157">
        <f>VLOOKUP(B157,home!$B$2:$E$405,4,FALSE)</f>
        <v>0.68</v>
      </c>
      <c r="K157" s="3">
        <f t="shared" si="280"/>
        <v>1.2314882478632494</v>
      </c>
      <c r="L157" s="3">
        <f t="shared" si="281"/>
        <v>0.65101282051282039</v>
      </c>
      <c r="M157" s="5">
        <f t="shared" si="282"/>
        <v>0.15220894432296972</v>
      </c>
      <c r="N157" s="5">
        <f t="shared" si="283"/>
        <v>0.18744352615340887</v>
      </c>
      <c r="O157" s="5">
        <f t="shared" si="284"/>
        <v>9.9089974150975355E-2</v>
      </c>
      <c r="P157" s="5">
        <f t="shared" si="285"/>
        <v>0.12202813864799932</v>
      </c>
      <c r="Q157" s="5">
        <f t="shared" si="286"/>
        <v>0.11541724979798534</v>
      </c>
      <c r="R157" s="5">
        <f t="shared" si="287"/>
        <v>3.2254421778284463E-2</v>
      </c>
      <c r="S157" s="5">
        <f t="shared" si="288"/>
        <v>2.4457936240426609E-2</v>
      </c>
      <c r="T157" s="5">
        <f t="shared" si="289"/>
        <v>7.5138109326819191E-2</v>
      </c>
      <c r="U157" s="5">
        <f t="shared" si="290"/>
        <v>3.9720941361581767E-2</v>
      </c>
      <c r="V157" s="5">
        <f t="shared" si="291"/>
        <v>2.1786983879050884E-3</v>
      </c>
      <c r="W157" s="5">
        <f t="shared" si="292"/>
        <v>4.7378328908971978E-2</v>
      </c>
      <c r="X157" s="5">
        <f t="shared" si="293"/>
        <v>3.0843899534213945E-2</v>
      </c>
      <c r="Y157" s="5">
        <f t="shared" si="294"/>
        <v>1.0039887015691343E-2</v>
      </c>
      <c r="Z157" s="5">
        <f t="shared" si="295"/>
        <v>6.9993473652970369E-3</v>
      </c>
      <c r="AA157" s="5">
        <f t="shared" si="296"/>
        <v>8.6196140230759E-3</v>
      </c>
      <c r="AB157" s="5">
        <f t="shared" si="297"/>
        <v>5.307476685267618E-3</v>
      </c>
      <c r="AC157" s="5">
        <f t="shared" si="298"/>
        <v>1.0916839929070023E-4</v>
      </c>
      <c r="AD157" s="5">
        <f t="shared" si="299"/>
        <v>1.4586463813699664E-2</v>
      </c>
      <c r="AE157" s="5">
        <f t="shared" si="300"/>
        <v>9.4959749486648089E-3</v>
      </c>
      <c r="AF157" s="5">
        <f t="shared" si="301"/>
        <v>3.0910007174246809E-3</v>
      </c>
      <c r="AG157" s="5">
        <f t="shared" si="302"/>
        <v>6.7076036508593095E-4</v>
      </c>
      <c r="AH157" s="5">
        <f t="shared" si="303"/>
        <v>1.1391662175077501E-3</v>
      </c>
      <c r="AI157" s="5">
        <f t="shared" si="304"/>
        <v>1.4028698092236247E-3</v>
      </c>
      <c r="AJ157" s="5">
        <f t="shared" si="305"/>
        <v>8.6380884167052633E-4</v>
      </c>
      <c r="AK157" s="5">
        <f t="shared" si="306"/>
        <v>3.5459014563920648E-4</v>
      </c>
      <c r="AL157" s="5">
        <f t="shared" si="307"/>
        <v>3.5008761472936288E-6</v>
      </c>
      <c r="AM157" s="5">
        <f t="shared" si="308"/>
        <v>3.5926117528907366E-3</v>
      </c>
      <c r="AN157" s="5">
        <f t="shared" si="309"/>
        <v>2.3388363102569061E-3</v>
      </c>
      <c r="AO157" s="5">
        <f t="shared" si="310"/>
        <v>7.6130621152907313E-4</v>
      </c>
      <c r="AP157" s="5">
        <f t="shared" si="311"/>
        <v>1.6520670134715729E-4</v>
      </c>
      <c r="AQ157" s="5">
        <f t="shared" si="312"/>
        <v>2.6887920152907999E-5</v>
      </c>
      <c r="AR157" s="5">
        <f t="shared" si="313"/>
        <v>1.4832236245852833E-4</v>
      </c>
      <c r="AS157" s="5">
        <f t="shared" si="314"/>
        <v>1.8265724626299084E-4</v>
      </c>
      <c r="AT157" s="5">
        <f t="shared" si="315"/>
        <v>1.1247012607996835E-4</v>
      </c>
      <c r="AU157" s="5">
        <f t="shared" si="316"/>
        <v>4.6168546167726323E-5</v>
      </c>
      <c r="AV157" s="5">
        <f t="shared" si="317"/>
        <v>1.421400550662171E-5</v>
      </c>
      <c r="AW157" s="5">
        <f t="shared" si="318"/>
        <v>7.7963990332069909E-8</v>
      </c>
      <c r="AX157" s="5">
        <f t="shared" si="319"/>
        <v>7.3737652547005547E-4</v>
      </c>
      <c r="AY157" s="5">
        <f t="shared" si="320"/>
        <v>4.8004157162620439E-4</v>
      </c>
      <c r="AZ157" s="5">
        <f t="shared" si="321"/>
        <v>1.562566087538912E-4</v>
      </c>
      <c r="BA157" s="5">
        <f t="shared" si="322"/>
        <v>3.3908351862879661E-5</v>
      </c>
      <c r="BB157" s="5">
        <f t="shared" si="323"/>
        <v>5.5186929462986069E-6</v>
      </c>
      <c r="BC157" s="5">
        <f t="shared" si="324"/>
        <v>7.1854797210281269E-7</v>
      </c>
      <c r="BD157" s="5">
        <f t="shared" si="325"/>
        <v>1.6093293254875231E-5</v>
      </c>
      <c r="BE157" s="5">
        <f t="shared" si="326"/>
        <v>1.9818701512795749E-5</v>
      </c>
      <c r="BF157" s="5">
        <f t="shared" si="327"/>
        <v>1.2203249000458785E-5</v>
      </c>
      <c r="BG157" s="5">
        <f t="shared" si="328"/>
        <v>5.0093859099379792E-6</v>
      </c>
      <c r="BH157" s="5">
        <f t="shared" si="329"/>
        <v>1.5422499692750931E-6</v>
      </c>
      <c r="BI157" s="5">
        <f t="shared" si="330"/>
        <v>3.7985254248594684E-7</v>
      </c>
      <c r="BJ157" s="8">
        <f t="shared" si="331"/>
        <v>0.50240386977677387</v>
      </c>
      <c r="BK157" s="8">
        <f t="shared" si="332"/>
        <v>0.3014664284463649</v>
      </c>
      <c r="BL157" s="8">
        <f t="shared" si="333"/>
        <v>0.18931174203189194</v>
      </c>
      <c r="BM157" s="8">
        <f t="shared" si="334"/>
        <v>0.29125916916106892</v>
      </c>
      <c r="BN157" s="8">
        <f t="shared" si="335"/>
        <v>0.70844225485162304</v>
      </c>
    </row>
    <row r="158" spans="1:66" x14ac:dyDescent="0.25">
      <c r="A158" t="s">
        <v>122</v>
      </c>
      <c r="B158" t="s">
        <v>126</v>
      </c>
      <c r="C158" t="s">
        <v>132</v>
      </c>
      <c r="D158" s="11">
        <v>44350</v>
      </c>
      <c r="E158">
        <f>VLOOKUP(A158,home!$A$2:$E$405,3,FALSE)</f>
        <v>1.2585470085470101</v>
      </c>
      <c r="F158">
        <f>VLOOKUP(B158,home!$B$2:$E$405,3,FALSE)</f>
        <v>1.25</v>
      </c>
      <c r="G158">
        <f>VLOOKUP(C158,away!$B$2:$E$405,4,FALSE)</f>
        <v>1.23</v>
      </c>
      <c r="H158">
        <f>VLOOKUP(A158,away!$A$2:$E$405,3,FALSE)</f>
        <v>1.1004273504273501</v>
      </c>
      <c r="I158">
        <f>VLOOKUP(C158,away!$B$2:$E$405,3,FALSE)</f>
        <v>1.1100000000000001</v>
      </c>
      <c r="J158">
        <f>VLOOKUP(B158,home!$B$2:$E$405,4,FALSE)</f>
        <v>0.91</v>
      </c>
      <c r="K158" s="3">
        <f t="shared" si="280"/>
        <v>1.935016025641028</v>
      </c>
      <c r="L158" s="3">
        <f t="shared" si="281"/>
        <v>1.1115416666666664</v>
      </c>
      <c r="M158" s="5">
        <f t="shared" si="282"/>
        <v>4.752222929247437E-2</v>
      </c>
      <c r="N158" s="5">
        <f t="shared" si="283"/>
        <v>9.1956275255125397E-2</v>
      </c>
      <c r="O158" s="5">
        <f t="shared" si="284"/>
        <v>5.2822937951472436E-2</v>
      </c>
      <c r="P158" s="5">
        <f t="shared" si="285"/>
        <v>0.10221323145754083</v>
      </c>
      <c r="Q158" s="5">
        <f t="shared" si="286"/>
        <v>8.8968433138462602E-2</v>
      </c>
      <c r="R158" s="5">
        <f t="shared" si="287"/>
        <v>2.93574482444048E-2</v>
      </c>
      <c r="S158" s="5">
        <f t="shared" si="288"/>
        <v>5.4961356193401971E-2</v>
      </c>
      <c r="T158" s="5">
        <f t="shared" si="289"/>
        <v>9.8892120451448601E-2</v>
      </c>
      <c r="U158" s="5">
        <f t="shared" si="290"/>
        <v>5.6807132824850351E-2</v>
      </c>
      <c r="V158" s="5">
        <f t="shared" si="291"/>
        <v>1.3134853836838862E-2</v>
      </c>
      <c r="W158" s="5">
        <f t="shared" si="292"/>
        <v>5.7385114633032482E-2</v>
      </c>
      <c r="X158" s="5">
        <f t="shared" si="293"/>
        <v>6.3785945961058632E-2</v>
      </c>
      <c r="Y158" s="5">
        <f t="shared" si="294"/>
        <v>3.5450368341732527E-2</v>
      </c>
      <c r="Z158" s="5">
        <f t="shared" si="295"/>
        <v>1.0877342316888699E-2</v>
      </c>
      <c r="AA158" s="5">
        <f t="shared" si="296"/>
        <v>2.1047831699562945E-2</v>
      </c>
      <c r="AB158" s="5">
        <f t="shared" si="297"/>
        <v>2.0363945821824773E-2</v>
      </c>
      <c r="AC158" s="5">
        <f t="shared" si="298"/>
        <v>1.7656945436038106E-3</v>
      </c>
      <c r="AD158" s="5">
        <f t="shared" si="299"/>
        <v>2.7760279112041319E-2</v>
      </c>
      <c r="AE158" s="5">
        <f t="shared" si="300"/>
        <v>3.0856706911330255E-2</v>
      </c>
      <c r="AF158" s="5">
        <f t="shared" si="301"/>
        <v>1.7149257714032445E-2</v>
      </c>
      <c r="AG158" s="5">
        <f t="shared" si="302"/>
        <v>6.3540381671839345E-3</v>
      </c>
      <c r="AH158" s="5">
        <f t="shared" si="303"/>
        <v>3.0226548019545818E-3</v>
      </c>
      <c r="AI158" s="5">
        <f t="shared" si="304"/>
        <v>5.8488854817629237E-3</v>
      </c>
      <c r="AJ158" s="5">
        <f t="shared" si="305"/>
        <v>5.6588435696752031E-3</v>
      </c>
      <c r="AK158" s="5">
        <f t="shared" si="306"/>
        <v>3.6499843313057331E-3</v>
      </c>
      <c r="AL158" s="5">
        <f t="shared" si="307"/>
        <v>1.5190983062511625E-4</v>
      </c>
      <c r="AM158" s="5">
        <f t="shared" si="308"/>
        <v>1.0743316991613574E-2</v>
      </c>
      <c r="AN158" s="5">
        <f t="shared" si="309"/>
        <v>1.1941644474386467E-2</v>
      </c>
      <c r="AO158" s="5">
        <f t="shared" si="310"/>
        <v>6.6368177009001631E-3</v>
      </c>
      <c r="AP158" s="5">
        <f t="shared" si="311"/>
        <v>2.4590331362071326E-3</v>
      </c>
      <c r="AQ158" s="5">
        <f t="shared" si="312"/>
        <v>6.8332944765205918E-4</v>
      </c>
      <c r="AR158" s="5">
        <f t="shared" si="313"/>
        <v>6.7196135126451856E-4</v>
      </c>
      <c r="AS158" s="5">
        <f t="shared" si="314"/>
        <v>1.3002559833082436E-3</v>
      </c>
      <c r="AT158" s="5">
        <f t="shared" si="315"/>
        <v>1.2580080825685426E-3</v>
      </c>
      <c r="AU158" s="5">
        <f t="shared" si="316"/>
        <v>8.1142193338535717E-4</v>
      </c>
      <c r="AV158" s="5">
        <f t="shared" si="317"/>
        <v>3.925286111643231E-4</v>
      </c>
      <c r="AW158" s="5">
        <f t="shared" si="318"/>
        <v>9.0759833810259376E-6</v>
      </c>
      <c r="AX158" s="5">
        <f t="shared" si="319"/>
        <v>3.4647484245523036E-3</v>
      </c>
      <c r="AY158" s="5">
        <f t="shared" si="320"/>
        <v>3.8512122384075746E-3</v>
      </c>
      <c r="AZ158" s="5">
        <f t="shared" si="321"/>
        <v>2.1403914350833098E-3</v>
      </c>
      <c r="BA158" s="5">
        <f t="shared" si="322"/>
        <v>7.9304475435718644E-4</v>
      </c>
      <c r="BB158" s="5">
        <f t="shared" si="323"/>
        <v>2.2037557199986108E-4</v>
      </c>
      <c r="BC158" s="5">
        <f t="shared" si="324"/>
        <v>4.8991326118669029E-5</v>
      </c>
      <c r="BD158" s="5">
        <f t="shared" si="325"/>
        <v>1.2448550672002485E-4</v>
      </c>
      <c r="BE158" s="5">
        <f t="shared" si="326"/>
        <v>2.4088145046329199E-4</v>
      </c>
      <c r="BF158" s="5">
        <f t="shared" si="327"/>
        <v>2.3305473346306278E-4</v>
      </c>
      <c r="BG158" s="5">
        <f t="shared" si="328"/>
        <v>1.5032154803417495E-4</v>
      </c>
      <c r="BH158" s="5">
        <f t="shared" si="329"/>
        <v>7.2718651111324E-5</v>
      </c>
      <c r="BI158" s="5">
        <f t="shared" si="330"/>
        <v>2.8142351052682152E-5</v>
      </c>
      <c r="BJ158" s="8">
        <f t="shared" si="331"/>
        <v>0.56154144518672644</v>
      </c>
      <c r="BK158" s="8">
        <f t="shared" si="332"/>
        <v>0.22360048739289254</v>
      </c>
      <c r="BL158" s="8">
        <f t="shared" si="333"/>
        <v>0.2038634449293493</v>
      </c>
      <c r="BM158" s="8">
        <f t="shared" si="334"/>
        <v>0.58320002823135009</v>
      </c>
      <c r="BN158" s="8">
        <f t="shared" si="335"/>
        <v>0.41284055533948039</v>
      </c>
    </row>
    <row r="159" spans="1:66" x14ac:dyDescent="0.25">
      <c r="A159" t="s">
        <v>122</v>
      </c>
      <c r="B159" t="s">
        <v>129</v>
      </c>
      <c r="C159" t="s">
        <v>139</v>
      </c>
      <c r="D159" s="11">
        <v>44350</v>
      </c>
      <c r="E159">
        <f>VLOOKUP(A159,home!$A$2:$E$405,3,FALSE)</f>
        <v>1.2585470085470101</v>
      </c>
      <c r="F159">
        <f>VLOOKUP(B159,home!$B$2:$E$405,3,FALSE)</f>
        <v>1.07</v>
      </c>
      <c r="G159">
        <f>VLOOKUP(C159,away!$B$2:$E$405,4,FALSE)</f>
        <v>0.91</v>
      </c>
      <c r="H159">
        <f>VLOOKUP(A159,away!$A$2:$E$405,3,FALSE)</f>
        <v>1.1004273504273501</v>
      </c>
      <c r="I159">
        <f>VLOOKUP(C159,away!$B$2:$E$405,3,FALSE)</f>
        <v>1.1100000000000001</v>
      </c>
      <c r="J159">
        <f>VLOOKUP(B159,home!$B$2:$E$405,4,FALSE)</f>
        <v>1.1399999999999999</v>
      </c>
      <c r="K159" s="3">
        <f t="shared" si="280"/>
        <v>1.2254472222222239</v>
      </c>
      <c r="L159" s="3">
        <f t="shared" si="281"/>
        <v>1.3924807692307688</v>
      </c>
      <c r="M159" s="5">
        <f t="shared" si="282"/>
        <v>7.2953867368786174E-2</v>
      </c>
      <c r="N159" s="5">
        <f t="shared" si="283"/>
        <v>8.9401114117447542E-2</v>
      </c>
      <c r="O159" s="5">
        <f t="shared" si="284"/>
        <v>0.10158685735204684</v>
      </c>
      <c r="P159" s="5">
        <f t="shared" si="285"/>
        <v>0.12448933215635108</v>
      </c>
      <c r="Q159" s="5">
        <f t="shared" si="286"/>
        <v>5.4778173479399075E-2</v>
      </c>
      <c r="R159" s="5">
        <f t="shared" si="287"/>
        <v>7.0728872634657311E-2</v>
      </c>
      <c r="S159" s="5">
        <f t="shared" si="288"/>
        <v>5.31075129382554E-2</v>
      </c>
      <c r="T159" s="5">
        <f t="shared" si="289"/>
        <v>7.6277553143650118E-2</v>
      </c>
      <c r="U159" s="5">
        <f t="shared" si="290"/>
        <v>8.6674500501050258E-2</v>
      </c>
      <c r="V159" s="5">
        <f t="shared" si="291"/>
        <v>1.0069253437697339E-2</v>
      </c>
      <c r="W159" s="5">
        <f t="shared" si="292"/>
        <v>2.2375920176245574E-2</v>
      </c>
      <c r="X159" s="5">
        <f t="shared" si="293"/>
        <v>3.1158038539264712E-2</v>
      </c>
      <c r="Y159" s="5">
        <f t="shared" si="294"/>
        <v>2.1693484736438642E-2</v>
      </c>
      <c r="Z159" s="5">
        <f t="shared" si="295"/>
        <v>3.2829531657710888E-2</v>
      </c>
      <c r="AA159" s="5">
        <f t="shared" si="296"/>
        <v>4.0230858376798365E-2</v>
      </c>
      <c r="AB159" s="5">
        <f t="shared" si="297"/>
        <v>2.4650396822731624E-2</v>
      </c>
      <c r="AC159" s="5">
        <f t="shared" si="298"/>
        <v>1.073893236388854E-3</v>
      </c>
      <c r="AD159" s="5">
        <f t="shared" si="299"/>
        <v>6.8551273061615856E-3</v>
      </c>
      <c r="AE159" s="5">
        <f t="shared" si="300"/>
        <v>9.5456329444587318E-3</v>
      </c>
      <c r="AF159" s="5">
        <f t="shared" si="301"/>
        <v>6.6460551526472339E-3</v>
      </c>
      <c r="AG159" s="5">
        <f t="shared" si="302"/>
        <v>3.0848346637694446E-3</v>
      </c>
      <c r="AH159" s="5">
        <f t="shared" si="303"/>
        <v>1.1428622874053784E-2</v>
      </c>
      <c r="AI159" s="5">
        <f t="shared" si="304"/>
        <v>1.4005174154834576E-2</v>
      </c>
      <c r="AJ159" s="5">
        <f t="shared" si="305"/>
        <v>8.5813008823902581E-3</v>
      </c>
      <c r="AK159" s="5">
        <f t="shared" si="306"/>
        <v>3.5053104431260885E-3</v>
      </c>
      <c r="AL159" s="5">
        <f t="shared" si="307"/>
        <v>7.3300158923429666E-5</v>
      </c>
      <c r="AM159" s="5">
        <f t="shared" si="308"/>
        <v>1.6801193430630861E-3</v>
      </c>
      <c r="AN159" s="5">
        <f t="shared" si="309"/>
        <v>2.3395338752279799E-3</v>
      </c>
      <c r="AO159" s="5">
        <f t="shared" si="310"/>
        <v>1.62887796510945E-3</v>
      </c>
      <c r="AP159" s="5">
        <f t="shared" si="311"/>
        <v>7.5606041394621869E-4</v>
      </c>
      <c r="AQ159" s="5">
        <f t="shared" si="312"/>
        <v>2.6319989669919101E-4</v>
      </c>
      <c r="AR159" s="5">
        <f t="shared" si="313"/>
        <v>3.1828275141821539E-3</v>
      </c>
      <c r="AS159" s="5">
        <f t="shared" si="314"/>
        <v>3.9003871360669862E-3</v>
      </c>
      <c r="AT159" s="5">
        <f t="shared" si="315"/>
        <v>2.389859290742292E-3</v>
      </c>
      <c r="AU159" s="5">
        <f t="shared" si="316"/>
        <v>9.7621547644737244E-4</v>
      </c>
      <c r="AV159" s="5">
        <f t="shared" si="317"/>
        <v>2.9907513597569424E-4</v>
      </c>
      <c r="AW159" s="5">
        <f t="shared" si="318"/>
        <v>3.4744513364880202E-6</v>
      </c>
      <c r="AX159" s="5">
        <f t="shared" si="319"/>
        <v>3.4314959699308106E-4</v>
      </c>
      <c r="AY159" s="5">
        <f t="shared" si="320"/>
        <v>4.7782921478215374E-4</v>
      </c>
      <c r="AZ159" s="5">
        <f t="shared" si="321"/>
        <v>3.3268399628039397E-4</v>
      </c>
      <c r="BA159" s="5">
        <f t="shared" si="322"/>
        <v>1.5441868901709639E-4</v>
      </c>
      <c r="BB159" s="5">
        <f t="shared" si="323"/>
        <v>5.375626371653331E-5</v>
      </c>
      <c r="BC159" s="5">
        <f t="shared" si="324"/>
        <v>1.4970912690194072E-5</v>
      </c>
      <c r="BD159" s="5">
        <f t="shared" si="325"/>
        <v>7.3867101754620363E-4</v>
      </c>
      <c r="BE159" s="5">
        <f t="shared" si="326"/>
        <v>9.0520234658805873E-4</v>
      </c>
      <c r="BF159" s="5">
        <f t="shared" si="327"/>
        <v>5.5463885058768772E-4</v>
      </c>
      <c r="BG159" s="5">
        <f t="shared" si="328"/>
        <v>2.2656021292973642E-4</v>
      </c>
      <c r="BH159" s="5">
        <f t="shared" si="329"/>
        <v>6.940939590020525E-5</v>
      </c>
      <c r="BI159" s="5">
        <f t="shared" si="330"/>
        <v>1.7011510280405824E-5</v>
      </c>
      <c r="BJ159" s="8">
        <f t="shared" si="331"/>
        <v>0.32986053442700813</v>
      </c>
      <c r="BK159" s="8">
        <f t="shared" si="332"/>
        <v>0.26224498851118444</v>
      </c>
      <c r="BL159" s="8">
        <f t="shared" si="333"/>
        <v>0.37465175192893591</v>
      </c>
      <c r="BM159" s="8">
        <f t="shared" si="334"/>
        <v>0.48517423465270576</v>
      </c>
      <c r="BN159" s="8">
        <f t="shared" si="335"/>
        <v>0.51393821710868803</v>
      </c>
    </row>
    <row r="160" spans="1:66" x14ac:dyDescent="0.25">
      <c r="A160" t="s">
        <v>122</v>
      </c>
      <c r="B160" t="s">
        <v>133</v>
      </c>
      <c r="C160" t="s">
        <v>131</v>
      </c>
      <c r="D160" s="11">
        <v>44350</v>
      </c>
      <c r="E160">
        <f>VLOOKUP(A160,home!$A$2:$E$405,3,FALSE)</f>
        <v>1.2585470085470101</v>
      </c>
      <c r="F160">
        <f>VLOOKUP(B160,home!$B$2:$E$405,3,FALSE)</f>
        <v>0.56000000000000005</v>
      </c>
      <c r="G160">
        <f>VLOOKUP(C160,away!$B$2:$E$405,4,FALSE)</f>
        <v>0.87</v>
      </c>
      <c r="H160">
        <f>VLOOKUP(A160,away!$A$2:$E$405,3,FALSE)</f>
        <v>1.1004273504273501</v>
      </c>
      <c r="I160">
        <f>VLOOKUP(C160,away!$B$2:$E$405,3,FALSE)</f>
        <v>0.95</v>
      </c>
      <c r="J160">
        <f>VLOOKUP(B160,home!$B$2:$E$405,4,FALSE)</f>
        <v>1.18</v>
      </c>
      <c r="K160" s="3">
        <f t="shared" si="280"/>
        <v>0.61316410256410336</v>
      </c>
      <c r="L160" s="3">
        <f t="shared" si="281"/>
        <v>1.2335790598290592</v>
      </c>
      <c r="M160" s="5">
        <f t="shared" si="282"/>
        <v>0.15775009704272694</v>
      </c>
      <c r="N160" s="5">
        <f t="shared" si="283"/>
        <v>9.6726696682603891E-2</v>
      </c>
      <c r="O160" s="5">
        <f t="shared" si="284"/>
        <v>0.19459721639790997</v>
      </c>
      <c r="P160" s="5">
        <f t="shared" si="285"/>
        <v>0.11932002755409708</v>
      </c>
      <c r="Q160" s="5">
        <f t="shared" si="286"/>
        <v>2.9654669082689517E-2</v>
      </c>
      <c r="R160" s="5">
        <f t="shared" si="287"/>
        <v>0.12002552562474289</v>
      </c>
      <c r="S160" s="5">
        <f t="shared" si="288"/>
        <v>2.2563011437727185E-2</v>
      </c>
      <c r="T160" s="5">
        <f t="shared" si="289"/>
        <v>3.6581378806566006E-2</v>
      </c>
      <c r="U160" s="5">
        <f t="shared" si="290"/>
        <v>7.3595343704480273E-2</v>
      </c>
      <c r="V160" s="5">
        <f t="shared" si="291"/>
        <v>1.8962616589451628E-3</v>
      </c>
      <c r="W160" s="5">
        <f t="shared" si="292"/>
        <v>6.0610595183075945E-3</v>
      </c>
      <c r="X160" s="5">
        <f t="shared" si="293"/>
        <v>7.4767961021618536E-3</v>
      </c>
      <c r="Y160" s="5">
        <f t="shared" si="294"/>
        <v>4.611609553119198E-3</v>
      </c>
      <c r="Z160" s="5">
        <f t="shared" si="295"/>
        <v>4.9353658351886341E-2</v>
      </c>
      <c r="AA160" s="5">
        <f t="shared" si="296"/>
        <v>3.0261891631589752E-2</v>
      </c>
      <c r="AB160" s="5">
        <f t="shared" si="297"/>
        <v>9.2777528120879388E-3</v>
      </c>
      <c r="AC160" s="5">
        <f t="shared" si="298"/>
        <v>8.9644157767867764E-5</v>
      </c>
      <c r="AD160" s="5">
        <f t="shared" si="299"/>
        <v>9.2910603003267304E-4</v>
      </c>
      <c r="AE160" s="5">
        <f t="shared" si="300"/>
        <v>1.1461257430092145E-3</v>
      </c>
      <c r="AF160" s="5">
        <f t="shared" si="301"/>
        <v>7.069183582535945E-4</v>
      </c>
      <c r="AG160" s="5">
        <f t="shared" si="302"/>
        <v>2.9067989458345708E-4</v>
      </c>
      <c r="AH160" s="5">
        <f t="shared" si="303"/>
        <v>1.5220409867211139E-2</v>
      </c>
      <c r="AI160" s="5">
        <f t="shared" si="304"/>
        <v>9.3326089568863419E-3</v>
      </c>
      <c r="AJ160" s="5">
        <f t="shared" si="305"/>
        <v>2.8612103978154627E-3</v>
      </c>
      <c r="AK160" s="5">
        <f t="shared" si="306"/>
        <v>5.8479716860786657E-4</v>
      </c>
      <c r="AL160" s="5">
        <f t="shared" si="307"/>
        <v>2.7122248608262163E-6</v>
      </c>
      <c r="AM160" s="5">
        <f t="shared" si="308"/>
        <v>1.139388930183762E-4</v>
      </c>
      <c r="AN160" s="5">
        <f t="shared" si="309"/>
        <v>1.4055263252757226E-4</v>
      </c>
      <c r="AO160" s="5">
        <f t="shared" si="310"/>
        <v>8.6691392144930935E-5</v>
      </c>
      <c r="AP160" s="5">
        <f t="shared" si="311"/>
        <v>3.5646895339138737E-5</v>
      </c>
      <c r="AQ160" s="5">
        <f t="shared" si="312"/>
        <v>1.0993315909569909E-5</v>
      </c>
      <c r="AR160" s="5">
        <f t="shared" si="313"/>
        <v>3.7551157788414482E-3</v>
      </c>
      <c r="AS160" s="5">
        <f t="shared" si="314"/>
        <v>2.3025021965576205E-3</v>
      </c>
      <c r="AT160" s="5">
        <f t="shared" si="315"/>
        <v>7.05905846502065E-4</v>
      </c>
      <c r="AU160" s="5">
        <f t="shared" si="316"/>
        <v>1.4427870828839749E-4</v>
      </c>
      <c r="AV160" s="5">
        <f t="shared" si="317"/>
        <v>2.2116631171690823E-5</v>
      </c>
      <c r="AW160" s="5">
        <f t="shared" si="318"/>
        <v>5.6985833077039607E-8</v>
      </c>
      <c r="AX160" s="5">
        <f t="shared" si="319"/>
        <v>1.1643873180793338E-5</v>
      </c>
      <c r="AY160" s="5">
        <f t="shared" si="320"/>
        <v>1.4363638131131844E-5</v>
      </c>
      <c r="AZ160" s="5">
        <f t="shared" si="321"/>
        <v>8.8593416107632224E-6</v>
      </c>
      <c r="BA160" s="5">
        <f t="shared" si="322"/>
        <v>3.6428994316365868E-6</v>
      </c>
      <c r="BB160" s="5">
        <f t="shared" si="323"/>
        <v>1.123451113982519E-6</v>
      </c>
      <c r="BC160" s="5">
        <f t="shared" si="324"/>
        <v>2.7717315379009284E-7</v>
      </c>
      <c r="BD160" s="5">
        <f t="shared" si="325"/>
        <v>7.7203869866874922E-4</v>
      </c>
      <c r="BE160" s="5">
        <f t="shared" si="326"/>
        <v>4.7338641581398184E-4</v>
      </c>
      <c r="BF160" s="5">
        <f t="shared" si="327"/>
        <v>1.451317784093088E-4</v>
      </c>
      <c r="BG160" s="5">
        <f t="shared" si="328"/>
        <v>2.9663198887292053E-5</v>
      </c>
      <c r="BH160" s="5">
        <f t="shared" si="329"/>
        <v>4.547102181226734E-6</v>
      </c>
      <c r="BI160" s="5">
        <f t="shared" si="330"/>
        <v>5.5762396564383363E-7</v>
      </c>
      <c r="BJ160" s="8">
        <f t="shared" si="331"/>
        <v>0.18461277327688866</v>
      </c>
      <c r="BK160" s="8">
        <f t="shared" si="332"/>
        <v>0.30163611771425619</v>
      </c>
      <c r="BL160" s="8">
        <f t="shared" si="333"/>
        <v>0.46411200054061907</v>
      </c>
      <c r="BM160" s="8">
        <f t="shared" si="334"/>
        <v>0.2816260108465819</v>
      </c>
      <c r="BN160" s="8">
        <f t="shared" si="335"/>
        <v>0.71807423238477031</v>
      </c>
    </row>
    <row r="161" spans="1:66" x14ac:dyDescent="0.25">
      <c r="A161" t="s">
        <v>122</v>
      </c>
      <c r="B161" t="s">
        <v>138</v>
      </c>
      <c r="C161" t="s">
        <v>362</v>
      </c>
      <c r="D161" s="11">
        <v>44350</v>
      </c>
      <c r="E161">
        <f>VLOOKUP(A161,home!$A$2:$E$405,3,FALSE)</f>
        <v>1.2585470085470101</v>
      </c>
      <c r="F161">
        <f>VLOOKUP(B161,home!$B$2:$E$405,3,FALSE)</f>
        <v>1.17</v>
      </c>
      <c r="G161">
        <f>VLOOKUP(C161,away!$B$2:$E$405,4,FALSE)</f>
        <v>0.88</v>
      </c>
      <c r="H161">
        <f>VLOOKUP(A161,away!$A$2:$E$405,3,FALSE)</f>
        <v>1.1004273504273501</v>
      </c>
      <c r="I161">
        <f>VLOOKUP(C161,away!$B$2:$E$405,3,FALSE)</f>
        <v>0.71</v>
      </c>
      <c r="J161">
        <f>VLOOKUP(B161,home!$B$2:$E$405,4,FALSE)</f>
        <v>1.05</v>
      </c>
      <c r="K161" s="3">
        <f t="shared" si="280"/>
        <v>1.2958000000000014</v>
      </c>
      <c r="L161" s="3">
        <f t="shared" si="281"/>
        <v>0.82036858974358939</v>
      </c>
      <c r="M161" s="5">
        <f t="shared" si="282"/>
        <v>0.12049240106470527</v>
      </c>
      <c r="N161" s="5">
        <f t="shared" si="283"/>
        <v>0.15613405329964528</v>
      </c>
      <c r="O161" s="5">
        <f t="shared" si="284"/>
        <v>9.8848181136271238E-2</v>
      </c>
      <c r="P161" s="5">
        <f t="shared" si="285"/>
        <v>0.12808747311638041</v>
      </c>
      <c r="Q161" s="5">
        <f t="shared" si="286"/>
        <v>0.10115925313284031</v>
      </c>
      <c r="R161" s="5">
        <f t="shared" si="287"/>
        <v>4.0545971478740853E-2</v>
      </c>
      <c r="S161" s="5">
        <f t="shared" si="288"/>
        <v>3.4040322510730622E-2</v>
      </c>
      <c r="T161" s="5">
        <f t="shared" si="289"/>
        <v>8.2987873832102987E-2</v>
      </c>
      <c r="U161" s="5">
        <f t="shared" si="290"/>
        <v>5.253946984215245E-2</v>
      </c>
      <c r="V161" s="5">
        <f t="shared" si="291"/>
        <v>4.0206674685048767E-3</v>
      </c>
      <c r="W161" s="5">
        <f t="shared" si="292"/>
        <v>4.3694053403178203E-2</v>
      </c>
      <c r="X161" s="5">
        <f t="shared" si="293"/>
        <v>3.5845228970546386E-2</v>
      </c>
      <c r="Y161" s="5">
        <f t="shared" si="294"/>
        <v>1.4703149969801595E-2</v>
      </c>
      <c r="Z161" s="5">
        <f t="shared" si="295"/>
        <v>1.1087547147266142E-2</v>
      </c>
      <c r="AA161" s="5">
        <f t="shared" si="296"/>
        <v>1.4367243593427483E-2</v>
      </c>
      <c r="AB161" s="5">
        <f t="shared" si="297"/>
        <v>9.3085371241816792E-3</v>
      </c>
      <c r="AC161" s="5">
        <f t="shared" si="298"/>
        <v>2.6713154301192551E-4</v>
      </c>
      <c r="AD161" s="5">
        <f t="shared" si="299"/>
        <v>1.41546885999596E-2</v>
      </c>
      <c r="AE161" s="5">
        <f t="shared" si="300"/>
        <v>1.1612061925008518E-2</v>
      </c>
      <c r="AF161" s="5">
        <f t="shared" si="301"/>
        <v>4.7630854327172338E-3</v>
      </c>
      <c r="AG161" s="5">
        <f t="shared" si="302"/>
        <v>1.3024952264221569E-3</v>
      </c>
      <c r="AH161" s="5">
        <f t="shared" si="303"/>
        <v>2.2739688542295702E-3</v>
      </c>
      <c r="AI161" s="5">
        <f t="shared" si="304"/>
        <v>2.9466088413106807E-3</v>
      </c>
      <c r="AJ161" s="5">
        <f t="shared" si="305"/>
        <v>1.9091078682851926E-3</v>
      </c>
      <c r="AK161" s="5">
        <f t="shared" si="306"/>
        <v>8.2460732524131835E-4</v>
      </c>
      <c r="AL161" s="5">
        <f t="shared" si="307"/>
        <v>1.1358792432297151E-5</v>
      </c>
      <c r="AM161" s="5">
        <f t="shared" si="308"/>
        <v>3.6683290975655283E-3</v>
      </c>
      <c r="AN161" s="5">
        <f t="shared" si="309"/>
        <v>3.0093819684852067E-3</v>
      </c>
      <c r="AO161" s="5">
        <f t="shared" si="310"/>
        <v>1.2344012207429979E-3</v>
      </c>
      <c r="AP161" s="5">
        <f t="shared" si="311"/>
        <v>3.3755466287956607E-4</v>
      </c>
      <c r="AQ161" s="5">
        <f t="shared" si="312"/>
        <v>6.9229810686970581E-5</v>
      </c>
      <c r="AR161" s="5">
        <f t="shared" si="313"/>
        <v>3.7309852441303186E-4</v>
      </c>
      <c r="AS161" s="5">
        <f t="shared" si="314"/>
        <v>4.834610679344072E-4</v>
      </c>
      <c r="AT161" s="5">
        <f t="shared" si="315"/>
        <v>3.1323442591470288E-4</v>
      </c>
      <c r="AU161" s="5">
        <f t="shared" si="316"/>
        <v>1.352963897000908E-4</v>
      </c>
      <c r="AV161" s="5">
        <f t="shared" si="317"/>
        <v>4.382926544334448E-5</v>
      </c>
      <c r="AW161" s="5">
        <f t="shared" si="318"/>
        <v>3.3541050616985122E-7</v>
      </c>
      <c r="AX161" s="5">
        <f t="shared" si="319"/>
        <v>7.9223680743757002E-4</v>
      </c>
      <c r="AY161" s="5">
        <f t="shared" si="320"/>
        <v>6.4992619246052289E-4</v>
      </c>
      <c r="AZ161" s="5">
        <f t="shared" si="321"/>
        <v>2.6658951697312991E-4</v>
      </c>
      <c r="BA161" s="5">
        <f t="shared" si="322"/>
        <v>7.2900555359890409E-5</v>
      </c>
      <c r="BB161" s="5">
        <f t="shared" si="323"/>
        <v>1.495133144802944E-5</v>
      </c>
      <c r="BC161" s="5">
        <f t="shared" si="324"/>
        <v>2.4531205389617788E-6</v>
      </c>
      <c r="BD161" s="5">
        <f t="shared" si="325"/>
        <v>5.1013051718022152E-5</v>
      </c>
      <c r="BE161" s="5">
        <f t="shared" si="326"/>
        <v>6.6102712416213179E-5</v>
      </c>
      <c r="BF161" s="5">
        <f t="shared" si="327"/>
        <v>4.2827947374464578E-5</v>
      </c>
      <c r="BG161" s="5">
        <f t="shared" si="328"/>
        <v>1.8498818069277086E-5</v>
      </c>
      <c r="BH161" s="5">
        <f t="shared" si="329"/>
        <v>5.9926921135423204E-6</v>
      </c>
      <c r="BI161" s="5">
        <f t="shared" si="330"/>
        <v>1.5530660881456272E-6</v>
      </c>
      <c r="BJ161" s="8">
        <f t="shared" si="331"/>
        <v>0.47647389807680068</v>
      </c>
      <c r="BK161" s="8">
        <f t="shared" si="332"/>
        <v>0.28756928068822596</v>
      </c>
      <c r="BL161" s="8">
        <f t="shared" si="333"/>
        <v>0.22509860402502571</v>
      </c>
      <c r="BM161" s="8">
        <f t="shared" si="334"/>
        <v>0.35431240592678065</v>
      </c>
      <c r="BN161" s="8">
        <f t="shared" si="335"/>
        <v>0.64526733322858332</v>
      </c>
    </row>
    <row r="162" spans="1:66" x14ac:dyDescent="0.25">
      <c r="A162" t="s">
        <v>122</v>
      </c>
      <c r="B162" t="s">
        <v>144</v>
      </c>
      <c r="C162" t="s">
        <v>134</v>
      </c>
      <c r="D162" s="11">
        <v>44350</v>
      </c>
      <c r="E162">
        <f>VLOOKUP(A162,home!$A$2:$E$405,3,FALSE)</f>
        <v>1.2585470085470101</v>
      </c>
      <c r="F162">
        <f>VLOOKUP(B162,home!$B$2:$E$405,3,FALSE)</f>
        <v>0.99</v>
      </c>
      <c r="G162">
        <f>VLOOKUP(C162,away!$B$2:$E$405,4,FALSE)</f>
        <v>1.03</v>
      </c>
      <c r="H162">
        <f>VLOOKUP(A162,away!$A$2:$E$405,3,FALSE)</f>
        <v>1.1004273504273501</v>
      </c>
      <c r="I162">
        <f>VLOOKUP(C162,away!$B$2:$E$405,3,FALSE)</f>
        <v>0.44</v>
      </c>
      <c r="J162">
        <f>VLOOKUP(B162,home!$B$2:$E$405,4,FALSE)</f>
        <v>1.59</v>
      </c>
      <c r="K162" s="3">
        <f t="shared" si="280"/>
        <v>1.2833403846153861</v>
      </c>
      <c r="L162" s="3">
        <f t="shared" si="281"/>
        <v>0.7698589743589741</v>
      </c>
      <c r="M162" s="5">
        <f t="shared" si="282"/>
        <v>0.12832369257527826</v>
      </c>
      <c r="N162" s="5">
        <f t="shared" si="283"/>
        <v>0.16468297698482418</v>
      </c>
      <c r="O162" s="5">
        <f t="shared" si="284"/>
        <v>9.8791146351960013E-2</v>
      </c>
      <c r="P162" s="5">
        <f t="shared" si="285"/>
        <v>0.12678266775591929</v>
      </c>
      <c r="Q162" s="5">
        <f t="shared" si="286"/>
        <v>0.10567215751165554</v>
      </c>
      <c r="R162" s="5">
        <f t="shared" si="287"/>
        <v>3.8027625303133618E-2</v>
      </c>
      <c r="S162" s="5">
        <f t="shared" si="288"/>
        <v>3.1315037232657661E-2</v>
      </c>
      <c r="T162" s="5">
        <f t="shared" si="289"/>
        <v>8.135265880022309E-2</v>
      </c>
      <c r="U162" s="5">
        <f t="shared" si="290"/>
        <v>4.8802387282533291E-2</v>
      </c>
      <c r="V162" s="5">
        <f t="shared" si="291"/>
        <v>3.4376642739724129E-3</v>
      </c>
      <c r="W162" s="5">
        <f t="shared" si="292"/>
        <v>4.5204449088048555E-2</v>
      </c>
      <c r="X162" s="5">
        <f t="shared" si="293"/>
        <v>3.4801050811387527E-2</v>
      </c>
      <c r="Y162" s="5">
        <f t="shared" si="294"/>
        <v>1.339595064213467E-2</v>
      </c>
      <c r="Z162" s="5">
        <f t="shared" si="295"/>
        <v>9.7586362043926081E-3</v>
      </c>
      <c r="AA162" s="5">
        <f t="shared" si="296"/>
        <v>1.2523651939866841E-2</v>
      </c>
      <c r="AB162" s="5">
        <f t="shared" si="297"/>
        <v>8.0360541486489707E-3</v>
      </c>
      <c r="AC162" s="5">
        <f t="shared" si="298"/>
        <v>2.1227385934974768E-4</v>
      </c>
      <c r="AD162" s="5">
        <f t="shared" si="299"/>
        <v>1.4503173769745725E-2</v>
      </c>
      <c r="AE162" s="5">
        <f t="shared" si="300"/>
        <v>1.1165398483326421E-2</v>
      </c>
      <c r="AF162" s="5">
        <f t="shared" si="301"/>
        <v>4.2978911123414615E-3</v>
      </c>
      <c r="AG162" s="5">
        <f t="shared" si="302"/>
        <v>1.1029233478845827E-3</v>
      </c>
      <c r="AH162" s="5">
        <f t="shared" si="303"/>
        <v>1.8781934148640112E-3</v>
      </c>
      <c r="AI162" s="5">
        <f t="shared" si="304"/>
        <v>2.4103614594136657E-3</v>
      </c>
      <c r="AJ162" s="5">
        <f t="shared" si="305"/>
        <v>1.5466571011930189E-3</v>
      </c>
      <c r="AK162" s="5">
        <f t="shared" si="306"/>
        <v>6.6162917303772223E-4</v>
      </c>
      <c r="AL162" s="5">
        <f t="shared" si="307"/>
        <v>8.3889874560515986E-6</v>
      </c>
      <c r="AM162" s="5">
        <f t="shared" si="308"/>
        <v>3.7225017207618474E-3</v>
      </c>
      <c r="AN162" s="5">
        <f t="shared" si="309"/>
        <v>2.8658013567952321E-3</v>
      </c>
      <c r="AO162" s="5">
        <f t="shared" si="310"/>
        <v>1.1031314466294667E-3</v>
      </c>
      <c r="AP162" s="5">
        <f t="shared" si="311"/>
        <v>2.8308521469509761E-4</v>
      </c>
      <c r="AQ162" s="5">
        <f t="shared" si="312"/>
        <v>5.448392326033945E-5</v>
      </c>
      <c r="AR162" s="5">
        <f t="shared" si="313"/>
        <v>2.8918881120299747E-4</v>
      </c>
      <c r="AS162" s="5">
        <f t="shared" si="314"/>
        <v>3.7112768019572105E-4</v>
      </c>
      <c r="AT162" s="5">
        <f t="shared" si="315"/>
        <v>2.3814156992189639E-4</v>
      </c>
      <c r="AU162" s="5">
        <f t="shared" si="316"/>
        <v>1.0187223131215945E-4</v>
      </c>
      <c r="AV162" s="5">
        <f t="shared" si="317"/>
        <v>3.2684187128443587E-5</v>
      </c>
      <c r="AW162" s="5">
        <f t="shared" si="318"/>
        <v>2.3022902909401927E-7</v>
      </c>
      <c r="AX162" s="5">
        <f t="shared" si="319"/>
        <v>7.9620613167565924E-4</v>
      </c>
      <c r="AY162" s="5">
        <f t="shared" si="320"/>
        <v>6.1296643591014928E-4</v>
      </c>
      <c r="AZ162" s="5">
        <f t="shared" si="321"/>
        <v>2.3594885583313167E-4</v>
      </c>
      <c r="BA162" s="5">
        <f t="shared" si="322"/>
        <v>6.0549114717622736E-5</v>
      </c>
      <c r="BB162" s="5">
        <f t="shared" si="323"/>
        <v>1.1653569838713225E-5</v>
      </c>
      <c r="BC162" s="5">
        <f t="shared" si="324"/>
        <v>1.7943210647304885E-6</v>
      </c>
      <c r="BD162" s="5">
        <f t="shared" si="325"/>
        <v>3.7105766931471751E-5</v>
      </c>
      <c r="BE162" s="5">
        <f t="shared" si="326"/>
        <v>4.7619329205283835E-5</v>
      </c>
      <c r="BF162" s="5">
        <f t="shared" si="327"/>
        <v>3.0555904128717831E-5</v>
      </c>
      <c r="BG162" s="5">
        <f t="shared" si="328"/>
        <v>1.3071208585606533E-5</v>
      </c>
      <c r="BH162" s="5">
        <f t="shared" si="329"/>
        <v>4.1937024634100583E-6</v>
      </c>
      <c r="BI162" s="5">
        <f t="shared" si="330"/>
        <v>1.0763895464710301E-6</v>
      </c>
      <c r="BJ162" s="8">
        <f t="shared" si="331"/>
        <v>0.48592675264275376</v>
      </c>
      <c r="BK162" s="8">
        <f t="shared" si="332"/>
        <v>0.29069269112054352</v>
      </c>
      <c r="BL162" s="8">
        <f t="shared" si="333"/>
        <v>0.2138443429552733</v>
      </c>
      <c r="BM162" s="8">
        <f t="shared" si="334"/>
        <v>0.33732942023331125</v>
      </c>
      <c r="BN162" s="8">
        <f t="shared" si="335"/>
        <v>0.66228026648277083</v>
      </c>
    </row>
    <row r="163" spans="1:66" x14ac:dyDescent="0.25">
      <c r="A163" t="s">
        <v>122</v>
      </c>
      <c r="B163" t="s">
        <v>140</v>
      </c>
      <c r="C163" t="s">
        <v>124</v>
      </c>
      <c r="D163" s="11">
        <v>44350</v>
      </c>
      <c r="E163">
        <f>VLOOKUP(A163,home!$A$2:$E$405,3,FALSE)</f>
        <v>1.2585470085470101</v>
      </c>
      <c r="F163">
        <f>VLOOKUP(B163,home!$B$2:$E$405,3,FALSE)</f>
        <v>1.21</v>
      </c>
      <c r="G163">
        <f>VLOOKUP(C163,away!$B$2:$E$405,4,FALSE)</f>
        <v>0.97</v>
      </c>
      <c r="H163">
        <f>VLOOKUP(A163,away!$A$2:$E$405,3,FALSE)</f>
        <v>1.1004273504273501</v>
      </c>
      <c r="I163">
        <f>VLOOKUP(C163,away!$B$2:$E$405,3,FALSE)</f>
        <v>0.71</v>
      </c>
      <c r="J163">
        <f>VLOOKUP(B163,home!$B$2:$E$405,4,FALSE)</f>
        <v>0.62</v>
      </c>
      <c r="K163" s="3">
        <f t="shared" si="280"/>
        <v>1.4771566239316256</v>
      </c>
      <c r="L163" s="3">
        <f t="shared" si="281"/>
        <v>0.48440811965811947</v>
      </c>
      <c r="M163" s="5">
        <f t="shared" si="282"/>
        <v>0.14063818596040428</v>
      </c>
      <c r="N163" s="5">
        <f t="shared" si="283"/>
        <v>0.20774462796913895</v>
      </c>
      <c r="O163" s="5">
        <f t="shared" si="284"/>
        <v>6.8126279213208379E-2</v>
      </c>
      <c r="P163" s="5">
        <f t="shared" si="285"/>
        <v>0.10063318460360618</v>
      </c>
      <c r="Q163" s="5">
        <f t="shared" si="286"/>
        <v>0.15343567664541247</v>
      </c>
      <c r="R163" s="5">
        <f t="shared" si="287"/>
        <v>1.6500461406487147E-2</v>
      </c>
      <c r="S163" s="5">
        <f t="shared" si="288"/>
        <v>1.8001934848467609E-2</v>
      </c>
      <c r="T163" s="5">
        <f t="shared" si="289"/>
        <v>7.432548761227549E-2</v>
      </c>
      <c r="U163" s="5">
        <f t="shared" si="290"/>
        <v>2.4373765864520638E-2</v>
      </c>
      <c r="V163" s="5">
        <f t="shared" si="291"/>
        <v>1.4312471557633663E-3</v>
      </c>
      <c r="W163" s="5">
        <f t="shared" si="292"/>
        <v>7.5549508701400689E-2</v>
      </c>
      <c r="X163" s="5">
        <f t="shared" si="293"/>
        <v>3.6596795451140245E-2</v>
      </c>
      <c r="Y163" s="5">
        <f t="shared" si="294"/>
        <v>8.8638924349998312E-3</v>
      </c>
      <c r="Z163" s="5">
        <f t="shared" si="295"/>
        <v>2.6643191611359367E-3</v>
      </c>
      <c r="AA163" s="5">
        <f t="shared" si="296"/>
        <v>3.9356166971399008E-3</v>
      </c>
      <c r="AB163" s="5">
        <f t="shared" si="297"/>
        <v>2.9067611367180565E-3</v>
      </c>
      <c r="AC163" s="5">
        <f t="shared" si="298"/>
        <v>6.4007757857400125E-5</v>
      </c>
      <c r="AD163" s="5">
        <f t="shared" si="299"/>
        <v>2.7899614303263504E-2</v>
      </c>
      <c r="AE163" s="5">
        <f t="shared" si="300"/>
        <v>1.3514799703830649E-2</v>
      </c>
      <c r="AF163" s="5">
        <f t="shared" si="301"/>
        <v>3.2733393560443569E-3</v>
      </c>
      <c r="AG163" s="5">
        <f t="shared" si="302"/>
        <v>5.2854405415478888E-4</v>
      </c>
      <c r="AH163" s="5">
        <f t="shared" si="303"/>
        <v>3.2265445875373928E-4</v>
      </c>
      <c r="AI163" s="5">
        <f t="shared" si="304"/>
        <v>4.766111709891594E-4</v>
      </c>
      <c r="AJ163" s="5">
        <f t="shared" si="305"/>
        <v>3.5201467413322282E-4</v>
      </c>
      <c r="AK163" s="5">
        <f t="shared" si="306"/>
        <v>1.7332693587234095E-4</v>
      </c>
      <c r="AL163" s="5">
        <f t="shared" si="307"/>
        <v>1.8320215007153683E-6</v>
      </c>
      <c r="AM163" s="5">
        <f t="shared" si="308"/>
        <v>8.2424200146406449E-3</v>
      </c>
      <c r="AN163" s="5">
        <f t="shared" si="309"/>
        <v>3.992695180724524E-3</v>
      </c>
      <c r="AO163" s="5">
        <f t="shared" si="310"/>
        <v>9.6704698243140093E-4</v>
      </c>
      <c r="AP163" s="5">
        <f t="shared" si="311"/>
        <v>1.5614847012688449E-4</v>
      </c>
      <c r="AQ163" s="5">
        <f t="shared" si="312"/>
        <v>1.8909896700414037E-5</v>
      </c>
      <c r="AR163" s="5">
        <f t="shared" si="313"/>
        <v>3.1259287932841422E-5</v>
      </c>
      <c r="AS163" s="5">
        <f t="shared" si="314"/>
        <v>4.617486422938264E-5</v>
      </c>
      <c r="AT163" s="5">
        <f t="shared" si="315"/>
        <v>3.4103753277788028E-5</v>
      </c>
      <c r="AU163" s="5">
        <f t="shared" si="316"/>
        <v>1.6792195018404828E-5</v>
      </c>
      <c r="AV163" s="5">
        <f t="shared" si="317"/>
        <v>6.2011755254470844E-6</v>
      </c>
      <c r="AW163" s="5">
        <f t="shared" si="318"/>
        <v>3.6413801964451113E-8</v>
      </c>
      <c r="AX163" s="5">
        <f t="shared" si="319"/>
        <v>2.0292242203088385E-3</v>
      </c>
      <c r="AY163" s="5">
        <f t="shared" si="320"/>
        <v>9.8297268892451805E-4</v>
      </c>
      <c r="AZ163" s="5">
        <f t="shared" si="321"/>
        <v>2.3807997595860563E-4</v>
      </c>
      <c r="BA163" s="5">
        <f t="shared" si="322"/>
        <v>3.8442624494119484E-5</v>
      </c>
      <c r="BB163" s="5">
        <f t="shared" si="323"/>
        <v>4.6554798614798952E-6</v>
      </c>
      <c r="BC163" s="5">
        <f t="shared" si="324"/>
        <v>4.5103044916114381E-7</v>
      </c>
      <c r="BD163" s="5">
        <f t="shared" si="325"/>
        <v>2.5237088148999091E-6</v>
      </c>
      <c r="BE163" s="5">
        <f t="shared" si="326"/>
        <v>3.7279131928040337E-6</v>
      </c>
      <c r="BF163" s="5">
        <f t="shared" si="327"/>
        <v>2.7533558330962877E-6</v>
      </c>
      <c r="BG163" s="5">
        <f t="shared" si="328"/>
        <v>1.3557126022996538E-6</v>
      </c>
      <c r="BH163" s="5">
        <f t="shared" si="329"/>
        <v>5.0064996265862878E-7</v>
      </c>
      <c r="BI163" s="5">
        <f t="shared" si="330"/>
        <v>1.4790768172246292E-7</v>
      </c>
      <c r="BJ163" s="8">
        <f t="shared" si="331"/>
        <v>0.61840333279628168</v>
      </c>
      <c r="BK163" s="8">
        <f t="shared" si="332"/>
        <v>0.26175336503652408</v>
      </c>
      <c r="BL163" s="8">
        <f t="shared" si="333"/>
        <v>0.11731303208189393</v>
      </c>
      <c r="BM163" s="8">
        <f t="shared" si="334"/>
        <v>0.31207269700245543</v>
      </c>
      <c r="BN163" s="8">
        <f t="shared" si="335"/>
        <v>0.68707841579825746</v>
      </c>
    </row>
    <row r="164" spans="1:66" x14ac:dyDescent="0.25">
      <c r="A164" t="s">
        <v>122</v>
      </c>
      <c r="B164" t="s">
        <v>141</v>
      </c>
      <c r="C164" t="s">
        <v>135</v>
      </c>
      <c r="D164" s="11">
        <v>44350</v>
      </c>
      <c r="E164">
        <f>VLOOKUP(A164,home!$A$2:$E$405,3,FALSE)</f>
        <v>1.2585470085470101</v>
      </c>
      <c r="F164">
        <f>VLOOKUP(B164,home!$B$2:$E$405,3,FALSE)</f>
        <v>0.91</v>
      </c>
      <c r="G164">
        <f>VLOOKUP(C164,away!$B$2:$E$405,4,FALSE)</f>
        <v>0.99</v>
      </c>
      <c r="H164">
        <f>VLOOKUP(A164,away!$A$2:$E$405,3,FALSE)</f>
        <v>1.1004273504273501</v>
      </c>
      <c r="I164">
        <f>VLOOKUP(C164,away!$B$2:$E$405,3,FALSE)</f>
        <v>0.99</v>
      </c>
      <c r="J164">
        <f>VLOOKUP(B164,home!$B$2:$E$405,4,FALSE)</f>
        <v>0.68</v>
      </c>
      <c r="K164" s="3">
        <f t="shared" si="280"/>
        <v>1.1338250000000014</v>
      </c>
      <c r="L164" s="3">
        <f t="shared" si="281"/>
        <v>0.74080769230769217</v>
      </c>
      <c r="M164" s="5">
        <f t="shared" si="282"/>
        <v>0.15341130565010883</v>
      </c>
      <c r="N164" s="5">
        <f t="shared" si="283"/>
        <v>0.17394157362873489</v>
      </c>
      <c r="O164" s="5">
        <f t="shared" si="284"/>
        <v>0.11364827531256716</v>
      </c>
      <c r="P164" s="5">
        <f t="shared" si="285"/>
        <v>0.12885725575627163</v>
      </c>
      <c r="Q164" s="5">
        <f t="shared" si="286"/>
        <v>9.8609652359800307E-2</v>
      </c>
      <c r="R164" s="5">
        <f t="shared" si="287"/>
        <v>4.2095758284526059E-2</v>
      </c>
      <c r="S164" s="5">
        <f t="shared" si="288"/>
        <v>2.705829321162781E-2</v>
      </c>
      <c r="T164" s="5">
        <f t="shared" si="289"/>
        <v>7.3050789003927447E-2</v>
      </c>
      <c r="U164" s="5">
        <f t="shared" si="290"/>
        <v>4.7729223136952825E-2</v>
      </c>
      <c r="V164" s="5">
        <f t="shared" si="291"/>
        <v>2.5252791970097463E-3</v>
      </c>
      <c r="W164" s="5">
        <f t="shared" si="292"/>
        <v>3.7268696362283568E-2</v>
      </c>
      <c r="X164" s="5">
        <f t="shared" si="293"/>
        <v>2.7608936947459379E-2</v>
      </c>
      <c r="Y164" s="5">
        <f t="shared" si="294"/>
        <v>1.0226456433557978E-2</v>
      </c>
      <c r="Z164" s="5">
        <f t="shared" si="295"/>
        <v>1.0394953850234057E-2</v>
      </c>
      <c r="AA164" s="5">
        <f t="shared" si="296"/>
        <v>1.1786058549241646E-2</v>
      </c>
      <c r="AB164" s="5">
        <f t="shared" si="297"/>
        <v>6.6816639172969641E-3</v>
      </c>
      <c r="AC164" s="5">
        <f t="shared" si="298"/>
        <v>1.3256867949127508E-4</v>
      </c>
      <c r="AD164" s="5">
        <f t="shared" si="299"/>
        <v>1.0564044913241557E-2</v>
      </c>
      <c r="AE164" s="5">
        <f t="shared" si="300"/>
        <v>7.8259257336132926E-3</v>
      </c>
      <c r="AF164" s="5">
        <f t="shared" si="301"/>
        <v>2.8987529914447224E-3</v>
      </c>
      <c r="AG164" s="5">
        <f t="shared" si="302"/>
        <v>7.1580617138739487E-4</v>
      </c>
      <c r="AH164" s="5">
        <f t="shared" si="303"/>
        <v>1.9251654433592126E-3</v>
      </c>
      <c r="AI164" s="5">
        <f t="shared" si="304"/>
        <v>2.1828007088167622E-3</v>
      </c>
      <c r="AJ164" s="5">
        <f t="shared" si="305"/>
        <v>1.2374570068370845E-3</v>
      </c>
      <c r="AK164" s="5">
        <f t="shared" si="306"/>
        <v>4.6768656359235294E-4</v>
      </c>
      <c r="AL164" s="5">
        <f t="shared" si="307"/>
        <v>4.4540227765061899E-6</v>
      </c>
      <c r="AM164" s="5">
        <f t="shared" si="308"/>
        <v>2.3955556447512252E-3</v>
      </c>
      <c r="AN164" s="5">
        <f t="shared" si="309"/>
        <v>1.774646048982821E-3</v>
      </c>
      <c r="AO164" s="5">
        <f t="shared" si="310"/>
        <v>6.5733572210496349E-4</v>
      </c>
      <c r="AP164" s="5">
        <f t="shared" si="311"/>
        <v>1.6231978645466283E-4</v>
      </c>
      <c r="AQ164" s="5">
        <f t="shared" si="312"/>
        <v>3.0061936604839037E-5</v>
      </c>
      <c r="AR164" s="5">
        <f t="shared" si="313"/>
        <v>2.8523547388109073E-4</v>
      </c>
      <c r="AS164" s="5">
        <f t="shared" si="314"/>
        <v>3.2340711117322812E-4</v>
      </c>
      <c r="AT164" s="5">
        <f t="shared" si="315"/>
        <v>1.8334353391299296E-4</v>
      </c>
      <c r="AU164" s="5">
        <f t="shared" si="316"/>
        <v>6.9293160779633153E-5</v>
      </c>
      <c r="AV164" s="5">
        <f t="shared" si="317"/>
        <v>1.9641579505241917E-5</v>
      </c>
      <c r="AW164" s="5">
        <f t="shared" si="318"/>
        <v>1.0392055194084813E-7</v>
      </c>
      <c r="AX164" s="5">
        <f t="shared" si="319"/>
        <v>4.5269014648501E-4</v>
      </c>
      <c r="AY164" s="5">
        <f t="shared" si="320"/>
        <v>3.3535634274799143E-4</v>
      </c>
      <c r="AZ164" s="5">
        <f t="shared" si="321"/>
        <v>1.2421727918594347E-4</v>
      </c>
      <c r="BA164" s="5">
        <f t="shared" si="322"/>
        <v>3.0673705312826368E-5</v>
      </c>
      <c r="BB164" s="5">
        <f t="shared" si="323"/>
        <v>5.6808292118302745E-6</v>
      </c>
      <c r="BC164" s="5">
        <f t="shared" si="324"/>
        <v>8.4168039576202245E-7</v>
      </c>
      <c r="BD164" s="5">
        <f t="shared" si="325"/>
        <v>3.5217438861690293E-5</v>
      </c>
      <c r="BE164" s="5">
        <f t="shared" si="326"/>
        <v>3.9930412617356053E-5</v>
      </c>
      <c r="BF164" s="5">
        <f t="shared" si="327"/>
        <v>2.2637050042936897E-5</v>
      </c>
      <c r="BG164" s="5">
        <f t="shared" si="328"/>
        <v>8.5554844216443183E-6</v>
      </c>
      <c r="BH164" s="5">
        <f t="shared" si="329"/>
        <v>2.4251055310927206E-6</v>
      </c>
      <c r="BI164" s="5">
        <f t="shared" si="330"/>
        <v>5.4992905575824162E-7</v>
      </c>
      <c r="BJ164" s="8">
        <f t="shared" si="331"/>
        <v>0.44868001366768839</v>
      </c>
      <c r="BK164" s="8">
        <f t="shared" si="332"/>
        <v>0.31232451286003377</v>
      </c>
      <c r="BL164" s="8">
        <f t="shared" si="333"/>
        <v>0.22874432520297275</v>
      </c>
      <c r="BM164" s="8">
        <f t="shared" si="334"/>
        <v>0.28924473216672403</v>
      </c>
      <c r="BN164" s="8">
        <f t="shared" si="335"/>
        <v>0.71056382099200888</v>
      </c>
    </row>
    <row r="165" spans="1:66" x14ac:dyDescent="0.25">
      <c r="A165" t="s">
        <v>122</v>
      </c>
      <c r="B165" t="s">
        <v>142</v>
      </c>
      <c r="C165" t="s">
        <v>128</v>
      </c>
      <c r="D165" s="11">
        <v>44350</v>
      </c>
      <c r="E165">
        <f>VLOOKUP(A165,home!$A$2:$E$405,3,FALSE)</f>
        <v>1.2585470085470101</v>
      </c>
      <c r="F165">
        <f>VLOOKUP(B165,home!$B$2:$E$405,3,FALSE)</f>
        <v>1.1499999999999999</v>
      </c>
      <c r="G165">
        <f>VLOOKUP(C165,away!$B$2:$E$405,4,FALSE)</f>
        <v>1.25</v>
      </c>
      <c r="H165">
        <f>VLOOKUP(A165,away!$A$2:$E$405,3,FALSE)</f>
        <v>1.1004273504273501</v>
      </c>
      <c r="I165">
        <f>VLOOKUP(C165,away!$B$2:$E$405,3,FALSE)</f>
        <v>0.88</v>
      </c>
      <c r="J165">
        <f>VLOOKUP(B165,home!$B$2:$E$405,4,FALSE)</f>
        <v>1</v>
      </c>
      <c r="K165" s="3">
        <f t="shared" si="280"/>
        <v>1.809161324786327</v>
      </c>
      <c r="L165" s="3">
        <f t="shared" si="281"/>
        <v>0.96837606837606804</v>
      </c>
      <c r="M165" s="5">
        <f t="shared" si="282"/>
        <v>6.2191472098501024E-2</v>
      </c>
      <c r="N165" s="5">
        <f t="shared" si="283"/>
        <v>0.11251440605213599</v>
      </c>
      <c r="O165" s="5">
        <f t="shared" si="284"/>
        <v>6.0224733237266355E-2</v>
      </c>
      <c r="P165" s="5">
        <f t="shared" si="285"/>
        <v>0.10895625816843592</v>
      </c>
      <c r="Q165" s="5">
        <f t="shared" si="286"/>
        <v>0.10177835595541455</v>
      </c>
      <c r="R165" s="5">
        <f t="shared" si="287"/>
        <v>2.9160095195650746E-2</v>
      </c>
      <c r="S165" s="5">
        <f t="shared" si="288"/>
        <v>4.7721439103678154E-2</v>
      </c>
      <c r="T165" s="5">
        <f t="shared" si="289"/>
        <v>9.8559724185884323E-2</v>
      </c>
      <c r="U165" s="5">
        <f t="shared" si="290"/>
        <v>5.2755316455058904E-2</v>
      </c>
      <c r="V165" s="5">
        <f t="shared" si="291"/>
        <v>9.2895005692427927E-3</v>
      </c>
      <c r="W165" s="5">
        <f t="shared" si="292"/>
        <v>6.1377821764957395E-2</v>
      </c>
      <c r="X165" s="5">
        <f t="shared" si="293"/>
        <v>5.94368137262365E-2</v>
      </c>
      <c r="Y165" s="5">
        <f t="shared" si="294"/>
        <v>2.8778593996506806E-2</v>
      </c>
      <c r="Z165" s="5">
        <f t="shared" si="295"/>
        <v>9.4126461130120496E-3</v>
      </c>
      <c r="AA165" s="5">
        <f t="shared" si="296"/>
        <v>1.7028995311561747E-2</v>
      </c>
      <c r="AB165" s="5">
        <f t="shared" si="297"/>
        <v>1.5404099858822606E-2</v>
      </c>
      <c r="AC165" s="5">
        <f t="shared" si="298"/>
        <v>1.0171704296080709E-3</v>
      </c>
      <c r="AD165" s="5">
        <f t="shared" si="299"/>
        <v>2.7760595334197339E-2</v>
      </c>
      <c r="AE165" s="5">
        <f t="shared" si="300"/>
        <v>2.6882696165509038E-2</v>
      </c>
      <c r="AF165" s="5">
        <f t="shared" si="301"/>
        <v>1.3016279810052021E-2</v>
      </c>
      <c r="AG165" s="5">
        <f t="shared" si="302"/>
        <v>4.201551289113657E-3</v>
      </c>
      <c r="AH165" s="5">
        <f t="shared" si="303"/>
        <v>2.2787453089834716E-3</v>
      </c>
      <c r="AI165" s="5">
        <f t="shared" si="304"/>
        <v>4.1226178820511642E-3</v>
      </c>
      <c r="AJ165" s="5">
        <f t="shared" si="305"/>
        <v>3.7292404145397441E-3</v>
      </c>
      <c r="AK165" s="5">
        <f t="shared" si="306"/>
        <v>2.2489325096051453E-3</v>
      </c>
      <c r="AL165" s="5">
        <f t="shared" si="307"/>
        <v>7.1281209587156235E-5</v>
      </c>
      <c r="AM165" s="5">
        <f t="shared" si="308"/>
        <v>1.0044679086334708E-2</v>
      </c>
      <c r="AN165" s="5">
        <f t="shared" si="309"/>
        <v>9.7270268417241207E-3</v>
      </c>
      <c r="AO165" s="5">
        <f t="shared" si="310"/>
        <v>4.7097100049886421E-3</v>
      </c>
      <c r="AP165" s="5">
        <f t="shared" si="311"/>
        <v>1.5202568192741114E-3</v>
      </c>
      <c r="AQ165" s="5">
        <f t="shared" si="312"/>
        <v>3.6804508039264258E-4</v>
      </c>
      <c r="AR165" s="5">
        <f t="shared" si="313"/>
        <v>4.4133648462876455E-4</v>
      </c>
      <c r="AS165" s="5">
        <f t="shared" si="314"/>
        <v>7.9844889920751595E-4</v>
      </c>
      <c r="AT165" s="5">
        <f t="shared" si="315"/>
        <v>7.2226143413222721E-4</v>
      </c>
      <c r="AU165" s="5">
        <f t="shared" si="316"/>
        <v>4.3556248433891095E-4</v>
      </c>
      <c r="AV165" s="5">
        <f t="shared" si="317"/>
        <v>1.9700070029845198E-4</v>
      </c>
      <c r="AW165" s="5">
        <f t="shared" si="318"/>
        <v>3.4689169557397377E-6</v>
      </c>
      <c r="AX165" s="5">
        <f t="shared" si="319"/>
        <v>3.0287408204811342E-3</v>
      </c>
      <c r="AY165" s="5">
        <f t="shared" si="320"/>
        <v>2.9329601278676276E-3</v>
      </c>
      <c r="AZ165" s="5">
        <f t="shared" si="321"/>
        <v>1.4201041986641114E-3</v>
      </c>
      <c r="BA165" s="5">
        <f t="shared" si="322"/>
        <v>4.58398306862233E-4</v>
      </c>
      <c r="BB165" s="5">
        <f t="shared" si="323"/>
        <v>1.1097548753737388E-4</v>
      </c>
      <c r="BC165" s="5">
        <f t="shared" si="324"/>
        <v>2.1493201261511894E-5</v>
      </c>
      <c r="BD165" s="5">
        <f t="shared" si="325"/>
        <v>7.1229948302619649E-5</v>
      </c>
      <c r="BE165" s="5">
        <f t="shared" si="326"/>
        <v>1.2886646763562892E-4</v>
      </c>
      <c r="BF165" s="5">
        <f t="shared" si="327"/>
        <v>1.1657011465410441E-4</v>
      </c>
      <c r="BG165" s="5">
        <f t="shared" si="328"/>
        <v>7.0298047686037854E-5</v>
      </c>
      <c r="BH165" s="5">
        <f t="shared" si="329"/>
        <v>3.1795127270391155E-5</v>
      </c>
      <c r="BI165" s="5">
        <f t="shared" si="330"/>
        <v>1.1504502914850137E-5</v>
      </c>
      <c r="BJ165" s="8">
        <f t="shared" si="331"/>
        <v>0.56864922825539588</v>
      </c>
      <c r="BK165" s="8">
        <f t="shared" si="332"/>
        <v>0.23218008170692075</v>
      </c>
      <c r="BL165" s="8">
        <f t="shared" si="333"/>
        <v>0.18997765038460937</v>
      </c>
      <c r="BM165" s="8">
        <f t="shared" si="334"/>
        <v>0.52246479454162176</v>
      </c>
      <c r="BN165" s="8">
        <f t="shared" si="335"/>
        <v>0.47482532070740463</v>
      </c>
    </row>
    <row r="166" spans="1:66" x14ac:dyDescent="0.25">
      <c r="A166" t="s">
        <v>145</v>
      </c>
      <c r="B166" t="s">
        <v>366</v>
      </c>
      <c r="C166" t="s">
        <v>147</v>
      </c>
      <c r="D166" s="11">
        <v>44350</v>
      </c>
      <c r="E166">
        <f>VLOOKUP(A166,home!$A$2:$E$405,3,FALSE)</f>
        <v>1.42165242165242</v>
      </c>
      <c r="F166">
        <f>VLOOKUP(B166,home!$B$2:$E$405,3,FALSE)</f>
        <v>1.21</v>
      </c>
      <c r="G166">
        <f>VLOOKUP(C166,away!$B$2:$E$405,4,FALSE)</f>
        <v>1.27</v>
      </c>
      <c r="H166">
        <f>VLOOKUP(A166,away!$A$2:$E$405,3,FALSE)</f>
        <v>1.1680911680911701</v>
      </c>
      <c r="I166">
        <f>VLOOKUP(C166,away!$B$2:$E$405,3,FALSE)</f>
        <v>0.92</v>
      </c>
      <c r="J166">
        <f>VLOOKUP(B166,home!$B$2:$E$405,4,FALSE)</f>
        <v>0.67</v>
      </c>
      <c r="K166" s="3">
        <f t="shared" si="280"/>
        <v>2.1846532763532736</v>
      </c>
      <c r="L166" s="3">
        <f t="shared" si="281"/>
        <v>0.7200113960113973</v>
      </c>
      <c r="M166" s="5">
        <f t="shared" si="282"/>
        <v>5.476715246242745E-2</v>
      </c>
      <c r="N166" s="5">
        <f t="shared" si="283"/>
        <v>0.11964723906358138</v>
      </c>
      <c r="O166" s="5">
        <f t="shared" si="284"/>
        <v>3.943297390004142E-2</v>
      </c>
      <c r="P166" s="5">
        <f t="shared" si="285"/>
        <v>8.6147375627078623E-2</v>
      </c>
      <c r="Q166" s="5">
        <f t="shared" si="286"/>
        <v>0.13069386641343825</v>
      </c>
      <c r="R166" s="5">
        <f t="shared" si="287"/>
        <v>1.4196095293324907E-2</v>
      </c>
      <c r="S166" s="5">
        <f t="shared" si="288"/>
        <v>3.3876922542779402E-2</v>
      </c>
      <c r="T166" s="5">
        <f t="shared" si="289"/>
        <v>9.410107320646674E-2</v>
      </c>
      <c r="U166" s="5">
        <f t="shared" si="290"/>
        <v>3.1013546093985545E-2</v>
      </c>
      <c r="V166" s="5">
        <f t="shared" si="291"/>
        <v>5.9208400984197282E-3</v>
      </c>
      <c r="W166" s="5">
        <f t="shared" si="292"/>
        <v>9.517359448646498E-2</v>
      </c>
      <c r="X166" s="5">
        <f t="shared" si="293"/>
        <v>6.8526072629622278E-2</v>
      </c>
      <c r="Y166" s="5">
        <f t="shared" si="294"/>
        <v>2.4669776608616363E-2</v>
      </c>
      <c r="Z166" s="5">
        <f t="shared" si="295"/>
        <v>3.4071167966858982E-3</v>
      </c>
      <c r="AA166" s="5">
        <f t="shared" si="296"/>
        <v>7.4433688727981173E-3</v>
      </c>
      <c r="AB166" s="5">
        <f t="shared" si="297"/>
        <v>8.1305900975321907E-3</v>
      </c>
      <c r="AC166" s="5">
        <f t="shared" si="298"/>
        <v>5.8208343534059848E-4</v>
      </c>
      <c r="AD166" s="5">
        <f t="shared" si="299"/>
        <v>5.1980326254293399E-2</v>
      </c>
      <c r="AE166" s="5">
        <f t="shared" si="300"/>
        <v>3.7426427271481676E-2</v>
      </c>
      <c r="AF166" s="5">
        <f t="shared" si="301"/>
        <v>1.3473727073729274E-2</v>
      </c>
      <c r="AG166" s="5">
        <f t="shared" si="302"/>
        <v>3.233745679944125E-3</v>
      </c>
      <c r="AH166" s="5">
        <f t="shared" si="303"/>
        <v>6.1329073028892325E-4</v>
      </c>
      <c r="AI166" s="5">
        <f t="shared" si="304"/>
        <v>1.3398276032827879E-3</v>
      </c>
      <c r="AJ166" s="5">
        <f t="shared" si="305"/>
        <v>1.4635293816301486E-3</v>
      </c>
      <c r="AK166" s="5">
        <f t="shared" si="306"/>
        <v>1.0657680862058616E-3</v>
      </c>
      <c r="AL166" s="5">
        <f t="shared" si="307"/>
        <v>3.6624113612617287E-5</v>
      </c>
      <c r="AM166" s="5">
        <f t="shared" si="308"/>
        <v>2.2711798011470836E-2</v>
      </c>
      <c r="AN166" s="5">
        <f t="shared" si="309"/>
        <v>1.6352753392167994E-2</v>
      </c>
      <c r="AO166" s="5">
        <f t="shared" si="310"/>
        <v>5.8870843992624936E-3</v>
      </c>
      <c r="AP166" s="5">
        <f t="shared" si="311"/>
        <v>1.4129226189166357E-3</v>
      </c>
      <c r="AQ166" s="5">
        <f t="shared" si="312"/>
        <v>2.543300968255615E-4</v>
      </c>
      <c r="AR166" s="5">
        <f t="shared" si="313"/>
        <v>8.8315262975235416E-5</v>
      </c>
      <c r="AS166" s="5">
        <f t="shared" si="314"/>
        <v>1.92938228610849E-4</v>
      </c>
      <c r="AT166" s="5">
        <f t="shared" si="315"/>
        <v>2.1075156663424413E-4</v>
      </c>
      <c r="AU166" s="5">
        <f t="shared" si="316"/>
        <v>1.5347303351469558E-4</v>
      </c>
      <c r="AV166" s="5">
        <f t="shared" si="317"/>
        <v>8.3821341374938865E-5</v>
      </c>
      <c r="AW166" s="5">
        <f t="shared" si="318"/>
        <v>1.6002451238954341E-6</v>
      </c>
      <c r="AX166" s="5">
        <f t="shared" si="319"/>
        <v>8.2695673229389224E-3</v>
      </c>
      <c r="AY166" s="5">
        <f t="shared" si="320"/>
        <v>5.9541827125994869E-3</v>
      </c>
      <c r="AZ166" s="5">
        <f t="shared" si="321"/>
        <v>2.1435397035028422E-3</v>
      </c>
      <c r="BA166" s="5">
        <f t="shared" si="322"/>
        <v>5.1445767144164605E-4</v>
      </c>
      <c r="BB166" s="5">
        <f t="shared" si="323"/>
        <v>9.2603846550868055E-5</v>
      </c>
      <c r="BC166" s="5">
        <f t="shared" si="324"/>
        <v>1.333516496622315E-5</v>
      </c>
      <c r="BD166" s="5">
        <f t="shared" si="325"/>
        <v>1.0597999297318817E-5</v>
      </c>
      <c r="BE166" s="5">
        <f t="shared" si="326"/>
        <v>2.3152953887677242E-5</v>
      </c>
      <c r="BF166" s="5">
        <f t="shared" si="327"/>
        <v>2.5290588283985179E-5</v>
      </c>
      <c r="BG166" s="5">
        <f t="shared" si="328"/>
        <v>1.8417055518503315E-5</v>
      </c>
      <c r="BH166" s="5">
        <f t="shared" si="329"/>
        <v>1.0058720169819602E-5</v>
      </c>
      <c r="BI166" s="5">
        <f t="shared" si="330"/>
        <v>4.3949631949834302E-6</v>
      </c>
      <c r="BJ166" s="8">
        <f t="shared" si="331"/>
        <v>0.70253242362828217</v>
      </c>
      <c r="BK166" s="8">
        <f t="shared" si="332"/>
        <v>0.18728518099225791</v>
      </c>
      <c r="BL166" s="8">
        <f t="shared" si="333"/>
        <v>0.10552020177255214</v>
      </c>
      <c r="BM166" s="8">
        <f t="shared" si="334"/>
        <v>0.54790763796241015</v>
      </c>
      <c r="BN166" s="8">
        <f t="shared" si="335"/>
        <v>0.444884702759892</v>
      </c>
    </row>
    <row r="167" spans="1:66" x14ac:dyDescent="0.25">
      <c r="A167" t="s">
        <v>145</v>
      </c>
      <c r="B167" t="s">
        <v>371</v>
      </c>
      <c r="C167" t="s">
        <v>357</v>
      </c>
      <c r="D167" s="11">
        <v>44350</v>
      </c>
      <c r="E167">
        <f>VLOOKUP(A167,home!$A$2:$E$405,3,FALSE)</f>
        <v>1.42165242165242</v>
      </c>
      <c r="F167">
        <f>VLOOKUP(B167,home!$B$2:$E$405,3,FALSE)</f>
        <v>0.66</v>
      </c>
      <c r="G167">
        <f>VLOOKUP(C167,away!$B$2:$E$405,4,FALSE)</f>
        <v>0.74</v>
      </c>
      <c r="H167">
        <f>VLOOKUP(A167,away!$A$2:$E$405,3,FALSE)</f>
        <v>1.1680911680911701</v>
      </c>
      <c r="I167">
        <f>VLOOKUP(C167,away!$B$2:$E$405,3,FALSE)</f>
        <v>0.95</v>
      </c>
      <c r="J167">
        <f>VLOOKUP(B167,home!$B$2:$E$405,4,FALSE)</f>
        <v>0.96</v>
      </c>
      <c r="K167" s="3">
        <f t="shared" si="280"/>
        <v>0.69433504273504199</v>
      </c>
      <c r="L167" s="3">
        <f t="shared" si="281"/>
        <v>1.0652991452991472</v>
      </c>
      <c r="M167" s="5">
        <f t="shared" si="282"/>
        <v>0.17210781140568082</v>
      </c>
      <c r="N167" s="5">
        <f t="shared" si="283"/>
        <v>0.11950048458739794</v>
      </c>
      <c r="O167" s="5">
        <f t="shared" si="284"/>
        <v>0.18334630438977856</v>
      </c>
      <c r="P167" s="5">
        <f t="shared" si="285"/>
        <v>0.12730376409378891</v>
      </c>
      <c r="Q167" s="5">
        <f t="shared" si="286"/>
        <v>4.148668703642458E-2</v>
      </c>
      <c r="R167" s="5">
        <f t="shared" si="287"/>
        <v>9.7659330680094192E-2</v>
      </c>
      <c r="S167" s="5">
        <f t="shared" si="288"/>
        <v>2.3540837891208193E-2</v>
      </c>
      <c r="T167" s="5">
        <f t="shared" si="289"/>
        <v>4.4195732241196307E-2</v>
      </c>
      <c r="U167" s="5">
        <f t="shared" si="290"/>
        <v>6.7808295541238794E-2</v>
      </c>
      <c r="V167" s="5">
        <f t="shared" si="291"/>
        <v>1.9347286828826124E-3</v>
      </c>
      <c r="W167" s="5">
        <f t="shared" si="292"/>
        <v>9.6018868721237279E-3</v>
      </c>
      <c r="X167" s="5">
        <f t="shared" si="293"/>
        <v>1.0228881878132508E-2</v>
      </c>
      <c r="Y167" s="5">
        <f t="shared" si="294"/>
        <v>5.448409561070248E-3</v>
      </c>
      <c r="Z167" s="5">
        <f t="shared" si="295"/>
        <v>3.4678800501330376E-2</v>
      </c>
      <c r="AA167" s="5">
        <f t="shared" si="296"/>
        <v>2.4078706428091224E-2</v>
      </c>
      <c r="AB167" s="5">
        <f t="shared" si="297"/>
        <v>8.359344828376622E-3</v>
      </c>
      <c r="AC167" s="5">
        <f t="shared" si="298"/>
        <v>8.9441845281290519E-5</v>
      </c>
      <c r="AD167" s="5">
        <f t="shared" si="299"/>
        <v>1.6667316329232662E-3</v>
      </c>
      <c r="AE167" s="5">
        <f t="shared" si="300"/>
        <v>1.7755677839962072E-3</v>
      </c>
      <c r="AF167" s="5">
        <f t="shared" si="301"/>
        <v>9.4575542135593013E-4</v>
      </c>
      <c r="AG167" s="5">
        <f t="shared" si="302"/>
        <v>3.3583748067750243E-4</v>
      </c>
      <c r="AH167" s="5">
        <f t="shared" si="303"/>
        <v>9.2358241335167186E-3</v>
      </c>
      <c r="AI167" s="5">
        <f t="shared" si="304"/>
        <v>6.4127563444386637E-3</v>
      </c>
      <c r="AJ167" s="5">
        <f t="shared" si="305"/>
        <v>2.2263007252326149E-3</v>
      </c>
      <c r="AK167" s="5">
        <f t="shared" si="306"/>
        <v>5.1526620306514782E-4</v>
      </c>
      <c r="AL167" s="5">
        <f t="shared" si="307"/>
        <v>2.6463141861617452E-6</v>
      </c>
      <c r="AM167" s="5">
        <f t="shared" si="308"/>
        <v>2.3145403591472453E-4</v>
      </c>
      <c r="AN167" s="5">
        <f t="shared" si="309"/>
        <v>2.4656778663599414E-4</v>
      </c>
      <c r="AO167" s="5">
        <f t="shared" si="310"/>
        <v>1.3133422618081351E-4</v>
      </c>
      <c r="AP167" s="5">
        <f t="shared" si="311"/>
        <v>4.6636746299648509E-5</v>
      </c>
      <c r="AQ167" s="5">
        <f t="shared" si="312"/>
        <v>1.2420521493137176E-5</v>
      </c>
      <c r="AR167" s="5">
        <f t="shared" si="313"/>
        <v>1.9677831111137201E-3</v>
      </c>
      <c r="AS167" s="5">
        <f t="shared" si="314"/>
        <v>1.3663007705484388E-3</v>
      </c>
      <c r="AT167" s="5">
        <f t="shared" si="315"/>
        <v>4.7433525195383539E-4</v>
      </c>
      <c r="AU167" s="5">
        <f t="shared" si="316"/>
        <v>1.0978252914536778E-4</v>
      </c>
      <c r="AV167" s="5">
        <f t="shared" si="317"/>
        <v>1.9056464266427476E-5</v>
      </c>
      <c r="AW167" s="5">
        <f t="shared" si="318"/>
        <v>5.4372533207477835E-8</v>
      </c>
      <c r="AX167" s="5">
        <f t="shared" si="319"/>
        <v>2.6784441319674699E-5</v>
      </c>
      <c r="AY167" s="5">
        <f t="shared" si="320"/>
        <v>2.8533442445164612E-5</v>
      </c>
      <c r="AZ167" s="5">
        <f t="shared" si="321"/>
        <v>1.5198325924638135E-5</v>
      </c>
      <c r="BA167" s="5">
        <f t="shared" si="322"/>
        <v>5.3969212058316259E-6</v>
      </c>
      <c r="BB167" s="5">
        <f t="shared" si="323"/>
        <v>1.437333886954818E-6</v>
      </c>
      <c r="BC167" s="5">
        <f t="shared" si="324"/>
        <v>3.0623811225649381E-7</v>
      </c>
      <c r="BD167" s="5">
        <f t="shared" si="325"/>
        <v>3.4937961106725699E-4</v>
      </c>
      <c r="BE167" s="5">
        <f t="shared" si="326"/>
        <v>2.4258650718113624E-4</v>
      </c>
      <c r="BF167" s="5">
        <f t="shared" si="327"/>
        <v>8.4218156415279382E-5</v>
      </c>
      <c r="BG167" s="5">
        <f t="shared" si="328"/>
        <v>1.9491872411223161E-5</v>
      </c>
      <c r="BH167" s="5">
        <f t="shared" si="329"/>
        <v>3.3834725159081534E-6</v>
      </c>
      <c r="BI167" s="5">
        <f t="shared" si="330"/>
        <v>4.6985270678518568E-7</v>
      </c>
      <c r="BJ167" s="8">
        <f t="shared" si="331"/>
        <v>0.23593204451471711</v>
      </c>
      <c r="BK167" s="8">
        <f t="shared" si="332"/>
        <v>0.32500776367547324</v>
      </c>
      <c r="BL167" s="8">
        <f t="shared" si="333"/>
        <v>0.40427891687315787</v>
      </c>
      <c r="BM167" s="8">
        <f t="shared" si="334"/>
        <v>0.25846466430160153</v>
      </c>
      <c r="BN167" s="8">
        <f t="shared" si="335"/>
        <v>0.74140438219316485</v>
      </c>
    </row>
    <row r="168" spans="1:66" x14ac:dyDescent="0.25">
      <c r="A168" t="s">
        <v>145</v>
      </c>
      <c r="B168" t="s">
        <v>375</v>
      </c>
      <c r="C168" t="s">
        <v>360</v>
      </c>
      <c r="D168" s="11">
        <v>44350</v>
      </c>
      <c r="E168">
        <f>VLOOKUP(A168,home!$A$2:$E$405,3,FALSE)</f>
        <v>1.42165242165242</v>
      </c>
      <c r="F168">
        <f>VLOOKUP(B168,home!$B$2:$E$405,3,FALSE)</f>
        <v>0.79</v>
      </c>
      <c r="G168">
        <f>VLOOKUP(C168,away!$B$2:$E$405,4,FALSE)</f>
        <v>0.8</v>
      </c>
      <c r="H168">
        <f>VLOOKUP(A168,away!$A$2:$E$405,3,FALSE)</f>
        <v>1.1680911680911701</v>
      </c>
      <c r="I168">
        <f>VLOOKUP(C168,away!$B$2:$E$405,3,FALSE)</f>
        <v>0.95</v>
      </c>
      <c r="J168">
        <f>VLOOKUP(B168,home!$B$2:$E$405,4,FALSE)</f>
        <v>0.64</v>
      </c>
      <c r="K168" s="3">
        <f t="shared" si="280"/>
        <v>0.89848433048432952</v>
      </c>
      <c r="L168" s="3">
        <f t="shared" si="281"/>
        <v>0.71019943019943144</v>
      </c>
      <c r="M168" s="5">
        <f t="shared" si="282"/>
        <v>0.20015088723885419</v>
      </c>
      <c r="N168" s="5">
        <f t="shared" si="283"/>
        <v>0.17983243591664644</v>
      </c>
      <c r="O168" s="5">
        <f t="shared" si="284"/>
        <v>0.14214704607094486</v>
      </c>
      <c r="P168" s="5">
        <f t="shared" si="285"/>
        <v>0.12771689351937804</v>
      </c>
      <c r="Q168" s="5">
        <f t="shared" si="286"/>
        <v>8.0788312891967071E-2</v>
      </c>
      <c r="R168" s="5">
        <f t="shared" si="287"/>
        <v>5.0476375562058681E-2</v>
      </c>
      <c r="S168" s="5">
        <f t="shared" si="288"/>
        <v>2.0374135127832781E-2</v>
      </c>
      <c r="T168" s="5">
        <f t="shared" si="289"/>
        <v>5.7375813782648388E-2</v>
      </c>
      <c r="U168" s="5">
        <f t="shared" si="290"/>
        <v>4.5352232502151868E-2</v>
      </c>
      <c r="V168" s="5">
        <f t="shared" si="291"/>
        <v>1.4445331067575731E-3</v>
      </c>
      <c r="W168" s="5">
        <f t="shared" si="292"/>
        <v>2.4195677739899189E-2</v>
      </c>
      <c r="X168" s="5">
        <f t="shared" si="293"/>
        <v>1.7183756544165471E-2</v>
      </c>
      <c r="Y168" s="5">
        <f t="shared" si="294"/>
        <v>6.1019470531760329E-3</v>
      </c>
      <c r="Z168" s="5">
        <f t="shared" si="295"/>
        <v>1.1949431054235531E-2</v>
      </c>
      <c r="AA168" s="5">
        <f t="shared" si="296"/>
        <v>1.0736376560433466E-2</v>
      </c>
      <c r="AB168" s="5">
        <f t="shared" si="297"/>
        <v>4.8232330528643549E-3</v>
      </c>
      <c r="AC168" s="5">
        <f t="shared" si="298"/>
        <v>5.7610062190483441E-5</v>
      </c>
      <c r="AD168" s="5">
        <f t="shared" si="299"/>
        <v>5.434859328686978E-3</v>
      </c>
      <c r="AE168" s="5">
        <f t="shared" si="300"/>
        <v>3.859833998447556E-3</v>
      </c>
      <c r="AF168" s="5">
        <f t="shared" si="301"/>
        <v>1.3706259531809234E-3</v>
      </c>
      <c r="AG168" s="5">
        <f t="shared" si="302"/>
        <v>3.2447259032188157E-4</v>
      </c>
      <c r="AH168" s="5">
        <f t="shared" si="303"/>
        <v>2.1216197814813657E-3</v>
      </c>
      <c r="AI168" s="5">
        <f t="shared" si="304"/>
        <v>1.9062421289065942E-3</v>
      </c>
      <c r="AJ168" s="5">
        <f t="shared" si="305"/>
        <v>8.5636434146583204E-4</v>
      </c>
      <c r="AK168" s="5">
        <f t="shared" si="306"/>
        <v>2.5647664733086068E-4</v>
      </c>
      <c r="AL168" s="5">
        <f t="shared" si="307"/>
        <v>1.4704462777916488E-6</v>
      </c>
      <c r="AM168" s="5">
        <f t="shared" si="308"/>
        <v>9.7662718904236692E-4</v>
      </c>
      <c r="AN168" s="5">
        <f t="shared" si="309"/>
        <v>6.936000731751613E-4</v>
      </c>
      <c r="AO168" s="5">
        <f t="shared" si="310"/>
        <v>2.462971883776417E-4</v>
      </c>
      <c r="AP168" s="5">
        <f t="shared" si="311"/>
        <v>5.830670761517441E-5</v>
      </c>
      <c r="AQ168" s="5">
        <f t="shared" si="312"/>
        <v>1.0352347631275425E-5</v>
      </c>
      <c r="AR168" s="5">
        <f t="shared" si="313"/>
        <v>3.0135463198158175E-4</v>
      </c>
      <c r="AS168" s="5">
        <f t="shared" si="314"/>
        <v>2.7076241475432298E-4</v>
      </c>
      <c r="AT168" s="5">
        <f t="shared" si="315"/>
        <v>1.2163789347042911E-4</v>
      </c>
      <c r="AU168" s="5">
        <f t="shared" si="316"/>
        <v>3.6429913758767571E-5</v>
      </c>
      <c r="AV168" s="5">
        <f t="shared" si="317"/>
        <v>8.1829266682870338E-6</v>
      </c>
      <c r="AW168" s="5">
        <f t="shared" si="318"/>
        <v>2.6063785243536139E-8</v>
      </c>
      <c r="AX168" s="5">
        <f t="shared" si="319"/>
        <v>1.4624737101325388E-4</v>
      </c>
      <c r="AY168" s="5">
        <f t="shared" si="320"/>
        <v>1.0386479956177774E-4</v>
      </c>
      <c r="AZ168" s="5">
        <f t="shared" si="321"/>
        <v>3.688236073327635E-5</v>
      </c>
      <c r="BA168" s="5">
        <f t="shared" si="322"/>
        <v>8.7312771923942515E-6</v>
      </c>
      <c r="BB168" s="5">
        <f t="shared" si="323"/>
        <v>1.5502370217379217E-6</v>
      </c>
      <c r="BC168" s="5">
        <f t="shared" si="324"/>
        <v>2.2019548990246722E-7</v>
      </c>
      <c r="BD168" s="5">
        <f t="shared" si="325"/>
        <v>3.5670314653546439E-5</v>
      </c>
      <c r="BE168" s="5">
        <f t="shared" si="326"/>
        <v>3.204921877965704E-5</v>
      </c>
      <c r="BF168" s="5">
        <f t="shared" si="327"/>
        <v>1.4397860438892978E-5</v>
      </c>
      <c r="BG168" s="5">
        <f t="shared" si="328"/>
        <v>4.3120839989485248E-6</v>
      </c>
      <c r="BH168" s="5">
        <f t="shared" si="329"/>
        <v>9.6858497619686365E-7</v>
      </c>
      <c r="BI168" s="5">
        <f t="shared" si="330"/>
        <v>1.7405168477108392E-7</v>
      </c>
      <c r="BJ168" s="8">
        <f t="shared" si="331"/>
        <v>0.37875041554599392</v>
      </c>
      <c r="BK168" s="8">
        <f t="shared" si="332"/>
        <v>0.34984939430085255</v>
      </c>
      <c r="BL168" s="8">
        <f t="shared" si="333"/>
        <v>0.25950190654280325</v>
      </c>
      <c r="BM168" s="8">
        <f t="shared" si="334"/>
        <v>0.21883535750825958</v>
      </c>
      <c r="BN168" s="8">
        <f t="shared" si="335"/>
        <v>0.78111195119984933</v>
      </c>
    </row>
    <row r="169" spans="1:66" x14ac:dyDescent="0.25">
      <c r="A169" t="s">
        <v>145</v>
      </c>
      <c r="B169" t="s">
        <v>419</v>
      </c>
      <c r="C169" t="s">
        <v>146</v>
      </c>
      <c r="D169" s="11">
        <v>44350</v>
      </c>
      <c r="E169">
        <f>VLOOKUP(A169,home!$A$2:$E$405,3,FALSE)</f>
        <v>1.42165242165242</v>
      </c>
      <c r="F169">
        <f>VLOOKUP(B169,home!$B$2:$E$405,3,FALSE)</f>
        <v>0.95</v>
      </c>
      <c r="G169">
        <f>VLOOKUP(C169,away!$B$2:$E$405,4,FALSE)</f>
        <v>0.95</v>
      </c>
      <c r="H169">
        <f>VLOOKUP(A169,away!$A$2:$E$405,3,FALSE)</f>
        <v>1.1680911680911701</v>
      </c>
      <c r="I169">
        <f>VLOOKUP(C169,away!$B$2:$E$405,3,FALSE)</f>
        <v>0.8</v>
      </c>
      <c r="J169">
        <f>VLOOKUP(B169,home!$B$2:$E$405,4,FALSE)</f>
        <v>0.73</v>
      </c>
      <c r="K169" s="3">
        <f t="shared" si="280"/>
        <v>1.283041310541309</v>
      </c>
      <c r="L169" s="3">
        <f t="shared" si="281"/>
        <v>0.68216524216524332</v>
      </c>
      <c r="M169" s="5">
        <f t="shared" si="282"/>
        <v>0.14012694002769663</v>
      </c>
      <c r="N169" s="5">
        <f t="shared" si="283"/>
        <v>0.17978865277527931</v>
      </c>
      <c r="O169" s="5">
        <f t="shared" si="284"/>
        <v>9.5589727977868202E-2</v>
      </c>
      <c r="P169" s="5">
        <f t="shared" si="285"/>
        <v>0.12264556985901126</v>
      </c>
      <c r="Q169" s="5">
        <f t="shared" si="286"/>
        <v>0.11533813433862537</v>
      </c>
      <c r="R169" s="5">
        <f t="shared" si="287"/>
        <v>3.2603994967266091E-2</v>
      </c>
      <c r="S169" s="5">
        <f t="shared" si="288"/>
        <v>2.6836266821834029E-2</v>
      </c>
      <c r="T169" s="5">
        <f t="shared" si="289"/>
        <v>7.8679666341995746E-2</v>
      </c>
      <c r="U169" s="5">
        <f t="shared" si="290"/>
        <v>4.1832272431683332E-2</v>
      </c>
      <c r="V169" s="5">
        <f t="shared" si="291"/>
        <v>2.6098155767444102E-3</v>
      </c>
      <c r="W169" s="5">
        <f t="shared" si="292"/>
        <v>4.9327863679073158E-2</v>
      </c>
      <c r="X169" s="5">
        <f t="shared" si="293"/>
        <v>3.364975407212905E-2</v>
      </c>
      <c r="Y169" s="5">
        <f t="shared" si="294"/>
        <v>1.1477346317707396E-2</v>
      </c>
      <c r="Z169" s="5">
        <f t="shared" si="295"/>
        <v>7.4137707074664839E-3</v>
      </c>
      <c r="AA169" s="5">
        <f t="shared" si="296"/>
        <v>9.5121740845605651E-3</v>
      </c>
      <c r="AB169" s="5">
        <f t="shared" si="297"/>
        <v>6.1022561517758327E-3</v>
      </c>
      <c r="AC169" s="5">
        <f t="shared" si="298"/>
        <v>1.42764445657932E-4</v>
      </c>
      <c r="AD169" s="5">
        <f t="shared" si="299"/>
        <v>1.5822421715250268E-2</v>
      </c>
      <c r="AE169" s="5">
        <f t="shared" si="300"/>
        <v>1.0793506141024305E-2</v>
      </c>
      <c r="AF169" s="5">
        <f t="shared" si="301"/>
        <v>3.6814773652519422E-3</v>
      </c>
      <c r="AG169" s="5">
        <f t="shared" si="302"/>
        <v>8.371252994643178E-4</v>
      </c>
      <c r="AH169" s="5">
        <f t="shared" si="303"/>
        <v>1.2643541725041148E-3</v>
      </c>
      <c r="AI169" s="5">
        <f t="shared" si="304"/>
        <v>1.6222186344780518E-3</v>
      </c>
      <c r="AJ169" s="5">
        <f t="shared" si="305"/>
        <v>1.0406867613826263E-3</v>
      </c>
      <c r="AK169" s="5">
        <f t="shared" si="306"/>
        <v>4.4508136872911853E-4</v>
      </c>
      <c r="AL169" s="5">
        <f t="shared" si="307"/>
        <v>4.998161464130193E-6</v>
      </c>
      <c r="AM169" s="5">
        <f t="shared" si="308"/>
        <v>4.0601641386943891E-3</v>
      </c>
      <c r="AN169" s="5">
        <f t="shared" si="309"/>
        <v>2.7697028529030943E-3</v>
      </c>
      <c r="AO169" s="5">
        <f t="shared" si="310"/>
        <v>9.4469750868820211E-4</v>
      </c>
      <c r="AP169" s="5">
        <f t="shared" si="311"/>
        <v>2.1481326826239651E-4</v>
      </c>
      <c r="AQ169" s="5">
        <f t="shared" si="312"/>
        <v>3.6634536291131263E-5</v>
      </c>
      <c r="AR169" s="5">
        <f t="shared" si="313"/>
        <v>1.7249969405378117E-4</v>
      </c>
      <c r="AS169" s="5">
        <f t="shared" si="314"/>
        <v>2.2132423352673824E-4</v>
      </c>
      <c r="AT169" s="5">
        <f t="shared" si="315"/>
        <v>1.4198406731934847E-4</v>
      </c>
      <c r="AU169" s="5">
        <f t="shared" si="316"/>
        <v>6.0723807936467452E-5</v>
      </c>
      <c r="AV169" s="5">
        <f t="shared" si="317"/>
        <v>1.9477788528965989E-5</v>
      </c>
      <c r="AW169" s="5">
        <f t="shared" si="318"/>
        <v>1.2151727111274071E-7</v>
      </c>
      <c r="AX169" s="5">
        <f t="shared" si="319"/>
        <v>8.682263862538793E-4</v>
      </c>
      <c r="AY169" s="5">
        <f t="shared" si="320"/>
        <v>5.9227386303313165E-4</v>
      </c>
      <c r="AZ169" s="5">
        <f t="shared" si="321"/>
        <v>2.0201432160207018E-4</v>
      </c>
      <c r="BA169" s="5">
        <f t="shared" si="322"/>
        <v>4.593571620550785E-5</v>
      </c>
      <c r="BB169" s="5">
        <f t="shared" si="323"/>
        <v>7.8339372423410365E-6</v>
      </c>
      <c r="BC169" s="5">
        <f t="shared" si="324"/>
        <v>1.0688079392057788E-6</v>
      </c>
      <c r="BD169" s="5">
        <f t="shared" si="325"/>
        <v>1.9612215927937986E-5</v>
      </c>
      <c r="BE169" s="5">
        <f t="shared" si="326"/>
        <v>2.5163283226800692E-5</v>
      </c>
      <c r="BF169" s="5">
        <f t="shared" si="327"/>
        <v>1.6142765944418251E-5</v>
      </c>
      <c r="BG169" s="5">
        <f t="shared" si="328"/>
        <v>6.9039451910293355E-6</v>
      </c>
      <c r="BH169" s="5">
        <f t="shared" si="329"/>
        <v>2.2145117214509123E-6</v>
      </c>
      <c r="BI169" s="5">
        <f t="shared" si="330"/>
        <v>5.6826200425989295E-7</v>
      </c>
      <c r="BJ169" s="8">
        <f t="shared" si="331"/>
        <v>0.50913931338291618</v>
      </c>
      <c r="BK169" s="8">
        <f t="shared" si="332"/>
        <v>0.29295862875544149</v>
      </c>
      <c r="BL169" s="8">
        <f t="shared" si="333"/>
        <v>0.19069938112562917</v>
      </c>
      <c r="BM169" s="8">
        <f t="shared" si="334"/>
        <v>0.31352592167994453</v>
      </c>
      <c r="BN169" s="8">
        <f t="shared" si="335"/>
        <v>0.68609301994574678</v>
      </c>
    </row>
    <row r="170" spans="1:66" x14ac:dyDescent="0.25">
      <c r="A170" t="s">
        <v>145</v>
      </c>
      <c r="B170" t="s">
        <v>427</v>
      </c>
      <c r="C170" t="s">
        <v>389</v>
      </c>
      <c r="D170" s="11">
        <v>44350</v>
      </c>
      <c r="E170">
        <f>VLOOKUP(A170,home!$A$2:$E$405,3,FALSE)</f>
        <v>1.42165242165242</v>
      </c>
      <c r="F170">
        <f>VLOOKUP(B170,home!$B$2:$E$405,3,FALSE)</f>
        <v>1.1000000000000001</v>
      </c>
      <c r="G170">
        <f>VLOOKUP(C170,away!$B$2:$E$405,4,FALSE)</f>
        <v>0.7</v>
      </c>
      <c r="H170">
        <f>VLOOKUP(A170,away!$A$2:$E$405,3,FALSE)</f>
        <v>1.1680911680911701</v>
      </c>
      <c r="I170">
        <f>VLOOKUP(C170,away!$B$2:$E$405,3,FALSE)</f>
        <v>0.83</v>
      </c>
      <c r="J170">
        <f>VLOOKUP(B170,home!$B$2:$E$405,4,FALSE)</f>
        <v>0.7</v>
      </c>
      <c r="K170" s="3">
        <f t="shared" si="280"/>
        <v>1.0946723646723635</v>
      </c>
      <c r="L170" s="3">
        <f t="shared" si="281"/>
        <v>0.67866096866096981</v>
      </c>
      <c r="M170" s="5">
        <f t="shared" si="282"/>
        <v>0.16976615743981119</v>
      </c>
      <c r="N170" s="5">
        <f t="shared" si="283"/>
        <v>0.18583832100597886</v>
      </c>
      <c r="O170" s="5">
        <f t="shared" si="284"/>
        <v>0.11521366485395297</v>
      </c>
      <c r="P170" s="5">
        <f t="shared" si="285"/>
        <v>0.12612121494824585</v>
      </c>
      <c r="Q170" s="5">
        <f t="shared" si="286"/>
        <v>0.1017160371511783</v>
      </c>
      <c r="R170" s="5">
        <f t="shared" si="287"/>
        <v>3.9095508696382023E-2</v>
      </c>
      <c r="S170" s="5">
        <f t="shared" si="288"/>
        <v>2.342422232425968E-2</v>
      </c>
      <c r="T170" s="5">
        <f t="shared" si="289"/>
        <v>6.9030704301373869E-2</v>
      </c>
      <c r="U170" s="5">
        <f t="shared" si="290"/>
        <v>4.2796772952737455E-2</v>
      </c>
      <c r="V170" s="5">
        <f t="shared" si="291"/>
        <v>1.9335691081754744E-3</v>
      </c>
      <c r="W170" s="5">
        <f t="shared" si="292"/>
        <v>3.7115244971127455E-2</v>
      </c>
      <c r="X170" s="5">
        <f t="shared" si="293"/>
        <v>2.5188668104194546E-2</v>
      </c>
      <c r="Y170" s="5">
        <f t="shared" si="294"/>
        <v>8.5472829474361727E-3</v>
      </c>
      <c r="Z170" s="5">
        <f t="shared" si="295"/>
        <v>8.8441986007266656E-3</v>
      </c>
      <c r="AA170" s="5">
        <f t="shared" si="296"/>
        <v>9.6814997958894686E-3</v>
      </c>
      <c r="AB170" s="5">
        <f t="shared" si="297"/>
        <v>5.2990351375706637E-3</v>
      </c>
      <c r="AC170" s="5">
        <f t="shared" si="298"/>
        <v>8.9779409213209334E-5</v>
      </c>
      <c r="AD170" s="5">
        <f t="shared" si="299"/>
        <v>1.015725824448453E-2</v>
      </c>
      <c r="AE170" s="5">
        <f t="shared" si="300"/>
        <v>6.893334719141493E-3</v>
      </c>
      <c r="AF170" s="5">
        <f t="shared" si="301"/>
        <v>2.3391186088984298E-3</v>
      </c>
      <c r="AG170" s="5">
        <f t="shared" si="302"/>
        <v>5.2915616697596965E-4</v>
      </c>
      <c r="AH170" s="5">
        <f t="shared" si="303"/>
        <v>1.5005530973497879E-3</v>
      </c>
      <c r="AI170" s="5">
        <f t="shared" si="304"/>
        <v>1.6426140073923315E-3</v>
      </c>
      <c r="AJ170" s="5">
        <f t="shared" si="305"/>
        <v>8.9906207985805523E-4</v>
      </c>
      <c r="AK170" s="5">
        <f t="shared" si="306"/>
        <v>3.2805947098182365E-4</v>
      </c>
      <c r="AL170" s="5">
        <f t="shared" si="307"/>
        <v>2.6679258900750446E-6</v>
      </c>
      <c r="AM170" s="5">
        <f t="shared" si="308"/>
        <v>2.223773980215549E-3</v>
      </c>
      <c r="AN170" s="5">
        <f t="shared" si="309"/>
        <v>1.5091886034961448E-3</v>
      </c>
      <c r="AO170" s="5">
        <f t="shared" si="310"/>
        <v>5.1211369977039497E-4</v>
      </c>
      <c r="AP170" s="5">
        <f t="shared" si="311"/>
        <v>1.1585052651690979E-4</v>
      </c>
      <c r="AQ170" s="5">
        <f t="shared" si="312"/>
        <v>1.9655807636462337E-5</v>
      </c>
      <c r="AR170" s="5">
        <f t="shared" si="313"/>
        <v>2.036733637149252E-4</v>
      </c>
      <c r="AS170" s="5">
        <f t="shared" si="314"/>
        <v>2.2295560267859152E-4</v>
      </c>
      <c r="AT170" s="5">
        <f t="shared" si="315"/>
        <v>1.2203166840056284E-4</v>
      </c>
      <c r="AU170" s="5">
        <f t="shared" si="316"/>
        <v>4.4528231670985968E-5</v>
      </c>
      <c r="AV170" s="5">
        <f t="shared" si="317"/>
        <v>1.2185956164489254E-5</v>
      </c>
      <c r="AW170" s="5">
        <f t="shared" si="318"/>
        <v>5.5056460493546969E-8</v>
      </c>
      <c r="AX170" s="5">
        <f t="shared" si="319"/>
        <v>4.0571732023657136E-4</v>
      </c>
      <c r="AY170" s="5">
        <f t="shared" si="320"/>
        <v>2.7534450955428441E-4</v>
      </c>
      <c r="AZ170" s="5">
        <f t="shared" si="321"/>
        <v>9.3432785784795152E-5</v>
      </c>
      <c r="BA170" s="5">
        <f t="shared" si="322"/>
        <v>2.1136394968467328E-5</v>
      </c>
      <c r="BB170" s="5">
        <f t="shared" si="323"/>
        <v>3.5861115708252203E-6</v>
      </c>
      <c r="BC170" s="5">
        <f t="shared" si="324"/>
        <v>4.8675079047651146E-7</v>
      </c>
      <c r="BD170" s="5">
        <f t="shared" si="325"/>
        <v>2.3037527051534848E-5</v>
      </c>
      <c r="BE170" s="5">
        <f t="shared" si="326"/>
        <v>2.5218544213707191E-5</v>
      </c>
      <c r="BF170" s="5">
        <f t="shared" si="327"/>
        <v>1.38030217140067E-5</v>
      </c>
      <c r="BG170" s="5">
        <f t="shared" si="328"/>
        <v>5.036595473098566E-6</v>
      </c>
      <c r="BH170" s="5">
        <f t="shared" si="329"/>
        <v>1.3783554691087317E-6</v>
      </c>
      <c r="BI170" s="5">
        <f t="shared" si="330"/>
        <v>3.0176952814566814E-7</v>
      </c>
      <c r="BJ170" s="8">
        <f t="shared" si="331"/>
        <v>0.45253541271133046</v>
      </c>
      <c r="BK170" s="8">
        <f t="shared" si="332"/>
        <v>0.32161295566514986</v>
      </c>
      <c r="BL170" s="8">
        <f t="shared" si="333"/>
        <v>0.21713092072819368</v>
      </c>
      <c r="BM170" s="8">
        <f t="shared" si="334"/>
        <v>0.26209729415675764</v>
      </c>
      <c r="BN170" s="8">
        <f t="shared" si="335"/>
        <v>0.73775090409554911</v>
      </c>
    </row>
    <row r="171" spans="1:66" x14ac:dyDescent="0.25">
      <c r="A171" t="s">
        <v>145</v>
      </c>
      <c r="B171" t="s">
        <v>432</v>
      </c>
      <c r="C171" t="s">
        <v>388</v>
      </c>
      <c r="D171" s="11">
        <v>44350</v>
      </c>
      <c r="E171">
        <f>VLOOKUP(A171,home!$A$2:$E$405,3,FALSE)</f>
        <v>1.42165242165242</v>
      </c>
      <c r="F171">
        <f>VLOOKUP(B171,home!$B$2:$E$405,3,FALSE)</f>
        <v>1.36</v>
      </c>
      <c r="G171">
        <f>VLOOKUP(C171,away!$B$2:$E$405,4,FALSE)</f>
        <v>0.84</v>
      </c>
      <c r="H171">
        <f>VLOOKUP(A171,away!$A$2:$E$405,3,FALSE)</f>
        <v>1.1680911680911701</v>
      </c>
      <c r="I171">
        <f>VLOOKUP(C171,away!$B$2:$E$405,3,FALSE)</f>
        <v>0.97</v>
      </c>
      <c r="J171">
        <f>VLOOKUP(B171,home!$B$2:$E$405,4,FALSE)</f>
        <v>1.48</v>
      </c>
      <c r="K171" s="3">
        <f t="shared" si="280"/>
        <v>1.6240957264957245</v>
      </c>
      <c r="L171" s="3">
        <f t="shared" si="281"/>
        <v>1.6769116809116837</v>
      </c>
      <c r="M171" s="5">
        <f t="shared" si="282"/>
        <v>3.6846029734712314E-2</v>
      </c>
      <c r="N171" s="5">
        <f t="shared" si="283"/>
        <v>5.9841479430480668E-2</v>
      </c>
      <c r="O171" s="5">
        <f t="shared" si="284"/>
        <v>6.1787537657358317E-2</v>
      </c>
      <c r="P171" s="5">
        <f t="shared" si="285"/>
        <v>0.1003488758600093</v>
      </c>
      <c r="Q171" s="5">
        <f t="shared" si="286"/>
        <v>4.8594145505112735E-2</v>
      </c>
      <c r="R171" s="5">
        <f t="shared" si="287"/>
        <v>5.1806121816197349E-2</v>
      </c>
      <c r="S171" s="5">
        <f t="shared" si="288"/>
        <v>6.8324165173763607E-2</v>
      </c>
      <c r="T171" s="5">
        <f t="shared" si="289"/>
        <v>8.1488090221445555E-2</v>
      </c>
      <c r="U171" s="5">
        <f t="shared" si="290"/>
        <v>8.4138101048003039E-2</v>
      </c>
      <c r="V171" s="5">
        <f t="shared" si="291"/>
        <v>2.0675386552650776E-2</v>
      </c>
      <c r="W171" s="5">
        <f t="shared" si="292"/>
        <v>2.6307181349188337E-2</v>
      </c>
      <c r="X171" s="5">
        <f t="shared" si="293"/>
        <v>4.4114819696315914E-2</v>
      </c>
      <c r="Y171" s="5">
        <f t="shared" si="294"/>
        <v>3.6988328225032487E-2</v>
      </c>
      <c r="Z171" s="5">
        <f t="shared" si="295"/>
        <v>2.8958096938771657E-2</v>
      </c>
      <c r="AA171" s="5">
        <f t="shared" si="296"/>
        <v>4.7030721485707971E-2</v>
      </c>
      <c r="AB171" s="5">
        <f t="shared" si="297"/>
        <v>3.8191196889474491E-2</v>
      </c>
      <c r="AC171" s="5">
        <f t="shared" si="298"/>
        <v>3.5192933496968008E-3</v>
      </c>
      <c r="AD171" s="5">
        <f t="shared" si="299"/>
        <v>1.0681345201341202E-2</v>
      </c>
      <c r="AE171" s="5">
        <f t="shared" si="300"/>
        <v>1.7911672535979025E-2</v>
      </c>
      <c r="AF171" s="5">
        <f t="shared" si="301"/>
        <v>1.5018146450124115E-2</v>
      </c>
      <c r="AG171" s="5">
        <f t="shared" si="302"/>
        <v>8.3947017359518247E-3</v>
      </c>
      <c r="AH171" s="5">
        <f t="shared" si="303"/>
        <v>1.2140042753399765E-2</v>
      </c>
      <c r="AI171" s="5">
        <f t="shared" si="304"/>
        <v>1.9716591555271949E-2</v>
      </c>
      <c r="AJ171" s="5">
        <f t="shared" si="305"/>
        <v>1.6010816042989436E-2</v>
      </c>
      <c r="AK171" s="5">
        <f t="shared" si="306"/>
        <v>8.6676993043761086E-3</v>
      </c>
      <c r="AL171" s="5">
        <f t="shared" si="307"/>
        <v>3.8338690383346667E-4</v>
      </c>
      <c r="AM171" s="5">
        <f t="shared" si="308"/>
        <v>3.4695054189447703E-3</v>
      </c>
      <c r="AN171" s="5">
        <f t="shared" si="309"/>
        <v>5.8180541640148716E-3</v>
      </c>
      <c r="AO171" s="5">
        <f t="shared" si="310"/>
        <v>4.8781814939066999E-3</v>
      </c>
      <c r="AP171" s="5">
        <f t="shared" si="311"/>
        <v>2.7267598429131183E-3</v>
      </c>
      <c r="AQ171" s="5">
        <f t="shared" si="312"/>
        <v>1.1431338579054788E-3</v>
      </c>
      <c r="AR171" s="5">
        <f t="shared" si="313"/>
        <v>4.0715558999886593E-3</v>
      </c>
      <c r="AS171" s="5">
        <f t="shared" si="314"/>
        <v>6.612596537360035E-3</v>
      </c>
      <c r="AT171" s="5">
        <f t="shared" si="315"/>
        <v>5.3697448886834299E-3</v>
      </c>
      <c r="AU171" s="5">
        <f t="shared" si="316"/>
        <v>2.9069932420276727E-3</v>
      </c>
      <c r="AV171" s="5">
        <f t="shared" si="317"/>
        <v>1.1803088253322738E-3</v>
      </c>
      <c r="AW171" s="5">
        <f t="shared" si="318"/>
        <v>2.9003912509657408E-5</v>
      </c>
      <c r="AX171" s="5">
        <f t="shared" si="319"/>
        <v>9.3913482066032767E-4</v>
      </c>
      <c r="AY171" s="5">
        <f t="shared" si="320"/>
        <v>1.5748461507162032E-3</v>
      </c>
      <c r="AZ171" s="5">
        <f t="shared" si="321"/>
        <v>1.3204389528874015E-3</v>
      </c>
      <c r="BA171" s="5">
        <f t="shared" si="322"/>
        <v>7.3808650134255882E-4</v>
      </c>
      <c r="BB171" s="5">
        <f t="shared" si="323"/>
        <v>3.0942646890614353E-4</v>
      </c>
      <c r="BC171" s="5">
        <f t="shared" si="324"/>
        <v>1.0377617201839354E-4</v>
      </c>
      <c r="BD171" s="5">
        <f t="shared" si="325"/>
        <v>1.1379399413626449E-3</v>
      </c>
      <c r="BE171" s="5">
        <f t="shared" si="326"/>
        <v>1.8481233957758671E-3</v>
      </c>
      <c r="BF171" s="5">
        <f t="shared" si="327"/>
        <v>1.5007646545581765E-3</v>
      </c>
      <c r="BG171" s="5">
        <f t="shared" si="328"/>
        <v>8.1246182064792212E-4</v>
      </c>
      <c r="BH171" s="5">
        <f t="shared" si="329"/>
        <v>3.2987894271380657E-4</v>
      </c>
      <c r="BI171" s="5">
        <f t="shared" si="330"/>
        <v>1.0715099622448418E-4</v>
      </c>
      <c r="BJ171" s="8">
        <f t="shared" si="331"/>
        <v>0.37236125419518779</v>
      </c>
      <c r="BK171" s="8">
        <f t="shared" si="332"/>
        <v>0.23167198372538247</v>
      </c>
      <c r="BL171" s="8">
        <f t="shared" si="333"/>
        <v>0.36536634769745335</v>
      </c>
      <c r="BM171" s="8">
        <f t="shared" si="334"/>
        <v>0.63758765031471831</v>
      </c>
      <c r="BN171" s="8">
        <f t="shared" si="335"/>
        <v>0.35922419000387074</v>
      </c>
    </row>
    <row r="172" spans="1:66" x14ac:dyDescent="0.25">
      <c r="A172" t="s">
        <v>145</v>
      </c>
      <c r="B172" t="s">
        <v>433</v>
      </c>
      <c r="C172" t="s">
        <v>423</v>
      </c>
      <c r="D172" s="11">
        <v>44350</v>
      </c>
      <c r="E172">
        <f>VLOOKUP(A172,home!$A$2:$E$405,3,FALSE)</f>
        <v>1.42165242165242</v>
      </c>
      <c r="F172">
        <f>VLOOKUP(B172,home!$B$2:$E$405,3,FALSE)</f>
        <v>0.91</v>
      </c>
      <c r="G172">
        <f>VLOOKUP(C172,away!$B$2:$E$405,4,FALSE)</f>
        <v>0.7</v>
      </c>
      <c r="H172">
        <f>VLOOKUP(A172,away!$A$2:$E$405,3,FALSE)</f>
        <v>1.1680911680911701</v>
      </c>
      <c r="I172">
        <f>VLOOKUP(C172,away!$B$2:$E$405,3,FALSE)</f>
        <v>1.1399999999999999</v>
      </c>
      <c r="J172">
        <f>VLOOKUP(B172,home!$B$2:$E$405,4,FALSE)</f>
        <v>1.36</v>
      </c>
      <c r="K172" s="3">
        <f t="shared" si="280"/>
        <v>0.90559259259259151</v>
      </c>
      <c r="L172" s="3">
        <f t="shared" si="281"/>
        <v>1.81100854700855</v>
      </c>
      <c r="M172" s="5">
        <f t="shared" si="282"/>
        <v>6.6099034452845873E-2</v>
      </c>
      <c r="N172" s="5">
        <f t="shared" si="283"/>
        <v>5.985879597801972E-2</v>
      </c>
      <c r="O172" s="5">
        <f t="shared" si="284"/>
        <v>0.11970591634311649</v>
      </c>
      <c r="P172" s="5">
        <f t="shared" si="285"/>
        <v>0.10840479112983473</v>
      </c>
      <c r="Q172" s="5">
        <f t="shared" si="286"/>
        <v>2.7103841119602935E-2</v>
      </c>
      <c r="R172" s="5">
        <f t="shared" si="287"/>
        <v>0.10839421881243724</v>
      </c>
      <c r="S172" s="5">
        <f t="shared" si="288"/>
        <v>4.4446937981698215E-2</v>
      </c>
      <c r="T172" s="5">
        <f t="shared" si="289"/>
        <v>4.9085287924362703E-2</v>
      </c>
      <c r="U172" s="5">
        <f t="shared" si="290"/>
        <v>9.8161001636403691E-2</v>
      </c>
      <c r="V172" s="5">
        <f t="shared" si="291"/>
        <v>8.0993972288052017E-3</v>
      </c>
      <c r="W172" s="5">
        <f t="shared" si="292"/>
        <v>8.1816792495729724E-3</v>
      </c>
      <c r="X172" s="5">
        <f t="shared" si="293"/>
        <v>1.4817091049859149E-2</v>
      </c>
      <c r="Y172" s="5">
        <f t="shared" si="294"/>
        <v>1.3416939266549407E-2</v>
      </c>
      <c r="Z172" s="5">
        <f t="shared" si="295"/>
        <v>6.5434285571879608E-2</v>
      </c>
      <c r="AA172" s="5">
        <f t="shared" si="296"/>
        <v>5.9256804315482456E-2</v>
      </c>
      <c r="AB172" s="5">
        <f t="shared" si="297"/>
        <v>2.6831261524404813E-2</v>
      </c>
      <c r="AC172" s="5">
        <f t="shared" si="298"/>
        <v>8.3020640177859986E-4</v>
      </c>
      <c r="AD172" s="5">
        <f t="shared" si="299"/>
        <v>1.8523170308454484E-3</v>
      </c>
      <c r="AE172" s="5">
        <f t="shared" si="300"/>
        <v>3.3545619746306065E-3</v>
      </c>
      <c r="AF172" s="5">
        <f t="shared" si="301"/>
        <v>3.0375702037629543E-3</v>
      </c>
      <c r="AG172" s="5">
        <f t="shared" si="302"/>
        <v>1.833688533717738E-3</v>
      </c>
      <c r="AH172" s="5">
        <f t="shared" si="303"/>
        <v>2.9625512609518057E-2</v>
      </c>
      <c r="AI172" s="5">
        <f t="shared" si="304"/>
        <v>2.6828644770937965E-2</v>
      </c>
      <c r="AJ172" s="5">
        <f t="shared" si="305"/>
        <v>1.2147910986929694E-2</v>
      </c>
      <c r="AK172" s="5">
        <f t="shared" si="306"/>
        <v>3.6670194017458966E-3</v>
      </c>
      <c r="AL172" s="5">
        <f t="shared" si="307"/>
        <v>5.4462732972999368E-5</v>
      </c>
      <c r="AM172" s="5">
        <f t="shared" si="308"/>
        <v>3.3548891645334832E-4</v>
      </c>
      <c r="AN172" s="5">
        <f t="shared" si="309"/>
        <v>6.0757329512365114E-4</v>
      </c>
      <c r="AO172" s="5">
        <f t="shared" si="310"/>
        <v>5.5016021520154024E-4</v>
      </c>
      <c r="AP172" s="5">
        <f t="shared" si="311"/>
        <v>3.3211495065135093E-4</v>
      </c>
      <c r="AQ172" s="5">
        <f t="shared" si="312"/>
        <v>1.5036575355472983E-4</v>
      </c>
      <c r="AR172" s="5">
        <f t="shared" si="313"/>
        <v>1.0730411309069349E-2</v>
      </c>
      <c r="AS172" s="5">
        <f t="shared" si="314"/>
        <v>9.7173809969649753E-3</v>
      </c>
      <c r="AT172" s="5">
        <f t="shared" si="315"/>
        <v>4.3999941251257465E-3</v>
      </c>
      <c r="AU172" s="5">
        <f t="shared" si="316"/>
        <v>1.3282006957215989E-3</v>
      </c>
      <c r="AV172" s="5">
        <f t="shared" si="317"/>
        <v>3.0070217788045155E-4</v>
      </c>
      <c r="AW172" s="5">
        <f t="shared" si="318"/>
        <v>2.481134407370791E-6</v>
      </c>
      <c r="AX172" s="5">
        <f t="shared" si="319"/>
        <v>5.0636046272844485E-5</v>
      </c>
      <c r="AY172" s="5">
        <f t="shared" si="320"/>
        <v>9.1702312586841784E-5</v>
      </c>
      <c r="AZ172" s="5">
        <f t="shared" si="321"/>
        <v>8.3036835937610117E-5</v>
      </c>
      <c r="BA172" s="5">
        <f t="shared" si="322"/>
        <v>5.0126806533186219E-5</v>
      </c>
      <c r="BB172" s="5">
        <f t="shared" si="323"/>
        <v>2.2695018766461071E-5</v>
      </c>
      <c r="BC172" s="5">
        <f t="shared" si="324"/>
        <v>8.2201745921160831E-6</v>
      </c>
      <c r="BD172" s="5">
        <f t="shared" si="325"/>
        <v>3.2388110989402985E-3</v>
      </c>
      <c r="BE172" s="5">
        <f t="shared" si="326"/>
        <v>2.9330433400070054E-3</v>
      </c>
      <c r="BF172" s="5">
        <f t="shared" si="327"/>
        <v>1.3280711612316889E-3</v>
      </c>
      <c r="BG172" s="5">
        <f t="shared" si="328"/>
        <v>4.0089713534908632E-4</v>
      </c>
      <c r="BH172" s="5">
        <f t="shared" si="329"/>
        <v>9.0762369040930501E-5</v>
      </c>
      <c r="BI172" s="5">
        <f t="shared" si="330"/>
        <v>1.6438745817924371E-5</v>
      </c>
      <c r="BJ172" s="8">
        <f t="shared" si="331"/>
        <v>0.18482389265659735</v>
      </c>
      <c r="BK172" s="8">
        <f t="shared" si="332"/>
        <v>0.22802653224052247</v>
      </c>
      <c r="BL172" s="8">
        <f t="shared" si="333"/>
        <v>0.51910300355612526</v>
      </c>
      <c r="BM172" s="8">
        <f t="shared" si="334"/>
        <v>0.50773189501108829</v>
      </c>
      <c r="BN172" s="8">
        <f t="shared" si="335"/>
        <v>0.48956659783585699</v>
      </c>
    </row>
    <row r="173" spans="1:66" x14ac:dyDescent="0.25">
      <c r="A173" t="s">
        <v>145</v>
      </c>
      <c r="B173" t="s">
        <v>425</v>
      </c>
      <c r="C173" t="s">
        <v>148</v>
      </c>
      <c r="D173" s="11">
        <v>44350</v>
      </c>
      <c r="E173">
        <f>VLOOKUP(A173,home!$A$2:$E$405,3,FALSE)</f>
        <v>1.42165242165242</v>
      </c>
      <c r="F173">
        <f>VLOOKUP(B173,home!$B$2:$E$405,3,FALSE)</f>
        <v>1.45</v>
      </c>
      <c r="G173">
        <f>VLOOKUP(C173,away!$B$2:$E$405,4,FALSE)</f>
        <v>0.92</v>
      </c>
      <c r="H173">
        <f>VLOOKUP(A173,away!$A$2:$E$405,3,FALSE)</f>
        <v>1.1680911680911701</v>
      </c>
      <c r="I173">
        <f>VLOOKUP(C173,away!$B$2:$E$405,3,FALSE)</f>
        <v>0.79</v>
      </c>
      <c r="J173">
        <f>VLOOKUP(B173,home!$B$2:$E$405,4,FALSE)</f>
        <v>0.68</v>
      </c>
      <c r="K173" s="3">
        <f t="shared" si="280"/>
        <v>1.8964843304843282</v>
      </c>
      <c r="L173" s="3">
        <f t="shared" si="281"/>
        <v>0.62749857549857668</v>
      </c>
      <c r="M173" s="5">
        <f t="shared" si="282"/>
        <v>8.0139781041088584E-2</v>
      </c>
      <c r="N173" s="5">
        <f t="shared" si="283"/>
        <v>0.15198383899286955</v>
      </c>
      <c r="O173" s="5">
        <f t="shared" si="284"/>
        <v>5.0287598444050931E-2</v>
      </c>
      <c r="P173" s="5">
        <f t="shared" si="285"/>
        <v>9.5369642466830662E-2</v>
      </c>
      <c r="Q173" s="5">
        <f t="shared" si="286"/>
        <v>0.14411748456841511</v>
      </c>
      <c r="R173" s="5">
        <f t="shared" si="287"/>
        <v>1.5777698194443197E-2</v>
      </c>
      <c r="S173" s="5">
        <f t="shared" si="288"/>
        <v>2.8373451318727125E-2</v>
      </c>
      <c r="T173" s="5">
        <f t="shared" si="289"/>
        <v>9.0433516271118577E-2</v>
      </c>
      <c r="U173" s="5">
        <f t="shared" si="290"/>
        <v>2.9922157396872397E-2</v>
      </c>
      <c r="V173" s="5">
        <f t="shared" si="291"/>
        <v>3.7517307227503348E-3</v>
      </c>
      <c r="W173" s="5">
        <f t="shared" si="292"/>
        <v>9.1105517077605405E-2</v>
      </c>
      <c r="X173" s="5">
        <f t="shared" si="293"/>
        <v>5.7168582186258643E-2</v>
      </c>
      <c r="Y173" s="5">
        <f t="shared" si="294"/>
        <v>1.7936601942575299E-2</v>
      </c>
      <c r="Z173" s="5">
        <f t="shared" si="295"/>
        <v>3.3001610472198572E-3</v>
      </c>
      <c r="AA173" s="5">
        <f t="shared" si="296"/>
        <v>6.2587037141272096E-3</v>
      </c>
      <c r="AB173" s="5">
        <f t="shared" si="297"/>
        <v>5.9347667614931621E-3</v>
      </c>
      <c r="AC173" s="5">
        <f t="shared" si="298"/>
        <v>2.7904463692404123E-4</v>
      </c>
      <c r="AD173" s="5">
        <f t="shared" si="299"/>
        <v>4.3195046389587759E-2</v>
      </c>
      <c r="AE173" s="5">
        <f t="shared" si="300"/>
        <v>2.7104830078061255E-2</v>
      </c>
      <c r="AF173" s="5">
        <f t="shared" si="301"/>
        <v>8.5041211315572043E-3</v>
      </c>
      <c r="AG173" s="5">
        <f t="shared" si="302"/>
        <v>1.7787746319731634E-3</v>
      </c>
      <c r="AH173" s="5">
        <f t="shared" si="303"/>
        <v>5.1771158901158789E-4</v>
      </c>
      <c r="AI173" s="5">
        <f t="shared" si="304"/>
        <v>9.8183191627061869E-4</v>
      </c>
      <c r="AJ173" s="5">
        <f t="shared" si="305"/>
        <v>9.3101442218831499E-4</v>
      </c>
      <c r="AK173" s="5">
        <f t="shared" si="306"/>
        <v>5.8855142104502012E-4</v>
      </c>
      <c r="AL173" s="5">
        <f t="shared" si="307"/>
        <v>1.3282984759884937E-5</v>
      </c>
      <c r="AM173" s="5">
        <f t="shared" si="308"/>
        <v>1.6383745726479364E-2</v>
      </c>
      <c r="AN173" s="5">
        <f t="shared" si="309"/>
        <v>1.0280777104696694E-2</v>
      </c>
      <c r="AO173" s="5">
        <f t="shared" si="310"/>
        <v>3.225586494107778E-3</v>
      </c>
      <c r="AP173" s="5">
        <f t="shared" si="311"/>
        <v>6.7468364340002632E-4</v>
      </c>
      <c r="AQ173" s="5">
        <f t="shared" si="312"/>
        <v>1.0584075628642654E-4</v>
      </c>
      <c r="AR173" s="5">
        <f t="shared" si="313"/>
        <v>6.4972656924775198E-5</v>
      </c>
      <c r="AS173" s="5">
        <f t="shared" si="314"/>
        <v>1.2321962576777024E-4</v>
      </c>
      <c r="AT173" s="5">
        <f t="shared" si="315"/>
        <v>1.1684204473835964E-4</v>
      </c>
      <c r="AU173" s="5">
        <f t="shared" si="316"/>
        <v>7.386303566268264E-5</v>
      </c>
      <c r="AV173" s="5">
        <f t="shared" si="317"/>
        <v>3.5020022434070687E-5</v>
      </c>
      <c r="AW173" s="5">
        <f t="shared" si="318"/>
        <v>4.3909164815449398E-7</v>
      </c>
      <c r="AX173" s="5">
        <f t="shared" si="319"/>
        <v>5.1785861741512826E-3</v>
      </c>
      <c r="AY173" s="5">
        <f t="shared" si="320"/>
        <v>3.2495554473765537E-3</v>
      </c>
      <c r="AZ173" s="5">
        <f t="shared" si="321"/>
        <v>1.0195457071162134E-3</v>
      </c>
      <c r="BA173" s="5">
        <f t="shared" si="322"/>
        <v>2.132544929570377E-4</v>
      </c>
      <c r="BB173" s="5">
        <f t="shared" si="323"/>
        <v>3.3454222637303099E-5</v>
      </c>
      <c r="BC173" s="5">
        <f t="shared" si="324"/>
        <v>4.1984954098639866E-6</v>
      </c>
      <c r="BD173" s="5">
        <f t="shared" si="325"/>
        <v>6.7950416111090263E-6</v>
      </c>
      <c r="BE173" s="5">
        <f t="shared" si="326"/>
        <v>1.2886689940457252E-5</v>
      </c>
      <c r="BF173" s="5">
        <f t="shared" si="327"/>
        <v>1.2219702771943603E-5</v>
      </c>
      <c r="BG173" s="5">
        <f t="shared" si="328"/>
        <v>7.7248249433889843E-6</v>
      </c>
      <c r="BH173" s="5">
        <f t="shared" si="329"/>
        <v>3.6625023652179243E-6</v>
      </c>
      <c r="BI173" s="5">
        <f t="shared" si="330"/>
        <v>1.3891756691995166E-6</v>
      </c>
      <c r="BJ173" s="8">
        <f t="shared" si="331"/>
        <v>0.67369754153464056</v>
      </c>
      <c r="BK173" s="8">
        <f t="shared" si="332"/>
        <v>0.21117648861845723</v>
      </c>
      <c r="BL173" s="8">
        <f t="shared" si="333"/>
        <v>0.11165862918233144</v>
      </c>
      <c r="BM173" s="8">
        <f t="shared" si="334"/>
        <v>0.45890766031922264</v>
      </c>
      <c r="BN173" s="8">
        <f t="shared" si="335"/>
        <v>0.53767604370769806</v>
      </c>
    </row>
    <row r="174" spans="1:66" x14ac:dyDescent="0.25">
      <c r="A174" t="s">
        <v>175</v>
      </c>
      <c r="B174" t="s">
        <v>278</v>
      </c>
      <c r="C174" t="s">
        <v>178</v>
      </c>
      <c r="D174" s="11">
        <v>44350</v>
      </c>
      <c r="E174">
        <f>VLOOKUP(A174,home!$A$2:$E$405,3,FALSE)</f>
        <v>1.2091836734693899</v>
      </c>
      <c r="F174">
        <f>VLOOKUP(B174,home!$B$2:$E$405,3,FALSE)</f>
        <v>0.83</v>
      </c>
      <c r="G174">
        <f>VLOOKUP(C174,away!$B$2:$E$405,4,FALSE)</f>
        <v>1.42</v>
      </c>
      <c r="H174">
        <f>VLOOKUP(A174,away!$A$2:$E$405,3,FALSE)</f>
        <v>1.06632653061225</v>
      </c>
      <c r="I174">
        <f>VLOOKUP(C174,away!$B$2:$E$405,3,FALSE)</f>
        <v>0.77</v>
      </c>
      <c r="J174">
        <f>VLOOKUP(B174,home!$B$2:$E$405,4,FALSE)</f>
        <v>1.67</v>
      </c>
      <c r="K174" s="3">
        <f t="shared" si="280"/>
        <v>1.4251438775510228</v>
      </c>
      <c r="L174" s="3">
        <f t="shared" si="281"/>
        <v>1.3711892857142922</v>
      </c>
      <c r="M174" s="5">
        <f t="shared" si="282"/>
        <v>6.1033452513512318E-2</v>
      </c>
      <c r="N174" s="5">
        <f t="shared" si="283"/>
        <v>8.6981451175433155E-2</v>
      </c>
      <c r="O174" s="5">
        <f t="shared" si="284"/>
        <v>8.3688416156680129E-2</v>
      </c>
      <c r="P174" s="5">
        <f t="shared" si="285"/>
        <v>0.11926803390763477</v>
      </c>
      <c r="Q174" s="5">
        <f t="shared" si="286"/>
        <v>6.1980541301585909E-2</v>
      </c>
      <c r="R174" s="5">
        <f t="shared" si="287"/>
        <v>5.7376329786219336E-2</v>
      </c>
      <c r="S174" s="5">
        <f t="shared" si="288"/>
        <v>5.8266669041225599E-2</v>
      </c>
      <c r="T174" s="5">
        <f t="shared" si="289"/>
        <v>8.4987054155506767E-2</v>
      </c>
      <c r="U174" s="5">
        <f t="shared" si="290"/>
        <v>8.1769525111178867E-2</v>
      </c>
      <c r="V174" s="5">
        <f t="shared" si="291"/>
        <v>1.2651260675183369E-2</v>
      </c>
      <c r="W174" s="5">
        <f t="shared" si="292"/>
        <v>2.9443729654417813E-2</v>
      </c>
      <c r="X174" s="5">
        <f t="shared" si="293"/>
        <v>4.0372926633605886E-2</v>
      </c>
      <c r="Y174" s="5">
        <f t="shared" si="294"/>
        <v>2.7679462216464792E-2</v>
      </c>
      <c r="Z174" s="5">
        <f t="shared" si="295"/>
        <v>2.6224602885491256E-2</v>
      </c>
      <c r="AA174" s="5">
        <f t="shared" si="296"/>
        <v>3.7373832243464751E-2</v>
      </c>
      <c r="AB174" s="5">
        <f t="shared" si="297"/>
        <v>2.6631544101196405E-2</v>
      </c>
      <c r="AC174" s="5">
        <f t="shared" si="298"/>
        <v>1.5451475021506023E-3</v>
      </c>
      <c r="AD174" s="5">
        <f t="shared" si="299"/>
        <v>1.0490387762315263E-2</v>
      </c>
      <c r="AE174" s="5">
        <f t="shared" si="300"/>
        <v>1.4384307302675016E-2</v>
      </c>
      <c r="AF174" s="5">
        <f t="shared" si="301"/>
        <v>9.8618040279249176E-3</v>
      </c>
      <c r="AG174" s="5">
        <f t="shared" si="302"/>
        <v>4.5074666736349004E-3</v>
      </c>
      <c r="AH174" s="5">
        <f t="shared" si="303"/>
        <v>8.9897236246744214E-3</v>
      </c>
      <c r="AI174" s="5">
        <f t="shared" si="304"/>
        <v>1.281164958458054E-2</v>
      </c>
      <c r="AJ174" s="5">
        <f t="shared" si="305"/>
        <v>9.1292219833970321E-3</v>
      </c>
      <c r="AK174" s="5">
        <f t="shared" si="306"/>
        <v>4.3368182721474947E-3</v>
      </c>
      <c r="AL174" s="5">
        <f t="shared" si="307"/>
        <v>1.2077750616385042E-4</v>
      </c>
      <c r="AM174" s="5">
        <f t="shared" si="308"/>
        <v>2.9900623785199545E-3</v>
      </c>
      <c r="AN174" s="5">
        <f t="shared" si="309"/>
        <v>4.0999414970439539E-3</v>
      </c>
      <c r="AO174" s="5">
        <f t="shared" si="310"/>
        <v>2.8108979264010428E-3</v>
      </c>
      <c r="AP174" s="5">
        <f t="shared" si="311"/>
        <v>1.2847577066392106E-3</v>
      </c>
      <c r="AQ174" s="5">
        <f t="shared" si="312"/>
        <v>4.404115005206374E-4</v>
      </c>
      <c r="AR174" s="5">
        <f t="shared" si="313"/>
        <v>2.4653225431372425E-3</v>
      </c>
      <c r="AS174" s="5">
        <f t="shared" si="314"/>
        <v>3.5134393285405578E-3</v>
      </c>
      <c r="AT174" s="5">
        <f t="shared" si="315"/>
        <v>2.5035782741082771E-3</v>
      </c>
      <c r="AU174" s="5">
        <f t="shared" si="316"/>
        <v>1.1893197497717222E-3</v>
      </c>
      <c r="AV174" s="5">
        <f t="shared" si="317"/>
        <v>4.2373793995942121E-4</v>
      </c>
      <c r="AW174" s="5">
        <f t="shared" si="318"/>
        <v>6.5560110922778865E-6</v>
      </c>
      <c r="AX174" s="5">
        <f t="shared" si="319"/>
        <v>7.1021151537389361E-4</v>
      </c>
      <c r="AY174" s="5">
        <f t="shared" si="320"/>
        <v>9.738344204715942E-4</v>
      </c>
      <c r="AZ174" s="5">
        <f t="shared" si="321"/>
        <v>6.6765566170521858E-4</v>
      </c>
      <c r="BA174" s="5">
        <f t="shared" si="322"/>
        <v>3.0516076329222729E-4</v>
      </c>
      <c r="BB174" s="5">
        <f t="shared" si="323"/>
        <v>1.0460829226167422E-4</v>
      </c>
      <c r="BC174" s="5">
        <f t="shared" si="324"/>
        <v>2.8687553909215389E-5</v>
      </c>
      <c r="BD174" s="5">
        <f t="shared" si="325"/>
        <v>5.6340397616328321E-4</v>
      </c>
      <c r="BE174" s="5">
        <f t="shared" si="326"/>
        <v>8.0293172721700547E-4</v>
      </c>
      <c r="BF174" s="5">
        <f t="shared" si="327"/>
        <v>5.721466175673918E-4</v>
      </c>
      <c r="BG174" s="5">
        <f t="shared" si="328"/>
        <v>2.7179708302923155E-4</v>
      </c>
      <c r="BH174" s="5">
        <f t="shared" si="329"/>
        <v>9.6837487203834115E-5</v>
      </c>
      <c r="BI174" s="5">
        <f t="shared" si="330"/>
        <v>2.7601470401193945E-5</v>
      </c>
      <c r="BJ174" s="8">
        <f t="shared" si="331"/>
        <v>0.38510536011970309</v>
      </c>
      <c r="BK174" s="8">
        <f t="shared" si="332"/>
        <v>0.25385917556634213</v>
      </c>
      <c r="BL174" s="8">
        <f t="shared" si="333"/>
        <v>0.33453717706063812</v>
      </c>
      <c r="BM174" s="8">
        <f t="shared" si="334"/>
        <v>0.52843081238172951</v>
      </c>
      <c r="BN174" s="8">
        <f t="shared" si="335"/>
        <v>0.47032822484106562</v>
      </c>
    </row>
    <row r="175" spans="1:66" x14ac:dyDescent="0.25">
      <c r="A175" t="s">
        <v>175</v>
      </c>
      <c r="B175" t="s">
        <v>285</v>
      </c>
      <c r="C175" t="s">
        <v>176</v>
      </c>
      <c r="D175" s="11">
        <v>44350</v>
      </c>
      <c r="E175">
        <f>VLOOKUP(A175,home!$A$2:$E$405,3,FALSE)</f>
        <v>1.2091836734693899</v>
      </c>
      <c r="F175">
        <f>VLOOKUP(B175,home!$B$2:$E$405,3,FALSE)</f>
        <v>1</v>
      </c>
      <c r="G175">
        <f>VLOOKUP(C175,away!$B$2:$E$405,4,FALSE)</f>
        <v>1</v>
      </c>
      <c r="H175">
        <f>VLOOKUP(A175,away!$A$2:$E$405,3,FALSE)</f>
        <v>1.06632653061225</v>
      </c>
      <c r="I175">
        <f>VLOOKUP(C175,away!$B$2:$E$405,3,FALSE)</f>
        <v>0.83</v>
      </c>
      <c r="J175">
        <f>VLOOKUP(B175,home!$B$2:$E$405,4,FALSE)</f>
        <v>1.21</v>
      </c>
      <c r="K175" s="3">
        <f t="shared" si="280"/>
        <v>1.2091836734693899</v>
      </c>
      <c r="L175" s="3">
        <f t="shared" si="281"/>
        <v>1.0709117346938826</v>
      </c>
      <c r="M175" s="5">
        <f t="shared" si="282"/>
        <v>0.10227444843276028</v>
      </c>
      <c r="N175" s="5">
        <f t="shared" si="283"/>
        <v>0.12366859325798077</v>
      </c>
      <c r="O175" s="5">
        <f t="shared" si="284"/>
        <v>0.10952690698598735</v>
      </c>
      <c r="P175" s="5">
        <f t="shared" si="285"/>
        <v>0.13243814773305637</v>
      </c>
      <c r="Q175" s="5">
        <f t="shared" si="286"/>
        <v>7.4769021944238512E-2</v>
      </c>
      <c r="R175" s="5">
        <f t="shared" si="287"/>
        <v>5.8646824978009597E-2</v>
      </c>
      <c r="S175" s="5">
        <f t="shared" si="288"/>
        <v>4.2874499065361227E-2</v>
      </c>
      <c r="T175" s="5">
        <f t="shared" si="289"/>
        <v>8.0071022991669447E-2</v>
      </c>
      <c r="U175" s="5">
        <f t="shared" si="290"/>
        <v>7.0914783264226025E-2</v>
      </c>
      <c r="V175" s="5">
        <f t="shared" si="291"/>
        <v>6.1688257300836231E-3</v>
      </c>
      <c r="W175" s="5">
        <f t="shared" si="292"/>
        <v>3.0136493538749261E-2</v>
      </c>
      <c r="X175" s="5">
        <f t="shared" si="293"/>
        <v>3.2273524573172958E-2</v>
      </c>
      <c r="Y175" s="5">
        <f t="shared" si="294"/>
        <v>1.7281048092671142E-2</v>
      </c>
      <c r="Z175" s="5">
        <f t="shared" si="295"/>
        <v>2.0935191023829597E-2</v>
      </c>
      <c r="AA175" s="5">
        <f t="shared" si="296"/>
        <v>2.5314491186977674E-2</v>
      </c>
      <c r="AB175" s="5">
        <f t="shared" si="297"/>
        <v>1.5304934722739081E-2</v>
      </c>
      <c r="AC175" s="5">
        <f t="shared" si="298"/>
        <v>4.9926195270403792E-4</v>
      </c>
      <c r="AD175" s="5">
        <f t="shared" si="299"/>
        <v>9.1101389906678345E-3</v>
      </c>
      <c r="AE175" s="5">
        <f t="shared" si="300"/>
        <v>9.7561547497984676E-3</v>
      </c>
      <c r="AF175" s="5">
        <f t="shared" si="301"/>
        <v>5.2239903035243172E-3</v>
      </c>
      <c r="AG175" s="5">
        <f t="shared" si="302"/>
        <v>1.86481083932375E-3</v>
      </c>
      <c r="AH175" s="5">
        <f t="shared" si="303"/>
        <v>5.604935433869287E-3</v>
      </c>
      <c r="AI175" s="5">
        <f t="shared" si="304"/>
        <v>6.7773964174848138E-3</v>
      </c>
      <c r="AJ175" s="5">
        <f t="shared" si="305"/>
        <v>4.0975585483262857E-3</v>
      </c>
      <c r="AK175" s="5">
        <f t="shared" si="306"/>
        <v>1.6515669659070268E-3</v>
      </c>
      <c r="AL175" s="5">
        <f t="shared" si="307"/>
        <v>2.5860350952929468E-5</v>
      </c>
      <c r="AM175" s="5">
        <f t="shared" si="308"/>
        <v>2.2031662661104933E-3</v>
      </c>
      <c r="AN175" s="5">
        <f t="shared" si="309"/>
        <v>2.3593966078594326E-3</v>
      </c>
      <c r="AO175" s="5">
        <f t="shared" si="310"/>
        <v>1.2633527570768031E-3</v>
      </c>
      <c r="AP175" s="5">
        <f t="shared" si="311"/>
        <v>4.5097976420380625E-4</v>
      </c>
      <c r="AQ175" s="5">
        <f t="shared" si="312"/>
        <v>1.2073988039883405E-4</v>
      </c>
      <c r="AR175" s="5">
        <f t="shared" si="313"/>
        <v>1.2004782256664342E-3</v>
      </c>
      <c r="AS175" s="5">
        <f t="shared" si="314"/>
        <v>1.4515986708313541E-3</v>
      </c>
      <c r="AT175" s="5">
        <f t="shared" si="315"/>
        <v>8.7762470659957044E-4</v>
      </c>
      <c r="AU175" s="5">
        <f t="shared" si="316"/>
        <v>3.5373648888452146E-4</v>
      </c>
      <c r="AV175" s="5">
        <f t="shared" si="317"/>
        <v>1.0693309676738733E-4</v>
      </c>
      <c r="AW175" s="5">
        <f t="shared" si="318"/>
        <v>9.3020327831834594E-7</v>
      </c>
      <c r="AX175" s="5">
        <f t="shared" si="319"/>
        <v>4.4400544648655376E-4</v>
      </c>
      <c r="AY175" s="5">
        <f t="shared" si="320"/>
        <v>4.7549064291044717E-4</v>
      </c>
      <c r="AZ175" s="5">
        <f t="shared" si="321"/>
        <v>2.5460425461496812E-4</v>
      </c>
      <c r="BA175" s="5">
        <f t="shared" si="322"/>
        <v>9.0886227990052845E-5</v>
      </c>
      <c r="BB175" s="5">
        <f t="shared" si="323"/>
        <v>2.4332782019152793E-5</v>
      </c>
      <c r="BC175" s="5">
        <f t="shared" si="324"/>
        <v>5.2116523604118084E-6</v>
      </c>
      <c r="BD175" s="5">
        <f t="shared" si="325"/>
        <v>2.1426770318511246E-4</v>
      </c>
      <c r="BE175" s="5">
        <f t="shared" si="326"/>
        <v>2.5908900844322317E-4</v>
      </c>
      <c r="BF175" s="5">
        <f t="shared" si="327"/>
        <v>1.5664309949245923E-4</v>
      </c>
      <c r="BG175" s="5">
        <f t="shared" si="328"/>
        <v>6.313675948930768E-5</v>
      </c>
      <c r="BH175" s="5">
        <f t="shared" si="329"/>
        <v>1.9085984692558589E-5</v>
      </c>
      <c r="BI175" s="5">
        <f t="shared" si="330"/>
        <v>4.6156922164657142E-6</v>
      </c>
      <c r="BJ175" s="8">
        <f t="shared" si="331"/>
        <v>0.39184696556382737</v>
      </c>
      <c r="BK175" s="8">
        <f t="shared" si="332"/>
        <v>0.28475653390782896</v>
      </c>
      <c r="BL175" s="8">
        <f t="shared" si="333"/>
        <v>0.30254660793979565</v>
      </c>
      <c r="BM175" s="8">
        <f t="shared" si="334"/>
        <v>0.39828679466361649</v>
      </c>
      <c r="BN175" s="8">
        <f t="shared" si="335"/>
        <v>0.60132394333203287</v>
      </c>
    </row>
    <row r="176" spans="1:66" x14ac:dyDescent="0.25">
      <c r="A176" t="s">
        <v>175</v>
      </c>
      <c r="B176" t="s">
        <v>277</v>
      </c>
      <c r="C176" t="s">
        <v>283</v>
      </c>
      <c r="D176" s="11">
        <v>44350</v>
      </c>
      <c r="E176">
        <f>VLOOKUP(A176,home!$A$2:$E$405,3,FALSE)</f>
        <v>1.2091836734693899</v>
      </c>
      <c r="F176">
        <f>VLOOKUP(B176,home!$B$2:$E$405,3,FALSE)</f>
        <v>0.59</v>
      </c>
      <c r="G176">
        <f>VLOOKUP(C176,away!$B$2:$E$405,4,FALSE)</f>
        <v>0.83</v>
      </c>
      <c r="H176">
        <f>VLOOKUP(A176,away!$A$2:$E$405,3,FALSE)</f>
        <v>1.06632653061225</v>
      </c>
      <c r="I176">
        <f>VLOOKUP(C176,away!$B$2:$E$405,3,FALSE)</f>
        <v>1</v>
      </c>
      <c r="J176">
        <f>VLOOKUP(B176,home!$B$2:$E$405,4,FALSE)</f>
        <v>0.87</v>
      </c>
      <c r="K176" s="3">
        <f t="shared" ref="K176:K239" si="336">E176*F176*G176</f>
        <v>0.59213724489796016</v>
      </c>
      <c r="L176" s="3">
        <f t="shared" ref="L176:L239" si="337">H176*I176*J176</f>
        <v>0.9277040816326575</v>
      </c>
      <c r="M176" s="5">
        <f t="shared" ref="M176:M239" si="338">_xlfn.POISSON.DIST(0,K176,FALSE) * _xlfn.POISSON.DIST(0,L176,FALSE)</f>
        <v>0.21874659347954237</v>
      </c>
      <c r="N176" s="5">
        <f t="shared" ref="N176:N239" si="339">_xlfn.POISSON.DIST(1,K176,FALSE) * _xlfn.POISSON.DIST(0,L176,FALSE)</f>
        <v>0.12952800519379032</v>
      </c>
      <c r="O176" s="5">
        <f t="shared" ref="O176:O239" si="340">_xlfn.POISSON.DIST(0,K176,FALSE) * _xlfn.POISSON.DIST(1,L176,FALSE)</f>
        <v>0.20293210761421113</v>
      </c>
      <c r="P176" s="5">
        <f t="shared" ref="P176:P239" si="341">_xlfn.POISSON.DIST(1,K176,FALSE) * _xlfn.POISSON.DIST(1,L176,FALSE)</f>
        <v>0.12016365910401533</v>
      </c>
      <c r="Q176" s="5">
        <f t="shared" ref="Q176:Q239" si="342">_xlfn.POISSON.DIST(2,K176,FALSE) * _xlfn.POISSON.DIST(0,L176,FALSE)</f>
        <v>3.8349178066289832E-2</v>
      </c>
      <c r="R176" s="5">
        <f t="shared" ref="R176:R239" si="343">_xlfn.POISSON.DIST(0,K176,FALSE) * _xlfn.POISSON.DIST(2,L176,FALSE)</f>
        <v>9.4130472264010667E-2</v>
      </c>
      <c r="S176" s="5">
        <f t="shared" ref="S176:S239" si="344">_xlfn.POISSON.DIST(2,K176,FALSE) * _xlfn.POISSON.DIST(2,L176,FALSE)</f>
        <v>1.6502319807115529E-2</v>
      </c>
      <c r="T176" s="5">
        <f t="shared" ref="T176:T239" si="345">_xlfn.POISSON.DIST(2,K176,FALSE) * _xlfn.POISSON.DIST(1,L176,FALSE)</f>
        <v>3.5576689019354658E-2</v>
      </c>
      <c r="U176" s="5">
        <f t="shared" ref="U176:U239" si="346">_xlfn.POISSON.DIST(1,K176,FALSE) * _xlfn.POISSON.DIST(2,L176,FALSE)</f>
        <v>5.5738158507355119E-2</v>
      </c>
      <c r="V176" s="5">
        <f t="shared" ref="V176:V239" si="347">_xlfn.POISSON.DIST(3,K176,FALSE) * _xlfn.POISSON.DIST(3,L176,FALSE)</f>
        <v>1.0072431809413009E-3</v>
      </c>
      <c r="W176" s="5">
        <f t="shared" ref="W176:W239" si="348">_xlfn.POISSON.DIST(3,K176,FALSE) * _xlfn.POISSON.DIST(0,L176,FALSE)</f>
        <v>7.5693255480913813E-3</v>
      </c>
      <c r="X176" s="5">
        <f t="shared" ref="X176:X239" si="349">_xlfn.POISSON.DIST(3,K176,FALSE) * _xlfn.POISSON.DIST(1,L176,FALSE)</f>
        <v>7.0220942061707268E-3</v>
      </c>
      <c r="Y176" s="5">
        <f t="shared" ref="Y176:Y239" si="350">_xlfn.POISSON.DIST(3,K176,FALSE) * _xlfn.POISSON.DIST(2,L176,FALSE)</f>
        <v>3.257212728336809E-3</v>
      </c>
      <c r="Z176" s="5">
        <f t="shared" ref="Z176:Z239" si="351">_xlfn.POISSON.DIST(0,K176,FALSE) * _xlfn.POISSON.DIST(3,L176,FALSE)</f>
        <v>2.9108407775110787E-2</v>
      </c>
      <c r="AA176" s="5">
        <f t="shared" ref="AA176:AA239" si="352">_xlfn.POISSON.DIST(1,K176,FALSE) * _xlfn.POISSON.DIST(3,L176,FALSE)</f>
        <v>1.7236172383320463E-2</v>
      </c>
      <c r="AB176" s="5">
        <f t="shared" ref="AB176:AB239" si="353">_xlfn.POISSON.DIST(2,K176,FALSE) * _xlfn.POISSON.DIST(3,L176,FALSE)</f>
        <v>5.1030898138228432E-3</v>
      </c>
      <c r="AC176" s="5">
        <f t="shared" ref="AC176:AC239" si="354">_xlfn.POISSON.DIST(4,K176,FALSE) * _xlfn.POISSON.DIST(4,L176,FALSE)</f>
        <v>3.4581688880332735E-5</v>
      </c>
      <c r="AD176" s="5">
        <f t="shared" ref="AD176:AD239" si="355">_xlfn.POISSON.DIST(4,K176,FALSE) * _xlfn.POISSON.DIST(0,L176,FALSE)</f>
        <v>1.1205198939456431E-3</v>
      </c>
      <c r="AE176" s="5">
        <f t="shared" ref="AE176:AE239" si="356">_xlfn.POISSON.DIST(4,K176,FALSE) * _xlfn.POISSON.DIST(1,L176,FALSE)</f>
        <v>1.0395108791639656E-3</v>
      </c>
      <c r="AF176" s="5">
        <f t="shared" ref="AF176:AF239" si="357">_xlfn.POISSON.DIST(4,K176,FALSE) * _xlfn.POISSON.DIST(2,L176,FALSE)</f>
        <v>4.8217924275098149E-4</v>
      </c>
      <c r="AG176" s="5">
        <f t="shared" ref="AG176:AG239" si="358">_xlfn.POISSON.DIST(4,K176,FALSE) * _xlfn.POISSON.DIST(3,L176,FALSE)</f>
        <v>1.4910655052620986E-4</v>
      </c>
      <c r="AH176" s="5">
        <f t="shared" ref="AH176:AH239" si="359">_xlfn.POISSON.DIST(0,K176,FALSE) * _xlfn.POISSON.DIST(4,L176,FALSE)</f>
        <v>6.7509971756995139E-3</v>
      </c>
      <c r="AI176" s="5">
        <f t="shared" ref="AI176:AI239" si="360">_xlfn.POISSON.DIST(1,K176,FALSE) * _xlfn.POISSON.DIST(4,L176,FALSE)</f>
        <v>3.9975168679326203E-3</v>
      </c>
      <c r="AJ176" s="5">
        <f t="shared" ref="AJ176:AJ239" si="361">_xlfn.POISSON.DIST(2,K176,FALSE) * _xlfn.POISSON.DIST(4,L176,FALSE)</f>
        <v>1.1835393123053723E-3</v>
      </c>
      <c r="AK176" s="5">
        <f t="shared" ref="AK176:AK239" si="362">_xlfn.POISSON.DIST(3,K176,FALSE) * _xlfn.POISSON.DIST(4,L176,FALSE)</f>
        <v>2.3360590253897651E-4</v>
      </c>
      <c r="AL176" s="5">
        <f t="shared" ref="AL176:AL239" si="363">_xlfn.POISSON.DIST(5,K176,FALSE) * _xlfn.POISSON.DIST(5,L176,FALSE)</f>
        <v>7.5986779181474222E-7</v>
      </c>
      <c r="AM176" s="5">
        <f t="shared" ref="AM176:AM239" si="364">_xlfn.POISSON.DIST(5,K176,FALSE) * _xlfn.POISSON.DIST(0,L176,FALSE)</f>
        <v>1.3270031257086559E-4</v>
      </c>
      <c r="AN176" s="5">
        <f t="shared" ref="AN176:AN239" si="365">_xlfn.POISSON.DIST(5,K176,FALSE) * _xlfn.POISSON.DIST(1,L176,FALSE)</f>
        <v>1.2310662160592146E-4</v>
      </c>
      <c r="AO176" s="5">
        <f t="shared" ref="AO176:AO239" si="366">_xlfn.POISSON.DIST(5,K176,FALSE) * _xlfn.POISSON.DIST(2,L176,FALSE)</f>
        <v>5.7103257669910215E-5</v>
      </c>
      <c r="AP176" s="5">
        <f t="shared" ref="AP176:AP239" si="367">_xlfn.POISSON.DIST(5,K176,FALSE) * _xlfn.POISSON.DIST(3,L176,FALSE)</f>
        <v>1.7658308404965688E-5</v>
      </c>
      <c r="AQ176" s="5">
        <f t="shared" ref="AQ176:AQ239" si="368">_xlfn.POISSON.DIST(5,K176,FALSE) * _xlfn.POISSON.DIST(4,L176,FALSE)</f>
        <v>4.0954211955037319E-6</v>
      </c>
      <c r="AR176" s="5">
        <f t="shared" ref="AR176:AR239" si="369">_xlfn.POISSON.DIST(0,K176,FALSE) * _xlfn.POISSON.DIST(5,L176,FALSE)</f>
        <v>1.2525855269973967E-3</v>
      </c>
      <c r="AS176" s="5">
        <f t="shared" ref="AS176:AS239" si="370">_xlfn.POISSON.DIST(1,K176,FALSE) * _xlfn.POISSON.DIST(5,L176,FALSE)</f>
        <v>7.4170254295529792E-4</v>
      </c>
      <c r="AT176" s="5">
        <f t="shared" ref="AT176:AT239" si="371">_xlfn.POISSON.DIST(2,K176,FALSE) * _xlfn.POISSON.DIST(5,L176,FALSE)</f>
        <v>2.1959485015968051E-4</v>
      </c>
      <c r="AU176" s="5">
        <f t="shared" ref="AU176:AU239" si="372">_xlfn.POISSON.DIST(3,K176,FALSE) * _xlfn.POISSON.DIST(5,L176,FALSE)</f>
        <v>4.3343429855777866E-5</v>
      </c>
      <c r="AV176" s="5">
        <f t="shared" ref="AV176:AV239" si="373">_xlfn.POISSON.DIST(4,K176,FALSE) * _xlfn.POISSON.DIST(5,L176,FALSE)</f>
        <v>6.4163147848070735E-6</v>
      </c>
      <c r="AW176" s="5">
        <f t="shared" ref="AW176:AW239" si="374">_xlfn.POISSON.DIST(6,K176,FALSE) * _xlfn.POISSON.DIST(6,L176,FALSE)</f>
        <v>1.159490999853709E-8</v>
      </c>
      <c r="AX176" s="5">
        <f t="shared" ref="AX176:AX239" si="375">_xlfn.POISSON.DIST(6,K176,FALSE) * _xlfn.POISSON.DIST(0,L176,FALSE)</f>
        <v>1.3096132913801741E-5</v>
      </c>
      <c r="AY176" s="5">
        <f t="shared" ref="AY176:AY239" si="376">_xlfn.POISSON.DIST(6,K176,FALSE) * _xlfn.POISSON.DIST(1,L176,FALSE)</f>
        <v>1.2149335957737663E-5</v>
      </c>
      <c r="AZ176" s="5">
        <f t="shared" ref="AZ176:AZ239" si="377">_xlfn.POISSON.DIST(6,K176,FALSE) * _xlfn.POISSON.DIST(2,L176,FALSE)</f>
        <v>5.6354942785598205E-6</v>
      </c>
      <c r="BA176" s="5">
        <f t="shared" ref="BA176:BA239" si="378">_xlfn.POISSON.DIST(6,K176,FALSE) * _xlfn.POISSON.DIST(3,L176,FALSE)</f>
        <v>1.7426903480791448E-6</v>
      </c>
      <c r="BB176" s="5">
        <f t="shared" ref="BB176:BB239" si="379">_xlfn.POISSON.DIST(6,K176,FALSE) * _xlfn.POISSON.DIST(4,L176,FALSE)</f>
        <v>4.0417523723371475E-7</v>
      </c>
      <c r="BC176" s="5">
        <f t="shared" ref="BC176:BC239" si="380">_xlfn.POISSON.DIST(6,K176,FALSE) * _xlfn.POISSON.DIST(5,L176,FALSE)</f>
        <v>7.4991003455312976E-8</v>
      </c>
      <c r="BD176" s="5">
        <f t="shared" ref="BD176:BD239" si="381">_xlfn.POISSON.DIST(0,K176,FALSE) * _xlfn.POISSON.DIST(6,L176,FALSE)</f>
        <v>1.9367145099824629E-4</v>
      </c>
      <c r="BE176" s="5">
        <f t="shared" ref="BE176:BE239" si="382">_xlfn.POISSON.DIST(1,K176,FALSE) * _xlfn.POISSON.DIST(6,L176,FALSE)</f>
        <v>1.1468007940949185E-4</v>
      </c>
      <c r="BF176" s="5">
        <f t="shared" ref="BF176:BF239" si="383">_xlfn.POISSON.DIST(2,K176,FALSE) * _xlfn.POISSON.DIST(6,L176,FALSE)</f>
        <v>3.3953173133107892E-5</v>
      </c>
      <c r="BG176" s="5">
        <f t="shared" ref="BG176:BG239" si="384">_xlfn.POISSON.DIST(3,K176,FALSE) * _xlfn.POISSON.DIST(6,L176,FALSE)</f>
        <v>6.7016461315273162E-6</v>
      </c>
      <c r="BH176" s="5">
        <f t="shared" ref="BH176:BH239" si="385">_xlfn.POISSON.DIST(4,K176,FALSE) * _xlfn.POISSON.DIST(6,L176,FALSE)</f>
        <v>9.9207356915091432E-7</v>
      </c>
      <c r="BI176" s="5">
        <f t="shared" ref="BI176:BI239" si="386">_xlfn.POISSON.DIST(5,K176,FALSE) * _xlfn.POISSON.DIST(6,L176,FALSE)</f>
        <v>1.1748874199462174E-7</v>
      </c>
      <c r="BJ176" s="8">
        <f t="shared" ref="BJ176:BJ239" si="387">SUM(N176,Q176,T176,W176,X176,Y176,AD176,AE176,AF176,AG176,AM176,AN176,AO176,AP176,AQ176,AX176,AY176,AZ176,BA176,BB176,BC176)</f>
        <v>0.22446158806960664</v>
      </c>
      <c r="BK176" s="8">
        <f t="shared" ref="BK176:BK239" si="388">SUM(M176,P176,S176,V176,AC176,AL176,AY176)</f>
        <v>0.35646730646424435</v>
      </c>
      <c r="BL176" s="8">
        <f t="shared" ref="BL176:BL239" si="389">SUM(O176,R176,U176,AA176,AB176,AH176,AI176,AJ176,AK176,AR176,AS176,AT176,AU176,AV176,BD176,BE176,BF176,BG176,BH176,BI176)</f>
        <v>0.38991941841793321</v>
      </c>
      <c r="BM176" s="8">
        <f t="shared" ref="BM176:BM239" si="390">SUM(S176:BI176)</f>
        <v>0.19609456726398761</v>
      </c>
      <c r="BN176" s="8">
        <f t="shared" ref="BN176:BN239" si="391">SUM(M176:R176)</f>
        <v>0.80385001572185955</v>
      </c>
    </row>
    <row r="177" spans="1:66" x14ac:dyDescent="0.25">
      <c r="A177" t="s">
        <v>24</v>
      </c>
      <c r="B177" t="s">
        <v>183</v>
      </c>
      <c r="C177" t="s">
        <v>289</v>
      </c>
      <c r="D177" s="11">
        <v>44350</v>
      </c>
      <c r="E177">
        <f>VLOOKUP(A177,home!$A$2:$E$405,3,FALSE)</f>
        <v>1.59861591695502</v>
      </c>
      <c r="F177">
        <f>VLOOKUP(B177,home!$B$2:$E$405,3,FALSE)</f>
        <v>0.76</v>
      </c>
      <c r="G177">
        <f>VLOOKUP(C177,away!$B$2:$E$405,4,FALSE)</f>
        <v>1.07</v>
      </c>
      <c r="H177">
        <f>VLOOKUP(A177,away!$A$2:$E$405,3,FALSE)</f>
        <v>1.4152249134948101</v>
      </c>
      <c r="I177">
        <f>VLOOKUP(C177,away!$B$2:$E$405,3,FALSE)</f>
        <v>0.67</v>
      </c>
      <c r="J177">
        <f>VLOOKUP(B177,home!$B$2:$E$405,4,FALSE)</f>
        <v>1.1599999999999999</v>
      </c>
      <c r="K177" s="3">
        <f t="shared" si="336"/>
        <v>1.2999944636678225</v>
      </c>
      <c r="L177" s="3">
        <f t="shared" si="337"/>
        <v>1.0999128027681664</v>
      </c>
      <c r="M177" s="5">
        <f t="shared" si="338"/>
        <v>9.0726366278618034E-2</v>
      </c>
      <c r="N177" s="5">
        <f t="shared" si="339"/>
        <v>0.11794377387090248</v>
      </c>
      <c r="O177" s="5">
        <f t="shared" si="340"/>
        <v>9.9791091818486E-2</v>
      </c>
      <c r="P177" s="5">
        <f t="shared" si="341"/>
        <v>0.12972786688739915</v>
      </c>
      <c r="Q177" s="5">
        <f t="shared" si="342"/>
        <v>7.6663126528131412E-2</v>
      </c>
      <c r="R177" s="5">
        <f t="shared" si="343"/>
        <v>5.4880749746683187E-2</v>
      </c>
      <c r="S177" s="5">
        <f t="shared" si="344"/>
        <v>4.63738385473094E-2</v>
      </c>
      <c r="T177" s="5">
        <f t="shared" si="345"/>
        <v>8.4322754368527569E-2</v>
      </c>
      <c r="U177" s="5">
        <f t="shared" si="346"/>
        <v>7.1344670832627397E-2</v>
      </c>
      <c r="V177" s="5">
        <f t="shared" si="347"/>
        <v>7.3676722176123895E-3</v>
      </c>
      <c r="W177" s="5">
        <f t="shared" si="348"/>
        <v>3.3220546684678873E-2</v>
      </c>
      <c r="X177" s="5">
        <f t="shared" si="349"/>
        <v>3.653970461343585E-2</v>
      </c>
      <c r="Y177" s="5">
        <f t="shared" si="350"/>
        <v>2.0095244456842559E-2</v>
      </c>
      <c r="Z177" s="5">
        <f t="shared" si="351"/>
        <v>2.012134642396422E-2</v>
      </c>
      <c r="AA177" s="5">
        <f t="shared" si="352"/>
        <v>2.6157638952695829E-2</v>
      </c>
      <c r="AB177" s="5">
        <f t="shared" si="353"/>
        <v>1.7002392910563179E-2</v>
      </c>
      <c r="AC177" s="5">
        <f t="shared" si="354"/>
        <v>6.5843070206652947E-4</v>
      </c>
      <c r="AD177" s="5">
        <f t="shared" si="355"/>
        <v>1.0796631692525248E-2</v>
      </c>
      <c r="AE177" s="5">
        <f t="shared" si="356"/>
        <v>1.1875353425381055E-2</v>
      </c>
      <c r="AF177" s="5">
        <f t="shared" si="357"/>
        <v>6.5309266349867102E-3</v>
      </c>
      <c r="AG177" s="5">
        <f t="shared" si="358"/>
        <v>2.3944832732538347E-3</v>
      </c>
      <c r="AH177" s="5">
        <f t="shared" si="359"/>
        <v>5.5329316351629253E-3</v>
      </c>
      <c r="AI177" s="5">
        <f t="shared" si="360"/>
        <v>7.1927804935643562E-3</v>
      </c>
      <c r="AJ177" s="5">
        <f t="shared" si="361"/>
        <v>4.6752874100057856E-3</v>
      </c>
      <c r="AK177" s="5">
        <f t="shared" si="362"/>
        <v>2.0259492496877982E-3</v>
      </c>
      <c r="AL177" s="5">
        <f t="shared" si="363"/>
        <v>3.7659090284714322E-5</v>
      </c>
      <c r="AM177" s="5">
        <f t="shared" si="364"/>
        <v>2.8071122853086713E-3</v>
      </c>
      <c r="AN177" s="5">
        <f t="shared" si="365"/>
        <v>3.0875787414188132E-3</v>
      </c>
      <c r="AO177" s="5">
        <f t="shared" si="366"/>
        <v>1.698033693620687E-3</v>
      </c>
      <c r="AP177" s="5">
        <f t="shared" si="367"/>
        <v>6.2256299971503743E-4</v>
      </c>
      <c r="AQ177" s="5">
        <f t="shared" si="368"/>
        <v>1.7119125347908097E-4</v>
      </c>
      <c r="AR177" s="5">
        <f t="shared" si="369"/>
        <v>1.2171484684713417E-3</v>
      </c>
      <c r="AS177" s="5">
        <f t="shared" si="370"/>
        <v>1.5822862704745137E-3</v>
      </c>
      <c r="AT177" s="5">
        <f t="shared" si="371"/>
        <v>1.0284816957772372E-3</v>
      </c>
      <c r="AU177" s="5">
        <f t="shared" si="372"/>
        <v>4.4567350349803406E-4</v>
      </c>
      <c r="AV177" s="5">
        <f t="shared" si="373"/>
        <v>1.4484327178772164E-4</v>
      </c>
      <c r="AW177" s="5">
        <f t="shared" si="374"/>
        <v>1.4957778023280799E-6</v>
      </c>
      <c r="AX177" s="5">
        <f t="shared" si="375"/>
        <v>6.0820507163253466E-4</v>
      </c>
      <c r="AY177" s="5">
        <f t="shared" si="376"/>
        <v>6.6897254499715449E-4</v>
      </c>
      <c r="AZ177" s="5">
        <f t="shared" si="377"/>
        <v>3.6790573347138668E-4</v>
      </c>
      <c r="BA177" s="5">
        <f t="shared" si="378"/>
        <v>1.348880754856637E-4</v>
      </c>
      <c r="BB177" s="5">
        <f t="shared" si="379"/>
        <v>3.7091280291860083E-5</v>
      </c>
      <c r="BC177" s="5">
        <f t="shared" si="380"/>
        <v>8.1594348128158958E-6</v>
      </c>
      <c r="BD177" s="5">
        <f t="shared" si="381"/>
        <v>2.2312619722354907E-4</v>
      </c>
      <c r="BE177" s="5">
        <f t="shared" si="382"/>
        <v>2.9006282108986846E-4</v>
      </c>
      <c r="BF177" s="5">
        <f t="shared" si="383"/>
        <v>1.8854003076634957E-4</v>
      </c>
      <c r="BG177" s="5">
        <f t="shared" si="384"/>
        <v>8.1700332058671799E-5</v>
      </c>
      <c r="BH177" s="5">
        <f t="shared" si="385"/>
        <v>2.6552494839024024E-5</v>
      </c>
      <c r="BI177" s="5">
        <f t="shared" si="386"/>
        <v>6.9036192574599238E-6</v>
      </c>
      <c r="BJ177" s="8">
        <f t="shared" si="387"/>
        <v>0.41059424666289934</v>
      </c>
      <c r="BK177" s="8">
        <f t="shared" si="388"/>
        <v>0.27556080626828733</v>
      </c>
      <c r="BL177" s="8">
        <f t="shared" si="389"/>
        <v>0.29383881175472021</v>
      </c>
      <c r="BM177" s="8">
        <f t="shared" si="390"/>
        <v>0.429714759212456</v>
      </c>
      <c r="BN177" s="8">
        <f t="shared" si="391"/>
        <v>0.56973297513022036</v>
      </c>
    </row>
    <row r="178" spans="1:66" x14ac:dyDescent="0.25">
      <c r="A178" t="s">
        <v>24</v>
      </c>
      <c r="B178" t="s">
        <v>185</v>
      </c>
      <c r="C178" t="s">
        <v>290</v>
      </c>
      <c r="D178" s="11">
        <v>44350</v>
      </c>
      <c r="E178">
        <f>VLOOKUP(A178,home!$A$2:$E$405,3,FALSE)</f>
        <v>1.59861591695502</v>
      </c>
      <c r="F178">
        <f>VLOOKUP(B178,home!$B$2:$E$405,3,FALSE)</f>
        <v>0.54</v>
      </c>
      <c r="G178">
        <f>VLOOKUP(C178,away!$B$2:$E$405,4,FALSE)</f>
        <v>1.08</v>
      </c>
      <c r="H178">
        <f>VLOOKUP(A178,away!$A$2:$E$405,3,FALSE)</f>
        <v>1.4152249134948101</v>
      </c>
      <c r="I178">
        <f>VLOOKUP(C178,away!$B$2:$E$405,3,FALSE)</f>
        <v>1.04</v>
      </c>
      <c r="J178">
        <f>VLOOKUP(B178,home!$B$2:$E$405,4,FALSE)</f>
        <v>0.66</v>
      </c>
      <c r="K178" s="3">
        <f t="shared" si="336"/>
        <v>0.93231280276816775</v>
      </c>
      <c r="L178" s="3">
        <f t="shared" si="337"/>
        <v>0.97141038062283769</v>
      </c>
      <c r="M178" s="5">
        <f t="shared" si="338"/>
        <v>0.14901278320553071</v>
      </c>
      <c r="N178" s="5">
        <f t="shared" si="339"/>
        <v>0.13892652555863366</v>
      </c>
      <c r="O178" s="5">
        <f t="shared" si="340"/>
        <v>0.14475256445135298</v>
      </c>
      <c r="P178" s="5">
        <f t="shared" si="341"/>
        <v>0.13495466907152073</v>
      </c>
      <c r="Q178" s="5">
        <f t="shared" si="342"/>
        <v>6.4761489211206627E-2</v>
      </c>
      <c r="R178" s="5">
        <f t="shared" si="343"/>
        <v>7.0307071864910309E-2</v>
      </c>
      <c r="S178" s="5">
        <f t="shared" si="344"/>
        <v>3.0555705209336183E-2</v>
      </c>
      <c r="T178" s="5">
        <f t="shared" si="345"/>
        <v>6.2909982884360019E-2</v>
      </c>
      <c r="U178" s="5">
        <f t="shared" si="346"/>
        <v>6.554818322479751E-2</v>
      </c>
      <c r="V178" s="5">
        <f t="shared" si="347"/>
        <v>3.0747810102567962E-3</v>
      </c>
      <c r="W178" s="5">
        <f t="shared" si="348"/>
        <v>2.0125988505980172E-2</v>
      </c>
      <c r="X178" s="5">
        <f t="shared" si="349"/>
        <v>1.9550594155005055E-2</v>
      </c>
      <c r="Y178" s="5">
        <f t="shared" si="350"/>
        <v>9.4958250547580413E-3</v>
      </c>
      <c r="Z178" s="5">
        <f t="shared" si="351"/>
        <v>2.2765673146923245E-2</v>
      </c>
      <c r="AA178" s="5">
        <f t="shared" si="352"/>
        <v>2.1224728538512021E-2</v>
      </c>
      <c r="AB178" s="5">
        <f t="shared" si="353"/>
        <v>9.8940430758668301E-3</v>
      </c>
      <c r="AC178" s="5">
        <f t="shared" si="354"/>
        <v>1.7404381556239556E-4</v>
      </c>
      <c r="AD178" s="5">
        <f t="shared" si="355"/>
        <v>4.6909291881225739E-3</v>
      </c>
      <c r="AE178" s="5">
        <f t="shared" si="356"/>
        <v>4.5568173081089285E-3</v>
      </c>
      <c r="AF178" s="5">
        <f t="shared" si="357"/>
        <v>2.2132698178494144E-3</v>
      </c>
      <c r="AG178" s="5">
        <f t="shared" si="358"/>
        <v>7.166644253927128E-4</v>
      </c>
      <c r="AH178" s="5">
        <f t="shared" si="359"/>
        <v>5.5287028041969546E-3</v>
      </c>
      <c r="AI178" s="5">
        <f t="shared" si="360"/>
        <v>5.1544804070530912E-3</v>
      </c>
      <c r="AJ178" s="5">
        <f t="shared" si="361"/>
        <v>2.4027940375566368E-3</v>
      </c>
      <c r="AK178" s="5">
        <f t="shared" si="362"/>
        <v>7.4671854787635675E-4</v>
      </c>
      <c r="AL178" s="5">
        <f t="shared" si="363"/>
        <v>6.3049692859628775E-6</v>
      </c>
      <c r="AM178" s="5">
        <f t="shared" si="364"/>
        <v>8.7468266779311301E-4</v>
      </c>
      <c r="AN178" s="5">
        <f t="shared" si="365"/>
        <v>8.4967582324510689E-4</v>
      </c>
      <c r="AO178" s="5">
        <f t="shared" si="366"/>
        <v>4.1269195743227606E-4</v>
      </c>
      <c r="AP178" s="5">
        <f t="shared" si="367"/>
        <v>1.3363108381642377E-4</v>
      </c>
      <c r="AQ178" s="5">
        <f t="shared" si="368"/>
        <v>3.2452655498288624E-5</v>
      </c>
      <c r="AR178" s="5">
        <f t="shared" si="369"/>
        <v>1.0741278590751032E-3</v>
      </c>
      <c r="AS178" s="5">
        <f t="shared" si="370"/>
        <v>1.0014231548256807E-3</v>
      </c>
      <c r="AT178" s="5">
        <f t="shared" si="371"/>
        <v>4.6681981411623562E-4</v>
      </c>
      <c r="AU178" s="5">
        <f t="shared" si="372"/>
        <v>1.4507402976214091E-4</v>
      </c>
      <c r="AV178" s="5">
        <f t="shared" si="373"/>
        <v>3.3813593824103533E-5</v>
      </c>
      <c r="AW178" s="5">
        <f t="shared" si="374"/>
        <v>1.5861522175576843E-7</v>
      </c>
      <c r="AX178" s="5">
        <f t="shared" si="375"/>
        <v>1.3591297492382249E-4</v>
      </c>
      <c r="AY178" s="5">
        <f t="shared" si="376"/>
        <v>1.3202727470233261E-4</v>
      </c>
      <c r="AZ178" s="5">
        <f t="shared" si="377"/>
        <v>6.4126332585594416E-5</v>
      </c>
      <c r="BA178" s="5">
        <f t="shared" si="378"/>
        <v>2.0764328381639653E-5</v>
      </c>
      <c r="BB178" s="5">
        <f t="shared" si="379"/>
        <v>5.0426710341465407E-6</v>
      </c>
      <c r="BC178" s="5">
        <f t="shared" si="380"/>
        <v>9.7970059772721025E-7</v>
      </c>
      <c r="BD178" s="5">
        <f t="shared" si="381"/>
        <v>1.7390315873695657E-4</v>
      </c>
      <c r="BE178" s="5">
        <f t="shared" si="382"/>
        <v>1.6213214133228954E-4</v>
      </c>
      <c r="BF178" s="5">
        <f t="shared" si="383"/>
        <v>7.5578935552155779E-5</v>
      </c>
      <c r="BG178" s="5">
        <f t="shared" si="384"/>
        <v>2.3487736411621692E-5</v>
      </c>
      <c r="BH178" s="5">
        <f t="shared" si="385"/>
        <v>5.4744793411497404E-6</v>
      </c>
      <c r="BI178" s="5">
        <f t="shared" si="386"/>
        <v>1.0207854356487498E-6</v>
      </c>
      <c r="BJ178" s="8">
        <f t="shared" si="387"/>
        <v>0.33061007357942762</v>
      </c>
      <c r="BK178" s="8">
        <f t="shared" si="388"/>
        <v>0.31791031455619517</v>
      </c>
      <c r="BL178" s="8">
        <f t="shared" si="389"/>
        <v>0.32872214264053568</v>
      </c>
      <c r="BM178" s="8">
        <f t="shared" si="390"/>
        <v>0.29716123190044602</v>
      </c>
      <c r="BN178" s="8">
        <f t="shared" si="391"/>
        <v>0.70271510336315512</v>
      </c>
    </row>
    <row r="179" spans="1:66" x14ac:dyDescent="0.25">
      <c r="A179" t="s">
        <v>24</v>
      </c>
      <c r="B179" t="s">
        <v>295</v>
      </c>
      <c r="C179" t="s">
        <v>25</v>
      </c>
      <c r="D179" s="11">
        <v>44350</v>
      </c>
      <c r="E179">
        <f>VLOOKUP(A179,home!$A$2:$E$405,3,FALSE)</f>
        <v>1.59861591695502</v>
      </c>
      <c r="F179">
        <f>VLOOKUP(B179,home!$B$2:$E$405,3,FALSE)</f>
        <v>1.29</v>
      </c>
      <c r="G179">
        <f>VLOOKUP(C179,away!$B$2:$E$405,4,FALSE)</f>
        <v>0.94</v>
      </c>
      <c r="H179">
        <f>VLOOKUP(A179,away!$A$2:$E$405,3,FALSE)</f>
        <v>1.4152249134948101</v>
      </c>
      <c r="I179">
        <f>VLOOKUP(C179,away!$B$2:$E$405,3,FALSE)</f>
        <v>0.98</v>
      </c>
      <c r="J179">
        <f>VLOOKUP(B179,home!$B$2:$E$405,4,FALSE)</f>
        <v>0.52</v>
      </c>
      <c r="K179" s="3">
        <f t="shared" si="336"/>
        <v>1.9384816608996571</v>
      </c>
      <c r="L179" s="3">
        <f t="shared" si="337"/>
        <v>0.72119861591695522</v>
      </c>
      <c r="M179" s="5">
        <f t="shared" si="338"/>
        <v>6.9970589388320445E-2</v>
      </c>
      <c r="N179" s="5">
        <f t="shared" si="339"/>
        <v>0.13563670433159936</v>
      </c>
      <c r="O179" s="5">
        <f t="shared" si="340"/>
        <v>5.0462692221750288E-2</v>
      </c>
      <c r="P179" s="5">
        <f t="shared" si="341"/>
        <v>9.7821003431486711E-2</v>
      </c>
      <c r="Q179" s="5">
        <f t="shared" si="342"/>
        <v>0.13146463194583724</v>
      </c>
      <c r="R179" s="5">
        <f t="shared" si="343"/>
        <v>1.8196811892884808E-2</v>
      </c>
      <c r="S179" s="5">
        <f t="shared" si="344"/>
        <v>3.4189181468936569E-2</v>
      </c>
      <c r="T179" s="5">
        <f t="shared" si="345"/>
        <v>9.4812110601369723E-2</v>
      </c>
      <c r="U179" s="5">
        <f t="shared" si="346"/>
        <v>3.5274186141197976E-2</v>
      </c>
      <c r="V179" s="5">
        <f t="shared" si="347"/>
        <v>5.3108345902174786E-3</v>
      </c>
      <c r="W179" s="5">
        <f t="shared" si="348"/>
        <v>8.4947259361309549E-2</v>
      </c>
      <c r="X179" s="5">
        <f t="shared" si="349"/>
        <v>6.1263845877315058E-2</v>
      </c>
      <c r="Y179" s="5">
        <f t="shared" si="350"/>
        <v>2.2091700426234644E-2</v>
      </c>
      <c r="Z179" s="5">
        <f t="shared" si="351"/>
        <v>4.3745051837499049E-3</v>
      </c>
      <c r="AA179" s="5">
        <f t="shared" si="352"/>
        <v>8.4798980742096762E-3</v>
      </c>
      <c r="AB179" s="5">
        <f t="shared" si="353"/>
        <v>8.2190634515768891E-3</v>
      </c>
      <c r="AC179" s="5">
        <f t="shared" si="354"/>
        <v>4.6404422666657526E-4</v>
      </c>
      <c r="AD179" s="5">
        <f t="shared" si="355"/>
        <v>4.1167176103896315E-2</v>
      </c>
      <c r="AE179" s="5">
        <f t="shared" si="356"/>
        <v>2.9689710427339571E-2</v>
      </c>
      <c r="AF179" s="5">
        <f t="shared" si="357"/>
        <v>1.0706089033586249E-2</v>
      </c>
      <c r="AG179" s="5">
        <f t="shared" si="358"/>
        <v>2.5737388643020317E-3</v>
      </c>
      <c r="AH179" s="5">
        <f t="shared" si="359"/>
        <v>7.8872177096049405E-4</v>
      </c>
      <c r="AI179" s="5">
        <f t="shared" si="360"/>
        <v>1.5289226885592175E-3</v>
      </c>
      <c r="AJ179" s="5">
        <f t="shared" si="361"/>
        <v>1.4818942963527209E-3</v>
      </c>
      <c r="AK179" s="5">
        <f t="shared" si="362"/>
        <v>9.5754163895718362E-4</v>
      </c>
      <c r="AL179" s="5">
        <f t="shared" si="363"/>
        <v>2.5949915406423496E-5</v>
      </c>
      <c r="AM179" s="5">
        <f t="shared" si="364"/>
        <v>1.5960363181685935E-2</v>
      </c>
      <c r="AN179" s="5">
        <f t="shared" si="365"/>
        <v>1.1510591836163826E-2</v>
      </c>
      <c r="AO179" s="5">
        <f t="shared" si="366"/>
        <v>4.1507114503131787E-3</v>
      </c>
      <c r="AP179" s="5">
        <f t="shared" si="367"/>
        <v>9.9782911767884084E-4</v>
      </c>
      <c r="AQ179" s="5">
        <f t="shared" si="368"/>
        <v>1.7990824464790409E-4</v>
      </c>
      <c r="AR179" s="5">
        <f t="shared" si="369"/>
        <v>1.1376500991205569E-4</v>
      </c>
      <c r="AS179" s="5">
        <f t="shared" si="370"/>
        <v>2.2053138536658767E-4</v>
      </c>
      <c r="AT179" s="5">
        <f t="shared" si="371"/>
        <v>2.1374802309296264E-4</v>
      </c>
      <c r="AU179" s="5">
        <f t="shared" si="372"/>
        <v>1.3811554093975481E-4</v>
      </c>
      <c r="AV179" s="5">
        <f t="shared" si="373"/>
        <v>6.6933610799237622E-5</v>
      </c>
      <c r="AW179" s="5">
        <f t="shared" si="374"/>
        <v>1.0077435495119056E-6</v>
      </c>
      <c r="AX179" s="5">
        <f t="shared" si="375"/>
        <v>5.1564785548327118E-3</v>
      </c>
      <c r="AY179" s="5">
        <f t="shared" si="376"/>
        <v>3.7188451967508128E-3</v>
      </c>
      <c r="AZ179" s="5">
        <f t="shared" si="377"/>
        <v>1.3410130043530518E-3</v>
      </c>
      <c r="BA179" s="5">
        <f t="shared" si="378"/>
        <v>3.2237890755535293E-4</v>
      </c>
      <c r="BB179" s="5">
        <f t="shared" si="379"/>
        <v>5.8124805482435133E-5</v>
      </c>
      <c r="BC179" s="5">
        <f t="shared" si="380"/>
        <v>8.3839058528748994E-6</v>
      </c>
      <c r="BD179" s="5">
        <f t="shared" si="381"/>
        <v>1.3674527948058868E-5</v>
      </c>
      <c r="BE179" s="5">
        <f t="shared" si="382"/>
        <v>2.6507821648771934E-5</v>
      </c>
      <c r="BF179" s="5">
        <f t="shared" si="383"/>
        <v>2.5692463068271659E-5</v>
      </c>
      <c r="BG179" s="5">
        <f t="shared" si="384"/>
        <v>1.6601456160395446E-5</v>
      </c>
      <c r="BH179" s="5">
        <f t="shared" si="385"/>
        <v>8.0454045777890511E-6</v>
      </c>
      <c r="BI179" s="5">
        <f t="shared" si="386"/>
        <v>3.1191738457124479E-6</v>
      </c>
      <c r="BJ179" s="8">
        <f t="shared" si="387"/>
        <v>0.65775759517810672</v>
      </c>
      <c r="BK179" s="8">
        <f t="shared" si="388"/>
        <v>0.21150044821778499</v>
      </c>
      <c r="BL179" s="8">
        <f t="shared" si="389"/>
        <v>0.12623646659380888</v>
      </c>
      <c r="BM179" s="8">
        <f t="shared" si="390"/>
        <v>0.49259874450837032</v>
      </c>
      <c r="BN179" s="8">
        <f t="shared" si="391"/>
        <v>0.50355243321187881</v>
      </c>
    </row>
    <row r="180" spans="1:66" x14ac:dyDescent="0.25">
      <c r="A180" t="s">
        <v>27</v>
      </c>
      <c r="B180" t="s">
        <v>189</v>
      </c>
      <c r="C180" t="s">
        <v>31</v>
      </c>
      <c r="D180" s="11">
        <v>44350</v>
      </c>
      <c r="E180">
        <f>VLOOKUP(A180,home!$A$2:$E$405,3,FALSE)</f>
        <v>1.2429022082018899</v>
      </c>
      <c r="F180">
        <f>VLOOKUP(B180,home!$B$2:$E$405,3,FALSE)</f>
        <v>0.56999999999999995</v>
      </c>
      <c r="G180">
        <f>VLOOKUP(C180,away!$B$2:$E$405,4,FALSE)</f>
        <v>0.96</v>
      </c>
      <c r="H180">
        <f>VLOOKUP(A180,away!$A$2:$E$405,3,FALSE)</f>
        <v>1.0788643533122999</v>
      </c>
      <c r="I180">
        <f>VLOOKUP(C180,away!$B$2:$E$405,3,FALSE)</f>
        <v>0.85</v>
      </c>
      <c r="J180">
        <f>VLOOKUP(B180,home!$B$2:$E$405,4,FALSE)</f>
        <v>0.93</v>
      </c>
      <c r="K180" s="3">
        <f t="shared" si="336"/>
        <v>0.68011608832807402</v>
      </c>
      <c r="L180" s="3">
        <f t="shared" si="337"/>
        <v>0.85284227129337309</v>
      </c>
      <c r="M180" s="5">
        <f t="shared" si="338"/>
        <v>0.21589602355586002</v>
      </c>
      <c r="N180" s="5">
        <f t="shared" si="339"/>
        <v>0.14683435902639724</v>
      </c>
      <c r="O180" s="5">
        <f t="shared" si="340"/>
        <v>0.18412525509258723</v>
      </c>
      <c r="P180" s="5">
        <f t="shared" si="341"/>
        <v>0.1252265482559792</v>
      </c>
      <c r="Q180" s="5">
        <f t="shared" si="342"/>
        <v>4.9932204946596649E-2</v>
      </c>
      <c r="R180" s="5">
        <f t="shared" si="343"/>
        <v>7.8514900377816887E-2</v>
      </c>
      <c r="S180" s="5">
        <f t="shared" si="344"/>
        <v>1.8158843467593638E-2</v>
      </c>
      <c r="T180" s="5">
        <f t="shared" si="345"/>
        <v>4.2584295077341683E-2</v>
      </c>
      <c r="U180" s="5">
        <f t="shared" si="346"/>
        <v>5.3399246920429237E-2</v>
      </c>
      <c r="V180" s="5">
        <f t="shared" si="347"/>
        <v>1.1703006384043177E-3</v>
      </c>
      <c r="W180" s="5">
        <f t="shared" si="348"/>
        <v>1.131989863662501E-2</v>
      </c>
      <c r="X180" s="5">
        <f t="shared" si="349"/>
        <v>9.6540880640700304E-3</v>
      </c>
      <c r="Y180" s="5">
        <f t="shared" si="350"/>
        <v>4.1167071959138631E-3</v>
      </c>
      <c r="Z180" s="5">
        <f t="shared" si="351"/>
        <v>2.2320275322863431E-2</v>
      </c>
      <c r="AA180" s="5">
        <f t="shared" si="352"/>
        <v>1.5180378342991515E-2</v>
      </c>
      <c r="AB180" s="5">
        <f t="shared" si="353"/>
        <v>5.1622097689877989E-3</v>
      </c>
      <c r="AC180" s="5">
        <f t="shared" si="354"/>
        <v>4.2425720421855934E-5</v>
      </c>
      <c r="AD180" s="5">
        <f t="shared" si="355"/>
        <v>1.9247112952529241E-3</v>
      </c>
      <c r="AE180" s="5">
        <f t="shared" si="356"/>
        <v>1.6414751526275138E-3</v>
      </c>
      <c r="AF180" s="5">
        <f t="shared" si="357"/>
        <v>6.999596987192424E-4</v>
      </c>
      <c r="AG180" s="5">
        <f t="shared" si="358"/>
        <v>1.98985073089848E-4</v>
      </c>
      <c r="AH180" s="5">
        <f t="shared" si="359"/>
        <v>4.7589185755610667E-3</v>
      </c>
      <c r="AI180" s="5">
        <f t="shared" si="360"/>
        <v>3.236617086282402E-3</v>
      </c>
      <c r="AJ180" s="5">
        <f t="shared" si="361"/>
        <v>1.1006376760690976E-3</v>
      </c>
      <c r="AK180" s="5">
        <f t="shared" si="362"/>
        <v>2.4952046363820561E-4</v>
      </c>
      <c r="AL180" s="5">
        <f t="shared" si="363"/>
        <v>9.84330593625336E-7</v>
      </c>
      <c r="AM180" s="5">
        <f t="shared" si="364"/>
        <v>2.6180542345765598E-4</v>
      </c>
      <c r="AN180" s="5">
        <f t="shared" si="365"/>
        <v>2.2327873197855067E-4</v>
      </c>
      <c r="AO180" s="5">
        <f t="shared" si="366"/>
        <v>9.5210770456045701E-5</v>
      </c>
      <c r="AP180" s="5">
        <f t="shared" si="367"/>
        <v>2.7066589909108674E-5</v>
      </c>
      <c r="AQ180" s="5">
        <f t="shared" si="368"/>
        <v>5.770883003562631E-6</v>
      </c>
      <c r="AR180" s="5">
        <f t="shared" si="369"/>
        <v>8.1172138537634515E-4</v>
      </c>
      <c r="AS180" s="5">
        <f t="shared" si="370"/>
        <v>5.5206477343440496E-4</v>
      </c>
      <c r="AT180" s="5">
        <f t="shared" si="371"/>
        <v>1.8773406710596594E-4</v>
      </c>
      <c r="AU180" s="5">
        <f t="shared" si="372"/>
        <v>4.2560319788676577E-5</v>
      </c>
      <c r="AV180" s="5">
        <f t="shared" si="373"/>
        <v>7.2364895531666561E-6</v>
      </c>
      <c r="AW180" s="5">
        <f t="shared" si="374"/>
        <v>1.5859527675543162E-8</v>
      </c>
      <c r="AX180" s="5">
        <f t="shared" si="375"/>
        <v>2.9676346750849319E-5</v>
      </c>
      <c r="AY180" s="5">
        <f t="shared" si="376"/>
        <v>2.5309242966684045E-5</v>
      </c>
      <c r="AZ180" s="5">
        <f t="shared" si="377"/>
        <v>1.0792396128211323E-5</v>
      </c>
      <c r="BA180" s="5">
        <f t="shared" si="378"/>
        <v>3.0680705422271844E-6</v>
      </c>
      <c r="BB180" s="5">
        <f t="shared" si="379"/>
        <v>6.5414506243033032E-7</v>
      </c>
      <c r="BC180" s="5">
        <f t="shared" si="380"/>
        <v>1.1157651215968572E-7</v>
      </c>
      <c r="BD180" s="5">
        <f t="shared" si="381"/>
        <v>1.1537838499362755E-4</v>
      </c>
      <c r="BE180" s="5">
        <f t="shared" si="382"/>
        <v>7.8470695879476505E-5</v>
      </c>
      <c r="BF180" s="5">
        <f t="shared" si="383"/>
        <v>2.6684591364965735E-5</v>
      </c>
      <c r="BG180" s="5">
        <f t="shared" si="384"/>
        <v>6.0495399659245342E-6</v>
      </c>
      <c r="BH180" s="5">
        <f t="shared" si="385"/>
        <v>1.0285973644522357E-6</v>
      </c>
      <c r="BI180" s="5">
        <f t="shared" si="386"/>
        <v>1.3991312319516421E-7</v>
      </c>
      <c r="BJ180" s="8">
        <f t="shared" si="387"/>
        <v>0.26958942834340138</v>
      </c>
      <c r="BK180" s="8">
        <f t="shared" si="388"/>
        <v>0.36052043521181942</v>
      </c>
      <c r="BL180" s="8">
        <f t="shared" si="389"/>
        <v>0.34755675306231354</v>
      </c>
      <c r="BM180" s="8">
        <f t="shared" si="390"/>
        <v>0.19943230730172171</v>
      </c>
      <c r="BN180" s="8">
        <f t="shared" si="391"/>
        <v>0.80052929125523731</v>
      </c>
    </row>
    <row r="181" spans="1:66" x14ac:dyDescent="0.25">
      <c r="A181" t="s">
        <v>27</v>
      </c>
      <c r="B181" t="s">
        <v>297</v>
      </c>
      <c r="C181" t="s">
        <v>299</v>
      </c>
      <c r="D181" s="11">
        <v>44350</v>
      </c>
      <c r="E181">
        <f>VLOOKUP(A181,home!$A$2:$E$405,3,FALSE)</f>
        <v>1.2429022082018899</v>
      </c>
      <c r="F181">
        <f>VLOOKUP(B181,home!$B$2:$E$405,3,FALSE)</f>
        <v>1.02</v>
      </c>
      <c r="G181">
        <f>VLOOKUP(C181,away!$B$2:$E$405,4,FALSE)</f>
        <v>1.01</v>
      </c>
      <c r="H181">
        <f>VLOOKUP(A181,away!$A$2:$E$405,3,FALSE)</f>
        <v>1.0788643533122999</v>
      </c>
      <c r="I181">
        <f>VLOOKUP(C181,away!$B$2:$E$405,3,FALSE)</f>
        <v>0.6</v>
      </c>
      <c r="J181">
        <f>VLOOKUP(B181,home!$B$2:$E$405,4,FALSE)</f>
        <v>1.1100000000000001</v>
      </c>
      <c r="K181" s="3">
        <f t="shared" si="336"/>
        <v>1.2804378548895869</v>
      </c>
      <c r="L181" s="3">
        <f t="shared" si="337"/>
        <v>0.71852365930599182</v>
      </c>
      <c r="M181" s="5">
        <f t="shared" si="338"/>
        <v>0.13547590000871471</v>
      </c>
      <c r="N181" s="5">
        <f t="shared" si="339"/>
        <v>0.17346847079639482</v>
      </c>
      <c r="O181" s="5">
        <f t="shared" si="340"/>
        <v>9.7342639422034333E-2</v>
      </c>
      <c r="P181" s="5">
        <f t="shared" si="341"/>
        <v>0.12464120041084019</v>
      </c>
      <c r="Q181" s="5">
        <f t="shared" si="342"/>
        <v>0.11105779831875641</v>
      </c>
      <c r="R181" s="5">
        <f t="shared" si="343"/>
        <v>3.4971494742011895E-2</v>
      </c>
      <c r="S181" s="5">
        <f t="shared" si="344"/>
        <v>2.8668251768129774E-2</v>
      </c>
      <c r="T181" s="5">
        <f t="shared" si="345"/>
        <v>7.9797655642459678E-2</v>
      </c>
      <c r="U181" s="5">
        <f t="shared" si="346"/>
        <v>4.4778825709744181E-2</v>
      </c>
      <c r="V181" s="5">
        <f t="shared" si="347"/>
        <v>2.9306116961926483E-3</v>
      </c>
      <c r="W181" s="5">
        <f t="shared" si="348"/>
        <v>4.7400869682676254E-2</v>
      </c>
      <c r="X181" s="5">
        <f t="shared" si="349"/>
        <v>3.4058646338682982E-2</v>
      </c>
      <c r="Y181" s="5">
        <f t="shared" si="350"/>
        <v>1.2235971599139557E-2</v>
      </c>
      <c r="Z181" s="5">
        <f t="shared" si="351"/>
        <v>8.3759487911435494E-3</v>
      </c>
      <c r="AA181" s="5">
        <f t="shared" si="352"/>
        <v>1.0724881902796874E-2</v>
      </c>
      <c r="AB181" s="5">
        <f t="shared" si="353"/>
        <v>6.8662723887806931E-3</v>
      </c>
      <c r="AC181" s="5">
        <f t="shared" si="354"/>
        <v>1.6851473201506863E-4</v>
      </c>
      <c r="AD181" s="5">
        <f t="shared" si="355"/>
        <v>1.517346697409673E-2</v>
      </c>
      <c r="AE181" s="5">
        <f t="shared" si="356"/>
        <v>1.0902495014586597E-2</v>
      </c>
      <c r="AF181" s="5">
        <f t="shared" si="357"/>
        <v>3.9168503067230466E-3</v>
      </c>
      <c r="AG181" s="5">
        <f t="shared" si="358"/>
        <v>9.3811653844681352E-4</v>
      </c>
      <c r="AH181" s="5">
        <f t="shared" si="359"/>
        <v>1.504579343893015E-3</v>
      </c>
      <c r="AI181" s="5">
        <f t="shared" si="360"/>
        <v>1.9265203476055545E-3</v>
      </c>
      <c r="AJ181" s="5">
        <f t="shared" si="361"/>
        <v>1.2333947906445991E-3</v>
      </c>
      <c r="AK181" s="5">
        <f t="shared" si="362"/>
        <v>5.2642845998832023E-4</v>
      </c>
      <c r="AL181" s="5">
        <f t="shared" si="363"/>
        <v>6.2015099317053645E-6</v>
      </c>
      <c r="AM181" s="5">
        <f t="shared" si="364"/>
        <v>3.8857363007100765E-3</v>
      </c>
      <c r="AN181" s="5">
        <f t="shared" si="365"/>
        <v>2.791993465884332E-3</v>
      </c>
      <c r="AO181" s="5">
        <f t="shared" si="366"/>
        <v>1.0030566809328145E-3</v>
      </c>
      <c r="AP181" s="5">
        <f t="shared" si="367"/>
        <v>2.4023998562505621E-4</v>
      </c>
      <c r="AQ181" s="5">
        <f t="shared" si="368"/>
        <v>4.3154528395733554E-5</v>
      </c>
      <c r="AR181" s="5">
        <f t="shared" si="369"/>
        <v>2.162151711780436E-4</v>
      </c>
      <c r="AS181" s="5">
        <f t="shared" si="370"/>
        <v>2.7685008997779901E-4</v>
      </c>
      <c r="AT181" s="5">
        <f t="shared" si="371"/>
        <v>1.7724466766858108E-4</v>
      </c>
      <c r="AU181" s="5">
        <f t="shared" si="372"/>
        <v>7.5650260686725186E-5</v>
      </c>
      <c r="AV181" s="5">
        <f t="shared" si="373"/>
        <v>2.4216364378887147E-5</v>
      </c>
      <c r="AW181" s="5">
        <f t="shared" si="374"/>
        <v>1.5848731976146102E-7</v>
      </c>
      <c r="AX181" s="5">
        <f t="shared" si="375"/>
        <v>8.2924064225796856E-4</v>
      </c>
      <c r="AY181" s="5">
        <f t="shared" si="376"/>
        <v>5.9582902072044639E-4</v>
      </c>
      <c r="AZ181" s="5">
        <f t="shared" si="377"/>
        <v>2.1405862414438035E-4</v>
      </c>
      <c r="BA181" s="5">
        <f t="shared" si="378"/>
        <v>5.1268728642075378E-5</v>
      </c>
      <c r="BB181" s="5">
        <f t="shared" si="379"/>
        <v>9.2094486279674774E-6</v>
      </c>
      <c r="BC181" s="5">
        <f t="shared" si="380"/>
        <v>1.3234413456715481E-6</v>
      </c>
      <c r="BD181" s="5">
        <f t="shared" si="381"/>
        <v>2.5892619332053201E-5</v>
      </c>
      <c r="BE181" s="5">
        <f t="shared" si="382"/>
        <v>3.315388995500685E-5</v>
      </c>
      <c r="BF181" s="5">
        <f t="shared" si="383"/>
        <v>2.1225747867617204E-5</v>
      </c>
      <c r="BG181" s="5">
        <f t="shared" si="384"/>
        <v>9.0594170226796611E-6</v>
      </c>
      <c r="BH181" s="5">
        <f t="shared" si="385"/>
        <v>2.9000051247675424E-6</v>
      </c>
      <c r="BI181" s="5">
        <f t="shared" si="386"/>
        <v>7.4265526822523119E-7</v>
      </c>
      <c r="BJ181" s="8">
        <f t="shared" si="387"/>
        <v>0.49861545207924957</v>
      </c>
      <c r="BK181" s="8">
        <f t="shared" si="388"/>
        <v>0.2924865091465445</v>
      </c>
      <c r="BL181" s="8">
        <f t="shared" si="389"/>
        <v>0.2007381879959598</v>
      </c>
      <c r="BM181" s="8">
        <f t="shared" si="390"/>
        <v>0.3226629237807444</v>
      </c>
      <c r="BN181" s="8">
        <f t="shared" si="391"/>
        <v>0.67695750369875229</v>
      </c>
    </row>
    <row r="182" spans="1:66" x14ac:dyDescent="0.25">
      <c r="A182" t="s">
        <v>27</v>
      </c>
      <c r="B182" t="s">
        <v>296</v>
      </c>
      <c r="C182" t="s">
        <v>328</v>
      </c>
      <c r="D182" s="11">
        <v>44350</v>
      </c>
      <c r="E182">
        <f>VLOOKUP(A182,home!$A$2:$E$405,3,FALSE)</f>
        <v>1.2429022082018899</v>
      </c>
      <c r="F182">
        <f>VLOOKUP(B182,home!$B$2:$E$405,3,FALSE)</f>
        <v>0.8</v>
      </c>
      <c r="G182">
        <f>VLOOKUP(C182,away!$B$2:$E$405,4,FALSE)</f>
        <v>0.91</v>
      </c>
      <c r="H182">
        <f>VLOOKUP(A182,away!$A$2:$E$405,3,FALSE)</f>
        <v>1.0788643533122999</v>
      </c>
      <c r="I182">
        <f>VLOOKUP(C182,away!$B$2:$E$405,3,FALSE)</f>
        <v>0.7</v>
      </c>
      <c r="J182">
        <f>VLOOKUP(B182,home!$B$2:$E$405,4,FALSE)</f>
        <v>1.45</v>
      </c>
      <c r="K182" s="3">
        <f t="shared" si="336"/>
        <v>0.90483280757097595</v>
      </c>
      <c r="L182" s="3">
        <f t="shared" si="337"/>
        <v>1.0950473186119845</v>
      </c>
      <c r="M182" s="5">
        <f t="shared" si="338"/>
        <v>0.13535150736599913</v>
      </c>
      <c r="N182" s="5">
        <f t="shared" si="339"/>
        <v>0.12247048441894062</v>
      </c>
      <c r="O182" s="5">
        <f t="shared" si="340"/>
        <v>0.14821630521122758</v>
      </c>
      <c r="P182" s="5">
        <f t="shared" si="341"/>
        <v>0.13411097557207172</v>
      </c>
      <c r="Q182" s="5">
        <f t="shared" si="342"/>
        <v>5.5407656130683755E-2</v>
      </c>
      <c r="R182" s="5">
        <f t="shared" si="343"/>
        <v>8.1151933798065137E-2</v>
      </c>
      <c r="S182" s="5">
        <f t="shared" si="344"/>
        <v>3.3220453393729477E-2</v>
      </c>
      <c r="T182" s="5">
        <f t="shared" si="345"/>
        <v>6.067400527648012E-2</v>
      </c>
      <c r="U182" s="5">
        <f t="shared" si="346"/>
        <v>7.3428932098317246E-2</v>
      </c>
      <c r="V182" s="5">
        <f t="shared" si="347"/>
        <v>3.6573310324275262E-3</v>
      </c>
      <c r="W182" s="5">
        <f t="shared" si="348"/>
        <v>1.6711555019217929E-2</v>
      </c>
      <c r="X182" s="5">
        <f t="shared" si="349"/>
        <v>1.8299943513631241E-2</v>
      </c>
      <c r="Y182" s="5">
        <f t="shared" si="350"/>
        <v>1.0019652037676335E-2</v>
      </c>
      <c r="Z182" s="5">
        <f t="shared" si="351"/>
        <v>2.9621735835249505E-2</v>
      </c>
      <c r="AA182" s="5">
        <f t="shared" si="352"/>
        <v>2.6802718400934598E-2</v>
      </c>
      <c r="AB182" s="5">
        <f t="shared" si="353"/>
        <v>1.2125989470625955E-2</v>
      </c>
      <c r="AC182" s="5">
        <f t="shared" si="354"/>
        <v>2.2648816509970412E-4</v>
      </c>
      <c r="AD182" s="5">
        <f t="shared" si="355"/>
        <v>3.780290811728947E-3</v>
      </c>
      <c r="AE182" s="5">
        <f t="shared" si="356"/>
        <v>4.1395973169573051E-3</v>
      </c>
      <c r="AF182" s="5">
        <f t="shared" si="357"/>
        <v>2.2665274710337311E-3</v>
      </c>
      <c r="AG182" s="5">
        <f t="shared" si="358"/>
        <v>8.2731827657196331E-4</v>
      </c>
      <c r="AH182" s="5">
        <f t="shared" si="359"/>
        <v>8.1093005997556252E-3</v>
      </c>
      <c r="AI182" s="5">
        <f t="shared" si="360"/>
        <v>7.3375612291138809E-3</v>
      </c>
      <c r="AJ182" s="5">
        <f t="shared" si="361"/>
        <v>3.3196330638315271E-3</v>
      </c>
      <c r="AK182" s="5">
        <f t="shared" si="362"/>
        <v>1.0012376350840406E-3</v>
      </c>
      <c r="AL182" s="5">
        <f t="shared" si="363"/>
        <v>8.9764936846739586E-6</v>
      </c>
      <c r="AM182" s="5">
        <f t="shared" si="364"/>
        <v>6.8410622972229368E-4</v>
      </c>
      <c r="AN182" s="5">
        <f t="shared" si="365"/>
        <v>7.4912869250315188E-4</v>
      </c>
      <c r="AO182" s="5">
        <f t="shared" si="366"/>
        <v>4.1016568301043915E-4</v>
      </c>
      <c r="AP182" s="5">
        <f t="shared" si="367"/>
        <v>1.4971694378907821E-4</v>
      </c>
      <c r="AQ182" s="5">
        <f t="shared" si="368"/>
        <v>4.0986784461752816E-5</v>
      </c>
      <c r="AR182" s="5">
        <f t="shared" si="369"/>
        <v>1.7760135755161915E-3</v>
      </c>
      <c r="AS182" s="5">
        <f t="shared" si="370"/>
        <v>1.6069953498184829E-3</v>
      </c>
      <c r="AT182" s="5">
        <f t="shared" si="371"/>
        <v>7.2703105706488033E-4</v>
      </c>
      <c r="AU182" s="5">
        <f t="shared" si="372"/>
        <v>2.1928051751843674E-4</v>
      </c>
      <c r="AV182" s="5">
        <f t="shared" si="373"/>
        <v>4.9603051577955902E-5</v>
      </c>
      <c r="AW182" s="5">
        <f t="shared" si="374"/>
        <v>2.4706171621324522E-7</v>
      </c>
      <c r="AX182" s="5">
        <f t="shared" si="375"/>
        <v>1.0316696008606961E-4</v>
      </c>
      <c r="AY182" s="5">
        <f t="shared" si="376"/>
        <v>1.1297270301160015E-4</v>
      </c>
      <c r="AZ182" s="5">
        <f t="shared" si="377"/>
        <v>6.18552277546004E-5</v>
      </c>
      <c r="BA182" s="5">
        <f t="shared" si="378"/>
        <v>2.2578133764936258E-5</v>
      </c>
      <c r="BB182" s="5">
        <f t="shared" si="379"/>
        <v>6.1810312096390387E-6</v>
      </c>
      <c r="BC182" s="5">
        <f t="shared" si="380"/>
        <v>1.3537043304744446E-6</v>
      </c>
      <c r="BD182" s="5">
        <f t="shared" si="381"/>
        <v>3.2413648394791461E-4</v>
      </c>
      <c r="BE182" s="5">
        <f t="shared" si="382"/>
        <v>2.9328932480677611E-4</v>
      </c>
      <c r="BF182" s="5">
        <f t="shared" si="383"/>
        <v>1.3268890159775557E-4</v>
      </c>
      <c r="BG182" s="5">
        <f t="shared" si="384"/>
        <v>4.0020423788735386E-5</v>
      </c>
      <c r="BH182" s="5">
        <f t="shared" si="385"/>
        <v>9.0529481042354245E-6</v>
      </c>
      <c r="BI182" s="5">
        <f t="shared" si="386"/>
        <v>1.6382808899899374E-6</v>
      </c>
      <c r="BJ182" s="8">
        <f t="shared" si="387"/>
        <v>0.29693924236656588</v>
      </c>
      <c r="BK182" s="8">
        <f t="shared" si="388"/>
        <v>0.30668870472602383</v>
      </c>
      <c r="BL182" s="8">
        <f t="shared" si="389"/>
        <v>0.36667336142158702</v>
      </c>
      <c r="BM182" s="8">
        <f t="shared" si="390"/>
        <v>0.32310145621114289</v>
      </c>
      <c r="BN182" s="8">
        <f t="shared" si="391"/>
        <v>0.67670886249698803</v>
      </c>
    </row>
    <row r="183" spans="1:66" x14ac:dyDescent="0.25">
      <c r="A183" t="s">
        <v>27</v>
      </c>
      <c r="B183" t="s">
        <v>190</v>
      </c>
      <c r="C183" t="s">
        <v>194</v>
      </c>
      <c r="D183" s="11">
        <v>44350</v>
      </c>
      <c r="E183">
        <f>VLOOKUP(A183,home!$A$2:$E$405,3,FALSE)</f>
        <v>1.2429022082018899</v>
      </c>
      <c r="F183">
        <f>VLOOKUP(B183,home!$B$2:$E$405,3,FALSE)</f>
        <v>0.91</v>
      </c>
      <c r="G183">
        <f>VLOOKUP(C183,away!$B$2:$E$405,4,FALSE)</f>
        <v>0.95</v>
      </c>
      <c r="H183">
        <f>VLOOKUP(A183,away!$A$2:$E$405,3,FALSE)</f>
        <v>1.0788643533122999</v>
      </c>
      <c r="I183">
        <f>VLOOKUP(C183,away!$B$2:$E$405,3,FALSE)</f>
        <v>0.9</v>
      </c>
      <c r="J183">
        <f>VLOOKUP(B183,home!$B$2:$E$405,4,FALSE)</f>
        <v>0.87</v>
      </c>
      <c r="K183" s="3">
        <f t="shared" si="336"/>
        <v>1.0744889589905338</v>
      </c>
      <c r="L183" s="3">
        <f t="shared" si="337"/>
        <v>0.84475078864353081</v>
      </c>
      <c r="M183" s="5">
        <f t="shared" si="338"/>
        <v>0.14671846279912548</v>
      </c>
      <c r="N183" s="5">
        <f t="shared" si="339"/>
        <v>0.15764736835772369</v>
      </c>
      <c r="O183" s="5">
        <f t="shared" si="340"/>
        <v>0.12394053715812778</v>
      </c>
      <c r="P183" s="5">
        <f t="shared" si="341"/>
        <v>0.13317273874776428</v>
      </c>
      <c r="Q183" s="5">
        <f t="shared" si="342"/>
        <v>8.4695178357143852E-2</v>
      </c>
      <c r="R183" s="5">
        <f t="shared" si="343"/>
        <v>5.2349433254615635E-2</v>
      </c>
      <c r="S183" s="5">
        <f t="shared" si="344"/>
        <v>3.0219404578041262E-2</v>
      </c>
      <c r="T183" s="5">
        <f t="shared" si="345"/>
        <v>7.1546318711501772E-2</v>
      </c>
      <c r="U183" s="5">
        <f t="shared" si="346"/>
        <v>5.6248888041496387E-2</v>
      </c>
      <c r="V183" s="5">
        <f t="shared" si="347"/>
        <v>3.0477122224475389E-3</v>
      </c>
      <c r="W183" s="5">
        <f t="shared" si="348"/>
        <v>3.0334678008161708E-2</v>
      </c>
      <c r="X183" s="5">
        <f t="shared" si="349"/>
        <v>2.5625243170642173E-2</v>
      </c>
      <c r="Y183" s="5">
        <f t="shared" si="350"/>
        <v>1.0823472188791114E-2</v>
      </c>
      <c r="Z183" s="5">
        <f t="shared" si="351"/>
        <v>1.4740741675626147E-2</v>
      </c>
      <c r="AA183" s="5">
        <f t="shared" si="352"/>
        <v>1.5838764177791915E-2</v>
      </c>
      <c r="AB183" s="5">
        <f t="shared" si="353"/>
        <v>8.5092886165460957E-3</v>
      </c>
      <c r="AC183" s="5">
        <f t="shared" si="354"/>
        <v>1.7289583730425762E-4</v>
      </c>
      <c r="AD183" s="5">
        <f t="shared" si="355"/>
        <v>8.1485691485756757E-3</v>
      </c>
      <c r="AE183" s="5">
        <f t="shared" si="356"/>
        <v>6.8835102145756452E-3</v>
      </c>
      <c r="AF183" s="5">
        <f t="shared" si="357"/>
        <v>2.9074253411992879E-3</v>
      </c>
      <c r="AG183" s="5">
        <f t="shared" si="358"/>
        <v>8.1868328330009525E-4</v>
      </c>
      <c r="AH183" s="5">
        <f t="shared" si="359"/>
        <v>3.1130632889189366E-3</v>
      </c>
      <c r="AI183" s="5">
        <f t="shared" si="360"/>
        <v>3.3449521325821558E-3</v>
      </c>
      <c r="AJ183" s="5">
        <f t="shared" si="361"/>
        <v>1.7970570674056827E-3</v>
      </c>
      <c r="AK183" s="5">
        <f t="shared" si="362"/>
        <v>6.4363932586777146E-4</v>
      </c>
      <c r="AL183" s="5">
        <f t="shared" si="363"/>
        <v>6.2773319001903047E-6</v>
      </c>
      <c r="AM183" s="5">
        <f t="shared" si="364"/>
        <v>1.751109516343092E-3</v>
      </c>
      <c r="AN183" s="5">
        <f t="shared" si="365"/>
        <v>1.4792511449320186E-3</v>
      </c>
      <c r="AO183" s="5">
        <f t="shared" si="366"/>
        <v>6.2479928564158427E-4</v>
      </c>
      <c r="AP183" s="5">
        <f t="shared" si="367"/>
        <v>1.7593322976321437E-4</v>
      </c>
      <c r="AQ183" s="5">
        <f t="shared" si="368"/>
        <v>3.7154933647769703E-5</v>
      </c>
      <c r="AR183" s="5">
        <f t="shared" si="369"/>
        <v>5.259525336822993E-4</v>
      </c>
      <c r="AS183" s="5">
        <f t="shared" si="370"/>
        <v>5.6513019039472739E-4</v>
      </c>
      <c r="AT183" s="5">
        <f t="shared" si="371"/>
        <v>3.0361307498567635E-4</v>
      </c>
      <c r="AU183" s="5">
        <f t="shared" si="372"/>
        <v>1.0874296562575812E-4</v>
      </c>
      <c r="AV183" s="5">
        <f t="shared" si="373"/>
        <v>2.9210778983191049E-5</v>
      </c>
      <c r="AW183" s="5">
        <f t="shared" si="374"/>
        <v>1.582716587545837E-7</v>
      </c>
      <c r="AX183" s="5">
        <f t="shared" si="375"/>
        <v>3.1359130688231757E-4</v>
      </c>
      <c r="AY183" s="5">
        <f t="shared" si="376"/>
        <v>2.6490650380059323E-4</v>
      </c>
      <c r="AZ183" s="5">
        <f t="shared" si="377"/>
        <v>1.1188998900117581E-4</v>
      </c>
      <c r="BA183" s="5">
        <f t="shared" si="378"/>
        <v>3.1506385483353089E-5</v>
      </c>
      <c r="BB183" s="5">
        <f t="shared" si="379"/>
        <v>6.6537609960924012E-6</v>
      </c>
      <c r="BC183" s="5">
        <f t="shared" si="380"/>
        <v>1.1241539697789245E-6</v>
      </c>
      <c r="BD183" s="5">
        <f t="shared" si="381"/>
        <v>7.4049802936197574E-5</v>
      </c>
      <c r="BE183" s="5">
        <f t="shared" si="382"/>
        <v>7.9565695670369104E-5</v>
      </c>
      <c r="BF183" s="5">
        <f t="shared" si="383"/>
        <v>4.2746230756106247E-5</v>
      </c>
      <c r="BG183" s="5">
        <f t="shared" si="384"/>
        <v>1.5310117661965919E-5</v>
      </c>
      <c r="BH183" s="5">
        <f t="shared" si="385"/>
        <v>4.1126380971570846E-6</v>
      </c>
      <c r="BI183" s="5">
        <f t="shared" si="386"/>
        <v>8.8379684554382544E-7</v>
      </c>
      <c r="BJ183" s="8">
        <f t="shared" si="387"/>
        <v>0.40422836699207598</v>
      </c>
      <c r="BK183" s="8">
        <f t="shared" si="388"/>
        <v>0.31360239802038353</v>
      </c>
      <c r="BL183" s="8">
        <f t="shared" si="389"/>
        <v>0.26753494088899132</v>
      </c>
      <c r="BM183" s="8">
        <f t="shared" si="390"/>
        <v>0.30131798067043447</v>
      </c>
      <c r="BN183" s="8">
        <f t="shared" si="391"/>
        <v>0.69852371867450069</v>
      </c>
    </row>
    <row r="184" spans="1:66" x14ac:dyDescent="0.25">
      <c r="A184" t="s">
        <v>27</v>
      </c>
      <c r="B184" t="s">
        <v>29</v>
      </c>
      <c r="C184" t="s">
        <v>187</v>
      </c>
      <c r="D184" s="11">
        <v>44350</v>
      </c>
      <c r="E184">
        <f>VLOOKUP(A184,home!$A$2:$E$405,3,FALSE)</f>
        <v>1.2429022082018899</v>
      </c>
      <c r="F184">
        <f>VLOOKUP(B184,home!$B$2:$E$405,3,FALSE)</f>
        <v>0.75</v>
      </c>
      <c r="G184">
        <f>VLOOKUP(C184,away!$B$2:$E$405,4,FALSE)</f>
        <v>1.1599999999999999</v>
      </c>
      <c r="H184">
        <f>VLOOKUP(A184,away!$A$2:$E$405,3,FALSE)</f>
        <v>1.0788643533122999</v>
      </c>
      <c r="I184">
        <f>VLOOKUP(C184,away!$B$2:$E$405,3,FALSE)</f>
        <v>0.75</v>
      </c>
      <c r="J184">
        <f>VLOOKUP(B184,home!$B$2:$E$405,4,FALSE)</f>
        <v>1.56</v>
      </c>
      <c r="K184" s="3">
        <f t="shared" si="336"/>
        <v>1.0813249211356442</v>
      </c>
      <c r="L184" s="3">
        <f t="shared" si="337"/>
        <v>1.262271293375391</v>
      </c>
      <c r="M184" s="5">
        <f t="shared" si="338"/>
        <v>9.5981845525118278E-2</v>
      </c>
      <c r="N184" s="5">
        <f t="shared" si="339"/>
        <v>0.10378756154290211</v>
      </c>
      <c r="O184" s="5">
        <f t="shared" si="340"/>
        <v>0.12115512829154801</v>
      </c>
      <c r="P184" s="5">
        <f t="shared" si="341"/>
        <v>0.13100805954503703</v>
      </c>
      <c r="Q184" s="5">
        <f t="shared" si="342"/>
        <v>5.6114038400119706E-2</v>
      </c>
      <c r="R184" s="5">
        <f t="shared" si="343"/>
        <v>7.6465320243816887E-2</v>
      </c>
      <c r="S184" s="5">
        <f t="shared" si="344"/>
        <v>4.4704057240867526E-2</v>
      </c>
      <c r="T184" s="5">
        <f t="shared" si="345"/>
        <v>7.0831139827835454E-2</v>
      </c>
      <c r="U184" s="5">
        <f t="shared" si="346"/>
        <v>8.2683856382257087E-2</v>
      </c>
      <c r="V184" s="5">
        <f t="shared" si="347"/>
        <v>6.7797448348172326E-3</v>
      </c>
      <c r="W184" s="5">
        <f t="shared" si="348"/>
        <v>2.0225836049203985E-2</v>
      </c>
      <c r="X184" s="5">
        <f t="shared" si="349"/>
        <v>2.5530492229427319E-2</v>
      </c>
      <c r="Y184" s="5">
        <f t="shared" si="350"/>
        <v>1.61132037234748E-2</v>
      </c>
      <c r="Z184" s="5">
        <f t="shared" si="351"/>
        <v>3.2173326227508729E-2</v>
      </c>
      <c r="AA184" s="5">
        <f t="shared" si="352"/>
        <v>3.4789819445632232E-2</v>
      </c>
      <c r="AB184" s="5">
        <f t="shared" si="353"/>
        <v>1.8809549384185782E-2</v>
      </c>
      <c r="AC184" s="5">
        <f t="shared" si="354"/>
        <v>5.7836537352489055E-4</v>
      </c>
      <c r="AD184" s="5">
        <f t="shared" si="355"/>
        <v>5.4676751427019917E-3</v>
      </c>
      <c r="AE184" s="5">
        <f t="shared" si="356"/>
        <v>6.9016893741349174E-3</v>
      </c>
      <c r="AF184" s="5">
        <f t="shared" si="357"/>
        <v>4.3559021863822387E-3</v>
      </c>
      <c r="AG184" s="5">
        <f t="shared" si="358"/>
        <v>1.8327767622071335E-3</v>
      </c>
      <c r="AH184" s="5">
        <f t="shared" si="359"/>
        <v>1.0152866527346469E-2</v>
      </c>
      <c r="AI184" s="5">
        <f t="shared" si="360"/>
        <v>1.0978547596983643E-2</v>
      </c>
      <c r="AJ184" s="5">
        <f t="shared" si="361"/>
        <v>5.9356885572461257E-3</v>
      </c>
      <c r="AK184" s="5">
        <f t="shared" si="362"/>
        <v>2.1394693203499711E-3</v>
      </c>
      <c r="AL184" s="5">
        <f t="shared" si="363"/>
        <v>3.1577023708595979E-5</v>
      </c>
      <c r="AM184" s="5">
        <f t="shared" si="364"/>
        <v>1.1824666784955109E-3</v>
      </c>
      <c r="AN184" s="5">
        <f t="shared" si="365"/>
        <v>1.492593743637831E-3</v>
      </c>
      <c r="AO184" s="5">
        <f t="shared" si="366"/>
        <v>9.4202911763287115E-4</v>
      </c>
      <c r="AP184" s="5">
        <f t="shared" si="367"/>
        <v>3.963654375705741E-4</v>
      </c>
      <c r="AQ184" s="5">
        <f t="shared" si="368"/>
        <v>1.2508017838287796E-4</v>
      </c>
      <c r="AR184" s="5">
        <f t="shared" si="369"/>
        <v>2.5631343925882669E-3</v>
      </c>
      <c r="AS184" s="5">
        <f t="shared" si="370"/>
        <v>2.7715810949255652E-3</v>
      </c>
      <c r="AT184" s="5">
        <f t="shared" si="371"/>
        <v>1.4984898544457143E-3</v>
      </c>
      <c r="AU184" s="5">
        <f t="shared" si="372"/>
        <v>5.40118141227025E-4</v>
      </c>
      <c r="AV184" s="5">
        <f t="shared" si="373"/>
        <v>1.4601080161656086E-4</v>
      </c>
      <c r="AW184" s="5">
        <f t="shared" si="374"/>
        <v>1.1972300536043025E-6</v>
      </c>
      <c r="AX184" s="5">
        <f t="shared" si="375"/>
        <v>2.1310511464494748E-4</v>
      </c>
      <c r="AY184" s="5">
        <f t="shared" si="376"/>
        <v>2.689964686877888E-4</v>
      </c>
      <c r="AZ184" s="5">
        <f t="shared" si="377"/>
        <v>1.6977326022197406E-4</v>
      </c>
      <c r="BA184" s="5">
        <f t="shared" si="378"/>
        <v>7.1433304253649312E-5</v>
      </c>
      <c r="BB184" s="5">
        <f t="shared" si="379"/>
        <v>2.2542052337582959E-5</v>
      </c>
      <c r="BC184" s="5">
        <f t="shared" si="380"/>
        <v>5.6908371118993163E-6</v>
      </c>
      <c r="BD184" s="5">
        <f t="shared" si="381"/>
        <v>5.3922849413788913E-4</v>
      </c>
      <c r="BE184" s="5">
        <f t="shared" si="382"/>
        <v>5.8308120889774518E-4</v>
      </c>
      <c r="BF184" s="5">
        <f t="shared" si="383"/>
        <v>3.152501211135151E-4</v>
      </c>
      <c r="BG184" s="5">
        <f t="shared" si="384"/>
        <v>1.1362927078369133E-4</v>
      </c>
      <c r="BH184" s="5">
        <f t="shared" si="385"/>
        <v>3.0717540567218942E-5</v>
      </c>
      <c r="BI184" s="5">
        <f t="shared" si="386"/>
        <v>6.6431284262657968E-6</v>
      </c>
      <c r="BJ184" s="8">
        <f t="shared" si="387"/>
        <v>0.31605039143136715</v>
      </c>
      <c r="BK184" s="8">
        <f t="shared" si="388"/>
        <v>0.27935264601176135</v>
      </c>
      <c r="BL184" s="8">
        <f t="shared" si="389"/>
        <v>0.37221812979809565</v>
      </c>
      <c r="BM184" s="8">
        <f t="shared" si="390"/>
        <v>0.41501474068155669</v>
      </c>
      <c r="BN184" s="8">
        <f t="shared" si="391"/>
        <v>0.58451195354854202</v>
      </c>
    </row>
    <row r="185" spans="1:66" x14ac:dyDescent="0.25">
      <c r="A185" t="s">
        <v>27</v>
      </c>
      <c r="B185" t="s">
        <v>193</v>
      </c>
      <c r="C185" t="s">
        <v>191</v>
      </c>
      <c r="D185" s="11">
        <v>44350</v>
      </c>
      <c r="E185">
        <f>VLOOKUP(A185,home!$A$2:$E$405,3,FALSE)</f>
        <v>1.2429022082018899</v>
      </c>
      <c r="F185">
        <f>VLOOKUP(B185,home!$B$2:$E$405,3,FALSE)</f>
        <v>1.1100000000000001</v>
      </c>
      <c r="G185">
        <f>VLOOKUP(C185,away!$B$2:$E$405,4,FALSE)</f>
        <v>1.1100000000000001</v>
      </c>
      <c r="H185">
        <f>VLOOKUP(A185,away!$A$2:$E$405,3,FALSE)</f>
        <v>1.0788643533122999</v>
      </c>
      <c r="I185">
        <f>VLOOKUP(C185,away!$B$2:$E$405,3,FALSE)</f>
        <v>0.91</v>
      </c>
      <c r="J185">
        <f>VLOOKUP(B185,home!$B$2:$E$405,4,FALSE)</f>
        <v>1.04</v>
      </c>
      <c r="K185" s="3">
        <f t="shared" si="336"/>
        <v>1.5313798107255487</v>
      </c>
      <c r="L185" s="3">
        <f t="shared" si="337"/>
        <v>1.0210372239747607</v>
      </c>
      <c r="M185" s="5">
        <f t="shared" si="338"/>
        <v>7.7893167800084956E-2</v>
      </c>
      <c r="N185" s="5">
        <f t="shared" si="339"/>
        <v>0.11928402456250749</v>
      </c>
      <c r="O185" s="5">
        <f t="shared" si="340"/>
        <v>7.9531823817198949E-2</v>
      </c>
      <c r="P185" s="5">
        <f t="shared" si="341"/>
        <v>0.12179342930383981</v>
      </c>
      <c r="Q185" s="5">
        <f t="shared" si="342"/>
        <v>9.1334573478557238E-2</v>
      </c>
      <c r="R185" s="5">
        <f t="shared" si="343"/>
        <v>4.0602476303981283E-2</v>
      </c>
      <c r="S185" s="5">
        <f t="shared" si="344"/>
        <v>4.7608923351469004E-2</v>
      </c>
      <c r="T185" s="5">
        <f t="shared" si="345"/>
        <v>9.3255999357464883E-2</v>
      </c>
      <c r="U185" s="5">
        <f t="shared" si="346"/>
        <v>6.2177812477379434E-2</v>
      </c>
      <c r="V185" s="5">
        <f t="shared" si="347"/>
        <v>8.271234684066783E-3</v>
      </c>
      <c r="W185" s="5">
        <f t="shared" si="348"/>
        <v>4.6622640615430568E-2</v>
      </c>
      <c r="X185" s="5">
        <f t="shared" si="349"/>
        <v>4.7603451548352146E-2</v>
      </c>
      <c r="Y185" s="5">
        <f t="shared" si="350"/>
        <v>2.4302448010273252E-2</v>
      </c>
      <c r="Z185" s="5">
        <f t="shared" si="351"/>
        <v>1.3818879897306019E-2</v>
      </c>
      <c r="AA185" s="5">
        <f t="shared" si="352"/>
        <v>2.1161953681575578E-2</v>
      </c>
      <c r="AB185" s="5">
        <f t="shared" si="353"/>
        <v>1.6203494311737024E-2</v>
      </c>
      <c r="AC185" s="5">
        <f t="shared" si="354"/>
        <v>8.083042335423682E-4</v>
      </c>
      <c r="AD185" s="5">
        <f t="shared" si="355"/>
        <v>1.7849242640295842E-2</v>
      </c>
      <c r="AE185" s="5">
        <f t="shared" si="356"/>
        <v>1.8224741155499592E-2</v>
      </c>
      <c r="AF185" s="5">
        <f t="shared" si="357"/>
        <v>9.3040695585349369E-3</v>
      </c>
      <c r="AG185" s="5">
        <f t="shared" si="358"/>
        <v>3.1666004512381969E-3</v>
      </c>
      <c r="AH185" s="5">
        <f t="shared" si="359"/>
        <v>3.5273976921964905E-3</v>
      </c>
      <c r="AI185" s="5">
        <f t="shared" si="360"/>
        <v>5.4017856102295987E-3</v>
      </c>
      <c r="AJ185" s="5">
        <f t="shared" si="361"/>
        <v>4.1360927126866988E-3</v>
      </c>
      <c r="AK185" s="5">
        <f t="shared" si="362"/>
        <v>2.1113096251658258E-3</v>
      </c>
      <c r="AL185" s="5">
        <f t="shared" si="363"/>
        <v>5.0554443889919434E-5</v>
      </c>
      <c r="AM185" s="5">
        <f t="shared" si="364"/>
        <v>5.4667939632181252E-3</v>
      </c>
      <c r="AN185" s="5">
        <f t="shared" si="365"/>
        <v>5.5818001322462136E-3</v>
      </c>
      <c r="AO185" s="5">
        <f t="shared" si="366"/>
        <v>2.8496128559053133E-3</v>
      </c>
      <c r="AP185" s="5">
        <f t="shared" si="367"/>
        <v>9.6985359993211691E-4</v>
      </c>
      <c r="AQ185" s="5">
        <f t="shared" si="368"/>
        <v>2.475641568341542E-4</v>
      </c>
      <c r="AR185" s="5">
        <f t="shared" si="369"/>
        <v>7.2032086949905662E-4</v>
      </c>
      <c r="AS185" s="5">
        <f t="shared" si="370"/>
        <v>1.1030848367951278E-3</v>
      </c>
      <c r="AT185" s="5">
        <f t="shared" si="371"/>
        <v>8.4462092429277321E-4</v>
      </c>
      <c r="AU185" s="5">
        <f t="shared" si="372"/>
        <v>4.3114514372610162E-4</v>
      </c>
      <c r="AV185" s="5">
        <f t="shared" si="373"/>
        <v>1.6506174214862929E-4</v>
      </c>
      <c r="AW185" s="5">
        <f t="shared" si="374"/>
        <v>2.195742102006111E-6</v>
      </c>
      <c r="AX185" s="5">
        <f t="shared" si="375"/>
        <v>1.395289650778091E-3</v>
      </c>
      <c r="AY185" s="5">
        <f t="shared" si="376"/>
        <v>1.4246426716711753E-3</v>
      </c>
      <c r="AZ185" s="5">
        <f t="shared" si="377"/>
        <v>7.2730659931956158E-4</v>
      </c>
      <c r="BA185" s="5">
        <f t="shared" si="378"/>
        <v>2.4753570371592294E-4</v>
      </c>
      <c r="BB185" s="5">
        <f t="shared" si="379"/>
        <v>6.3185791939186198E-5</v>
      </c>
      <c r="BC185" s="5">
        <f t="shared" si="380"/>
        <v>1.2903009119246701E-5</v>
      </c>
      <c r="BD185" s="5">
        <f t="shared" si="381"/>
        <v>1.2257907016073372E-4</v>
      </c>
      <c r="BE185" s="5">
        <f t="shared" si="382"/>
        <v>1.8771511326165814E-4</v>
      </c>
      <c r="BF185" s="5">
        <f t="shared" si="383"/>
        <v>1.4373156730848155E-4</v>
      </c>
      <c r="BG185" s="5">
        <f t="shared" si="384"/>
        <v>7.3369206780049635E-5</v>
      </c>
      <c r="BH185" s="5">
        <f t="shared" si="385"/>
        <v>2.8089030497979022E-5</v>
      </c>
      <c r="BI185" s="5">
        <f t="shared" si="386"/>
        <v>8.6029948414918516E-6</v>
      </c>
      <c r="BJ185" s="8">
        <f t="shared" si="387"/>
        <v>0.48993427951283336</v>
      </c>
      <c r="BK185" s="8">
        <f t="shared" si="388"/>
        <v>0.25785025648856402</v>
      </c>
      <c r="BL185" s="8">
        <f t="shared" si="389"/>
        <v>0.23868246673146296</v>
      </c>
      <c r="BM185" s="8">
        <f t="shared" si="390"/>
        <v>0.46842394043442748</v>
      </c>
      <c r="BN185" s="8">
        <f t="shared" si="391"/>
        <v>0.53043949526616974</v>
      </c>
    </row>
    <row r="186" spans="1:66" x14ac:dyDescent="0.25">
      <c r="A186" t="s">
        <v>27</v>
      </c>
      <c r="B186" t="s">
        <v>188</v>
      </c>
      <c r="C186" t="s">
        <v>192</v>
      </c>
      <c r="D186" s="11">
        <v>44350</v>
      </c>
      <c r="E186">
        <f>VLOOKUP(A186,home!$A$2:$E$405,3,FALSE)</f>
        <v>1.2429022082018899</v>
      </c>
      <c r="F186">
        <f>VLOOKUP(B186,home!$B$2:$E$405,3,FALSE)</f>
        <v>1.21</v>
      </c>
      <c r="G186">
        <f>VLOOKUP(C186,away!$B$2:$E$405,4,FALSE)</f>
        <v>0.85</v>
      </c>
      <c r="H186">
        <f>VLOOKUP(A186,away!$A$2:$E$405,3,FALSE)</f>
        <v>1.0788643533122999</v>
      </c>
      <c r="I186">
        <f>VLOOKUP(C186,away!$B$2:$E$405,3,FALSE)</f>
        <v>0.6</v>
      </c>
      <c r="J186">
        <f>VLOOKUP(B186,home!$B$2:$E$405,4,FALSE)</f>
        <v>0.75</v>
      </c>
      <c r="K186" s="3">
        <f t="shared" si="336"/>
        <v>1.2783249211356436</v>
      </c>
      <c r="L186" s="3">
        <f t="shared" si="337"/>
        <v>0.48548895899053496</v>
      </c>
      <c r="M186" s="5">
        <f t="shared" si="338"/>
        <v>0.1713899550018147</v>
      </c>
      <c r="N186" s="5">
        <f t="shared" si="339"/>
        <v>0.21909205071113624</v>
      </c>
      <c r="O186" s="5">
        <f t="shared" si="340"/>
        <v>8.3207930835265634E-2</v>
      </c>
      <c r="P186" s="5">
        <f t="shared" si="341"/>
        <v>0.10636677162285101</v>
      </c>
      <c r="Q186" s="5">
        <f t="shared" si="342"/>
        <v>0.14003541422337987</v>
      </c>
      <c r="R186" s="5">
        <f t="shared" si="343"/>
        <v>2.0198265860484774E-2</v>
      </c>
      <c r="S186" s="5">
        <f t="shared" si="344"/>
        <v>1.6503140609010539E-2</v>
      </c>
      <c r="T186" s="5">
        <f t="shared" si="345"/>
        <v>6.7985647473117028E-2</v>
      </c>
      <c r="U186" s="5">
        <f t="shared" si="346"/>
        <v>2.5819946613180957E-2</v>
      </c>
      <c r="V186" s="5">
        <f t="shared" si="347"/>
        <v>1.1380063980735481E-3</v>
      </c>
      <c r="W186" s="5">
        <f t="shared" si="348"/>
        <v>5.9670253281099747E-2</v>
      </c>
      <c r="X186" s="5">
        <f t="shared" si="349"/>
        <v>2.8969249148142664E-2</v>
      </c>
      <c r="Y186" s="5">
        <f t="shared" si="350"/>
        <v>7.032125305834613E-3</v>
      </c>
      <c r="Z186" s="5">
        <f t="shared" si="351"/>
        <v>3.2686783553402725E-3</v>
      </c>
      <c r="AA186" s="5">
        <f t="shared" si="352"/>
        <v>4.1784330008081388E-3</v>
      </c>
      <c r="AB186" s="5">
        <f t="shared" si="353"/>
        <v>2.6706975181143176E-3</v>
      </c>
      <c r="AC186" s="5">
        <f t="shared" si="354"/>
        <v>4.4141321849911898E-5</v>
      </c>
      <c r="AD186" s="5">
        <f t="shared" si="355"/>
        <v>1.9069492954926427E-2</v>
      </c>
      <c r="AE186" s="5">
        <f t="shared" si="356"/>
        <v>9.2580282831645697E-3</v>
      </c>
      <c r="AF186" s="5">
        <f t="shared" si="357"/>
        <v>2.2473352567492482E-3</v>
      </c>
      <c r="AG186" s="5">
        <f t="shared" si="358"/>
        <v>3.6368548476730652E-4</v>
      </c>
      <c r="AH186" s="5">
        <f t="shared" si="359"/>
        <v>3.9672681300226048E-4</v>
      </c>
      <c r="AI186" s="5">
        <f t="shared" si="360"/>
        <v>5.0714577194350984E-4</v>
      </c>
      <c r="AJ186" s="5">
        <f t="shared" si="361"/>
        <v>3.2414853946198118E-4</v>
      </c>
      <c r="AK186" s="5">
        <f t="shared" si="362"/>
        <v>1.3812238538132371E-4</v>
      </c>
      <c r="AL186" s="5">
        <f t="shared" si="363"/>
        <v>1.0957864830037735E-6</v>
      </c>
      <c r="AM186" s="5">
        <f t="shared" si="364"/>
        <v>4.8754016155406E-3</v>
      </c>
      <c r="AN186" s="5">
        <f t="shared" si="365"/>
        <v>2.366953654989578E-3</v>
      </c>
      <c r="AO186" s="5">
        <f t="shared" si="366"/>
        <v>5.7456493296986603E-4</v>
      </c>
      <c r="AP186" s="5">
        <f t="shared" si="367"/>
        <v>9.2981643726668944E-5</v>
      </c>
      <c r="AQ186" s="5">
        <f t="shared" si="368"/>
        <v>1.1285390354522321E-5</v>
      </c>
      <c r="AR186" s="5">
        <f t="shared" si="369"/>
        <v>3.8521297489620028E-5</v>
      </c>
      <c r="AS186" s="5">
        <f t="shared" si="370"/>
        <v>4.9242734575461176E-5</v>
      </c>
      <c r="AT186" s="5">
        <f t="shared" si="371"/>
        <v>3.1474107396339926E-5</v>
      </c>
      <c r="AU186" s="5">
        <f t="shared" si="372"/>
        <v>1.3411378618413671E-5</v>
      </c>
      <c r="AV186" s="5">
        <f t="shared" si="373"/>
        <v>4.286024878675978E-6</v>
      </c>
      <c r="AW186" s="5">
        <f t="shared" si="374"/>
        <v>1.8890526023573203E-8</v>
      </c>
      <c r="AX186" s="5">
        <f t="shared" si="375"/>
        <v>1.0387245642817548E-3</v>
      </c>
      <c r="AY186" s="5">
        <f t="shared" si="376"/>
        <v>5.0428930739104599E-4</v>
      </c>
      <c r="AZ186" s="5">
        <f t="shared" si="377"/>
        <v>1.2241344543766842E-4</v>
      </c>
      <c r="BA186" s="5">
        <f t="shared" si="378"/>
        <v>1.9810125397326103E-5</v>
      </c>
      <c r="BB186" s="5">
        <f t="shared" si="379"/>
        <v>2.4043992891549504E-6</v>
      </c>
      <c r="BC186" s="5">
        <f t="shared" si="380"/>
        <v>2.3346186157788389E-7</v>
      </c>
      <c r="BD186" s="5">
        <f t="shared" si="381"/>
        <v>3.1169441028667217E-6</v>
      </c>
      <c r="BE186" s="5">
        <f t="shared" si="382"/>
        <v>3.9844673244813106E-6</v>
      </c>
      <c r="BF186" s="5">
        <f t="shared" si="383"/>
        <v>2.5467219391675607E-6</v>
      </c>
      <c r="BG186" s="5">
        <f t="shared" si="384"/>
        <v>1.0851793740135952E-6</v>
      </c>
      <c r="BH186" s="5">
        <f t="shared" si="385"/>
        <v>3.4680295942598901E-7</v>
      </c>
      <c r="BI186" s="5">
        <f t="shared" si="386"/>
        <v>8.8665373151566908E-8</v>
      </c>
      <c r="BJ186" s="8">
        <f t="shared" si="387"/>
        <v>0.56333234466355731</v>
      </c>
      <c r="BK186" s="8">
        <f t="shared" si="388"/>
        <v>0.29594740004747377</v>
      </c>
      <c r="BL186" s="8">
        <f t="shared" si="389"/>
        <v>0.13758952166167457</v>
      </c>
      <c r="BM186" s="8">
        <f t="shared" si="390"/>
        <v>0.25934328605624879</v>
      </c>
      <c r="BN186" s="8">
        <f t="shared" si="391"/>
        <v>0.74029038825493221</v>
      </c>
    </row>
    <row r="187" spans="1:66" x14ac:dyDescent="0.25">
      <c r="A187" t="s">
        <v>196</v>
      </c>
      <c r="B187" t="s">
        <v>307</v>
      </c>
      <c r="C187" t="s">
        <v>304</v>
      </c>
      <c r="D187" s="11">
        <v>44350</v>
      </c>
      <c r="E187">
        <f>VLOOKUP(A187,home!$A$2:$E$405,3,FALSE)</f>
        <v>1.6215139442231099</v>
      </c>
      <c r="F187">
        <f>VLOOKUP(B187,home!$B$2:$E$405,3,FALSE)</f>
        <v>1.41</v>
      </c>
      <c r="G187">
        <f>VLOOKUP(C187,away!$B$2:$E$405,4,FALSE)</f>
        <v>1.59</v>
      </c>
      <c r="H187">
        <f>VLOOKUP(A187,away!$A$2:$E$405,3,FALSE)</f>
        <v>1.4223107569721101</v>
      </c>
      <c r="I187">
        <f>VLOOKUP(C187,away!$B$2:$E$405,3,FALSE)</f>
        <v>0.97</v>
      </c>
      <c r="J187">
        <f>VLOOKUP(B187,home!$B$2:$E$405,4,FALSE)</f>
        <v>0.5</v>
      </c>
      <c r="K187" s="3">
        <f t="shared" si="336"/>
        <v>3.6352721115537903</v>
      </c>
      <c r="L187" s="3">
        <f t="shared" si="337"/>
        <v>0.68982071713147342</v>
      </c>
      <c r="M187" s="5">
        <f t="shared" si="338"/>
        <v>1.3232321700500175E-2</v>
      </c>
      <c r="N187" s="5">
        <f t="shared" si="339"/>
        <v>4.8103090048936308E-2</v>
      </c>
      <c r="O187" s="5">
        <f t="shared" si="340"/>
        <v>9.1279296447533895E-3</v>
      </c>
      <c r="P187" s="5">
        <f t="shared" si="341"/>
        <v>3.3182508073797086E-2</v>
      </c>
      <c r="Q187" s="5">
        <f t="shared" si="342"/>
        <v>8.7433910867229417E-2</v>
      </c>
      <c r="R187" s="5">
        <f t="shared" si="343"/>
        <v>3.1483174867347084E-3</v>
      </c>
      <c r="S187" s="5">
        <f t="shared" si="344"/>
        <v>2.0802827859490239E-2</v>
      </c>
      <c r="T187" s="5">
        <f t="shared" si="345"/>
        <v>6.0313723096041535E-2</v>
      </c>
      <c r="U187" s="5">
        <f t="shared" si="346"/>
        <v>1.1444990757843805E-2</v>
      </c>
      <c r="V187" s="5">
        <f t="shared" si="347"/>
        <v>5.7963289438739589E-3</v>
      </c>
      <c r="W187" s="5">
        <f t="shared" si="348"/>
        <v>0.105948685926573</v>
      </c>
      <c r="X187" s="5">
        <f t="shared" si="349"/>
        <v>7.3085598505005844E-2</v>
      </c>
      <c r="Y187" s="5">
        <f t="shared" si="350"/>
        <v>2.5207979986353029E-2</v>
      </c>
      <c r="Z187" s="5">
        <f t="shared" si="351"/>
        <v>7.2392487548563161E-4</v>
      </c>
      <c r="AA187" s="5">
        <f t="shared" si="352"/>
        <v>2.6316639107129666E-3</v>
      </c>
      <c r="AB187" s="5">
        <f t="shared" si="353"/>
        <v>4.783407210798717E-3</v>
      </c>
      <c r="AC187" s="5">
        <f t="shared" si="354"/>
        <v>9.0846081441631665E-4</v>
      </c>
      <c r="AD187" s="5">
        <f t="shared" si="355"/>
        <v>9.6288075801160597E-2</v>
      </c>
      <c r="AE187" s="5">
        <f t="shared" si="356"/>
        <v>6.642150950036628E-2</v>
      </c>
      <c r="AF187" s="5">
        <f t="shared" si="357"/>
        <v>2.2909466658248816E-2</v>
      </c>
      <c r="AG187" s="5">
        <f t="shared" si="358"/>
        <v>5.2678082397642602E-3</v>
      </c>
      <c r="AH187" s="5">
        <f t="shared" si="359"/>
        <v>1.2484459418920274E-4</v>
      </c>
      <c r="AI187" s="5">
        <f t="shared" si="360"/>
        <v>4.5384407153425911E-4</v>
      </c>
      <c r="AJ187" s="5">
        <f t="shared" si="361"/>
        <v>8.2492334812125792E-4</v>
      </c>
      <c r="AK187" s="5">
        <f t="shared" si="362"/>
        <v>9.9960694719826264E-4</v>
      </c>
      <c r="AL187" s="5">
        <f t="shared" si="363"/>
        <v>9.1125379178041713E-5</v>
      </c>
      <c r="AM187" s="5">
        <f t="shared" si="364"/>
        <v>7.0006671327027273E-2</v>
      </c>
      <c r="AN187" s="5">
        <f t="shared" si="365"/>
        <v>4.8292052218797316E-2</v>
      </c>
      <c r="AO187" s="5">
        <f t="shared" si="366"/>
        <v>1.6656429046660658E-2</v>
      </c>
      <c r="AP187" s="5">
        <f t="shared" si="367"/>
        <v>3.8299832766056537E-3</v>
      </c>
      <c r="AQ187" s="5">
        <f t="shared" si="368"/>
        <v>6.6050045261741562E-4</v>
      </c>
      <c r="AR187" s="5">
        <f t="shared" si="369"/>
        <v>1.722407749871673E-5</v>
      </c>
      <c r="AS187" s="5">
        <f t="shared" si="370"/>
        <v>6.2614208578326086E-5</v>
      </c>
      <c r="AT187" s="5">
        <f t="shared" si="371"/>
        <v>1.1380984311590049E-4</v>
      </c>
      <c r="AU187" s="5">
        <f t="shared" si="372"/>
        <v>1.3790991623318174E-4</v>
      </c>
      <c r="AV187" s="5">
        <f t="shared" si="373"/>
        <v>1.2533501809730124E-4</v>
      </c>
      <c r="AW187" s="5">
        <f t="shared" si="374"/>
        <v>6.3476066381308265E-6</v>
      </c>
      <c r="AX187" s="5">
        <f t="shared" si="375"/>
        <v>4.2415549982975795E-2</v>
      </c>
      <c r="AY187" s="5">
        <f t="shared" si="376"/>
        <v>2.9259125106782219E-2</v>
      </c>
      <c r="AZ187" s="5">
        <f t="shared" si="377"/>
        <v>1.0091775331900003E-2</v>
      </c>
      <c r="BA187" s="5">
        <f t="shared" si="378"/>
        <v>2.320505232193658E-3</v>
      </c>
      <c r="BB187" s="5">
        <f t="shared" si="379"/>
        <v>4.001831458447913E-4</v>
      </c>
      <c r="BC187" s="5">
        <f t="shared" si="380"/>
        <v>5.5210924930116616E-5</v>
      </c>
      <c r="BD187" s="5">
        <f t="shared" si="381"/>
        <v>1.9802542486821402E-6</v>
      </c>
      <c r="BE187" s="5">
        <f t="shared" si="382"/>
        <v>7.198763044020088E-6</v>
      </c>
      <c r="BF187" s="5">
        <f t="shared" si="383"/>
        <v>1.3084731265805151E-5</v>
      </c>
      <c r="BG187" s="5">
        <f t="shared" si="384"/>
        <v>1.5855519552585795E-5</v>
      </c>
      <c r="BH187" s="5">
        <f t="shared" si="385"/>
        <v>1.4409782010927744E-5</v>
      </c>
      <c r="BI187" s="5">
        <f t="shared" si="386"/>
        <v>1.0476695735579021E-5</v>
      </c>
      <c r="BJ187" s="8">
        <f t="shared" si="387"/>
        <v>0.81496783467601397</v>
      </c>
      <c r="BK187" s="8">
        <f t="shared" si="388"/>
        <v>0.10327269787803804</v>
      </c>
      <c r="BL187" s="8">
        <f t="shared" si="389"/>
        <v>3.4059426781267603E-2</v>
      </c>
      <c r="BM187" s="8">
        <f t="shared" si="390"/>
        <v>0.72954302888871003</v>
      </c>
      <c r="BN187" s="8">
        <f t="shared" si="391"/>
        <v>0.19422807782195112</v>
      </c>
    </row>
    <row r="188" spans="1:66" x14ac:dyDescent="0.25">
      <c r="A188" t="s">
        <v>196</v>
      </c>
      <c r="B188" t="s">
        <v>303</v>
      </c>
      <c r="C188" t="s">
        <v>301</v>
      </c>
      <c r="D188" s="11">
        <v>44350</v>
      </c>
      <c r="E188">
        <f>VLOOKUP(A188,home!$A$2:$E$405,3,FALSE)</f>
        <v>1.6215139442231099</v>
      </c>
      <c r="F188">
        <f>VLOOKUP(B188,home!$B$2:$E$405,3,FALSE)</f>
        <v>0.79</v>
      </c>
      <c r="G188">
        <f>VLOOKUP(C188,away!$B$2:$E$405,4,FALSE)</f>
        <v>1.19</v>
      </c>
      <c r="H188">
        <f>VLOOKUP(A188,away!$A$2:$E$405,3,FALSE)</f>
        <v>1.4223107569721101</v>
      </c>
      <c r="I188">
        <f>VLOOKUP(C188,away!$B$2:$E$405,3,FALSE)</f>
        <v>0.53</v>
      </c>
      <c r="J188">
        <f>VLOOKUP(B188,home!$B$2:$E$405,4,FALSE)</f>
        <v>1</v>
      </c>
      <c r="K188" s="3">
        <f t="shared" si="336"/>
        <v>1.5243852589641456</v>
      </c>
      <c r="L188" s="3">
        <f t="shared" si="337"/>
        <v>0.75382470119521838</v>
      </c>
      <c r="M188" s="5">
        <f t="shared" si="338"/>
        <v>0.10246746349015669</v>
      </c>
      <c r="N188" s="5">
        <f t="shared" si="339"/>
        <v>0.15619989086784161</v>
      </c>
      <c r="O188" s="5">
        <f t="shared" si="340"/>
        <v>7.724250504769932E-2</v>
      </c>
      <c r="P188" s="5">
        <f t="shared" si="341"/>
        <v>0.11774733606017644</v>
      </c>
      <c r="Q188" s="5">
        <f t="shared" si="342"/>
        <v>0.11905440554537305</v>
      </c>
      <c r="R188" s="5">
        <f t="shared" si="343"/>
        <v>2.9113654143576032E-2</v>
      </c>
      <c r="S188" s="5">
        <f t="shared" si="344"/>
        <v>3.3826432989140946E-2</v>
      </c>
      <c r="T188" s="5">
        <f t="shared" si="345"/>
        <v>8.9746151686215206E-2</v>
      </c>
      <c r="U188" s="5">
        <f t="shared" si="346"/>
        <v>4.4380425211047715E-2</v>
      </c>
      <c r="V188" s="5">
        <f t="shared" si="347"/>
        <v>4.3189561915828517E-3</v>
      </c>
      <c r="W188" s="5">
        <f t="shared" si="348"/>
        <v>6.049492694270197E-2</v>
      </c>
      <c r="X188" s="5">
        <f t="shared" si="349"/>
        <v>4.560257022640888E-2</v>
      </c>
      <c r="Y188" s="5">
        <f t="shared" si="350"/>
        <v>1.7188171937328311E-2</v>
      </c>
      <c r="Z188" s="5">
        <f t="shared" si="351"/>
        <v>7.3155305451607132E-3</v>
      </c>
      <c r="AA188" s="5">
        <f t="shared" si="352"/>
        <v>1.1151686924544931E-2</v>
      </c>
      <c r="AB188" s="5">
        <f t="shared" si="353"/>
        <v>8.4997335801797521E-3</v>
      </c>
      <c r="AC188" s="5">
        <f t="shared" si="354"/>
        <v>3.1018723456076503E-4</v>
      </c>
      <c r="AD188" s="5">
        <f t="shared" si="355"/>
        <v>2.305439371839195E-2</v>
      </c>
      <c r="AE188" s="5">
        <f t="shared" si="356"/>
        <v>1.7378971456003731E-2</v>
      </c>
      <c r="AF188" s="5">
        <f t="shared" si="357"/>
        <v>6.5503489824511188E-3</v>
      </c>
      <c r="AG188" s="5">
        <f t="shared" si="358"/>
        <v>1.6459382881402061E-3</v>
      </c>
      <c r="AH188" s="5">
        <f t="shared" si="359"/>
        <v>1.3786569068225669E-3</v>
      </c>
      <c r="AI188" s="5">
        <f t="shared" si="360"/>
        <v>2.1016042659294265E-3</v>
      </c>
      <c r="AJ188" s="5">
        <f t="shared" si="361"/>
        <v>1.6018272815794914E-3</v>
      </c>
      <c r="AK188" s="5">
        <f t="shared" si="362"/>
        <v>8.1393396514879539E-4</v>
      </c>
      <c r="AL188" s="5">
        <f t="shared" si="363"/>
        <v>1.425768504669261E-5</v>
      </c>
      <c r="AM188" s="5">
        <f t="shared" si="364"/>
        <v>7.0287555877344586E-3</v>
      </c>
      <c r="AN188" s="5">
        <f t="shared" si="365"/>
        <v>5.2984495806981495E-3</v>
      </c>
      <c r="AO188" s="5">
        <f t="shared" si="366"/>
        <v>1.9970510859838556E-3</v>
      </c>
      <c r="AP188" s="5">
        <f t="shared" si="367"/>
        <v>5.0180881272112224E-4</v>
      </c>
      <c r="AQ188" s="5">
        <f t="shared" si="368"/>
        <v>9.4568969576656816E-5</v>
      </c>
      <c r="AR188" s="5">
        <f t="shared" si="369"/>
        <v>2.0785312616724918E-4</v>
      </c>
      <c r="AS188" s="5">
        <f t="shared" si="370"/>
        <v>3.1684824155896933E-4</v>
      </c>
      <c r="AT188" s="5">
        <f t="shared" si="371"/>
        <v>2.4149939438060191E-4</v>
      </c>
      <c r="AU188" s="5">
        <f t="shared" si="372"/>
        <v>1.2271270561418603E-4</v>
      </c>
      <c r="AV188" s="5">
        <f t="shared" si="373"/>
        <v>4.676535988146798E-5</v>
      </c>
      <c r="AW188" s="5">
        <f t="shared" si="374"/>
        <v>4.5510501454453702E-7</v>
      </c>
      <c r="AX188" s="5">
        <f t="shared" si="375"/>
        <v>1.7857552344673778E-3</v>
      </c>
      <c r="AY188" s="5">
        <f t="shared" si="376"/>
        <v>1.3461464060301681E-3</v>
      </c>
      <c r="AZ188" s="5">
        <f t="shared" si="377"/>
        <v>5.0737920614535412E-4</v>
      </c>
      <c r="BA188" s="5">
        <f t="shared" si="378"/>
        <v>1.2749165948839627E-4</v>
      </c>
      <c r="BB188" s="5">
        <f t="shared" si="379"/>
        <v>2.4026590529680711E-5</v>
      </c>
      <c r="BC188" s="5">
        <f t="shared" si="380"/>
        <v>3.6223674853552862E-6</v>
      </c>
      <c r="BD188" s="5">
        <f t="shared" si="381"/>
        <v>2.6114136787586426E-5</v>
      </c>
      <c r="BE188" s="5">
        <f t="shared" si="382"/>
        <v>3.9808005169570056E-5</v>
      </c>
      <c r="BF188" s="5">
        <f t="shared" si="383"/>
        <v>3.0341368134630557E-5</v>
      </c>
      <c r="BG188" s="5">
        <f t="shared" si="384"/>
        <v>1.5417311440411758E-5</v>
      </c>
      <c r="BH188" s="5">
        <f t="shared" si="385"/>
        <v>5.8754805731557393E-6</v>
      </c>
      <c r="BI188" s="5">
        <f t="shared" si="386"/>
        <v>1.7912991950097642E-6</v>
      </c>
      <c r="BJ188" s="8">
        <f t="shared" si="387"/>
        <v>0.55563082515171636</v>
      </c>
      <c r="BK188" s="8">
        <f t="shared" si="388"/>
        <v>0.26003078005669455</v>
      </c>
      <c r="BL188" s="8">
        <f t="shared" si="389"/>
        <v>0.1773390537554308</v>
      </c>
      <c r="BM188" s="8">
        <f t="shared" si="390"/>
        <v>0.39714524305316395</v>
      </c>
      <c r="BN188" s="8">
        <f t="shared" si="391"/>
        <v>0.60182525515482321</v>
      </c>
    </row>
    <row r="189" spans="1:66" s="10" customFormat="1" x14ac:dyDescent="0.25">
      <c r="A189" t="s">
        <v>196</v>
      </c>
      <c r="B189" t="s">
        <v>305</v>
      </c>
      <c r="C189" t="s">
        <v>206</v>
      </c>
      <c r="D189" s="11">
        <v>44350</v>
      </c>
      <c r="E189">
        <f>VLOOKUP(A189,home!$A$2:$E$405,3,FALSE)</f>
        <v>1.6215139442231099</v>
      </c>
      <c r="F189">
        <f>VLOOKUP(B189,home!$B$2:$E$405,3,FALSE)</f>
        <v>0.93</v>
      </c>
      <c r="G189">
        <f>VLOOKUP(C189,away!$B$2:$E$405,4,FALSE)</f>
        <v>1.54</v>
      </c>
      <c r="H189">
        <f>VLOOKUP(A189,away!$A$2:$E$405,3,FALSE)</f>
        <v>1.4223107569721101</v>
      </c>
      <c r="I189">
        <f>VLOOKUP(C189,away!$B$2:$E$405,3,FALSE)</f>
        <v>0.4</v>
      </c>
      <c r="J189">
        <f>VLOOKUP(B189,home!$B$2:$E$405,4,FALSE)</f>
        <v>0.7</v>
      </c>
      <c r="K189" s="3">
        <f t="shared" si="336"/>
        <v>2.3223322709163381</v>
      </c>
      <c r="L189" s="3">
        <f t="shared" si="337"/>
        <v>0.39824701195219087</v>
      </c>
      <c r="M189" s="5">
        <f t="shared" si="338"/>
        <v>6.5836605360312203E-2</v>
      </c>
      <c r="N189" s="5">
        <f t="shared" si="339"/>
        <v>0.1528944732358366</v>
      </c>
      <c r="O189" s="5">
        <f t="shared" si="340"/>
        <v>2.6219231361819934E-2</v>
      </c>
      <c r="P189" s="5">
        <f t="shared" si="341"/>
        <v>6.0889767110176157E-2</v>
      </c>
      <c r="Q189" s="5">
        <f t="shared" si="342"/>
        <v>0.17753588462016889</v>
      </c>
      <c r="R189" s="5">
        <f t="shared" si="343"/>
        <v>5.2208652727639797E-3</v>
      </c>
      <c r="S189" s="5">
        <f t="shared" si="344"/>
        <v>1.4078656237060838E-2</v>
      </c>
      <c r="T189" s="5">
        <f t="shared" si="345"/>
        <v>7.0703135564271186E-2</v>
      </c>
      <c r="U189" s="5">
        <f t="shared" si="346"/>
        <v>1.212458390504622E-2</v>
      </c>
      <c r="V189" s="5">
        <f t="shared" si="347"/>
        <v>1.4467569536688689E-3</v>
      </c>
      <c r="W189" s="5">
        <f t="shared" si="348"/>
        <v>0.13743243803303259</v>
      </c>
      <c r="X189" s="5">
        <f t="shared" si="349"/>
        <v>5.4732057791959873E-2</v>
      </c>
      <c r="Y189" s="5">
        <f t="shared" si="350"/>
        <v>1.0898439236821321E-2</v>
      </c>
      <c r="Z189" s="5">
        <f t="shared" si="351"/>
        <v>6.9306466489440501E-4</v>
      </c>
      <c r="AA189" s="5">
        <f t="shared" si="352"/>
        <v>1.6095264371160944E-3</v>
      </c>
      <c r="AB189" s="5">
        <f t="shared" si="353"/>
        <v>1.8689275929038515E-3</v>
      </c>
      <c r="AC189" s="5">
        <f t="shared" si="354"/>
        <v>8.3628147946542637E-5</v>
      </c>
      <c r="AD189" s="5">
        <f t="shared" si="355"/>
        <v>7.9790946478705368E-2</v>
      </c>
      <c r="AE189" s="5">
        <f t="shared" si="356"/>
        <v>3.1776506015981601E-2</v>
      </c>
      <c r="AF189" s="5">
        <f t="shared" si="357"/>
        <v>6.3274492855727449E-3</v>
      </c>
      <c r="AG189" s="5">
        <f t="shared" si="358"/>
        <v>8.3996259041945679E-4</v>
      </c>
      <c r="AH189" s="5">
        <f t="shared" si="359"/>
        <v>6.9002732970960796E-5</v>
      </c>
      <c r="AI189" s="5">
        <f t="shared" si="360"/>
        <v>1.6024727355988508E-4</v>
      </c>
      <c r="AJ189" s="5">
        <f t="shared" si="361"/>
        <v>1.8607370735723982E-4</v>
      </c>
      <c r="AK189" s="5">
        <f t="shared" si="362"/>
        <v>1.4404165845492028E-4</v>
      </c>
      <c r="AL189" s="5">
        <f t="shared" si="363"/>
        <v>3.0937794708291408E-6</v>
      </c>
      <c r="AM189" s="5">
        <f t="shared" si="364"/>
        <v>3.7060217986891186E-2</v>
      </c>
      <c r="AN189" s="5">
        <f t="shared" si="365"/>
        <v>1.4759121075576257E-2</v>
      </c>
      <c r="AO189" s="5">
        <f t="shared" si="366"/>
        <v>2.9388879336944246E-3</v>
      </c>
      <c r="AP189" s="5">
        <f t="shared" si="367"/>
        <v>3.9013444601871766E-4</v>
      </c>
      <c r="AQ189" s="5">
        <f t="shared" si="368"/>
        <v>3.8842469346644393E-5</v>
      </c>
      <c r="AR189" s="5">
        <f t="shared" si="369"/>
        <v>5.496026444444014E-6</v>
      </c>
      <c r="AS189" s="5">
        <f t="shared" si="370"/>
        <v>1.2763599573741915E-5</v>
      </c>
      <c r="AT189" s="5">
        <f t="shared" si="371"/>
        <v>1.4820659591577436E-5</v>
      </c>
      <c r="AU189" s="5">
        <f t="shared" si="372"/>
        <v>1.1472832015262011E-5</v>
      </c>
      <c r="AV189" s="5">
        <f t="shared" si="373"/>
        <v>6.6609320069612726E-6</v>
      </c>
      <c r="AW189" s="5">
        <f t="shared" si="374"/>
        <v>7.9481075593661904E-8</v>
      </c>
      <c r="AX189" s="5">
        <f t="shared" si="375"/>
        <v>1.4344356699691913E-2</v>
      </c>
      <c r="AY189" s="5">
        <f t="shared" si="376"/>
        <v>5.7125971940286957E-3</v>
      </c>
      <c r="AZ189" s="5">
        <f t="shared" si="377"/>
        <v>1.1375123815041989E-3</v>
      </c>
      <c r="BA189" s="5">
        <f t="shared" si="378"/>
        <v>1.510036356642226E-4</v>
      </c>
      <c r="BB189" s="5">
        <f t="shared" si="379"/>
        <v>1.503418667429848E-5</v>
      </c>
      <c r="BC189" s="5">
        <f t="shared" si="380"/>
        <v>1.1974639840341636E-6</v>
      </c>
      <c r="BD189" s="5">
        <f t="shared" si="381"/>
        <v>3.6479601818500861E-7</v>
      </c>
      <c r="BE189" s="5">
        <f t="shared" si="382"/>
        <v>8.4717756533282884E-7</v>
      </c>
      <c r="BF189" s="5">
        <f t="shared" si="383"/>
        <v>9.837138995843815E-7</v>
      </c>
      <c r="BG189" s="5">
        <f t="shared" si="384"/>
        <v>7.6150351145125443E-7</v>
      </c>
      <c r="BH189" s="5">
        <f t="shared" si="385"/>
        <v>4.4211604476483929E-7</v>
      </c>
      <c r="BI189" s="5">
        <f t="shared" si="386"/>
        <v>2.0534807164945585E-7</v>
      </c>
      <c r="BJ189" s="8">
        <f t="shared" si="387"/>
        <v>0.79948019832584427</v>
      </c>
      <c r="BK189" s="8">
        <f t="shared" si="388"/>
        <v>0.14805110478266412</v>
      </c>
      <c r="BL189" s="8">
        <f t="shared" si="389"/>
        <v>4.7657318646736037E-2</v>
      </c>
      <c r="BM189" s="8">
        <f t="shared" si="390"/>
        <v>0.50157234174610799</v>
      </c>
      <c r="BN189" s="8">
        <f t="shared" si="391"/>
        <v>0.48859682696107781</v>
      </c>
    </row>
    <row r="190" spans="1:66" x14ac:dyDescent="0.25">
      <c r="A190" t="s">
        <v>196</v>
      </c>
      <c r="B190" t="s">
        <v>300</v>
      </c>
      <c r="C190" t="s">
        <v>201</v>
      </c>
      <c r="D190" s="11">
        <v>44350</v>
      </c>
      <c r="E190">
        <f>VLOOKUP(A190,home!$A$2:$E$405,3,FALSE)</f>
        <v>1.6215139442231099</v>
      </c>
      <c r="F190">
        <f>VLOOKUP(B190,home!$B$2:$E$405,3,FALSE)</f>
        <v>0.79</v>
      </c>
      <c r="G190">
        <f>VLOOKUP(C190,away!$B$2:$E$405,4,FALSE)</f>
        <v>0.66</v>
      </c>
      <c r="H190">
        <f>VLOOKUP(A190,away!$A$2:$E$405,3,FALSE)</f>
        <v>1.4223107569721101</v>
      </c>
      <c r="I190">
        <f>VLOOKUP(C190,away!$B$2:$E$405,3,FALSE)</f>
        <v>1.04</v>
      </c>
      <c r="J190">
        <f>VLOOKUP(B190,home!$B$2:$E$405,4,FALSE)</f>
        <v>1</v>
      </c>
      <c r="K190" s="3">
        <f t="shared" si="336"/>
        <v>0.84545737051792946</v>
      </c>
      <c r="L190" s="3">
        <f t="shared" si="337"/>
        <v>1.4792031872509945</v>
      </c>
      <c r="M190" s="5">
        <f t="shared" si="338"/>
        <v>9.7816641515753089E-2</v>
      </c>
      <c r="N190" s="5">
        <f t="shared" si="339"/>
        <v>8.2699800528803533E-2</v>
      </c>
      <c r="O190" s="5">
        <f t="shared" si="340"/>
        <v>0.14469068789628994</v>
      </c>
      <c r="P190" s="5">
        <f t="shared" si="341"/>
        <v>0.12232980852722768</v>
      </c>
      <c r="Q190" s="5">
        <f t="shared" si="342"/>
        <v>3.4959577948719747E-2</v>
      </c>
      <c r="R190" s="5">
        <f t="shared" si="343"/>
        <v>0.10701346335086549</v>
      </c>
      <c r="S190" s="5">
        <f t="shared" si="344"/>
        <v>3.8246513636174533E-2</v>
      </c>
      <c r="T190" s="5">
        <f t="shared" si="345"/>
        <v>5.1712319126695841E-2</v>
      </c>
      <c r="U190" s="5">
        <f t="shared" si="346"/>
        <v>9.047532133463955E-2</v>
      </c>
      <c r="V190" s="5">
        <f t="shared" si="347"/>
        <v>5.3145793070323803E-3</v>
      </c>
      <c r="W190" s="5">
        <f t="shared" si="348"/>
        <v>9.8522776156470659E-3</v>
      </c>
      <c r="X190" s="5">
        <f t="shared" si="349"/>
        <v>1.4573520450746769E-2</v>
      </c>
      <c r="Y190" s="5">
        <f t="shared" si="350"/>
        <v>1.0778598950106088E-2</v>
      </c>
      <c r="Z190" s="5">
        <f t="shared" si="351"/>
        <v>5.2764885355789222E-2</v>
      </c>
      <c r="AA190" s="5">
        <f t="shared" si="352"/>
        <v>4.4610461228585557E-2</v>
      </c>
      <c r="AB190" s="5">
        <f t="shared" si="353"/>
        <v>1.885812162395599E-2</v>
      </c>
      <c r="AC190" s="5">
        <f t="shared" si="354"/>
        <v>4.1540188034321838E-4</v>
      </c>
      <c r="AD190" s="5">
        <f t="shared" si="355"/>
        <v>2.0824201816344056E-3</v>
      </c>
      <c r="AE190" s="5">
        <f t="shared" si="356"/>
        <v>3.0803225698694077E-3</v>
      </c>
      <c r="AF190" s="5">
        <f t="shared" si="357"/>
        <v>2.2782114815560017E-3</v>
      </c>
      <c r="AG190" s="5">
        <f t="shared" si="358"/>
        <v>1.1233125615831489E-3</v>
      </c>
      <c r="AH190" s="5">
        <f t="shared" si="359"/>
        <v>1.9512496648304196E-2</v>
      </c>
      <c r="AI190" s="5">
        <f t="shared" si="360"/>
        <v>1.6496984108515175E-2</v>
      </c>
      <c r="AJ190" s="5">
        <f t="shared" si="361"/>
        <v>6.9737484029306534E-3</v>
      </c>
      <c r="AK190" s="5">
        <f t="shared" si="362"/>
        <v>1.9653356624651204E-3</v>
      </c>
      <c r="AL190" s="5">
        <f t="shared" si="363"/>
        <v>2.0780117451099557E-5</v>
      </c>
      <c r="AM190" s="5">
        <f t="shared" si="364"/>
        <v>3.5211949821561885E-4</v>
      </c>
      <c r="AN190" s="5">
        <f t="shared" si="365"/>
        <v>5.2085628405376433E-4</v>
      </c>
      <c r="AO190" s="5">
        <f t="shared" si="366"/>
        <v>3.8522613773601884E-4</v>
      </c>
      <c r="AP190" s="5">
        <f t="shared" si="367"/>
        <v>1.8994257691716982E-4</v>
      </c>
      <c r="AQ190" s="5">
        <f t="shared" si="368"/>
        <v>7.0240916292636226E-5</v>
      </c>
      <c r="AR190" s="5">
        <f t="shared" si="369"/>
        <v>5.7725894466791813E-3</v>
      </c>
      <c r="AS190" s="5">
        <f t="shared" si="370"/>
        <v>4.8804782946689296E-3</v>
      </c>
      <c r="AT190" s="5">
        <f t="shared" si="371"/>
        <v>2.0631181729403106E-3</v>
      </c>
      <c r="AU190" s="5">
        <f t="shared" si="372"/>
        <v>5.8142615518729011E-4</v>
      </c>
      <c r="AV190" s="5">
        <f t="shared" si="373"/>
        <v>1.2289275707874894E-4</v>
      </c>
      <c r="AW190" s="5">
        <f t="shared" si="374"/>
        <v>7.2188005980015328E-7</v>
      </c>
      <c r="AX190" s="5">
        <f t="shared" si="375"/>
        <v>4.9617004178244952E-5</v>
      </c>
      <c r="AY190" s="5">
        <f t="shared" si="376"/>
        <v>7.3393630722305852E-5</v>
      </c>
      <c r="AZ190" s="5">
        <f t="shared" si="377"/>
        <v>5.4282046244178672E-5</v>
      </c>
      <c r="BA190" s="5">
        <f t="shared" si="378"/>
        <v>2.6764725271631645E-5</v>
      </c>
      <c r="BB190" s="5">
        <f t="shared" si="379"/>
        <v>9.8976167319236976E-6</v>
      </c>
      <c r="BC190" s="5">
        <f t="shared" si="380"/>
        <v>2.9281172432100603E-6</v>
      </c>
      <c r="BD190" s="5">
        <f t="shared" si="381"/>
        <v>1.4231387847032176E-3</v>
      </c>
      <c r="BE190" s="5">
        <f t="shared" si="382"/>
        <v>1.203203174797264E-3</v>
      </c>
      <c r="BF190" s="5">
        <f t="shared" si="383"/>
        <v>5.0862849618145964E-4</v>
      </c>
      <c r="BG190" s="5">
        <f t="shared" si="384"/>
        <v>1.4334123698402191E-4</v>
      </c>
      <c r="BH190" s="5">
        <f t="shared" si="385"/>
        <v>3.029722632682463E-5</v>
      </c>
      <c r="BI190" s="5">
        <f t="shared" si="386"/>
        <v>5.1230026608527502E-6</v>
      </c>
      <c r="BJ190" s="8">
        <f t="shared" si="387"/>
        <v>0.21487562996896867</v>
      </c>
      <c r="BK190" s="8">
        <f t="shared" si="388"/>
        <v>0.26421711861470432</v>
      </c>
      <c r="BL190" s="8">
        <f t="shared" si="389"/>
        <v>0.46733085700475974</v>
      </c>
      <c r="BM190" s="8">
        <f t="shared" si="390"/>
        <v>0.40960583942590001</v>
      </c>
      <c r="BN190" s="8">
        <f t="shared" si="391"/>
        <v>0.58950997976765951</v>
      </c>
    </row>
    <row r="191" spans="1:66" x14ac:dyDescent="0.25">
      <c r="A191" t="s">
        <v>32</v>
      </c>
      <c r="B191" t="s">
        <v>330</v>
      </c>
      <c r="C191" t="s">
        <v>211</v>
      </c>
      <c r="D191" s="11">
        <v>44350</v>
      </c>
      <c r="E191">
        <f>VLOOKUP(A191,home!$A$2:$E$405,3,FALSE)</f>
        <v>1.24444444444444</v>
      </c>
      <c r="F191">
        <f>VLOOKUP(B191,home!$B$2:$E$405,3,FALSE)</f>
        <v>1</v>
      </c>
      <c r="G191">
        <f>VLOOKUP(C191,away!$B$2:$E$405,4,FALSE)</f>
        <v>1.85</v>
      </c>
      <c r="H191">
        <f>VLOOKUP(A191,away!$A$2:$E$405,3,FALSE)</f>
        <v>1.1244444444444399</v>
      </c>
      <c r="I191">
        <f>VLOOKUP(C191,away!$B$2:$E$405,3,FALSE)</f>
        <v>0.74</v>
      </c>
      <c r="J191">
        <f>VLOOKUP(B191,home!$B$2:$E$405,4,FALSE)</f>
        <v>0.74</v>
      </c>
      <c r="K191" s="3">
        <f t="shared" si="336"/>
        <v>2.302222222222214</v>
      </c>
      <c r="L191" s="3">
        <f t="shared" si="337"/>
        <v>0.61574577777777528</v>
      </c>
      <c r="M191" s="5">
        <f t="shared" si="338"/>
        <v>5.4043391975152746E-2</v>
      </c>
      <c r="N191" s="5">
        <f t="shared" si="339"/>
        <v>0.1244198979694623</v>
      </c>
      <c r="O191" s="5">
        <f t="shared" si="340"/>
        <v>3.3276990425489608E-2</v>
      </c>
      <c r="P191" s="5">
        <f t="shared" si="341"/>
        <v>7.6611026846238023E-2</v>
      </c>
      <c r="Q191" s="5">
        <f t="shared" si="342"/>
        <v>0.14322112699595838</v>
      </c>
      <c r="R191" s="5">
        <f t="shared" si="343"/>
        <v>1.0245083175823339E-2</v>
      </c>
      <c r="S191" s="5">
        <f t="shared" si="344"/>
        <v>2.7150634055008421E-2</v>
      </c>
      <c r="T191" s="5">
        <f t="shared" si="345"/>
        <v>8.8187804236335918E-2</v>
      </c>
      <c r="U191" s="5">
        <f t="shared" si="346"/>
        <v>2.3586458155895423E-2</v>
      </c>
      <c r="V191" s="5">
        <f t="shared" si="347"/>
        <v>4.2764771016202087E-3</v>
      </c>
      <c r="W191" s="5">
        <f t="shared" si="348"/>
        <v>0.10990895375393504</v>
      </c>
      <c r="X191" s="5">
        <f t="shared" si="349"/>
        <v>6.7675974213958282E-2</v>
      </c>
      <c r="Y191" s="5">
        <f t="shared" si="350"/>
        <v>2.0835597689621201E-2</v>
      </c>
      <c r="Z191" s="5">
        <f t="shared" si="351"/>
        <v>2.1027889028317811E-3</v>
      </c>
      <c r="AA191" s="5">
        <f t="shared" si="352"/>
        <v>4.8410873407415938E-3</v>
      </c>
      <c r="AB191" s="5">
        <f t="shared" si="353"/>
        <v>5.5726294277869725E-3</v>
      </c>
      <c r="AC191" s="5">
        <f t="shared" si="354"/>
        <v>3.7889149124625918E-4</v>
      </c>
      <c r="AD191" s="5">
        <f t="shared" si="355"/>
        <v>6.3258708938375721E-2</v>
      </c>
      <c r="AE191" s="5">
        <f t="shared" si="356"/>
        <v>3.8951282936478072E-2</v>
      </c>
      <c r="AF191" s="5">
        <f t="shared" si="357"/>
        <v>1.1992044003581937E-2</v>
      </c>
      <c r="AG191" s="5">
        <f t="shared" si="358"/>
        <v>2.4613501540436226E-3</v>
      </c>
      <c r="AH191" s="5">
        <f t="shared" si="359"/>
        <v>3.2369584711915736E-4</v>
      </c>
      <c r="AI191" s="5">
        <f t="shared" si="360"/>
        <v>7.4521977247876843E-4</v>
      </c>
      <c r="AJ191" s="5">
        <f t="shared" si="361"/>
        <v>8.5783076032000169E-4</v>
      </c>
      <c r="AK191" s="5">
        <f t="shared" si="362"/>
        <v>6.5830567977149515E-4</v>
      </c>
      <c r="AL191" s="5">
        <f t="shared" si="363"/>
        <v>2.1484414761400649E-5</v>
      </c>
      <c r="AM191" s="5">
        <f t="shared" si="364"/>
        <v>2.9127121093403111E-2</v>
      </c>
      <c r="AN191" s="5">
        <f t="shared" si="365"/>
        <v>1.7934901832084946E-2</v>
      </c>
      <c r="AO191" s="5">
        <f t="shared" si="366"/>
        <v>5.5216700389825952E-3</v>
      </c>
      <c r="AP191" s="5">
        <f t="shared" si="367"/>
        <v>1.1333150042618593E-3</v>
      </c>
      <c r="AQ191" s="5">
        <f t="shared" si="368"/>
        <v>1.7445848219161024E-4</v>
      </c>
      <c r="AR191" s="5">
        <f t="shared" si="369"/>
        <v>3.9862870229564291E-5</v>
      </c>
      <c r="AS191" s="5">
        <f t="shared" si="370"/>
        <v>9.1773185684063235E-5</v>
      </c>
      <c r="AT191" s="5">
        <f t="shared" si="371"/>
        <v>1.05641133742988E-4</v>
      </c>
      <c r="AU191" s="5">
        <f t="shared" si="372"/>
        <v>8.10697885612853E-5</v>
      </c>
      <c r="AV191" s="5">
        <f t="shared" si="373"/>
        <v>4.6660167194161819E-5</v>
      </c>
      <c r="AW191" s="5">
        <f t="shared" si="374"/>
        <v>8.4599873047801402E-7</v>
      </c>
      <c r="AX191" s="5">
        <f t="shared" si="375"/>
        <v>1.1176184241765003E-2</v>
      </c>
      <c r="AY191" s="5">
        <f t="shared" si="376"/>
        <v>6.881688258533308E-3</v>
      </c>
      <c r="AZ191" s="5">
        <f t="shared" si="377"/>
        <v>2.1186852445873876E-3</v>
      </c>
      <c r="BA191" s="5">
        <f t="shared" si="378"/>
        <v>4.3485716459825248E-4</v>
      </c>
      <c r="BB191" s="5">
        <f t="shared" si="379"/>
        <v>6.6940365759447231E-5</v>
      </c>
      <c r="BC191" s="5">
        <f t="shared" si="380"/>
        <v>8.243649515855922E-6</v>
      </c>
      <c r="BD191" s="5">
        <f t="shared" si="381"/>
        <v>4.0908990056595979E-6</v>
      </c>
      <c r="BE191" s="5">
        <f t="shared" si="382"/>
        <v>9.4181585996962833E-6</v>
      </c>
      <c r="BF191" s="5">
        <f t="shared" si="383"/>
        <v>1.084134701031702E-5</v>
      </c>
      <c r="BG191" s="5">
        <f t="shared" si="384"/>
        <v>8.3197300019914013E-6</v>
      </c>
      <c r="BH191" s="5">
        <f t="shared" si="385"/>
        <v>4.7884668233683666E-6</v>
      </c>
      <c r="BI191" s="5">
        <f t="shared" si="386"/>
        <v>2.2048229462264929E-6</v>
      </c>
      <c r="BJ191" s="8">
        <f t="shared" si="387"/>
        <v>0.74549080626743391</v>
      </c>
      <c r="BK191" s="8">
        <f t="shared" si="388"/>
        <v>0.16936359414256039</v>
      </c>
      <c r="BL191" s="8">
        <f t="shared" si="389"/>
        <v>8.0511971155225709E-2</v>
      </c>
      <c r="BM191" s="8">
        <f t="shared" si="390"/>
        <v>0.54877080082012464</v>
      </c>
      <c r="BN191" s="8">
        <f t="shared" si="391"/>
        <v>0.44181751738812441</v>
      </c>
    </row>
    <row r="192" spans="1:66" x14ac:dyDescent="0.25">
      <c r="A192" t="s">
        <v>32</v>
      </c>
      <c r="B192" t="s">
        <v>312</v>
      </c>
      <c r="C192" t="s">
        <v>35</v>
      </c>
      <c r="D192" s="11">
        <v>44350</v>
      </c>
      <c r="E192">
        <f>VLOOKUP(A192,home!$A$2:$E$405,3,FALSE)</f>
        <v>1.24444444444444</v>
      </c>
      <c r="F192">
        <f>VLOOKUP(B192,home!$B$2:$E$405,3,FALSE)</f>
        <v>0.67</v>
      </c>
      <c r="G192">
        <f>VLOOKUP(C192,away!$B$2:$E$405,4,FALSE)</f>
        <v>0.8</v>
      </c>
      <c r="H192">
        <f>VLOOKUP(A192,away!$A$2:$E$405,3,FALSE)</f>
        <v>1.1244444444444399</v>
      </c>
      <c r="I192">
        <f>VLOOKUP(C192,away!$B$2:$E$405,3,FALSE)</f>
        <v>1.74</v>
      </c>
      <c r="J192">
        <f>VLOOKUP(B192,home!$B$2:$E$405,4,FALSE)</f>
        <v>0.89</v>
      </c>
      <c r="K192" s="3">
        <f t="shared" si="336"/>
        <v>0.66702222222221996</v>
      </c>
      <c r="L192" s="3">
        <f t="shared" si="337"/>
        <v>1.7413146666666597</v>
      </c>
      <c r="M192" s="5">
        <f t="shared" si="338"/>
        <v>8.9964791667280899E-2</v>
      </c>
      <c r="N192" s="5">
        <f t="shared" si="339"/>
        <v>6.0008515259668757E-2</v>
      </c>
      <c r="O192" s="5">
        <f t="shared" si="340"/>
        <v>0.15665701121384673</v>
      </c>
      <c r="P192" s="5">
        <f t="shared" si="341"/>
        <v>0.10449370774655127</v>
      </c>
      <c r="Q192" s="5">
        <f t="shared" si="342"/>
        <v>2.0013506600380124E-2</v>
      </c>
      <c r="R192" s="5">
        <f t="shared" si="343"/>
        <v>0.13639457563141733</v>
      </c>
      <c r="S192" s="5">
        <f t="shared" si="344"/>
        <v>3.0342244883430194E-2</v>
      </c>
      <c r="T192" s="5">
        <f t="shared" si="345"/>
        <v>3.4849812574671915E-2</v>
      </c>
      <c r="U192" s="5">
        <f t="shared" si="346"/>
        <v>9.0978212936724631E-2</v>
      </c>
      <c r="V192" s="5">
        <f t="shared" si="347"/>
        <v>3.9158203639254536E-3</v>
      </c>
      <c r="W192" s="5">
        <f t="shared" si="348"/>
        <v>4.4498178823482058E-3</v>
      </c>
      <c r="X192" s="5">
        <f t="shared" si="349"/>
        <v>7.7485331425285082E-3</v>
      </c>
      <c r="Y192" s="5">
        <f t="shared" si="350"/>
        <v>6.7463172031187969E-3</v>
      </c>
      <c r="Z192" s="5">
        <f t="shared" si="351"/>
        <v>7.9168625000254012E-2</v>
      </c>
      <c r="AA192" s="5">
        <f t="shared" si="352"/>
        <v>5.2807232177947028E-2</v>
      </c>
      <c r="AB192" s="5">
        <f t="shared" si="353"/>
        <v>1.7611798678369473E-2</v>
      </c>
      <c r="AC192" s="5">
        <f t="shared" si="354"/>
        <v>2.8426300244301133E-4</v>
      </c>
      <c r="AD192" s="5">
        <f t="shared" si="355"/>
        <v>7.4203185309201834E-4</v>
      </c>
      <c r="AE192" s="5">
        <f t="shared" si="356"/>
        <v>1.2921109489229716E-3</v>
      </c>
      <c r="AF192" s="5">
        <f t="shared" si="357"/>
        <v>1.1249858731600729E-3</v>
      </c>
      <c r="AG192" s="5">
        <f t="shared" si="358"/>
        <v>6.5298480024214458E-4</v>
      </c>
      <c r="AH192" s="5">
        <f t="shared" si="359"/>
        <v>3.4464371963193768E-2</v>
      </c>
      <c r="AI192" s="5">
        <f t="shared" si="360"/>
        <v>2.298850197438268E-2</v>
      </c>
      <c r="AJ192" s="5">
        <f t="shared" si="361"/>
        <v>7.6669208362563131E-3</v>
      </c>
      <c r="AK192" s="5">
        <f t="shared" si="362"/>
        <v>1.7046688579338424E-3</v>
      </c>
      <c r="AL192" s="5">
        <f t="shared" si="363"/>
        <v>1.3206808819295055E-5</v>
      </c>
      <c r="AM192" s="5">
        <f t="shared" si="364"/>
        <v>9.8990347121822035E-5</v>
      </c>
      <c r="AN192" s="5">
        <f t="shared" si="365"/>
        <v>1.7237334330165246E-4</v>
      </c>
      <c r="AO192" s="5">
        <f t="shared" si="366"/>
        <v>1.5007811541676734E-4</v>
      </c>
      <c r="AP192" s="5">
        <f t="shared" si="367"/>
        <v>8.7111074506969577E-5</v>
      </c>
      <c r="AQ192" s="5">
        <f t="shared" si="368"/>
        <v>3.7921947917019568E-5</v>
      </c>
      <c r="AR192" s="5">
        <f t="shared" si="369"/>
        <v>1.2002663275392891E-2</v>
      </c>
      <c r="AS192" s="5">
        <f t="shared" si="370"/>
        <v>8.0060431305375955E-3</v>
      </c>
      <c r="AT192" s="5">
        <f t="shared" si="371"/>
        <v>2.6701043400690627E-3</v>
      </c>
      <c r="AU192" s="5">
        <f t="shared" si="372"/>
        <v>5.9367297682602009E-4</v>
      </c>
      <c r="AV192" s="5">
        <f t="shared" si="373"/>
        <v>9.8998267068943095E-5</v>
      </c>
      <c r="AW192" s="5">
        <f t="shared" si="374"/>
        <v>4.2610139028727202E-7</v>
      </c>
      <c r="AX192" s="5">
        <f t="shared" si="375"/>
        <v>1.1004793552624435E-5</v>
      </c>
      <c r="AY192" s="5">
        <f t="shared" si="376"/>
        <v>1.9162808416823623E-5</v>
      </c>
      <c r="AZ192" s="5">
        <f t="shared" si="377"/>
        <v>1.6684239675369146E-5</v>
      </c>
      <c r="BA192" s="5">
        <f t="shared" si="378"/>
        <v>9.6841704163006956E-6</v>
      </c>
      <c r="BB192" s="5">
        <f t="shared" si="379"/>
        <v>4.2157969951009423E-6</v>
      </c>
      <c r="BC192" s="5">
        <f t="shared" si="380"/>
        <v>1.4682058278516989E-6</v>
      </c>
      <c r="BD192" s="5">
        <f t="shared" si="381"/>
        <v>3.4834022667504941E-3</v>
      </c>
      <c r="BE192" s="5">
        <f t="shared" si="382"/>
        <v>2.3235067208618324E-3</v>
      </c>
      <c r="BF192" s="5">
        <f t="shared" si="383"/>
        <v>7.7491530814876143E-4</v>
      </c>
      <c r="BG192" s="5">
        <f t="shared" si="384"/>
        <v>1.7229524362513441E-4</v>
      </c>
      <c r="BH192" s="5">
        <f t="shared" si="385"/>
        <v>2.8731189070288983E-5</v>
      </c>
      <c r="BI192" s="5">
        <f t="shared" si="386"/>
        <v>3.8328683161501849E-6</v>
      </c>
      <c r="BJ192" s="8">
        <f t="shared" si="387"/>
        <v>0.13823731098128181</v>
      </c>
      <c r="BK192" s="8">
        <f t="shared" si="388"/>
        <v>0.22903319728086699</v>
      </c>
      <c r="BL192" s="8">
        <f t="shared" si="389"/>
        <v>0.55143145985673891</v>
      </c>
      <c r="BM192" s="8">
        <f t="shared" si="390"/>
        <v>0.43031974829297009</v>
      </c>
      <c r="BN192" s="8">
        <f t="shared" si="391"/>
        <v>0.56753210811914512</v>
      </c>
    </row>
    <row r="193" spans="1:66" x14ac:dyDescent="0.25">
      <c r="A193" t="s">
        <v>32</v>
      </c>
      <c r="B193" t="s">
        <v>212</v>
      </c>
      <c r="C193" t="s">
        <v>311</v>
      </c>
      <c r="D193" s="11">
        <v>44350</v>
      </c>
      <c r="E193">
        <f>VLOOKUP(A193,home!$A$2:$E$405,3,FALSE)</f>
        <v>1.24444444444444</v>
      </c>
      <c r="F193">
        <f>VLOOKUP(B193,home!$B$2:$E$405,3,FALSE)</f>
        <v>0.67</v>
      </c>
      <c r="G193">
        <f>VLOOKUP(C193,away!$B$2:$E$405,4,FALSE)</f>
        <v>1.07</v>
      </c>
      <c r="H193">
        <f>VLOOKUP(A193,away!$A$2:$E$405,3,FALSE)</f>
        <v>1.1244444444444399</v>
      </c>
      <c r="I193">
        <f>VLOOKUP(C193,away!$B$2:$E$405,3,FALSE)</f>
        <v>0.87</v>
      </c>
      <c r="J193">
        <f>VLOOKUP(B193,home!$B$2:$E$405,4,FALSE)</f>
        <v>1.26</v>
      </c>
      <c r="K193" s="3">
        <f t="shared" si="336"/>
        <v>0.89214222222221917</v>
      </c>
      <c r="L193" s="3">
        <f t="shared" si="337"/>
        <v>1.232615999999995</v>
      </c>
      <c r="M193" s="5">
        <f t="shared" si="338"/>
        <v>0.11946184799547915</v>
      </c>
      <c r="N193" s="5">
        <f t="shared" si="339"/>
        <v>0.10657695854145972</v>
      </c>
      <c r="O193" s="5">
        <f t="shared" si="340"/>
        <v>0.14725058522879492</v>
      </c>
      <c r="P193" s="5">
        <f t="shared" si="341"/>
        <v>0.13136846432953936</v>
      </c>
      <c r="Q193" s="5">
        <f t="shared" si="342"/>
        <v>4.7540902315431594E-2</v>
      </c>
      <c r="R193" s="5">
        <f t="shared" si="343"/>
        <v>9.0751713681187784E-2</v>
      </c>
      <c r="S193" s="5">
        <f t="shared" si="344"/>
        <v>3.6115449639106859E-2</v>
      </c>
      <c r="T193" s="5">
        <f t="shared" si="345"/>
        <v>5.8599676848437782E-2</v>
      </c>
      <c r="U193" s="5">
        <f t="shared" si="346"/>
        <v>8.0963435514009446E-2</v>
      </c>
      <c r="V193" s="5">
        <f t="shared" si="347"/>
        <v>4.4127813721562331E-3</v>
      </c>
      <c r="W193" s="5">
        <f t="shared" si="348"/>
        <v>1.4137748746046197E-2</v>
      </c>
      <c r="X193" s="5">
        <f t="shared" si="349"/>
        <v>1.7426415308356407E-2</v>
      </c>
      <c r="Y193" s="5">
        <f t="shared" si="350"/>
        <v>1.074003916586248E-2</v>
      </c>
      <c r="Z193" s="5">
        <f t="shared" si="351"/>
        <v>3.7287338103616854E-2</v>
      </c>
      <c r="AA193" s="5">
        <f t="shared" si="352"/>
        <v>3.3265608676511967E-2</v>
      </c>
      <c r="AB193" s="5">
        <f t="shared" si="353"/>
        <v>1.483882702411906E-2</v>
      </c>
      <c r="AC193" s="5">
        <f t="shared" si="354"/>
        <v>3.0328736852460402E-4</v>
      </c>
      <c r="AD193" s="5">
        <f t="shared" si="355"/>
        <v>3.1532206458792615E-3</v>
      </c>
      <c r="AE193" s="5">
        <f t="shared" si="356"/>
        <v>3.8867102196410955E-3</v>
      </c>
      <c r="AF193" s="5">
        <f t="shared" si="357"/>
        <v>2.3954106020465551E-3</v>
      </c>
      <c r="AG193" s="5">
        <f t="shared" si="358"/>
        <v>9.8420714488406868E-4</v>
      </c>
      <c r="AH193" s="5">
        <f t="shared" si="359"/>
        <v>1.1490242385981899E-2</v>
      </c>
      <c r="AI193" s="5">
        <f t="shared" si="360"/>
        <v>1.0250930376101825E-2</v>
      </c>
      <c r="AJ193" s="5">
        <f t="shared" si="361"/>
        <v>4.5726439027903645E-3</v>
      </c>
      <c r="AK193" s="5">
        <f t="shared" si="362"/>
        <v>1.3598162309554258E-3</v>
      </c>
      <c r="AL193" s="5">
        <f t="shared" si="363"/>
        <v>1.3340625989690735E-5</v>
      </c>
      <c r="AM193" s="5">
        <f t="shared" si="364"/>
        <v>5.626242548343413E-4</v>
      </c>
      <c r="AN193" s="5">
        <f t="shared" si="365"/>
        <v>6.9349965849688352E-4</v>
      </c>
      <c r="AO193" s="5">
        <f t="shared" si="366"/>
        <v>4.2740938752889565E-4</v>
      </c>
      <c r="AP193" s="5">
        <f t="shared" si="367"/>
        <v>1.7561054987277178E-4</v>
      </c>
      <c r="AQ193" s="5">
        <f t="shared" si="368"/>
        <v>5.4115093385493883E-5</v>
      </c>
      <c r="AR193" s="5">
        <f t="shared" si="369"/>
        <v>2.8326113217678824E-3</v>
      </c>
      <c r="AS193" s="5">
        <f t="shared" si="370"/>
        <v>2.5270921592938159E-3</v>
      </c>
      <c r="AT193" s="5">
        <f t="shared" si="371"/>
        <v>1.1272628073763654E-3</v>
      </c>
      <c r="AU193" s="5">
        <f t="shared" si="372"/>
        <v>3.352262486670694E-4</v>
      </c>
      <c r="AV193" s="5">
        <f t="shared" si="373"/>
        <v>7.4767372608264377E-5</v>
      </c>
      <c r="AW193" s="5">
        <f t="shared" si="374"/>
        <v>4.0750749643488577E-7</v>
      </c>
      <c r="AX193" s="5">
        <f t="shared" si="375"/>
        <v>8.365680883067152E-5</v>
      </c>
      <c r="AY193" s="5">
        <f t="shared" si="376"/>
        <v>1.0311672107362657E-4</v>
      </c>
      <c r="AZ193" s="5">
        <f t="shared" si="377"/>
        <v>6.3551660131444396E-5</v>
      </c>
      <c r="BA193" s="5">
        <f t="shared" si="378"/>
        <v>2.6111597701526732E-5</v>
      </c>
      <c r="BB193" s="5">
        <f t="shared" si="379"/>
        <v>8.0463932781162334E-6</v>
      </c>
      <c r="BC193" s="5">
        <f t="shared" si="380"/>
        <v>1.9836226193796964E-6</v>
      </c>
      <c r="BD193" s="5">
        <f t="shared" si="381"/>
        <v>5.8192033949870442E-4</v>
      </c>
      <c r="BE193" s="5">
        <f t="shared" si="382"/>
        <v>5.1915570483668239E-4</v>
      </c>
      <c r="BF193" s="5">
        <f t="shared" si="383"/>
        <v>2.3158036209617011E-4</v>
      </c>
      <c r="BG193" s="5">
        <f t="shared" si="384"/>
        <v>6.8867539621167808E-5</v>
      </c>
      <c r="BH193" s="5">
        <f t="shared" si="385"/>
        <v>1.5359909959151341E-5</v>
      </c>
      <c r="BI193" s="5">
        <f t="shared" si="386"/>
        <v>2.7406448408180954E-6</v>
      </c>
      <c r="BJ193" s="8">
        <f t="shared" si="387"/>
        <v>0.26764101528579831</v>
      </c>
      <c r="BK193" s="8">
        <f t="shared" si="388"/>
        <v>0.29177828805186945</v>
      </c>
      <c r="BL193" s="8">
        <f t="shared" si="389"/>
        <v>0.40306038743101869</v>
      </c>
      <c r="BM193" s="8">
        <f t="shared" si="390"/>
        <v>0.35671384756683355</v>
      </c>
      <c r="BN193" s="8">
        <f t="shared" si="391"/>
        <v>0.6429504720918926</v>
      </c>
    </row>
    <row r="194" spans="1:66" x14ac:dyDescent="0.25">
      <c r="A194" t="s">
        <v>213</v>
      </c>
      <c r="B194" t="s">
        <v>221</v>
      </c>
      <c r="C194" t="s">
        <v>216</v>
      </c>
      <c r="D194" s="11">
        <v>44350</v>
      </c>
      <c r="E194">
        <f>VLOOKUP(A194,home!$A$2:$E$405,3,FALSE)</f>
        <v>1.24242424242424</v>
      </c>
      <c r="F194">
        <f>VLOOKUP(B194,home!$B$2:$E$405,3,FALSE)</f>
        <v>1.04</v>
      </c>
      <c r="G194">
        <f>VLOOKUP(C194,away!$B$2:$E$405,4,FALSE)</f>
        <v>1.66</v>
      </c>
      <c r="H194">
        <f>VLOOKUP(A194,away!$A$2:$E$405,3,FALSE)</f>
        <v>1.1565656565656599</v>
      </c>
      <c r="I194">
        <f>VLOOKUP(C194,away!$B$2:$E$405,3,FALSE)</f>
        <v>0.85</v>
      </c>
      <c r="J194">
        <f>VLOOKUP(B194,home!$B$2:$E$405,4,FALSE)</f>
        <v>0.81</v>
      </c>
      <c r="K194" s="3">
        <f t="shared" si="336"/>
        <v>2.1449212121212078</v>
      </c>
      <c r="L194" s="3">
        <f t="shared" si="337"/>
        <v>0.79629545454545692</v>
      </c>
      <c r="M194" s="5">
        <f t="shared" si="338"/>
        <v>5.2801447880503456E-2</v>
      </c>
      <c r="N194" s="5">
        <f t="shared" si="339"/>
        <v>0.11325494558960424</v>
      </c>
      <c r="O194" s="5">
        <f t="shared" si="340"/>
        <v>4.2045552940663755E-2</v>
      </c>
      <c r="P194" s="5">
        <f t="shared" si="341"/>
        <v>9.0184398377794905E-2</v>
      </c>
      <c r="Q194" s="5">
        <f t="shared" si="342"/>
        <v>0.12146146758638771</v>
      </c>
      <c r="R194" s="5">
        <f t="shared" si="343"/>
        <v>1.6740341345250459E-2</v>
      </c>
      <c r="S194" s="5">
        <f t="shared" si="344"/>
        <v>3.8508535453286079E-2</v>
      </c>
      <c r="T194" s="5">
        <f t="shared" si="345"/>
        <v>9.6719214541460888E-2</v>
      </c>
      <c r="U194" s="5">
        <f t="shared" si="346"/>
        <v>3.5906713249577379E-2</v>
      </c>
      <c r="V194" s="5">
        <f t="shared" si="347"/>
        <v>7.3080258247718811E-3</v>
      </c>
      <c r="W194" s="5">
        <f t="shared" si="348"/>
        <v>8.6841759427138523E-2</v>
      </c>
      <c r="X194" s="5">
        <f t="shared" si="349"/>
        <v>6.9151698296560496E-2</v>
      </c>
      <c r="Y194" s="5">
        <f t="shared" si="350"/>
        <v>2.7532591513824967E-2</v>
      </c>
      <c r="Z194" s="5">
        <f t="shared" si="351"/>
        <v>4.4434192402541062E-3</v>
      </c>
      <c r="AA194" s="5">
        <f t="shared" si="352"/>
        <v>9.5307841827685334E-3</v>
      </c>
      <c r="AB194" s="5">
        <f t="shared" si="353"/>
        <v>1.0221390580884761E-2</v>
      </c>
      <c r="AC194" s="5">
        <f t="shared" si="354"/>
        <v>7.8012765131460157E-4</v>
      </c>
      <c r="AD194" s="5">
        <f t="shared" si="355"/>
        <v>4.6567182973299051E-2</v>
      </c>
      <c r="AE194" s="5">
        <f t="shared" si="356"/>
        <v>3.708123613262463E-2</v>
      </c>
      <c r="AF194" s="5">
        <f t="shared" si="357"/>
        <v>1.4763809890667876E-2</v>
      </c>
      <c r="AG194" s="5">
        <f t="shared" si="358"/>
        <v>3.9187849025706959E-3</v>
      </c>
      <c r="AH194" s="5">
        <f t="shared" si="359"/>
        <v>8.8456863591354303E-4</v>
      </c>
      <c r="AI194" s="5">
        <f t="shared" si="360"/>
        <v>1.8973300307480799E-3</v>
      </c>
      <c r="AJ194" s="5">
        <f t="shared" si="361"/>
        <v>2.0348117146730704E-3</v>
      </c>
      <c r="AK194" s="5">
        <f t="shared" si="362"/>
        <v>1.4548369364916656E-3</v>
      </c>
      <c r="AL194" s="5">
        <f t="shared" si="363"/>
        <v>5.3298040652909977E-5</v>
      </c>
      <c r="AM194" s="5">
        <f t="shared" si="364"/>
        <v>1.9976587709631729E-2</v>
      </c>
      <c r="AN194" s="5">
        <f t="shared" si="365"/>
        <v>1.5907265990508387E-2</v>
      </c>
      <c r="AO194" s="5">
        <f t="shared" si="366"/>
        <v>6.3334418012436821E-3</v>
      </c>
      <c r="AP194" s="5">
        <f t="shared" si="367"/>
        <v>1.681096972652845E-3</v>
      </c>
      <c r="AQ194" s="5">
        <f t="shared" si="368"/>
        <v>3.3466246949339718E-4</v>
      </c>
      <c r="AR194" s="5">
        <f t="shared" si="369"/>
        <v>1.4087559680228594E-4</v>
      </c>
      <c r="AS194" s="5">
        <f t="shared" si="370"/>
        <v>3.0216705585145773E-4</v>
      </c>
      <c r="AT194" s="5">
        <f t="shared" si="371"/>
        <v>3.2406226385000273E-4</v>
      </c>
      <c r="AU194" s="5">
        <f t="shared" si="372"/>
        <v>2.3169600792663026E-4</v>
      </c>
      <c r="AV194" s="5">
        <f t="shared" si="373"/>
        <v>1.2424242054140811E-4</v>
      </c>
      <c r="AW194" s="5">
        <f t="shared" si="374"/>
        <v>2.5286826213743348E-6</v>
      </c>
      <c r="AX194" s="5">
        <f t="shared" si="375"/>
        <v>7.1413677873648261E-3</v>
      </c>
      <c r="AY194" s="5">
        <f t="shared" si="376"/>
        <v>5.6866387083159588E-3</v>
      </c>
      <c r="AZ194" s="5">
        <f t="shared" si="377"/>
        <v>2.264122277537123E-3</v>
      </c>
      <c r="BA194" s="5">
        <f t="shared" si="378"/>
        <v>6.0097009271263958E-4</v>
      </c>
      <c r="BB194" s="5">
        <f t="shared" si="379"/>
        <v>1.1963743828620916E-4</v>
      </c>
      <c r="BC194" s="5">
        <f t="shared" si="380"/>
        <v>1.9053349660154203E-5</v>
      </c>
      <c r="BD194" s="5">
        <f t="shared" si="381"/>
        <v>1.869643289833979E-5</v>
      </c>
      <c r="BE194" s="5">
        <f t="shared" si="382"/>
        <v>4.0102375514649808E-5</v>
      </c>
      <c r="BF194" s="5">
        <f t="shared" si="383"/>
        <v>4.3008217948911264E-5</v>
      </c>
      <c r="BG194" s="5">
        <f t="shared" si="384"/>
        <v>3.0749746324717284E-5</v>
      </c>
      <c r="BH194" s="5">
        <f t="shared" si="385"/>
        <v>1.6488945789808056E-5</v>
      </c>
      <c r="BI194" s="5">
        <f t="shared" si="386"/>
        <v>7.0734979180151945E-6</v>
      </c>
      <c r="BJ194" s="8">
        <f t="shared" si="387"/>
        <v>0.67735753545154609</v>
      </c>
      <c r="BK194" s="8">
        <f t="shared" si="388"/>
        <v>0.19532247193663979</v>
      </c>
      <c r="BL194" s="8">
        <f t="shared" si="389"/>
        <v>0.12199549217833745</v>
      </c>
      <c r="BM194" s="8">
        <f t="shared" si="390"/>
        <v>0.55694665506087848</v>
      </c>
      <c r="BN194" s="8">
        <f t="shared" si="391"/>
        <v>0.43648815372020455</v>
      </c>
    </row>
    <row r="195" spans="1:66" x14ac:dyDescent="0.25">
      <c r="A195" t="s">
        <v>213</v>
      </c>
      <c r="B195" t="s">
        <v>314</v>
      </c>
      <c r="C195" t="s">
        <v>215</v>
      </c>
      <c r="D195" s="11">
        <v>44350</v>
      </c>
      <c r="E195">
        <f>VLOOKUP(A195,home!$A$2:$E$405,3,FALSE)</f>
        <v>1.24242424242424</v>
      </c>
      <c r="F195">
        <f>VLOOKUP(B195,home!$B$2:$E$405,3,FALSE)</f>
        <v>0.8</v>
      </c>
      <c r="G195">
        <f>VLOOKUP(C195,away!$B$2:$E$405,4,FALSE)</f>
        <v>1.06</v>
      </c>
      <c r="H195">
        <f>VLOOKUP(A195,away!$A$2:$E$405,3,FALSE)</f>
        <v>1.1565656565656599</v>
      </c>
      <c r="I195">
        <f>VLOOKUP(C195,away!$B$2:$E$405,3,FALSE)</f>
        <v>1.06</v>
      </c>
      <c r="J195">
        <f>VLOOKUP(B195,home!$B$2:$E$405,4,FALSE)</f>
        <v>1.57</v>
      </c>
      <c r="K195" s="3">
        <f t="shared" si="336"/>
        <v>1.0535757575757556</v>
      </c>
      <c r="L195" s="3">
        <f t="shared" si="337"/>
        <v>1.9247565656565713</v>
      </c>
      <c r="M195" s="5">
        <f t="shared" si="338"/>
        <v>5.0877610564317277E-2</v>
      </c>
      <c r="N195" s="5">
        <f t="shared" si="339"/>
        <v>5.3603417093944838E-2</v>
      </c>
      <c r="O195" s="5">
        <f t="shared" si="340"/>
        <v>9.7927014978587801E-2</v>
      </c>
      <c r="P195" s="5">
        <f t="shared" si="341"/>
        <v>0.103173528993198</v>
      </c>
      <c r="Q195" s="5">
        <f t="shared" si="342"/>
        <v>2.8237630386701067E-2</v>
      </c>
      <c r="R195" s="5">
        <f t="shared" si="343"/>
        <v>9.4242832517593175E-2</v>
      </c>
      <c r="S195" s="5">
        <f t="shared" si="344"/>
        <v>5.2305802920194162E-2</v>
      </c>
      <c r="T195" s="5">
        <f t="shared" si="345"/>
        <v>5.4350564485386374E-2</v>
      </c>
      <c r="U195" s="5">
        <f t="shared" si="346"/>
        <v>9.9291963665808267E-2</v>
      </c>
      <c r="V195" s="5">
        <f t="shared" si="347"/>
        <v>1.1785525246528277E-2</v>
      </c>
      <c r="W195" s="5">
        <f t="shared" si="348"/>
        <v>9.9168276089375874E-3</v>
      </c>
      <c r="X195" s="5">
        <f t="shared" si="349"/>
        <v>1.9087479050786976E-2</v>
      </c>
      <c r="Y195" s="5">
        <f t="shared" si="350"/>
        <v>1.8369375312417252E-2</v>
      </c>
      <c r="Z195" s="5">
        <f t="shared" si="351"/>
        <v>6.0464836884770022E-2</v>
      </c>
      <c r="AA195" s="5">
        <f t="shared" si="352"/>
        <v>6.3704286327566056E-2</v>
      </c>
      <c r="AB195" s="5">
        <f t="shared" si="353"/>
        <v>3.3558645864194124E-2</v>
      </c>
      <c r="AC195" s="5">
        <f t="shared" si="354"/>
        <v>1.493724618299433E-3</v>
      </c>
      <c r="AD195" s="5">
        <f t="shared" si="355"/>
        <v>2.6120322902086464E-3</v>
      </c>
      <c r="AE195" s="5">
        <f t="shared" si="356"/>
        <v>5.0275263002860617E-3</v>
      </c>
      <c r="AF195" s="5">
        <f t="shared" si="357"/>
        <v>4.8383821277433459E-3</v>
      </c>
      <c r="AG195" s="5">
        <f t="shared" si="358"/>
        <v>3.1042359225098054E-3</v>
      </c>
      <c r="AH195" s="5">
        <f t="shared" si="359"/>
        <v>2.9095022946328684E-2</v>
      </c>
      <c r="AI195" s="5">
        <f t="shared" si="360"/>
        <v>3.0653810842362232E-2</v>
      </c>
      <c r="AJ195" s="5">
        <f t="shared" si="361"/>
        <v>1.6148055990412847E-2</v>
      </c>
      <c r="AK195" s="5">
        <f t="shared" si="362"/>
        <v>5.6710667744916459E-3</v>
      </c>
      <c r="AL195" s="5">
        <f t="shared" si="363"/>
        <v>1.2116358335590258E-4</v>
      </c>
      <c r="AM195" s="5">
        <f t="shared" si="364"/>
        <v>5.5039477979378234E-4</v>
      </c>
      <c r="AN195" s="5">
        <f t="shared" si="365"/>
        <v>1.0593759661111852E-3</v>
      </c>
      <c r="AO195" s="5">
        <f t="shared" si="366"/>
        <v>1.0195204231356388E-3</v>
      </c>
      <c r="AP195" s="5">
        <f t="shared" si="367"/>
        <v>6.5410954275042885E-4</v>
      </c>
      <c r="AQ195" s="5">
        <f t="shared" si="368"/>
        <v>3.1475040926687645E-4</v>
      </c>
      <c r="AR195" s="5">
        <f t="shared" si="369"/>
        <v>1.1200167288774938E-2</v>
      </c>
      <c r="AS195" s="5">
        <f t="shared" si="370"/>
        <v>1.1800224736246253E-2</v>
      </c>
      <c r="AT195" s="5">
        <f t="shared" si="371"/>
        <v>6.216215358027407E-3</v>
      </c>
      <c r="AU195" s="5">
        <f t="shared" si="372"/>
        <v>2.1830846016959245E-3</v>
      </c>
      <c r="AV195" s="5">
        <f t="shared" si="373"/>
        <v>5.7501125327093759E-4</v>
      </c>
      <c r="AW195" s="5">
        <f t="shared" si="374"/>
        <v>6.8251340715463529E-6</v>
      </c>
      <c r="AX195" s="5">
        <f t="shared" si="375"/>
        <v>9.6647099514495858E-5</v>
      </c>
      <c r="AY195" s="5">
        <f t="shared" si="376"/>
        <v>1.8602213934218987E-4</v>
      </c>
      <c r="AZ195" s="5">
        <f t="shared" si="377"/>
        <v>1.7902366702818084E-4</v>
      </c>
      <c r="BA195" s="5">
        <f t="shared" si="378"/>
        <v>1.1485899284013563E-4</v>
      </c>
      <c r="BB195" s="5">
        <f t="shared" si="379"/>
        <v>5.5268900148438047E-5</v>
      </c>
      <c r="BC195" s="5">
        <f t="shared" si="380"/>
        <v>2.1275835687464703E-5</v>
      </c>
      <c r="BD195" s="5">
        <f t="shared" si="381"/>
        <v>3.5929325875869241E-3</v>
      </c>
      <c r="BE195" s="5">
        <f t="shared" si="382"/>
        <v>3.7854266728855131E-3</v>
      </c>
      <c r="BF195" s="5">
        <f t="shared" si="383"/>
        <v>1.9941168873164128E-3</v>
      </c>
      <c r="BG195" s="5">
        <f t="shared" si="384"/>
        <v>7.0031773674966605E-4</v>
      </c>
      <c r="BH195" s="5">
        <f t="shared" si="385"/>
        <v>1.8445944750994196E-4</v>
      </c>
      <c r="BI195" s="5">
        <f t="shared" si="386"/>
        <v>3.88684004304585E-5</v>
      </c>
      <c r="BJ195" s="8">
        <f t="shared" si="387"/>
        <v>0.20339871833454076</v>
      </c>
      <c r="BK195" s="8">
        <f t="shared" si="388"/>
        <v>0.21994337806523523</v>
      </c>
      <c r="BL195" s="8">
        <f t="shared" si="389"/>
        <v>0.51256352487783918</v>
      </c>
      <c r="BM195" s="8">
        <f t="shared" si="390"/>
        <v>0.56812922662277243</v>
      </c>
      <c r="BN195" s="8">
        <f t="shared" si="391"/>
        <v>0.42806203453434216</v>
      </c>
    </row>
    <row r="196" spans="1:66" x14ac:dyDescent="0.25">
      <c r="A196" t="s">
        <v>213</v>
      </c>
      <c r="B196" t="s">
        <v>315</v>
      </c>
      <c r="C196" t="s">
        <v>223</v>
      </c>
      <c r="D196" s="11">
        <v>44350</v>
      </c>
      <c r="E196">
        <f>VLOOKUP(A196,home!$A$2:$E$405,3,FALSE)</f>
        <v>1.24242424242424</v>
      </c>
      <c r="F196">
        <f>VLOOKUP(B196,home!$B$2:$E$405,3,FALSE)</f>
        <v>2.36</v>
      </c>
      <c r="G196">
        <f>VLOOKUP(C196,away!$B$2:$E$405,4,FALSE)</f>
        <v>0.86</v>
      </c>
      <c r="H196">
        <f>VLOOKUP(A196,away!$A$2:$E$405,3,FALSE)</f>
        <v>1.1565656565656599</v>
      </c>
      <c r="I196">
        <f>VLOOKUP(C196,away!$B$2:$E$405,3,FALSE)</f>
        <v>0.8</v>
      </c>
      <c r="J196">
        <f>VLOOKUP(B196,home!$B$2:$E$405,4,FALSE)</f>
        <v>0.11</v>
      </c>
      <c r="K196" s="3">
        <f t="shared" si="336"/>
        <v>2.5216242424242372</v>
      </c>
      <c r="L196" s="3">
        <f t="shared" si="337"/>
        <v>0.10177777777777808</v>
      </c>
      <c r="M196" s="5">
        <f t="shared" si="338"/>
        <v>7.2555606840736045E-2</v>
      </c>
      <c r="N196" s="5">
        <f t="shared" si="339"/>
        <v>0.18295797713340184</v>
      </c>
      <c r="O196" s="5">
        <f t="shared" si="340"/>
        <v>7.3845484295682667E-3</v>
      </c>
      <c r="P196" s="5">
        <f t="shared" si="341"/>
        <v>1.8621056339355173E-2</v>
      </c>
      <c r="Q196" s="5">
        <f t="shared" si="342"/>
        <v>0.23067563524224272</v>
      </c>
      <c r="R196" s="5">
        <f t="shared" si="343"/>
        <v>3.7579146452691947E-4</v>
      </c>
      <c r="S196" s="5">
        <f t="shared" si="344"/>
        <v>1.1947517024926929E-3</v>
      </c>
      <c r="T196" s="5">
        <f t="shared" si="345"/>
        <v>2.3477653542432766E-2</v>
      </c>
      <c r="U196" s="5">
        <f t="shared" si="346"/>
        <v>9.4760486704718796E-4</v>
      </c>
      <c r="V196" s="5">
        <f t="shared" si="347"/>
        <v>3.4069713687923743E-5</v>
      </c>
      <c r="W196" s="5">
        <f t="shared" si="348"/>
        <v>0.19389242465448331</v>
      </c>
      <c r="X196" s="5">
        <f t="shared" si="349"/>
        <v>1.9733940109278578E-2</v>
      </c>
      <c r="Y196" s="5">
        <f t="shared" si="350"/>
        <v>1.004238285561068E-3</v>
      </c>
      <c r="Z196" s="5">
        <f t="shared" si="351"/>
        <v>1.2749073389135527E-5</v>
      </c>
      <c r="AA196" s="5">
        <f t="shared" si="352"/>
        <v>3.2148372526489878E-5</v>
      </c>
      <c r="AB196" s="5">
        <f t="shared" si="353"/>
        <v>4.0533057758641111E-5</v>
      </c>
      <c r="AC196" s="5">
        <f t="shared" si="354"/>
        <v>5.4648951824039003E-7</v>
      </c>
      <c r="AD196" s="5">
        <f t="shared" si="355"/>
        <v>0.12223095960778997</v>
      </c>
      <c r="AE196" s="5">
        <f t="shared" si="356"/>
        <v>1.2440395444526213E-2</v>
      </c>
      <c r="AF196" s="5">
        <f t="shared" si="357"/>
        <v>6.3307790151033569E-4</v>
      </c>
      <c r="AG196" s="5">
        <f t="shared" si="358"/>
        <v>2.147775399198034E-5</v>
      </c>
      <c r="AH196" s="5">
        <f t="shared" si="359"/>
        <v>3.2439308956800483E-7</v>
      </c>
      <c r="AI196" s="5">
        <f t="shared" si="360"/>
        <v>8.1799747872957786E-7</v>
      </c>
      <c r="AJ196" s="5">
        <f t="shared" si="361"/>
        <v>1.0313411363032042E-6</v>
      </c>
      <c r="AK196" s="5">
        <f t="shared" si="362"/>
        <v>8.6688493717050636E-7</v>
      </c>
      <c r="AL196" s="5">
        <f t="shared" si="363"/>
        <v>5.6101589118309092E-9</v>
      </c>
      <c r="AM196" s="5">
        <f t="shared" si="364"/>
        <v>6.1644110184356192E-2</v>
      </c>
      <c r="AN196" s="5">
        <f t="shared" si="365"/>
        <v>6.27400054765227E-3</v>
      </c>
      <c r="AO196" s="5">
        <f t="shared" si="366"/>
        <v>3.1927691675830524E-4</v>
      </c>
      <c r="AP196" s="5">
        <f t="shared" si="367"/>
        <v>1.0831765027800314E-5</v>
      </c>
      <c r="AQ196" s="5">
        <f t="shared" si="368"/>
        <v>2.7560824348514203E-7</v>
      </c>
      <c r="AR196" s="5">
        <f t="shared" si="369"/>
        <v>6.6032015565398522E-9</v>
      </c>
      <c r="AS196" s="5">
        <f t="shared" si="370"/>
        <v>1.665079312258435E-8</v>
      </c>
      <c r="AT196" s="5">
        <f t="shared" si="371"/>
        <v>2.0993521796749735E-8</v>
      </c>
      <c r="AU196" s="5">
        <f t="shared" si="372"/>
        <v>1.7645924498848586E-8</v>
      </c>
      <c r="AV196" s="5">
        <f t="shared" si="373"/>
        <v>1.1124097749071086E-8</v>
      </c>
      <c r="AW196" s="5">
        <f t="shared" si="374"/>
        <v>3.999502730798617E-11</v>
      </c>
      <c r="AX196" s="5">
        <f t="shared" si="375"/>
        <v>2.5907213773923913E-2</v>
      </c>
      <c r="AY196" s="5">
        <f t="shared" si="376"/>
        <v>2.6367786463238189E-3</v>
      </c>
      <c r="AZ196" s="5">
        <f t="shared" si="377"/>
        <v>1.3418273555736802E-4</v>
      </c>
      <c r="BA196" s="5">
        <f t="shared" si="378"/>
        <v>4.5522735470573876E-6</v>
      </c>
      <c r="BB196" s="5">
        <f t="shared" si="379"/>
        <v>1.1583007136401605E-7</v>
      </c>
      <c r="BC196" s="5">
        <f t="shared" si="380"/>
        <v>2.3577854526542011E-9</v>
      </c>
      <c r="BD196" s="5">
        <f t="shared" si="381"/>
        <v>1.1200986344056516E-10</v>
      </c>
      <c r="BE196" s="5">
        <f t="shared" si="382"/>
        <v>2.8244678704235742E-10</v>
      </c>
      <c r="BF196" s="5">
        <f t="shared" si="383"/>
        <v>3.5611233270042222E-10</v>
      </c>
      <c r="BG196" s="5">
        <f t="shared" si="384"/>
        <v>2.9932716372121003E-10</v>
      </c>
      <c r="BH196" s="5">
        <f t="shared" si="385"/>
        <v>1.8869765811387292E-10</v>
      </c>
      <c r="BI196" s="5">
        <f t="shared" si="386"/>
        <v>9.5164917837724528E-11</v>
      </c>
      <c r="BJ196" s="8">
        <f t="shared" si="387"/>
        <v>0.88399912031446559</v>
      </c>
      <c r="BK196" s="8">
        <f t="shared" si="388"/>
        <v>9.5042815342272796E-2</v>
      </c>
      <c r="BL196" s="8">
        <f t="shared" si="389"/>
        <v>8.7837411593667224E-3</v>
      </c>
      <c r="BM196" s="8">
        <f t="shared" si="390"/>
        <v>0.47263103183333471</v>
      </c>
      <c r="BN196" s="8">
        <f t="shared" si="391"/>
        <v>0.51257061544983096</v>
      </c>
    </row>
    <row r="197" spans="1:66" x14ac:dyDescent="0.25">
      <c r="A197" t="s">
        <v>213</v>
      </c>
      <c r="B197" t="s">
        <v>220</v>
      </c>
      <c r="C197" t="s">
        <v>219</v>
      </c>
      <c r="D197" s="11">
        <v>44350</v>
      </c>
      <c r="E197">
        <f>VLOOKUP(A197,home!$A$2:$E$405,3,FALSE)</f>
        <v>1.24242424242424</v>
      </c>
      <c r="F197">
        <f>VLOOKUP(B197,home!$B$2:$E$405,3,FALSE)</f>
        <v>0.76</v>
      </c>
      <c r="G197">
        <f>VLOOKUP(C197,away!$B$2:$E$405,4,FALSE)</f>
        <v>1.18</v>
      </c>
      <c r="H197">
        <f>VLOOKUP(A197,away!$A$2:$E$405,3,FALSE)</f>
        <v>1.1565656565656599</v>
      </c>
      <c r="I197">
        <f>VLOOKUP(C197,away!$B$2:$E$405,3,FALSE)</f>
        <v>0.52</v>
      </c>
      <c r="J197">
        <f>VLOOKUP(B197,home!$B$2:$E$405,4,FALSE)</f>
        <v>1.58</v>
      </c>
      <c r="K197" s="3">
        <f t="shared" si="336"/>
        <v>1.1142060606060584</v>
      </c>
      <c r="L197" s="3">
        <f t="shared" si="337"/>
        <v>0.95023434343434632</v>
      </c>
      <c r="M197" s="5">
        <f t="shared" si="338"/>
        <v>0.12688927743112816</v>
      </c>
      <c r="N197" s="5">
        <f t="shared" si="339"/>
        <v>0.14138080193968655</v>
      </c>
      <c r="O197" s="5">
        <f t="shared" si="340"/>
        <v>0.1205745492286267</v>
      </c>
      <c r="P197" s="5">
        <f t="shared" si="341"/>
        <v>0.13434489350537943</v>
      </c>
      <c r="Q197" s="5">
        <f t="shared" si="342"/>
        <v>7.8763673187271774E-2</v>
      </c>
      <c r="R197" s="5">
        <f t="shared" si="343"/>
        <v>5.7287038810578166E-2</v>
      </c>
      <c r="S197" s="5">
        <f t="shared" si="344"/>
        <v>3.5559644550675222E-2</v>
      </c>
      <c r="T197" s="5">
        <f t="shared" si="345"/>
        <v>7.484394727758463E-2</v>
      </c>
      <c r="U197" s="5">
        <f t="shared" si="346"/>
        <v>6.3829565836920676E-2</v>
      </c>
      <c r="V197" s="5">
        <f t="shared" si="347"/>
        <v>4.1832241961610676E-3</v>
      </c>
      <c r="W197" s="5">
        <f t="shared" si="348"/>
        <v>2.9252987340284371E-2</v>
      </c>
      <c r="X197" s="5">
        <f t="shared" si="349"/>
        <v>2.7797193218788367E-2</v>
      </c>
      <c r="Y197" s="5">
        <f t="shared" si="350"/>
        <v>1.3206923823786512E-2</v>
      </c>
      <c r="Z197" s="5">
        <f t="shared" si="351"/>
        <v>1.8145370570489223E-2</v>
      </c>
      <c r="AA197" s="5">
        <f t="shared" si="352"/>
        <v>2.0217681861581904E-2</v>
      </c>
      <c r="AB197" s="5">
        <f t="shared" si="353"/>
        <v>1.1263331830789869E-2</v>
      </c>
      <c r="AC197" s="5">
        <f t="shared" si="354"/>
        <v>2.7681358332632745E-4</v>
      </c>
      <c r="AD197" s="5">
        <f t="shared" si="355"/>
        <v>8.148463946344291E-3</v>
      </c>
      <c r="AE197" s="5">
        <f t="shared" si="356"/>
        <v>7.7429502880529116E-3</v>
      </c>
      <c r="AF197" s="5">
        <f t="shared" si="357"/>
        <v>3.6788086416063696E-3</v>
      </c>
      <c r="AG197" s="5">
        <f t="shared" si="358"/>
        <v>1.1652434380591428E-3</v>
      </c>
      <c r="AH197" s="5">
        <f t="shared" si="359"/>
        <v>4.3105885726054333E-3</v>
      </c>
      <c r="AI197" s="5">
        <f t="shared" si="360"/>
        <v>4.8028839123761928E-3</v>
      </c>
      <c r="AJ197" s="5">
        <f t="shared" si="361"/>
        <v>2.675701181778446E-3</v>
      </c>
      <c r="AK197" s="5">
        <f t="shared" si="362"/>
        <v>9.9376082436944575E-4</v>
      </c>
      <c r="AL197" s="5">
        <f t="shared" si="363"/>
        <v>1.1723131260796338E-5</v>
      </c>
      <c r="AM197" s="5">
        <f t="shared" si="364"/>
        <v>1.8158135827293538E-3</v>
      </c>
      <c r="AN197" s="5">
        <f t="shared" si="365"/>
        <v>1.7254484275839959E-3</v>
      </c>
      <c r="AO197" s="5">
        <f t="shared" si="366"/>
        <v>8.1979017685755154E-4</v>
      </c>
      <c r="AP197" s="5">
        <f t="shared" si="367"/>
        <v>2.5966426015338744E-4</v>
      </c>
      <c r="AQ197" s="5">
        <f t="shared" si="368"/>
        <v>6.1685474440054832E-5</v>
      </c>
      <c r="AR197" s="5">
        <f t="shared" si="369"/>
        <v>8.1921386042106443E-4</v>
      </c>
      <c r="AS197" s="5">
        <f t="shared" si="370"/>
        <v>9.1277304821363553E-4</v>
      </c>
      <c r="AT197" s="5">
        <f t="shared" si="371"/>
        <v>5.0850863113874941E-4</v>
      </c>
      <c r="AU197" s="5">
        <f t="shared" si="372"/>
        <v>1.888611328950951E-4</v>
      </c>
      <c r="AV197" s="5">
        <f t="shared" si="373"/>
        <v>5.2607554721160323E-5</v>
      </c>
      <c r="AW197" s="5">
        <f t="shared" si="374"/>
        <v>3.4477626931175414E-7</v>
      </c>
      <c r="AX197" s="5">
        <f t="shared" si="375"/>
        <v>3.371984164679744E-4</v>
      </c>
      <c r="AY197" s="5">
        <f t="shared" si="376"/>
        <v>3.2041751587954696E-4</v>
      </c>
      <c r="AZ197" s="5">
        <f t="shared" si="377"/>
        <v>1.5223586391333274E-4</v>
      </c>
      <c r="BA197" s="5">
        <f t="shared" si="378"/>
        <v>4.8219915397615416E-5</v>
      </c>
      <c r="BB197" s="5">
        <f t="shared" si="379"/>
        <v>1.14550549120782E-5</v>
      </c>
      <c r="BC197" s="5">
        <f t="shared" si="380"/>
        <v>2.1769973166766036E-6</v>
      </c>
      <c r="BD197" s="5">
        <f t="shared" si="381"/>
        <v>1.2974085746492097E-4</v>
      </c>
      <c r="BE197" s="5">
        <f t="shared" si="382"/>
        <v>1.4455804969564171E-4</v>
      </c>
      <c r="BF197" s="5">
        <f t="shared" si="383"/>
        <v>8.0533727540137899E-5</v>
      </c>
      <c r="BG197" s="5">
        <f t="shared" si="384"/>
        <v>2.9910389102806229E-5</v>
      </c>
      <c r="BH197" s="5">
        <f t="shared" si="385"/>
        <v>8.331584203358031E-6</v>
      </c>
      <c r="BI197" s="5">
        <f t="shared" si="386"/>
        <v>1.8566203227662433E-6</v>
      </c>
      <c r="BJ197" s="8">
        <f t="shared" si="387"/>
        <v>0.39153509878711645</v>
      </c>
      <c r="BK197" s="8">
        <f t="shared" si="388"/>
        <v>0.30158599391381052</v>
      </c>
      <c r="BL197" s="8">
        <f t="shared" si="389"/>
        <v>0.28883199751534622</v>
      </c>
      <c r="BM197" s="8">
        <f t="shared" si="390"/>
        <v>0.34053815394448139</v>
      </c>
      <c r="BN197" s="8">
        <f t="shared" si="391"/>
        <v>0.65924023410267074</v>
      </c>
    </row>
    <row r="198" spans="1:66" x14ac:dyDescent="0.25">
      <c r="A198" t="s">
        <v>213</v>
      </c>
      <c r="B198" t="s">
        <v>222</v>
      </c>
      <c r="C198" t="s">
        <v>218</v>
      </c>
      <c r="D198" s="11">
        <v>44350</v>
      </c>
      <c r="E198">
        <f>VLOOKUP(A198,home!$A$2:$E$405,3,FALSE)</f>
        <v>1.24242424242424</v>
      </c>
      <c r="F198">
        <f>VLOOKUP(B198,home!$B$2:$E$405,3,FALSE)</f>
        <v>0.4</v>
      </c>
      <c r="G198">
        <f>VLOOKUP(C198,away!$B$2:$E$405,4,FALSE)</f>
        <v>0.56999999999999995</v>
      </c>
      <c r="H198">
        <f>VLOOKUP(A198,away!$A$2:$E$405,3,FALSE)</f>
        <v>1.1565656565656599</v>
      </c>
      <c r="I198">
        <f>VLOOKUP(C198,away!$B$2:$E$405,3,FALSE)</f>
        <v>1.18</v>
      </c>
      <c r="J198">
        <f>VLOOKUP(B198,home!$B$2:$E$405,4,FALSE)</f>
        <v>0.7</v>
      </c>
      <c r="K198" s="3">
        <f t="shared" si="336"/>
        <v>0.28327272727272668</v>
      </c>
      <c r="L198" s="3">
        <f t="shared" si="337"/>
        <v>0.95532323232323491</v>
      </c>
      <c r="M198" s="5">
        <f t="shared" si="338"/>
        <v>0.28979081044268568</v>
      </c>
      <c r="N198" s="5">
        <f t="shared" si="339"/>
        <v>8.2089833212673324E-2</v>
      </c>
      <c r="O198" s="5">
        <f t="shared" si="340"/>
        <v>0.27684389372967638</v>
      </c>
      <c r="P198" s="5">
        <f t="shared" si="341"/>
        <v>7.8422324805606333E-2</v>
      </c>
      <c r="Q198" s="5">
        <f t="shared" si="342"/>
        <v>1.1626905467758613E-2</v>
      </c>
      <c r="R198" s="5">
        <f t="shared" si="343"/>
        <v>0.13223770170339227</v>
      </c>
      <c r="S198" s="5">
        <f t="shared" si="344"/>
        <v>5.3056039100421752E-3</v>
      </c>
      <c r="T198" s="5">
        <f t="shared" si="345"/>
        <v>1.1107452913375853E-2</v>
      </c>
      <c r="U198" s="5">
        <f t="shared" si="346"/>
        <v>3.7459334409797214E-2</v>
      </c>
      <c r="V198" s="5">
        <f t="shared" si="347"/>
        <v>1.5953185621020148E-4</v>
      </c>
      <c r="W198" s="5">
        <f t="shared" si="348"/>
        <v>1.097861740531387E-3</v>
      </c>
      <c r="X198" s="5">
        <f t="shared" si="349"/>
        <v>1.0488128266084573E-3</v>
      </c>
      <c r="Y198" s="5">
        <f t="shared" si="350"/>
        <v>5.0097762980882998E-4</v>
      </c>
      <c r="Z198" s="5">
        <f t="shared" si="351"/>
        <v>4.2109916208760152E-2</v>
      </c>
      <c r="AA198" s="5">
        <f t="shared" si="352"/>
        <v>1.1928590809681486E-2</v>
      </c>
      <c r="AB198" s="5">
        <f t="shared" si="353"/>
        <v>1.6895222255894284E-3</v>
      </c>
      <c r="AC198" s="5">
        <f t="shared" si="354"/>
        <v>2.6982521947137609E-6</v>
      </c>
      <c r="AD198" s="5">
        <f t="shared" si="355"/>
        <v>7.7748572352177116E-5</v>
      </c>
      <c r="AE198" s="5">
        <f t="shared" si="356"/>
        <v>7.4275017447998737E-5</v>
      </c>
      <c r="AF198" s="5">
        <f t="shared" si="357"/>
        <v>3.547832487464341E-5</v>
      </c>
      <c r="AG198" s="5">
        <f t="shared" si="358"/>
        <v>1.1297755998886057E-5</v>
      </c>
      <c r="AH198" s="5">
        <f t="shared" si="359"/>
        <v>1.0057145316353331E-2</v>
      </c>
      <c r="AI198" s="5">
        <f t="shared" si="360"/>
        <v>2.8489149823415372E-3</v>
      </c>
      <c r="AJ198" s="5">
        <f t="shared" si="361"/>
        <v>4.0350995840800956E-4</v>
      </c>
      <c r="AK198" s="5">
        <f t="shared" si="362"/>
        <v>3.8101122133313798E-5</v>
      </c>
      <c r="AL198" s="5">
        <f t="shared" si="363"/>
        <v>2.9207718450151933E-8</v>
      </c>
      <c r="AM198" s="5">
        <f t="shared" si="364"/>
        <v>4.4048100263524253E-6</v>
      </c>
      <c r="AN198" s="5">
        <f t="shared" si="365"/>
        <v>4.2080173521447931E-6</v>
      </c>
      <c r="AO198" s="5">
        <f t="shared" si="366"/>
        <v>2.0100083692616116E-6</v>
      </c>
      <c r="AP198" s="5">
        <f t="shared" si="367"/>
        <v>6.4006923077325246E-7</v>
      </c>
      <c r="AQ198" s="5">
        <f t="shared" si="368"/>
        <v>1.5286825161323748E-7</v>
      </c>
      <c r="AR198" s="5">
        <f t="shared" si="369"/>
        <v>1.9215649143126301E-3</v>
      </c>
      <c r="AS198" s="5">
        <f t="shared" si="370"/>
        <v>5.4432693390892202E-4</v>
      </c>
      <c r="AT198" s="5">
        <f t="shared" si="371"/>
        <v>7.7096487548190779E-5</v>
      </c>
      <c r="AU198" s="5">
        <f t="shared" si="372"/>
        <v>7.2797774303079403E-6</v>
      </c>
      <c r="AV198" s="5">
        <f t="shared" si="373"/>
        <v>5.1554060165544276E-7</v>
      </c>
      <c r="AW198" s="5">
        <f t="shared" si="374"/>
        <v>2.1955849037271258E-10</v>
      </c>
      <c r="AX198" s="5">
        <f t="shared" si="375"/>
        <v>2.0796042488051713E-7</v>
      </c>
      <c r="AY198" s="5">
        <f t="shared" si="376"/>
        <v>1.9866942529216895E-7</v>
      </c>
      <c r="AZ198" s="5">
        <f t="shared" si="377"/>
        <v>9.4896758766957127E-8</v>
      </c>
      <c r="BA198" s="5">
        <f t="shared" si="378"/>
        <v>3.0219026107415923E-8</v>
      </c>
      <c r="BB198" s="5">
        <f t="shared" si="379"/>
        <v>7.2172344246491994E-9</v>
      </c>
      <c r="BC198" s="5">
        <f t="shared" si="380"/>
        <v>1.3789583437980796E-9</v>
      </c>
      <c r="BD198" s="5">
        <f t="shared" si="381"/>
        <v>3.0595260084334346E-4</v>
      </c>
      <c r="BE198" s="5">
        <f t="shared" si="382"/>
        <v>8.6668027657077831E-5</v>
      </c>
      <c r="BF198" s="5">
        <f t="shared" si="383"/>
        <v>1.2275344280884268E-5</v>
      </c>
      <c r="BG198" s="5">
        <f t="shared" si="384"/>
        <v>1.1590900842192518E-6</v>
      </c>
      <c r="BH198" s="5">
        <f t="shared" si="385"/>
        <v>8.2084652327890429E-8</v>
      </c>
      <c r="BI198" s="5">
        <f t="shared" si="386"/>
        <v>4.6504686664310197E-9</v>
      </c>
      <c r="BJ198" s="8">
        <f t="shared" si="387"/>
        <v>0.10768259957648812</v>
      </c>
      <c r="BK198" s="8">
        <f t="shared" si="388"/>
        <v>0.37368119714388293</v>
      </c>
      <c r="BL198" s="8">
        <f t="shared" si="389"/>
        <v>0.47646363970916117</v>
      </c>
      <c r="BM198" s="8">
        <f t="shared" si="390"/>
        <v>0.12892568482663302</v>
      </c>
      <c r="BN198" s="8">
        <f t="shared" si="391"/>
        <v>0.87101146936179252</v>
      </c>
    </row>
    <row r="199" spans="1:66" x14ac:dyDescent="0.25">
      <c r="A199" t="s">
        <v>37</v>
      </c>
      <c r="B199" t="s">
        <v>224</v>
      </c>
      <c r="C199" t="s">
        <v>231</v>
      </c>
      <c r="D199" s="11">
        <v>44350</v>
      </c>
      <c r="E199">
        <f>VLOOKUP(A199,home!$A$2:$E$405,3,FALSE)</f>
        <v>1.55752212389381</v>
      </c>
      <c r="F199">
        <f>VLOOKUP(B199,home!$B$2:$E$405,3,FALSE)</f>
        <v>0.86</v>
      </c>
      <c r="G199">
        <f>VLOOKUP(C199,away!$B$2:$E$405,4,FALSE)</f>
        <v>0.75</v>
      </c>
      <c r="H199">
        <f>VLOOKUP(A199,away!$A$2:$E$405,3,FALSE)</f>
        <v>1.3097345132743401</v>
      </c>
      <c r="I199">
        <f>VLOOKUP(C199,away!$B$2:$E$405,3,FALSE)</f>
        <v>1.02</v>
      </c>
      <c r="J199">
        <f>VLOOKUP(B199,home!$B$2:$E$405,4,FALSE)</f>
        <v>1.72</v>
      </c>
      <c r="K199" s="3">
        <f t="shared" si="336"/>
        <v>1.0046017699115075</v>
      </c>
      <c r="L199" s="3">
        <f t="shared" si="337"/>
        <v>2.2977982300885023</v>
      </c>
      <c r="M199" s="5">
        <f t="shared" si="338"/>
        <v>3.6794753938070933E-2</v>
      </c>
      <c r="N199" s="5">
        <f t="shared" si="339"/>
        <v>3.6964074929644472E-2</v>
      </c>
      <c r="O199" s="5">
        <f t="shared" si="340"/>
        <v>8.4546920475441337E-2</v>
      </c>
      <c r="P199" s="5">
        <f t="shared" si="341"/>
        <v>8.4935985950195844E-2</v>
      </c>
      <c r="Q199" s="5">
        <f t="shared" si="342"/>
        <v>1.8567087548731209E-2</v>
      </c>
      <c r="R199" s="5">
        <f t="shared" si="343"/>
        <v>9.713588211395123E-2</v>
      </c>
      <c r="S199" s="5">
        <f t="shared" si="344"/>
        <v>4.901596652524106E-2</v>
      </c>
      <c r="T199" s="5">
        <f t="shared" si="345"/>
        <v>4.2663420907372837E-2</v>
      </c>
      <c r="U199" s="5">
        <f t="shared" si="346"/>
        <v>9.7582879093590952E-2</v>
      </c>
      <c r="V199" s="5">
        <f t="shared" si="347"/>
        <v>1.2571899217330575E-2</v>
      </c>
      <c r="W199" s="5">
        <f t="shared" si="348"/>
        <v>6.2175096711857628E-3</v>
      </c>
      <c r="X199" s="5">
        <f t="shared" si="349"/>
        <v>1.428658271800879E-2</v>
      </c>
      <c r="Y199" s="5">
        <f t="shared" si="350"/>
        <v>1.6413842241726793E-2</v>
      </c>
      <c r="Z199" s="5">
        <f t="shared" si="351"/>
        <v>7.4399552666507524E-2</v>
      </c>
      <c r="AA199" s="5">
        <f t="shared" si="352"/>
        <v>7.4741922289397883E-2</v>
      </c>
      <c r="AB199" s="5">
        <f t="shared" si="353"/>
        <v>3.7542933709258729E-2</v>
      </c>
      <c r="AC199" s="5">
        <f t="shared" si="354"/>
        <v>1.813788891426764E-3</v>
      </c>
      <c r="AD199" s="5">
        <f t="shared" si="355"/>
        <v>1.5615303050287826E-3</v>
      </c>
      <c r="AE199" s="5">
        <f t="shared" si="356"/>
        <v>3.5880815711246956E-3</v>
      </c>
      <c r="AF199" s="5">
        <f t="shared" si="357"/>
        <v>4.1223437417717496E-3</v>
      </c>
      <c r="AG199" s="5">
        <f t="shared" si="358"/>
        <v>3.1574380512198468E-3</v>
      </c>
      <c r="AH199" s="5">
        <f t="shared" si="359"/>
        <v>4.2738790109119337E-2</v>
      </c>
      <c r="AI199" s="5">
        <f t="shared" si="360"/>
        <v>4.2935464187497718E-2</v>
      </c>
      <c r="AJ199" s="5">
        <f t="shared" si="361"/>
        <v>2.1566521657366177E-2</v>
      </c>
      <c r="AK199" s="5">
        <f t="shared" si="362"/>
        <v>7.2219219426083075E-3</v>
      </c>
      <c r="AL199" s="5">
        <f t="shared" si="363"/>
        <v>1.6747599188529511E-4</v>
      </c>
      <c r="AM199" s="5">
        <f t="shared" si="364"/>
        <v>3.1374322164047437E-4</v>
      </c>
      <c r="AN199" s="5">
        <f t="shared" si="365"/>
        <v>7.2091861938774668E-4</v>
      </c>
      <c r="AO199" s="5">
        <f t="shared" si="366"/>
        <v>8.2826276383350553E-4</v>
      </c>
      <c r="AP199" s="5">
        <f t="shared" si="367"/>
        <v>6.3439357092828015E-4</v>
      </c>
      <c r="AQ199" s="5">
        <f t="shared" si="368"/>
        <v>3.644271061146318E-4</v>
      </c>
      <c r="AR199" s="5">
        <f t="shared" si="369"/>
        <v>1.9641023253771674E-2</v>
      </c>
      <c r="AS199" s="5">
        <f t="shared" si="370"/>
        <v>1.9731406723612101E-2</v>
      </c>
      <c r="AT199" s="5">
        <f t="shared" si="371"/>
        <v>9.9111030586922673E-3</v>
      </c>
      <c r="AU199" s="5">
        <f t="shared" si="372"/>
        <v>3.3189038915125363E-3</v>
      </c>
      <c r="AV199" s="5">
        <f t="shared" si="373"/>
        <v>8.3354418089492076E-4</v>
      </c>
      <c r="AW199" s="5">
        <f t="shared" si="374"/>
        <v>1.0738803294943534E-5</v>
      </c>
      <c r="AX199" s="5">
        <f t="shared" si="375"/>
        <v>5.2531165959626469E-5</v>
      </c>
      <c r="AY199" s="5">
        <f t="shared" si="376"/>
        <v>1.2070602016651507E-4</v>
      </c>
      <c r="AZ199" s="5">
        <f t="shared" si="377"/>
        <v>1.3867903974982271E-4</v>
      </c>
      <c r="BA199" s="5">
        <f t="shared" si="378"/>
        <v>1.0621881736250524E-4</v>
      </c>
      <c r="BB199" s="5">
        <f t="shared" si="379"/>
        <v>6.1017352634414618E-5</v>
      </c>
      <c r="BC199" s="5">
        <f t="shared" si="380"/>
        <v>2.8041112977608776E-5</v>
      </c>
      <c r="BD199" s="5">
        <f t="shared" si="381"/>
        <v>7.5218514116072816E-3</v>
      </c>
      <c r="BE199" s="5">
        <f t="shared" si="382"/>
        <v>7.5564652411120471E-3</v>
      </c>
      <c r="BF199" s="5">
        <f t="shared" si="383"/>
        <v>3.7956191777479744E-3</v>
      </c>
      <c r="BG199" s="5">
        <f t="shared" si="384"/>
        <v>1.271028581291892E-3</v>
      </c>
      <c r="BH199" s="5">
        <f t="shared" si="385"/>
        <v>3.1921939059348673E-4</v>
      </c>
      <c r="BI199" s="5">
        <f t="shared" si="386"/>
        <v>6.4137672956057944E-5</v>
      </c>
      <c r="BJ199" s="8">
        <f t="shared" si="387"/>
        <v>0.15091085047657005</v>
      </c>
      <c r="BK199" s="8">
        <f t="shared" si="388"/>
        <v>0.18542057653431698</v>
      </c>
      <c r="BL199" s="8">
        <f t="shared" si="389"/>
        <v>0.57997753816202402</v>
      </c>
      <c r="BM199" s="8">
        <f t="shared" si="390"/>
        <v>0.63165384566651195</v>
      </c>
      <c r="BN199" s="8">
        <f t="shared" si="391"/>
        <v>0.35894470495603503</v>
      </c>
    </row>
    <row r="200" spans="1:66" x14ac:dyDescent="0.25">
      <c r="A200" t="s">
        <v>37</v>
      </c>
      <c r="B200" t="s">
        <v>229</v>
      </c>
      <c r="C200" t="s">
        <v>228</v>
      </c>
      <c r="D200" s="11">
        <v>44350</v>
      </c>
      <c r="E200">
        <f>VLOOKUP(A200,home!$A$2:$E$405,3,FALSE)</f>
        <v>1.55752212389381</v>
      </c>
      <c r="F200">
        <f>VLOOKUP(B200,home!$B$2:$E$405,3,FALSE)</f>
        <v>0.64</v>
      </c>
      <c r="G200">
        <f>VLOOKUP(C200,away!$B$2:$E$405,4,FALSE)</f>
        <v>1.28</v>
      </c>
      <c r="H200">
        <f>VLOOKUP(A200,away!$A$2:$E$405,3,FALSE)</f>
        <v>1.3097345132743401</v>
      </c>
      <c r="I200">
        <f>VLOOKUP(C200,away!$B$2:$E$405,3,FALSE)</f>
        <v>1.07</v>
      </c>
      <c r="J200">
        <f>VLOOKUP(B200,home!$B$2:$E$405,4,FALSE)</f>
        <v>0.7</v>
      </c>
      <c r="K200" s="3">
        <f t="shared" si="336"/>
        <v>1.2759221238938092</v>
      </c>
      <c r="L200" s="3">
        <f t="shared" si="337"/>
        <v>0.98099115044248075</v>
      </c>
      <c r="M200" s="5">
        <f t="shared" si="338"/>
        <v>0.1046730837051676</v>
      </c>
      <c r="N200" s="5">
        <f t="shared" si="339"/>
        <v>0.13355470327561192</v>
      </c>
      <c r="O200" s="5">
        <f t="shared" si="340"/>
        <v>0.10268336880429445</v>
      </c>
      <c r="P200" s="5">
        <f t="shared" si="341"/>
        <v>0.13101598201334669</v>
      </c>
      <c r="Q200" s="5">
        <f t="shared" si="342"/>
        <v>8.5202700329713124E-2</v>
      </c>
      <c r="R200" s="5">
        <f t="shared" si="343"/>
        <v>5.0365738047317171E-2</v>
      </c>
      <c r="S200" s="5">
        <f t="shared" si="344"/>
        <v>4.0997138269258222E-2</v>
      </c>
      <c r="T200" s="5">
        <f t="shared" si="345"/>
        <v>8.358309501725121E-2</v>
      </c>
      <c r="U200" s="5">
        <f t="shared" si="346"/>
        <v>6.4262759460812155E-2</v>
      </c>
      <c r="V200" s="5">
        <f t="shared" si="347"/>
        <v>5.7016465402500187E-3</v>
      </c>
      <c r="W200" s="5">
        <f t="shared" si="348"/>
        <v>3.6237336788725122E-2</v>
      </c>
      <c r="X200" s="5">
        <f t="shared" si="349"/>
        <v>3.554850670534309E-2</v>
      </c>
      <c r="Y200" s="5">
        <f t="shared" si="350"/>
        <v>1.7436385244693379E-2</v>
      </c>
      <c r="Z200" s="5">
        <f t="shared" si="351"/>
        <v>1.64694477699741E-2</v>
      </c>
      <c r="AA200" s="5">
        <f t="shared" si="352"/>
        <v>2.1013732778023514E-2</v>
      </c>
      <c r="AB200" s="5">
        <f t="shared" si="353"/>
        <v>1.3405943278536361E-2</v>
      </c>
      <c r="AC200" s="5">
        <f t="shared" si="354"/>
        <v>4.4603564385995131E-4</v>
      </c>
      <c r="AD200" s="5">
        <f t="shared" si="355"/>
        <v>1.155900492993135E-2</v>
      </c>
      <c r="AE200" s="5">
        <f t="shared" si="356"/>
        <v>1.1339281544183661E-2</v>
      </c>
      <c r="AF200" s="5">
        <f t="shared" si="357"/>
        <v>5.5618674236099595E-3</v>
      </c>
      <c r="AG200" s="5">
        <f t="shared" si="358"/>
        <v>1.8187142408318971E-3</v>
      </c>
      <c r="AH200" s="5">
        <f t="shared" si="359"/>
        <v>4.0390956287548099E-3</v>
      </c>
      <c r="AI200" s="5">
        <f t="shared" si="360"/>
        <v>5.1535714732510373E-3</v>
      </c>
      <c r="AJ200" s="5">
        <f t="shared" si="361"/>
        <v>3.287777929894506E-3</v>
      </c>
      <c r="AK200" s="5">
        <f t="shared" si="362"/>
        <v>1.3983161997340636E-3</v>
      </c>
      <c r="AL200" s="5">
        <f t="shared" si="363"/>
        <v>2.233154726113486E-5</v>
      </c>
      <c r="AM200" s="5">
        <f t="shared" si="364"/>
        <v>2.9496780240594028E-3</v>
      </c>
      <c r="AN200" s="5">
        <f t="shared" si="365"/>
        <v>2.8936080382569373E-3</v>
      </c>
      <c r="AO200" s="5">
        <f t="shared" si="366"/>
        <v>1.4193019391896412E-3</v>
      </c>
      <c r="AP200" s="5">
        <f t="shared" si="367"/>
        <v>4.6410754738363002E-4</v>
      </c>
      <c r="AQ200" s="5">
        <f t="shared" si="368"/>
        <v>1.1382134920922632E-4</v>
      </c>
      <c r="AR200" s="5">
        <f t="shared" si="369"/>
        <v>7.9246341351987544E-4</v>
      </c>
      <c r="AS200" s="5">
        <f t="shared" si="370"/>
        <v>1.0111216016864175E-3</v>
      </c>
      <c r="AT200" s="5">
        <f t="shared" si="371"/>
        <v>6.45056210769322E-4</v>
      </c>
      <c r="AU200" s="5">
        <f t="shared" si="372"/>
        <v>2.7434716349189546E-4</v>
      </c>
      <c r="AV200" s="5">
        <f t="shared" si="373"/>
        <v>8.7511403881705284E-5</v>
      </c>
      <c r="AW200" s="5">
        <f t="shared" si="374"/>
        <v>7.7643583525045289E-7</v>
      </c>
      <c r="AX200" s="5">
        <f t="shared" si="375"/>
        <v>6.27259908210128E-4</v>
      </c>
      <c r="AY200" s="5">
        <f t="shared" si="376"/>
        <v>6.1533641898149833E-4</v>
      </c>
      <c r="AZ200" s="5">
        <f t="shared" si="377"/>
        <v>3.0181979078290817E-4</v>
      </c>
      <c r="BA200" s="5">
        <f t="shared" si="378"/>
        <v>9.8694181262144658E-5</v>
      </c>
      <c r="BB200" s="5">
        <f t="shared" si="379"/>
        <v>2.42045296045825E-5</v>
      </c>
      <c r="BC200" s="5">
        <f t="shared" si="380"/>
        <v>4.7488858685436947E-6</v>
      </c>
      <c r="BD200" s="5">
        <f t="shared" si="381"/>
        <v>1.2956659928540628E-4</v>
      </c>
      <c r="BE200" s="5">
        <f t="shared" si="382"/>
        <v>1.6531689054593367E-4</v>
      </c>
      <c r="BF200" s="5">
        <f t="shared" si="383"/>
        <v>1.0546573905044405E-4</v>
      </c>
      <c r="BG200" s="5">
        <f t="shared" si="384"/>
        <v>4.4855356589090961E-5</v>
      </c>
      <c r="BH200" s="5">
        <f t="shared" si="385"/>
        <v>1.4307985461791768E-5</v>
      </c>
      <c r="BI200" s="5">
        <f t="shared" si="386"/>
        <v>3.6511750398102184E-6</v>
      </c>
      <c r="BJ200" s="8">
        <f t="shared" si="387"/>
        <v>0.43135417611270338</v>
      </c>
      <c r="BK200" s="8">
        <f t="shared" si="388"/>
        <v>0.28347155413812508</v>
      </c>
      <c r="BL200" s="8">
        <f t="shared" si="389"/>
        <v>0.26888396713993978</v>
      </c>
      <c r="BM200" s="8">
        <f t="shared" si="390"/>
        <v>0.39206900900214514</v>
      </c>
      <c r="BN200" s="8">
        <f t="shared" si="391"/>
        <v>0.60749557617545091</v>
      </c>
    </row>
    <row r="201" spans="1:66" x14ac:dyDescent="0.25">
      <c r="A201" t="s">
        <v>37</v>
      </c>
      <c r="B201" t="s">
        <v>225</v>
      </c>
      <c r="C201" t="s">
        <v>226</v>
      </c>
      <c r="D201" s="11">
        <v>44350</v>
      </c>
      <c r="E201">
        <f>VLOOKUP(A201,home!$A$2:$E$405,3,FALSE)</f>
        <v>1.55752212389381</v>
      </c>
      <c r="F201">
        <f>VLOOKUP(B201,home!$B$2:$E$405,3,FALSE)</f>
        <v>1.87</v>
      </c>
      <c r="G201">
        <f>VLOOKUP(C201,away!$B$2:$E$405,4,FALSE)</f>
        <v>1.28</v>
      </c>
      <c r="H201">
        <f>VLOOKUP(A201,away!$A$2:$E$405,3,FALSE)</f>
        <v>1.3097345132743401</v>
      </c>
      <c r="I201">
        <f>VLOOKUP(C201,away!$B$2:$E$405,3,FALSE)</f>
        <v>1.23</v>
      </c>
      <c r="J201">
        <f>VLOOKUP(B201,home!$B$2:$E$405,4,FALSE)</f>
        <v>1.02</v>
      </c>
      <c r="K201" s="3">
        <f t="shared" si="336"/>
        <v>3.7280849557522235</v>
      </c>
      <c r="L201" s="3">
        <f t="shared" si="337"/>
        <v>1.643192920353987</v>
      </c>
      <c r="M201" s="5">
        <f t="shared" si="338"/>
        <v>4.6481877054907784E-3</v>
      </c>
      <c r="N201" s="5">
        <f t="shared" si="339"/>
        <v>1.7328838656352621E-2</v>
      </c>
      <c r="O201" s="5">
        <f t="shared" si="340"/>
        <v>7.6378691301388904E-3</v>
      </c>
      <c r="P201" s="5">
        <f t="shared" si="341"/>
        <v>2.8474624998075123E-2</v>
      </c>
      <c r="Q201" s="5">
        <f t="shared" si="342"/>
        <v>3.2301691347702881E-2</v>
      </c>
      <c r="R201" s="5">
        <f t="shared" si="343"/>
        <v>6.2752462406172466E-3</v>
      </c>
      <c r="S201" s="5">
        <f t="shared" si="344"/>
        <v>4.3608623411616067E-2</v>
      </c>
      <c r="T201" s="5">
        <f t="shared" si="345"/>
        <v>5.3077910538005015E-2</v>
      </c>
      <c r="U201" s="5">
        <f t="shared" si="346"/>
        <v>2.3394651103285855E-2</v>
      </c>
      <c r="V201" s="5">
        <f t="shared" si="347"/>
        <v>2.9682756114489159E-2</v>
      </c>
      <c r="W201" s="5">
        <f t="shared" si="348"/>
        <v>4.0141149852907641E-2</v>
      </c>
      <c r="X201" s="5">
        <f t="shared" si="349"/>
        <v>6.5959653253166328E-2</v>
      </c>
      <c r="Y201" s="5">
        <f t="shared" si="350"/>
        <v>5.4192217627303377E-2</v>
      </c>
      <c r="Z201" s="5">
        <f t="shared" si="351"/>
        <v>3.4371467320200781E-3</v>
      </c>
      <c r="AA201" s="5">
        <f t="shared" si="352"/>
        <v>1.2813975022356974E-2</v>
      </c>
      <c r="AB201" s="5">
        <f t="shared" si="353"/>
        <v>2.3885793752116892E-2</v>
      </c>
      <c r="AC201" s="5">
        <f t="shared" si="354"/>
        <v>1.1364716245631902E-2</v>
      </c>
      <c r="AD201" s="5">
        <f t="shared" si="355"/>
        <v>3.7412404218305141E-2</v>
      </c>
      <c r="AE201" s="5">
        <f t="shared" si="356"/>
        <v>6.1475797744940643E-2</v>
      </c>
      <c r="AF201" s="5">
        <f t="shared" si="357"/>
        <v>5.0508297813800042E-2</v>
      </c>
      <c r="AG201" s="5">
        <f t="shared" si="358"/>
        <v>2.7664959128922341E-2</v>
      </c>
      <c r="AH201" s="5">
        <f t="shared" si="359"/>
        <v>1.4119737940683093E-3</v>
      </c>
      <c r="AI201" s="5">
        <f t="shared" si="360"/>
        <v>5.2639582595824528E-3</v>
      </c>
      <c r="AJ201" s="5">
        <f t="shared" si="361"/>
        <v>9.8122417976284973E-3</v>
      </c>
      <c r="AK201" s="5">
        <f t="shared" si="362"/>
        <v>1.2193623675980656E-2</v>
      </c>
      <c r="AL201" s="5">
        <f t="shared" si="363"/>
        <v>2.7847931607549604E-3</v>
      </c>
      <c r="AM201" s="5">
        <f t="shared" si="364"/>
        <v>2.7895324264956882E-2</v>
      </c>
      <c r="AN201" s="5">
        <f t="shared" si="365"/>
        <v>4.5837399343155928E-2</v>
      </c>
      <c r="AO201" s="5">
        <f t="shared" si="366"/>
        <v>3.7659845044056166E-2</v>
      </c>
      <c r="AP201" s="5">
        <f t="shared" si="367"/>
        <v>2.0627463586007099E-2</v>
      </c>
      <c r="AQ201" s="5">
        <f t="shared" si="368"/>
        <v>8.4737255323466352E-3</v>
      </c>
      <c r="AR201" s="5">
        <f t="shared" si="369"/>
        <v>4.6402906842768049E-4</v>
      </c>
      <c r="AS201" s="5">
        <f t="shared" si="370"/>
        <v>1.7299397890369549E-3</v>
      </c>
      <c r="AT201" s="5">
        <f t="shared" si="371"/>
        <v>3.224681250932923E-3</v>
      </c>
      <c r="AU201" s="5">
        <f t="shared" si="372"/>
        <v>4.007295219566432E-3</v>
      </c>
      <c r="AV201" s="5">
        <f t="shared" si="373"/>
        <v>3.7348842553308545E-3</v>
      </c>
      <c r="AW201" s="5">
        <f t="shared" si="374"/>
        <v>4.7387609234856394E-4</v>
      </c>
      <c r="AX201" s="5">
        <f t="shared" si="375"/>
        <v>1.7332689788002623E-2</v>
      </c>
      <c r="AY201" s="5">
        <f t="shared" si="376"/>
        <v>2.8480953150337756E-2</v>
      </c>
      <c r="AZ201" s="5">
        <f t="shared" si="377"/>
        <v>2.3399850290784296E-2</v>
      </c>
      <c r="BA201" s="5">
        <f t="shared" si="378"/>
        <v>1.2816822778386651E-2</v>
      </c>
      <c r="BB201" s="5">
        <f t="shared" si="379"/>
        <v>5.2651281127191673E-3</v>
      </c>
      <c r="BC201" s="5">
        <f t="shared" si="380"/>
        <v>1.7303242479153758E-3</v>
      </c>
      <c r="BD201" s="5">
        <f t="shared" si="381"/>
        <v>1.2708154667980345E-4</v>
      </c>
      <c r="BE201" s="5">
        <f t="shared" si="382"/>
        <v>4.7377080233069926E-4</v>
      </c>
      <c r="BF201" s="5">
        <f t="shared" si="383"/>
        <v>8.8312890032186996E-4</v>
      </c>
      <c r="BG201" s="5">
        <f t="shared" si="384"/>
        <v>1.0974598557599898E-3</v>
      </c>
      <c r="BH201" s="5">
        <f t="shared" si="385"/>
        <v>1.0228558944502058E-3</v>
      </c>
      <c r="BI201" s="5">
        <f t="shared" si="386"/>
        <v>7.6265873440045922E-4</v>
      </c>
      <c r="BJ201" s="8">
        <f t="shared" si="387"/>
        <v>0.66958244632007469</v>
      </c>
      <c r="BK201" s="8">
        <f t="shared" si="388"/>
        <v>0.14904465478639572</v>
      </c>
      <c r="BL201" s="8">
        <f t="shared" si="389"/>
        <v>0.12021711809301366</v>
      </c>
      <c r="BM201" s="8">
        <f t="shared" si="390"/>
        <v>0.81760783079513744</v>
      </c>
      <c r="BN201" s="8">
        <f t="shared" si="391"/>
        <v>9.6666458078377551E-2</v>
      </c>
    </row>
    <row r="202" spans="1:66" x14ac:dyDescent="0.25">
      <c r="A202" t="s">
        <v>37</v>
      </c>
      <c r="B202" t="s">
        <v>38</v>
      </c>
      <c r="C202" t="s">
        <v>227</v>
      </c>
      <c r="D202" s="11">
        <v>44350</v>
      </c>
      <c r="E202">
        <f>VLOOKUP(A202,home!$A$2:$E$405,3,FALSE)</f>
        <v>1.55752212389381</v>
      </c>
      <c r="F202">
        <f>VLOOKUP(B202,home!$B$2:$E$405,3,FALSE)</f>
        <v>0.7</v>
      </c>
      <c r="G202">
        <f>VLOOKUP(C202,away!$B$2:$E$405,4,FALSE)</f>
        <v>1.02</v>
      </c>
      <c r="H202">
        <f>VLOOKUP(A202,away!$A$2:$E$405,3,FALSE)</f>
        <v>1.3097345132743401</v>
      </c>
      <c r="I202">
        <f>VLOOKUP(C202,away!$B$2:$E$405,3,FALSE)</f>
        <v>0.96</v>
      </c>
      <c r="J202">
        <f>VLOOKUP(B202,home!$B$2:$E$405,4,FALSE)</f>
        <v>1.08</v>
      </c>
      <c r="K202" s="3">
        <f t="shared" si="336"/>
        <v>1.1120707964601804</v>
      </c>
      <c r="L202" s="3">
        <f t="shared" si="337"/>
        <v>1.3579327433628359</v>
      </c>
      <c r="M202" s="5">
        <f t="shared" si="338"/>
        <v>8.4584559586663915E-2</v>
      </c>
      <c r="N202" s="5">
        <f t="shared" si="339"/>
        <v>9.4064018547774922E-2</v>
      </c>
      <c r="O202" s="5">
        <f t="shared" si="340"/>
        <v>0.11486014304565578</v>
      </c>
      <c r="P202" s="5">
        <f t="shared" si="341"/>
        <v>0.12773261075831266</v>
      </c>
      <c r="Q202" s="5">
        <f t="shared" si="342"/>
        <v>5.2302924012334641E-2</v>
      </c>
      <c r="R202" s="5">
        <f t="shared" si="343"/>
        <v>7.7986174574517578E-2</v>
      </c>
      <c r="S202" s="5">
        <f t="shared" si="344"/>
        <v>4.8222807835329326E-2</v>
      </c>
      <c r="T202" s="5">
        <f t="shared" si="345"/>
        <v>7.1023853089967517E-2</v>
      </c>
      <c r="U202" s="5">
        <f t="shared" si="346"/>
        <v>8.6726147271966425E-2</v>
      </c>
      <c r="V202" s="5">
        <f t="shared" si="347"/>
        <v>8.0913442949911481E-3</v>
      </c>
      <c r="W202" s="5">
        <f t="shared" si="348"/>
        <v>1.9388184787864415E-2</v>
      </c>
      <c r="X202" s="5">
        <f t="shared" si="349"/>
        <v>2.6327850957810327E-2</v>
      </c>
      <c r="Y202" s="5">
        <f t="shared" si="350"/>
        <v>1.7875725438993628E-2</v>
      </c>
      <c r="Z202" s="5">
        <f t="shared" si="351"/>
        <v>3.529999332811589E-2</v>
      </c>
      <c r="AA202" s="5">
        <f t="shared" si="352"/>
        <v>3.9256091695436889E-2</v>
      </c>
      <c r="AB202" s="5">
        <f t="shared" si="353"/>
        <v>2.1827776578829197E-2</v>
      </c>
      <c r="AC202" s="5">
        <f t="shared" si="354"/>
        <v>7.636799615039836E-4</v>
      </c>
      <c r="AD202" s="5">
        <f t="shared" si="355"/>
        <v>5.3902585247393867E-3</v>
      </c>
      <c r="AE202" s="5">
        <f t="shared" si="356"/>
        <v>7.3196085459342666E-3</v>
      </c>
      <c r="AF202" s="5">
        <f t="shared" si="357"/>
        <v>4.9697680565612906E-3</v>
      </c>
      <c r="AG202" s="5">
        <f t="shared" si="358"/>
        <v>2.2495369236410867E-3</v>
      </c>
      <c r="AH202" s="5">
        <f t="shared" si="359"/>
        <v>1.198375419518455E-2</v>
      </c>
      <c r="AI202" s="5">
        <f t="shared" si="360"/>
        <v>1.3326783072421911E-2</v>
      </c>
      <c r="AJ202" s="5">
        <f t="shared" si="361"/>
        <v>7.410163132800145E-3</v>
      </c>
      <c r="AK202" s="5">
        <f t="shared" si="362"/>
        <v>2.7468753389976392E-3</v>
      </c>
      <c r="AL202" s="5">
        <f t="shared" si="363"/>
        <v>4.6129854310710958E-5</v>
      </c>
      <c r="AM202" s="5">
        <f t="shared" si="364"/>
        <v>1.1988698181466396E-3</v>
      </c>
      <c r="AN202" s="5">
        <f t="shared" si="365"/>
        <v>1.6279845810907704E-3</v>
      </c>
      <c r="AO202" s="5">
        <f t="shared" si="366"/>
        <v>1.1053467841764938E-3</v>
      </c>
      <c r="AP202" s="5">
        <f t="shared" si="367"/>
        <v>5.0032886366802476E-4</v>
      </c>
      <c r="AQ202" s="5">
        <f t="shared" si="368"/>
        <v>1.6985323660608276E-4</v>
      </c>
      <c r="AR202" s="5">
        <f t="shared" si="369"/>
        <v>3.2546264420105697E-3</v>
      </c>
      <c r="AS202" s="5">
        <f t="shared" si="370"/>
        <v>3.6193750195470569E-3</v>
      </c>
      <c r="AT202" s="5">
        <f t="shared" si="371"/>
        <v>2.0125006303378891E-3</v>
      </c>
      <c r="AU202" s="5">
        <f t="shared" si="372"/>
        <v>7.4601439295215674E-4</v>
      </c>
      <c r="AV202" s="5">
        <f t="shared" si="373"/>
        <v>2.0740520503526586E-4</v>
      </c>
      <c r="AW202" s="5">
        <f t="shared" si="374"/>
        <v>1.9350414786107129E-6</v>
      </c>
      <c r="AX202" s="5">
        <f t="shared" si="375"/>
        <v>2.222046855864006E-4</v>
      </c>
      <c r="AY202" s="5">
        <f t="shared" si="376"/>
        <v>3.0173901828641734E-4</v>
      </c>
      <c r="AZ202" s="5">
        <f t="shared" si="377"/>
        <v>2.0487064644064186E-4</v>
      </c>
      <c r="BA202" s="5">
        <f t="shared" si="378"/>
        <v>9.2733519651886105E-5</v>
      </c>
      <c r="BB202" s="5">
        <f t="shared" si="379"/>
        <v>3.1481470685644282E-5</v>
      </c>
      <c r="BC202" s="5">
        <f t="shared" si="380"/>
        <v>8.5499439706507264E-6</v>
      </c>
      <c r="BD202" s="5">
        <f t="shared" si="381"/>
        <v>7.3659396883677287E-4</v>
      </c>
      <c r="BE202" s="5">
        <f t="shared" si="382"/>
        <v>8.1914464159207531E-4</v>
      </c>
      <c r="BF202" s="5">
        <f t="shared" si="383"/>
        <v>4.5547341699569429E-4</v>
      </c>
      <c r="BG202" s="5">
        <f t="shared" si="384"/>
        <v>1.6883956186828045E-4</v>
      </c>
      <c r="BH202" s="5">
        <f t="shared" si="385"/>
        <v>4.6940386510211662E-5</v>
      </c>
      <c r="BI202" s="5">
        <f t="shared" si="386"/>
        <v>1.0440206602511944E-5</v>
      </c>
      <c r="BJ202" s="8">
        <f t="shared" si="387"/>
        <v>0.30637569145393118</v>
      </c>
      <c r="BK202" s="8">
        <f t="shared" si="388"/>
        <v>0.26974287130939811</v>
      </c>
      <c r="BL202" s="8">
        <f t="shared" si="389"/>
        <v>0.38820126277809852</v>
      </c>
      <c r="BM202" s="8">
        <f t="shared" si="390"/>
        <v>0.44778958436747646</v>
      </c>
      <c r="BN202" s="8">
        <f t="shared" si="391"/>
        <v>0.55153043052525952</v>
      </c>
    </row>
    <row r="203" spans="1:66" x14ac:dyDescent="0.25">
      <c r="A203" t="s">
        <v>340</v>
      </c>
      <c r="B203" t="s">
        <v>429</v>
      </c>
      <c r="C203" t="s">
        <v>385</v>
      </c>
      <c r="D203" s="11">
        <v>44350</v>
      </c>
      <c r="E203">
        <f>VLOOKUP(A203,home!$A$2:$E$405,3,FALSE)</f>
        <v>1.33793103448276</v>
      </c>
      <c r="F203">
        <f>VLOOKUP(B203,home!$B$2:$E$405,3,FALSE)</f>
        <v>0.8</v>
      </c>
      <c r="G203">
        <f>VLOOKUP(C203,away!$B$2:$E$405,4,FALSE)</f>
        <v>1.23</v>
      </c>
      <c r="H203">
        <f>VLOOKUP(A203,away!$A$2:$E$405,3,FALSE)</f>
        <v>1.1275862068965501</v>
      </c>
      <c r="I203">
        <f>VLOOKUP(C203,away!$B$2:$E$405,3,FALSE)</f>
        <v>0.48</v>
      </c>
      <c r="J203">
        <f>VLOOKUP(B203,home!$B$2:$E$405,4,FALSE)</f>
        <v>1.39</v>
      </c>
      <c r="K203" s="3">
        <f t="shared" si="336"/>
        <v>1.3165241379310357</v>
      </c>
      <c r="L203" s="3">
        <f t="shared" si="337"/>
        <v>0.75232551724137808</v>
      </c>
      <c r="M203" s="5">
        <f t="shared" si="338"/>
        <v>0.12633102238875635</v>
      </c>
      <c r="N203" s="5">
        <f t="shared" si="339"/>
        <v>0.16631784034430386</v>
      </c>
      <c r="O203" s="5">
        <f t="shared" si="340"/>
        <v>9.5042051762253235E-2</v>
      </c>
      <c r="P203" s="5">
        <f t="shared" si="341"/>
        <v>0.12512515526349735</v>
      </c>
      <c r="Q203" s="5">
        <f t="shared" si="342"/>
        <v>0.10948072569091816</v>
      </c>
      <c r="R203" s="5">
        <f t="shared" si="343"/>
        <v>3.5751280375859493E-2</v>
      </c>
      <c r="S203" s="5">
        <f t="shared" si="344"/>
        <v>3.0982699624513901E-2</v>
      </c>
      <c r="T203" s="5">
        <f t="shared" si="345"/>
        <v>8.2365143583381428E-2</v>
      </c>
      <c r="U203" s="5">
        <f t="shared" si="346"/>
        <v>4.7067423576759186E-2</v>
      </c>
      <c r="V203" s="5">
        <f t="shared" si="347"/>
        <v>3.4096622839619025E-3</v>
      </c>
      <c r="W203" s="5">
        <f t="shared" si="348"/>
        <v>4.8044672670100083E-2</v>
      </c>
      <c r="X203" s="5">
        <f t="shared" si="349"/>
        <v>3.614523321722575E-2</v>
      </c>
      <c r="Y203" s="5">
        <f t="shared" si="350"/>
        <v>1.35964906379798E-2</v>
      </c>
      <c r="Z203" s="5">
        <f t="shared" si="351"/>
        <v>8.9655335002700089E-3</v>
      </c>
      <c r="AA203" s="5">
        <f t="shared" si="352"/>
        <v>1.1803341262534796E-2</v>
      </c>
      <c r="AB203" s="5">
        <f t="shared" si="353"/>
        <v>7.7696918401822246E-3</v>
      </c>
      <c r="AC203" s="5">
        <f t="shared" si="354"/>
        <v>2.1106975280582149E-4</v>
      </c>
      <c r="AD203" s="5">
        <f t="shared" si="355"/>
        <v>1.581299281729558E-2</v>
      </c>
      <c r="AE203" s="5">
        <f t="shared" si="356"/>
        <v>1.1896518000406094E-2</v>
      </c>
      <c r="AF203" s="5">
        <f t="shared" si="357"/>
        <v>4.4750270290134396E-3</v>
      </c>
      <c r="AG203" s="5">
        <f t="shared" si="358"/>
        <v>1.1222256747572279E-3</v>
      </c>
      <c r="AH203" s="5">
        <f t="shared" si="359"/>
        <v>1.6862499069838842E-3</v>
      </c>
      <c r="AI203" s="5">
        <f t="shared" si="360"/>
        <v>2.2199887051282479E-3</v>
      </c>
      <c r="AJ203" s="5">
        <f t="shared" si="361"/>
        <v>1.4613343581178016E-3</v>
      </c>
      <c r="AK203" s="5">
        <f t="shared" si="362"/>
        <v>6.4129398535001418E-4</v>
      </c>
      <c r="AL203" s="5">
        <f t="shared" si="363"/>
        <v>8.3622011733538972E-6</v>
      </c>
      <c r="AM203" s="5">
        <f t="shared" si="364"/>
        <v>4.1636373473799412E-3</v>
      </c>
      <c r="AN203" s="5">
        <f t="shared" si="365"/>
        <v>3.1324106209731336E-3</v>
      </c>
      <c r="AO203" s="5">
        <f t="shared" si="366"/>
        <v>1.1782962203179994E-3</v>
      </c>
      <c r="AP203" s="5">
        <f t="shared" si="367"/>
        <v>2.954874378047666E-4</v>
      </c>
      <c r="AQ203" s="5">
        <f t="shared" si="368"/>
        <v>5.5575684871200139E-5</v>
      </c>
      <c r="AR203" s="5">
        <f t="shared" si="369"/>
        <v>2.5372176669397533E-4</v>
      </c>
      <c r="AS203" s="5">
        <f t="shared" si="370"/>
        <v>3.3403083017112534E-4</v>
      </c>
      <c r="AT203" s="5">
        <f t="shared" si="371"/>
        <v>2.1987982536671451E-4</v>
      </c>
      <c r="AU203" s="5">
        <f t="shared" si="372"/>
        <v>9.6492365846446857E-5</v>
      </c>
      <c r="AV203" s="5">
        <f t="shared" si="373"/>
        <v>3.1758632190729897E-5</v>
      </c>
      <c r="AW203" s="5">
        <f t="shared" si="374"/>
        <v>2.30066152217474E-7</v>
      </c>
      <c r="AX203" s="5">
        <f t="shared" si="375"/>
        <v>9.1358817823614102E-4</v>
      </c>
      <c r="AY203" s="5">
        <f t="shared" si="376"/>
        <v>6.8731569873711317E-4</v>
      </c>
      <c r="AZ203" s="5">
        <f t="shared" si="377"/>
        <v>2.585425692802589E-4</v>
      </c>
      <c r="BA203" s="5">
        <f t="shared" si="378"/>
        <v>6.4836057387561866E-5</v>
      </c>
      <c r="BB203" s="5">
        <f t="shared" si="379"/>
        <v>1.2194455102497289E-5</v>
      </c>
      <c r="BC203" s="5">
        <f t="shared" si="380"/>
        <v>1.8348399484926075E-6</v>
      </c>
      <c r="BD203" s="5">
        <f t="shared" si="381"/>
        <v>3.1813559893906867E-5</v>
      </c>
      <c r="BE203" s="5">
        <f t="shared" si="382"/>
        <v>4.1883319513843116E-5</v>
      </c>
      <c r="BF203" s="5">
        <f t="shared" si="383"/>
        <v>2.7570200558326222E-5</v>
      </c>
      <c r="BG203" s="5">
        <f t="shared" si="384"/>
        <v>1.2098944840878734E-5</v>
      </c>
      <c r="BH203" s="5">
        <f t="shared" si="385"/>
        <v>3.9821382316282577E-6</v>
      </c>
      <c r="BI203" s="5">
        <f t="shared" si="386"/>
        <v>1.0485162205033211E-6</v>
      </c>
      <c r="BJ203" s="8">
        <f t="shared" si="387"/>
        <v>0.50002058877542055</v>
      </c>
      <c r="BK203" s="8">
        <f t="shared" si="388"/>
        <v>0.28675528721344573</v>
      </c>
      <c r="BL203" s="8">
        <f t="shared" si="389"/>
        <v>0.20449693587269696</v>
      </c>
      <c r="BM203" s="8">
        <f t="shared" si="390"/>
        <v>0.34150318390365991</v>
      </c>
      <c r="BN203" s="8">
        <f t="shared" si="391"/>
        <v>0.65804807582558844</v>
      </c>
    </row>
    <row r="204" spans="1:66" x14ac:dyDescent="0.25">
      <c r="A204" t="s">
        <v>340</v>
      </c>
      <c r="B204" t="s">
        <v>378</v>
      </c>
      <c r="C204" t="s">
        <v>415</v>
      </c>
      <c r="D204" s="11">
        <v>44350</v>
      </c>
      <c r="E204">
        <f>VLOOKUP(A204,home!$A$2:$E$405,3,FALSE)</f>
        <v>1.33793103448276</v>
      </c>
      <c r="F204">
        <f>VLOOKUP(B204,home!$B$2:$E$405,3,FALSE)</f>
        <v>0.75</v>
      </c>
      <c r="G204">
        <f>VLOOKUP(C204,away!$B$2:$E$405,4,FALSE)</f>
        <v>0.64</v>
      </c>
      <c r="H204">
        <f>VLOOKUP(A204,away!$A$2:$E$405,3,FALSE)</f>
        <v>1.1275862068965501</v>
      </c>
      <c r="I204">
        <f>VLOOKUP(C204,away!$B$2:$E$405,3,FALSE)</f>
        <v>0.91</v>
      </c>
      <c r="J204">
        <f>VLOOKUP(B204,home!$B$2:$E$405,4,FALSE)</f>
        <v>1.2</v>
      </c>
      <c r="K204" s="3">
        <f t="shared" si="336"/>
        <v>0.6422068965517248</v>
      </c>
      <c r="L204" s="3">
        <f t="shared" si="337"/>
        <v>1.2313241379310327</v>
      </c>
      <c r="M204" s="5">
        <f t="shared" si="338"/>
        <v>0.15358040554341992</v>
      </c>
      <c r="N204" s="5">
        <f t="shared" si="339"/>
        <v>9.863039561519503E-2</v>
      </c>
      <c r="O204" s="5">
        <f t="shared" si="340"/>
        <v>0.18910726045884993</v>
      </c>
      <c r="P204" s="5">
        <f t="shared" si="341"/>
        <v>0.12144598685467672</v>
      </c>
      <c r="Q204" s="5">
        <f t="shared" si="342"/>
        <v>3.1670560136851621E-2</v>
      </c>
      <c r="R204" s="5">
        <f t="shared" si="343"/>
        <v>0.11642616723049636</v>
      </c>
      <c r="S204" s="5">
        <f t="shared" si="344"/>
        <v>2.4008804493839662E-2</v>
      </c>
      <c r="T204" s="5">
        <f t="shared" si="345"/>
        <v>3.8996725158301743E-2</v>
      </c>
      <c r="U204" s="5">
        <f t="shared" si="346"/>
        <v>7.4769687534509188E-2</v>
      </c>
      <c r="V204" s="5">
        <f t="shared" si="347"/>
        <v>2.1094798625285812E-3</v>
      </c>
      <c r="W204" s="5">
        <f t="shared" si="348"/>
        <v>6.7796840458474155E-3</v>
      </c>
      <c r="X204" s="5">
        <f t="shared" si="349"/>
        <v>8.3479886131978438E-3</v>
      </c>
      <c r="Y204" s="5">
        <f t="shared" si="350"/>
        <v>5.1395399413019576E-3</v>
      </c>
      <c r="Z204" s="5">
        <f t="shared" si="351"/>
        <v>4.7786116665901719E-2</v>
      </c>
      <c r="AA204" s="5">
        <f t="shared" si="352"/>
        <v>3.0688573682267399E-2</v>
      </c>
      <c r="AB204" s="5">
        <f t="shared" si="353"/>
        <v>9.8542068320439415E-3</v>
      </c>
      <c r="AC204" s="5">
        <f t="shared" si="354"/>
        <v>1.04256408373016E-4</v>
      </c>
      <c r="AD204" s="5">
        <f t="shared" si="355"/>
        <v>1.0884899626712274E-3</v>
      </c>
      <c r="AE204" s="5">
        <f t="shared" si="356"/>
        <v>1.340283964932731E-3</v>
      </c>
      <c r="AF204" s="5">
        <f t="shared" si="357"/>
        <v>8.2516199885179081E-4</v>
      </c>
      <c r="AG204" s="5">
        <f t="shared" si="358"/>
        <v>3.386806289632097E-4</v>
      </c>
      <c r="AH204" s="5">
        <f t="shared" si="359"/>
        <v>1.4710049727178294E-2</v>
      </c>
      <c r="AI204" s="5">
        <f t="shared" si="360"/>
        <v>9.4468953834127185E-3</v>
      </c>
      <c r="AJ204" s="5">
        <f t="shared" si="361"/>
        <v>3.0334306831151488E-3</v>
      </c>
      <c r="AK204" s="5">
        <f t="shared" si="362"/>
        <v>6.493633683027194E-4</v>
      </c>
      <c r="AL204" s="5">
        <f t="shared" si="363"/>
        <v>3.297692138781461E-6</v>
      </c>
      <c r="AM204" s="5">
        <f t="shared" si="364"/>
        <v>1.3980715217095844E-4</v>
      </c>
      <c r="AN204" s="5">
        <f t="shared" si="365"/>
        <v>1.7214792112349808E-4</v>
      </c>
      <c r="AO204" s="5">
        <f t="shared" si="366"/>
        <v>1.0598494528700536E-4</v>
      </c>
      <c r="AP204" s="5">
        <f t="shared" si="367"/>
        <v>4.3500607129729846E-5</v>
      </c>
      <c r="AQ204" s="5">
        <f t="shared" si="368"/>
        <v>1.3390836893372781E-5</v>
      </c>
      <c r="AR204" s="5">
        <f t="shared" si="369"/>
        <v>3.6225678598480865E-3</v>
      </c>
      <c r="AS204" s="5">
        <f t="shared" si="370"/>
        <v>2.3264380628210636E-3</v>
      </c>
      <c r="AT204" s="5">
        <f t="shared" si="371"/>
        <v>7.4702728417206071E-4</v>
      </c>
      <c r="AU204" s="5">
        <f t="shared" si="372"/>
        <v>1.5991535793586753E-4</v>
      </c>
      <c r="AV204" s="5">
        <f t="shared" si="373"/>
        <v>2.5674686432737923E-5</v>
      </c>
      <c r="AW204" s="5">
        <f t="shared" si="374"/>
        <v>7.2436084451468893E-8</v>
      </c>
      <c r="AX204" s="5">
        <f t="shared" si="375"/>
        <v>1.4964186218574316E-5</v>
      </c>
      <c r="AY204" s="5">
        <f t="shared" si="376"/>
        <v>1.8425763695425459E-5</v>
      </c>
      <c r="AZ204" s="5">
        <f t="shared" si="377"/>
        <v>1.1344043798995338E-5</v>
      </c>
      <c r="BA204" s="5">
        <f t="shared" si="378"/>
        <v>4.656064983816604E-6</v>
      </c>
      <c r="BB204" s="5">
        <f t="shared" si="379"/>
        <v>1.4332813005872116E-6</v>
      </c>
      <c r="BC204" s="5">
        <f t="shared" si="380"/>
        <v>3.5296677237164344E-7</v>
      </c>
      <c r="BD204" s="5">
        <f t="shared" si="381"/>
        <v>7.4342587452068593E-4</v>
      </c>
      <c r="BE204" s="5">
        <f t="shared" si="382"/>
        <v>4.7743322369218173E-4</v>
      </c>
      <c r="BF204" s="5">
        <f t="shared" si="383"/>
        <v>1.5330545444902069E-4</v>
      </c>
      <c r="BG204" s="5">
        <f t="shared" si="384"/>
        <v>3.2817940042052468E-5</v>
      </c>
      <c r="BH204" s="5">
        <f t="shared" si="385"/>
        <v>5.2689768564067729E-6</v>
      </c>
      <c r="BI204" s="5">
        <f t="shared" si="386"/>
        <v>6.7675465499117166E-7</v>
      </c>
      <c r="BJ204" s="8">
        <f t="shared" si="387"/>
        <v>0.19368351783548893</v>
      </c>
      <c r="BK204" s="8">
        <f t="shared" si="388"/>
        <v>0.30127065661867219</v>
      </c>
      <c r="BL204" s="8">
        <f t="shared" si="389"/>
        <v>0.45698018637560095</v>
      </c>
      <c r="BM204" s="8">
        <f t="shared" si="390"/>
        <v>0.28884134832856312</v>
      </c>
      <c r="BN204" s="8">
        <f t="shared" si="391"/>
        <v>0.7108607758394897</v>
      </c>
    </row>
    <row r="205" spans="1:66" x14ac:dyDescent="0.25">
      <c r="A205" t="s">
        <v>340</v>
      </c>
      <c r="B205" t="s">
        <v>361</v>
      </c>
      <c r="C205" t="s">
        <v>377</v>
      </c>
      <c r="D205" s="11">
        <v>44350</v>
      </c>
      <c r="E205">
        <f>VLOOKUP(A205,home!$A$2:$E$405,3,FALSE)</f>
        <v>1.33793103448276</v>
      </c>
      <c r="F205">
        <f>VLOOKUP(B205,home!$B$2:$E$405,3,FALSE)</f>
        <v>0.7</v>
      </c>
      <c r="G205">
        <f>VLOOKUP(C205,away!$B$2:$E$405,4,FALSE)</f>
        <v>0.9</v>
      </c>
      <c r="H205">
        <f>VLOOKUP(A205,away!$A$2:$E$405,3,FALSE)</f>
        <v>1.1275862068965501</v>
      </c>
      <c r="I205">
        <f>VLOOKUP(C205,away!$B$2:$E$405,3,FALSE)</f>
        <v>0.7</v>
      </c>
      <c r="J205">
        <f>VLOOKUP(B205,home!$B$2:$E$405,4,FALSE)</f>
        <v>1.36</v>
      </c>
      <c r="K205" s="3">
        <f t="shared" si="336"/>
        <v>0.84289655172413869</v>
      </c>
      <c r="L205" s="3">
        <f t="shared" si="337"/>
        <v>1.0734620689655157</v>
      </c>
      <c r="M205" s="5">
        <f t="shared" si="338"/>
        <v>0.14714178684786947</v>
      </c>
      <c r="N205" s="5">
        <f t="shared" si="339"/>
        <v>0.12402530474859738</v>
      </c>
      <c r="O205" s="5">
        <f t="shared" si="340"/>
        <v>0.15795112694099683</v>
      </c>
      <c r="P205" s="5">
        <f t="shared" si="341"/>
        <v>0.13313646023950793</v>
      </c>
      <c r="Q205" s="5">
        <f t="shared" si="342"/>
        <v>5.2270250849564083E-2</v>
      </c>
      <c r="R205" s="5">
        <f t="shared" si="343"/>
        <v>8.4777271760758624E-2</v>
      </c>
      <c r="S205" s="5">
        <f t="shared" si="344"/>
        <v>3.0116048990611276E-2</v>
      </c>
      <c r="T205" s="5">
        <f t="shared" si="345"/>
        <v>5.6110131622319558E-2</v>
      </c>
      <c r="U205" s="5">
        <f t="shared" si="346"/>
        <v>7.1458470031723634E-2</v>
      </c>
      <c r="V205" s="5">
        <f t="shared" si="347"/>
        <v>3.027725271660803E-3</v>
      </c>
      <c r="W205" s="5">
        <f t="shared" si="348"/>
        <v>1.4686138066284438E-2</v>
      </c>
      <c r="X205" s="5">
        <f t="shared" si="349"/>
        <v>1.5765012153746909E-2</v>
      </c>
      <c r="Y205" s="5">
        <f t="shared" si="350"/>
        <v>8.4615712819138267E-3</v>
      </c>
      <c r="Z205" s="5">
        <f t="shared" si="351"/>
        <v>3.0335061848518585E-2</v>
      </c>
      <c r="AA205" s="5">
        <f t="shared" si="352"/>
        <v>2.5569319028454791E-2</v>
      </c>
      <c r="AB205" s="5">
        <f t="shared" si="353"/>
        <v>1.0776145419509473E-2</v>
      </c>
      <c r="AC205" s="5">
        <f t="shared" si="354"/>
        <v>1.7122117120924881E-4</v>
      </c>
      <c r="AD205" s="5">
        <f t="shared" si="355"/>
        <v>3.0947237835539398E-3</v>
      </c>
      <c r="AE205" s="5">
        <f t="shared" si="356"/>
        <v>3.3220685955706003E-3</v>
      </c>
      <c r="AF205" s="5">
        <f t="shared" si="357"/>
        <v>1.7830573139232906E-3</v>
      </c>
      <c r="AG205" s="5">
        <f t="shared" si="358"/>
        <v>6.3801479776273023E-4</v>
      </c>
      <c r="AH205" s="5">
        <f t="shared" si="359"/>
        <v>8.1408845635269084E-3</v>
      </c>
      <c r="AI205" s="5">
        <f t="shared" si="360"/>
        <v>6.8619235265810997E-3</v>
      </c>
      <c r="AJ205" s="5">
        <f t="shared" si="361"/>
        <v>2.8919458393749748E-3</v>
      </c>
      <c r="AK205" s="5">
        <f t="shared" si="362"/>
        <v>8.1253705859404563E-4</v>
      </c>
      <c r="AL205" s="5">
        <f t="shared" si="363"/>
        <v>6.196956321165464E-6</v>
      </c>
      <c r="AM205" s="5">
        <f t="shared" si="364"/>
        <v>5.2170640113925922E-4</v>
      </c>
      <c r="AN205" s="5">
        <f t="shared" si="365"/>
        <v>5.6003203275950238E-4</v>
      </c>
      <c r="AO205" s="5">
        <f t="shared" si="366"/>
        <v>3.005865722864894E-4</v>
      </c>
      <c r="AP205" s="5">
        <f t="shared" si="367"/>
        <v>1.0755609459663583E-4</v>
      </c>
      <c r="AQ205" s="5">
        <f t="shared" si="368"/>
        <v>2.8864346958888849E-5</v>
      </c>
      <c r="AR205" s="5">
        <f t="shared" si="369"/>
        <v>1.7477861573546051E-3</v>
      </c>
      <c r="AS205" s="5">
        <f t="shared" si="370"/>
        <v>1.4732029251853795E-3</v>
      </c>
      <c r="AT205" s="5">
        <f t="shared" si="371"/>
        <v>6.2087883281433524E-4</v>
      </c>
      <c r="AU205" s="5">
        <f t="shared" si="372"/>
        <v>1.7444554240590379E-4</v>
      </c>
      <c r="AV205" s="5">
        <f t="shared" si="373"/>
        <v>3.6759886539395814E-5</v>
      </c>
      <c r="AW205" s="5">
        <f t="shared" si="374"/>
        <v>1.5575317720810682E-7</v>
      </c>
      <c r="AX205" s="5">
        <f t="shared" si="375"/>
        <v>7.3290754422115299E-5</v>
      </c>
      <c r="AY205" s="5">
        <f t="shared" si="376"/>
        <v>7.8674844878007399E-5</v>
      </c>
      <c r="AZ205" s="5">
        <f t="shared" si="377"/>
        <v>4.2227230879143407E-5</v>
      </c>
      <c r="BA205" s="5">
        <f t="shared" si="378"/>
        <v>1.5109776875403267E-5</v>
      </c>
      <c r="BB205" s="5">
        <f t="shared" si="379"/>
        <v>4.0549430865694227E-6</v>
      </c>
      <c r="BC205" s="5">
        <f t="shared" si="380"/>
        <v>8.7056551904924548E-7</v>
      </c>
      <c r="BD205" s="5">
        <f t="shared" si="381"/>
        <v>3.1269702409719377E-4</v>
      </c>
      <c r="BE205" s="5">
        <f t="shared" si="382"/>
        <v>2.6357124334592451E-4</v>
      </c>
      <c r="BF205" s="5">
        <f t="shared" si="383"/>
        <v>1.1108164607496179E-4</v>
      </c>
      <c r="BG205" s="5">
        <f t="shared" si="384"/>
        <v>3.1210112145475504E-5</v>
      </c>
      <c r="BH205" s="5">
        <f t="shared" si="385"/>
        <v>6.5767239765862389E-6</v>
      </c>
      <c r="BI205" s="5">
        <f t="shared" si="386"/>
        <v>1.1086995923012014E-6</v>
      </c>
      <c r="BJ205" s="8">
        <f t="shared" si="387"/>
        <v>0.28188924677663785</v>
      </c>
      <c r="BK205" s="8">
        <f t="shared" si="388"/>
        <v>0.31367811432205783</v>
      </c>
      <c r="BL205" s="8">
        <f t="shared" si="389"/>
        <v>0.37401894296305238</v>
      </c>
      <c r="BM205" s="8">
        <f t="shared" si="390"/>
        <v>0.30054064543127162</v>
      </c>
      <c r="BN205" s="8">
        <f t="shared" si="391"/>
        <v>0.69930220138729426</v>
      </c>
    </row>
    <row r="206" spans="1:66" x14ac:dyDescent="0.25">
      <c r="A206" t="s">
        <v>340</v>
      </c>
      <c r="B206" t="s">
        <v>405</v>
      </c>
      <c r="C206" t="s">
        <v>354</v>
      </c>
      <c r="D206" s="11">
        <v>44350</v>
      </c>
      <c r="E206">
        <f>VLOOKUP(A206,home!$A$2:$E$405,3,FALSE)</f>
        <v>1.33793103448276</v>
      </c>
      <c r="F206">
        <f>VLOOKUP(B206,home!$B$2:$E$405,3,FALSE)</f>
        <v>0.65</v>
      </c>
      <c r="G206">
        <f>VLOOKUP(C206,away!$B$2:$E$405,4,FALSE)</f>
        <v>0.53</v>
      </c>
      <c r="H206">
        <f>VLOOKUP(A206,away!$A$2:$E$405,3,FALSE)</f>
        <v>1.1275862068965501</v>
      </c>
      <c r="I206">
        <f>VLOOKUP(C206,away!$B$2:$E$405,3,FALSE)</f>
        <v>1.66</v>
      </c>
      <c r="J206">
        <f>VLOOKUP(B206,home!$B$2:$E$405,4,FALSE)</f>
        <v>1.1200000000000001</v>
      </c>
      <c r="K206" s="3">
        <f t="shared" si="336"/>
        <v>0.46091724137931084</v>
      </c>
      <c r="L206" s="3">
        <f t="shared" si="337"/>
        <v>2.0964082758620659</v>
      </c>
      <c r="M206" s="5">
        <f t="shared" si="338"/>
        <v>7.7511767360332454E-2</v>
      </c>
      <c r="N206" s="5">
        <f t="shared" si="339"/>
        <v>3.5726509986159338E-2</v>
      </c>
      <c r="O206" s="5">
        <f t="shared" si="340"/>
        <v>0.16249631057089609</v>
      </c>
      <c r="P206" s="5">
        <f t="shared" si="341"/>
        <v>7.4897351202653173E-2</v>
      </c>
      <c r="Q206" s="5">
        <f t="shared" si="342"/>
        <v>8.2334822134654834E-3</v>
      </c>
      <c r="R206" s="5">
        <f t="shared" si="343"/>
        <v>0.1703293051389396</v>
      </c>
      <c r="S206" s="5">
        <f t="shared" si="344"/>
        <v>1.809277935534586E-2</v>
      </c>
      <c r="T206" s="5">
        <f t="shared" si="345"/>
        <v>1.7260740251472159E-2</v>
      </c>
      <c r="U206" s="5">
        <f t="shared" si="346"/>
        <v>7.8507713450694905E-2</v>
      </c>
      <c r="V206" s="5">
        <f t="shared" si="347"/>
        <v>1.9425025468999388E-3</v>
      </c>
      <c r="W206" s="5">
        <f t="shared" si="348"/>
        <v>1.2649846362587111E-3</v>
      </c>
      <c r="X206" s="5">
        <f t="shared" si="349"/>
        <v>2.6519242602911267E-3</v>
      </c>
      <c r="Y206" s="5">
        <f t="shared" si="350"/>
        <v>2.7797579831168534E-3</v>
      </c>
      <c r="Z206" s="5">
        <f t="shared" si="351"/>
        <v>0.11902658830503603</v>
      </c>
      <c r="AA206" s="5">
        <f t="shared" si="352"/>
        <v>5.4861406732348142E-2</v>
      </c>
      <c r="AB206" s="5">
        <f t="shared" si="353"/>
        <v>1.2643284124631131E-2</v>
      </c>
      <c r="AC206" s="5">
        <f t="shared" si="354"/>
        <v>1.173114583290262E-4</v>
      </c>
      <c r="AD206" s="5">
        <f t="shared" si="355"/>
        <v>1.4576330723289397E-4</v>
      </c>
      <c r="AE206" s="5">
        <f t="shared" si="356"/>
        <v>3.0557940360006379E-4</v>
      </c>
      <c r="AF206" s="5">
        <f t="shared" si="357"/>
        <v>3.2030959532008415E-4</v>
      </c>
      <c r="AG206" s="5">
        <f t="shared" si="358"/>
        <v>2.2383322882235123E-4</v>
      </c>
      <c r="AH206" s="5">
        <f t="shared" si="359"/>
        <v>6.2382081192576148E-2</v>
      </c>
      <c r="AI206" s="5">
        <f t="shared" si="360"/>
        <v>2.8752976774782384E-2</v>
      </c>
      <c r="AJ206" s="5">
        <f t="shared" si="361"/>
        <v>6.6263713682380466E-3</v>
      </c>
      <c r="AK206" s="5">
        <f t="shared" si="362"/>
        <v>1.0180696038010434E-3</v>
      </c>
      <c r="AL206" s="5">
        <f t="shared" si="363"/>
        <v>4.5341850889396643E-6</v>
      </c>
      <c r="AM206" s="5">
        <f t="shared" si="364"/>
        <v>1.3436964292822094E-5</v>
      </c>
      <c r="AN206" s="5">
        <f t="shared" si="365"/>
        <v>2.8169363145935304E-5</v>
      </c>
      <c r="AO206" s="5">
        <f t="shared" si="366"/>
        <v>2.9527243012451335E-5</v>
      </c>
      <c r="AP206" s="5">
        <f t="shared" si="367"/>
        <v>2.0633718871564446E-5</v>
      </c>
      <c r="AQ206" s="5">
        <f t="shared" si="368"/>
        <v>1.0814174751039751E-5</v>
      </c>
      <c r="AR206" s="5">
        <f t="shared" si="369"/>
        <v>2.6155662255523182E-2</v>
      </c>
      <c r="AS206" s="5">
        <f t="shared" si="370"/>
        <v>1.2055595693264707E-2</v>
      </c>
      <c r="AT206" s="5">
        <f t="shared" si="371"/>
        <v>2.7783159550619353E-3</v>
      </c>
      <c r="AU206" s="5">
        <f t="shared" si="372"/>
        <v>4.2685790856242424E-4</v>
      </c>
      <c r="AV206" s="5">
        <f t="shared" si="373"/>
        <v>4.918654241888366E-5</v>
      </c>
      <c r="AW206" s="5">
        <f t="shared" si="374"/>
        <v>1.2170139687215374E-7</v>
      </c>
      <c r="AX206" s="5">
        <f t="shared" si="375"/>
        <v>1.0322214190599766E-6</v>
      </c>
      <c r="AY206" s="5">
        <f t="shared" si="376"/>
        <v>2.1639575254394203E-6</v>
      </c>
      <c r="AZ206" s="5">
        <f t="shared" si="377"/>
        <v>2.2682692324725996E-6</v>
      </c>
      <c r="BA206" s="5">
        <f t="shared" si="378"/>
        <v>1.5850727969462847E-6</v>
      </c>
      <c r="BB206" s="5">
        <f t="shared" si="379"/>
        <v>8.3073993234050603E-7</v>
      </c>
      <c r="BC206" s="5">
        <f t="shared" si="380"/>
        <v>3.483140138495458E-7</v>
      </c>
      <c r="BD206" s="5">
        <f t="shared" si="381"/>
        <v>9.1388244688553177E-3</v>
      </c>
      <c r="BE206" s="5">
        <f t="shared" si="382"/>
        <v>4.2122417636345378E-3</v>
      </c>
      <c r="BF206" s="5">
        <f t="shared" si="383"/>
        <v>9.7074742685857745E-4</v>
      </c>
      <c r="BG206" s="5">
        <f t="shared" si="384"/>
        <v>1.4914474202123995E-4</v>
      </c>
      <c r="BH206" s="5">
        <f t="shared" si="385"/>
        <v>1.7185845764664723E-5</v>
      </c>
      <c r="BI206" s="5">
        <f t="shared" si="386"/>
        <v>1.584250524123916E-6</v>
      </c>
      <c r="BJ206" s="8">
        <f t="shared" si="387"/>
        <v>6.9023694904733007E-2</v>
      </c>
      <c r="BK206" s="8">
        <f t="shared" si="388"/>
        <v>0.17256841006617482</v>
      </c>
      <c r="BL206" s="8">
        <f t="shared" si="389"/>
        <v>0.6335728658093972</v>
      </c>
      <c r="BM206" s="8">
        <f t="shared" si="390"/>
        <v>0.46499479035676633</v>
      </c>
      <c r="BN206" s="8">
        <f t="shared" si="391"/>
        <v>0.52919472647244614</v>
      </c>
    </row>
    <row r="207" spans="1:66" x14ac:dyDescent="0.25">
      <c r="A207" t="s">
        <v>342</v>
      </c>
      <c r="B207" t="s">
        <v>436</v>
      </c>
      <c r="C207" t="s">
        <v>426</v>
      </c>
      <c r="D207" s="11">
        <v>44350</v>
      </c>
      <c r="E207">
        <f>VLOOKUP(A207,home!$A$2:$E$405,3,FALSE)</f>
        <v>1.1828254847645401</v>
      </c>
      <c r="F207">
        <f>VLOOKUP(B207,home!$B$2:$E$405,3,FALSE)</f>
        <v>0.79</v>
      </c>
      <c r="G207">
        <f>VLOOKUP(C207,away!$B$2:$E$405,4,FALSE)</f>
        <v>1.06</v>
      </c>
      <c r="H207">
        <f>VLOOKUP(A207,away!$A$2:$E$405,3,FALSE)</f>
        <v>0.86980609418282495</v>
      </c>
      <c r="I207">
        <f>VLOOKUP(C207,away!$B$2:$E$405,3,FALSE)</f>
        <v>0.48</v>
      </c>
      <c r="J207">
        <f>VLOOKUP(B207,home!$B$2:$E$405,4,FALSE)</f>
        <v>0.79</v>
      </c>
      <c r="K207" s="3">
        <f t="shared" si="336"/>
        <v>0.99049806094182602</v>
      </c>
      <c r="L207" s="3">
        <f t="shared" si="337"/>
        <v>0.32983047091412721</v>
      </c>
      <c r="M207" s="5">
        <f t="shared" si="338"/>
        <v>0.26704755392410762</v>
      </c>
      <c r="N207" s="5">
        <f t="shared" si="339"/>
        <v>0.2645100843410863</v>
      </c>
      <c r="O207" s="5">
        <f t="shared" si="340"/>
        <v>8.8080420467254186E-2</v>
      </c>
      <c r="P207" s="5">
        <f t="shared" si="341"/>
        <v>8.7243485679755997E-2</v>
      </c>
      <c r="Q207" s="5">
        <f t="shared" si="342"/>
        <v>0.13099836281970242</v>
      </c>
      <c r="R207" s="5">
        <f t="shared" si="343"/>
        <v>1.4525803280514386E-2</v>
      </c>
      <c r="S207" s="5">
        <f t="shared" si="344"/>
        <v>7.1255340871956493E-3</v>
      </c>
      <c r="T207" s="5">
        <f t="shared" si="345"/>
        <v>4.3207251697802138E-2</v>
      </c>
      <c r="U207" s="5">
        <f t="shared" si="346"/>
        <v>1.4387779982971914E-2</v>
      </c>
      <c r="V207" s="5">
        <f t="shared" si="347"/>
        <v>2.5865407030903071E-4</v>
      </c>
      <c r="W207" s="5">
        <f t="shared" si="348"/>
        <v>4.3251208119823026E-2</v>
      </c>
      <c r="X207" s="5">
        <f t="shared" si="349"/>
        <v>1.4265566341766149E-2</v>
      </c>
      <c r="Y207" s="5">
        <f t="shared" si="350"/>
        <v>2.3526092321807255E-3</v>
      </c>
      <c r="Z207" s="5">
        <f t="shared" si="351"/>
        <v>1.5970175121393451E-3</v>
      </c>
      <c r="AA207" s="5">
        <f t="shared" si="352"/>
        <v>1.5818427490641605E-3</v>
      </c>
      <c r="AB207" s="5">
        <f t="shared" si="353"/>
        <v>7.8340608783146915E-4</v>
      </c>
      <c r="AC207" s="5">
        <f t="shared" si="354"/>
        <v>5.2813352779832804E-6</v>
      </c>
      <c r="AD207" s="5">
        <f t="shared" si="355"/>
        <v>1.0710059444019015E-2</v>
      </c>
      <c r="AE207" s="5">
        <f t="shared" si="356"/>
        <v>3.5325039499390864E-3</v>
      </c>
      <c r="AF207" s="5">
        <f t="shared" si="357"/>
        <v>5.8256372065721156E-4</v>
      </c>
      <c r="AG207" s="5">
        <f t="shared" si="358"/>
        <v>6.4049088773951402E-5</v>
      </c>
      <c r="AH207" s="5">
        <f t="shared" si="359"/>
        <v>1.3168625952175698E-4</v>
      </c>
      <c r="AI207" s="5">
        <f t="shared" si="360"/>
        <v>1.3043498470898234E-4</v>
      </c>
      <c r="AJ207" s="5">
        <f t="shared" si="361"/>
        <v>6.4597799716611866E-5</v>
      </c>
      <c r="AK207" s="5">
        <f t="shared" si="362"/>
        <v>2.1327998453470836E-5</v>
      </c>
      <c r="AL207" s="5">
        <f t="shared" si="363"/>
        <v>6.9015737747692526E-8</v>
      </c>
      <c r="AM207" s="5">
        <f t="shared" si="364"/>
        <v>2.1216586223745059E-3</v>
      </c>
      <c r="AN207" s="5">
        <f t="shared" si="365"/>
        <v>6.9978766253680146E-4</v>
      </c>
      <c r="AO207" s="5">
        <f t="shared" si="366"/>
        <v>1.1540564713720477E-4</v>
      </c>
      <c r="AP207" s="5">
        <f t="shared" si="367"/>
        <v>1.2688099647137953E-5</v>
      </c>
      <c r="AQ207" s="5">
        <f t="shared" si="368"/>
        <v>1.0462304704052202E-6</v>
      </c>
      <c r="AR207" s="5">
        <f t="shared" si="369"/>
        <v>8.6868281981962139E-6</v>
      </c>
      <c r="AS207" s="5">
        <f t="shared" si="370"/>
        <v>8.604286486048127E-6</v>
      </c>
      <c r="AT207" s="5">
        <f t="shared" si="371"/>
        <v>4.2612645401093129E-6</v>
      </c>
      <c r="AU207" s="5">
        <f t="shared" si="372"/>
        <v>1.4069247547128126E-6</v>
      </c>
      <c r="AV207" s="5">
        <f t="shared" si="373"/>
        <v>3.4838906035852368E-7</v>
      </c>
      <c r="AW207" s="5">
        <f t="shared" si="374"/>
        <v>6.2631099877478989E-10</v>
      </c>
      <c r="AX207" s="5">
        <f t="shared" si="375"/>
        <v>3.5024979190707546E-4</v>
      </c>
      <c r="AY207" s="5">
        <f t="shared" si="376"/>
        <v>1.1552305380228575E-4</v>
      </c>
      <c r="AZ207" s="5">
        <f t="shared" si="377"/>
        <v>1.9051511618522976E-5</v>
      </c>
      <c r="BA207" s="5">
        <f t="shared" si="378"/>
        <v>2.0945896829211338E-6</v>
      </c>
      <c r="BB207" s="5">
        <f t="shared" si="379"/>
        <v>1.7271487537243741E-7</v>
      </c>
      <c r="BC207" s="5">
        <f t="shared" si="380"/>
        <v>1.1393325735593166E-8</v>
      </c>
      <c r="BD207" s="5">
        <f t="shared" si="381"/>
        <v>4.7753010589352947E-7</v>
      </c>
      <c r="BE207" s="5">
        <f t="shared" si="382"/>
        <v>4.7299264392888582E-7</v>
      </c>
      <c r="BF207" s="5">
        <f t="shared" si="383"/>
        <v>2.3424914832565447E-7</v>
      </c>
      <c r="BG207" s="5">
        <f t="shared" si="384"/>
        <v>7.7341109064611662E-8</v>
      </c>
      <c r="BH207" s="5">
        <f t="shared" si="385"/>
        <v>1.9151554639897031E-8</v>
      </c>
      <c r="BI207" s="5">
        <f t="shared" si="386"/>
        <v>3.7939155469678887E-9</v>
      </c>
      <c r="BJ207" s="8">
        <f t="shared" si="387"/>
        <v>0.5169119480731279</v>
      </c>
      <c r="BK207" s="8">
        <f t="shared" si="388"/>
        <v>0.36179610116618627</v>
      </c>
      <c r="BL207" s="8">
        <f t="shared" si="389"/>
        <v>0.11973189236155374</v>
      </c>
      <c r="BM207" s="8">
        <f t="shared" si="390"/>
        <v>0.14751572617309525</v>
      </c>
      <c r="BN207" s="8">
        <f t="shared" si="391"/>
        <v>0.85240571051242087</v>
      </c>
    </row>
    <row r="208" spans="1:66" x14ac:dyDescent="0.25">
      <c r="A208" t="s">
        <v>342</v>
      </c>
      <c r="B208" t="s">
        <v>392</v>
      </c>
      <c r="C208" t="s">
        <v>430</v>
      </c>
      <c r="D208" s="11">
        <v>44350</v>
      </c>
      <c r="E208">
        <f>VLOOKUP(A208,home!$A$2:$E$405,3,FALSE)</f>
        <v>1.1828254847645401</v>
      </c>
      <c r="F208">
        <f>VLOOKUP(B208,home!$B$2:$E$405,3,FALSE)</f>
        <v>1.39</v>
      </c>
      <c r="G208">
        <f>VLOOKUP(C208,away!$B$2:$E$405,4,FALSE)</f>
        <v>0.85</v>
      </c>
      <c r="H208">
        <f>VLOOKUP(A208,away!$A$2:$E$405,3,FALSE)</f>
        <v>0.86980609418282495</v>
      </c>
      <c r="I208">
        <f>VLOOKUP(C208,away!$B$2:$E$405,3,FALSE)</f>
        <v>0.85</v>
      </c>
      <c r="J208">
        <f>VLOOKUP(B208,home!$B$2:$E$405,4,FALSE)</f>
        <v>1.22</v>
      </c>
      <c r="K208" s="3">
        <f t="shared" si="336"/>
        <v>1.397508310249304</v>
      </c>
      <c r="L208" s="3">
        <f t="shared" si="337"/>
        <v>0.90198891966758943</v>
      </c>
      <c r="M208" s="5">
        <f t="shared" si="338"/>
        <v>0.10030926354372111</v>
      </c>
      <c r="N208" s="5">
        <f t="shared" si="339"/>
        <v>0.14018302939733779</v>
      </c>
      <c r="O208" s="5">
        <f t="shared" si="340"/>
        <v>9.04778442564525E-2</v>
      </c>
      <c r="P208" s="5">
        <f t="shared" si="341"/>
        <v>0.12644353924183463</v>
      </c>
      <c r="Q208" s="5">
        <f t="shared" si="342"/>
        <v>9.7953474269351026E-2</v>
      </c>
      <c r="R208" s="5">
        <f t="shared" si="343"/>
        <v>4.0805006497365008E-2</v>
      </c>
      <c r="S208" s="5">
        <f t="shared" si="344"/>
        <v>3.9846690253669381E-2</v>
      </c>
      <c r="T208" s="5">
        <f t="shared" si="345"/>
        <v>8.8352948433898959E-2</v>
      </c>
      <c r="U208" s="5">
        <f t="shared" si="346"/>
        <v>5.7025335679844441E-2</v>
      </c>
      <c r="V208" s="5">
        <f t="shared" si="347"/>
        <v>5.5809142033483288E-3</v>
      </c>
      <c r="W208" s="5">
        <f t="shared" si="348"/>
        <v>4.563026476973648E-2</v>
      </c>
      <c r="X208" s="5">
        <f t="shared" si="349"/>
        <v>4.1157993223800669E-2</v>
      </c>
      <c r="Y208" s="5">
        <f t="shared" si="350"/>
        <v>1.8562026921810967E-2</v>
      </c>
      <c r="Z208" s="5">
        <f t="shared" si="351"/>
        <v>1.2268554575862409E-2</v>
      </c>
      <c r="AA208" s="5">
        <f t="shared" si="352"/>
        <v>1.7145406974514842E-2</v>
      </c>
      <c r="AB208" s="5">
        <f t="shared" si="353"/>
        <v>1.1980424364745435E-2</v>
      </c>
      <c r="AC208" s="5">
        <f t="shared" si="354"/>
        <v>4.3968430677941033E-4</v>
      </c>
      <c r="AD208" s="5">
        <f t="shared" si="355"/>
        <v>1.5942168553645702E-2</v>
      </c>
      <c r="AE208" s="5">
        <f t="shared" si="356"/>
        <v>1.4379659390861504E-2</v>
      </c>
      <c r="AF208" s="5">
        <f t="shared" si="357"/>
        <v>6.4851467195755378E-3</v>
      </c>
      <c r="AG208" s="5">
        <f t="shared" si="358"/>
        <v>1.949843494491917E-3</v>
      </c>
      <c r="AH208" s="5">
        <f t="shared" si="359"/>
        <v>2.7665250719412487E-3</v>
      </c>
      <c r="AI208" s="5">
        <f t="shared" si="360"/>
        <v>3.8662417785509484E-3</v>
      </c>
      <c r="AJ208" s="5">
        <f t="shared" si="361"/>
        <v>2.7015525074790005E-3</v>
      </c>
      <c r="AK208" s="5">
        <f t="shared" si="362"/>
        <v>1.258480693258916E-3</v>
      </c>
      <c r="AL208" s="5">
        <f t="shared" si="363"/>
        <v>2.2169533673846319E-5</v>
      </c>
      <c r="AM208" s="5">
        <f t="shared" si="364"/>
        <v>4.4558626074230005E-3</v>
      </c>
      <c r="AN208" s="5">
        <f t="shared" si="365"/>
        <v>4.0191386994566803E-3</v>
      </c>
      <c r="AO208" s="5">
        <f t="shared" si="366"/>
        <v>1.8126092867585656E-3</v>
      </c>
      <c r="AP208" s="5">
        <f t="shared" si="367"/>
        <v>5.4498449744759948E-4</v>
      </c>
      <c r="AQ208" s="5">
        <f t="shared" si="368"/>
        <v>1.2289249452208608E-4</v>
      </c>
      <c r="AR208" s="5">
        <f t="shared" si="369"/>
        <v>4.9907499217471745E-4</v>
      </c>
      <c r="AS208" s="5">
        <f t="shared" si="370"/>
        <v>6.9746144900177404E-4</v>
      </c>
      <c r="AT208" s="5">
        <f t="shared" si="371"/>
        <v>4.873540855292502E-4</v>
      </c>
      <c r="AU208" s="5">
        <f t="shared" si="372"/>
        <v>2.2702712818702575E-4</v>
      </c>
      <c r="AV208" s="5">
        <f t="shared" si="373"/>
        <v>7.931807457335067E-5</v>
      </c>
      <c r="AW208" s="5">
        <f t="shared" si="374"/>
        <v>7.7626438089537592E-7</v>
      </c>
      <c r="AX208" s="5">
        <f t="shared" si="375"/>
        <v>1.0378508372004618E-3</v>
      </c>
      <c r="AY208" s="5">
        <f t="shared" si="376"/>
        <v>9.3612995542254767E-4</v>
      </c>
      <c r="AZ208" s="5">
        <f t="shared" si="377"/>
        <v>4.2218942358002626E-4</v>
      </c>
      <c r="BA208" s="5">
        <f t="shared" si="378"/>
        <v>1.2693672735667673E-4</v>
      </c>
      <c r="BB208" s="5">
        <f t="shared" si="379"/>
        <v>2.8623880393647043E-5</v>
      </c>
      <c r="BC208" s="5">
        <f t="shared" si="380"/>
        <v>5.1636845905919985E-6</v>
      </c>
      <c r="BD208" s="5">
        <f t="shared" si="381"/>
        <v>7.5026685504130669E-5</v>
      </c>
      <c r="BE208" s="5">
        <f t="shared" si="382"/>
        <v>1.0485041648248359E-4</v>
      </c>
      <c r="BF208" s="5">
        <f t="shared" si="383"/>
        <v>7.326466418368572E-5</v>
      </c>
      <c r="BG208" s="5">
        <f t="shared" si="384"/>
        <v>3.4129325681441781E-5</v>
      </c>
      <c r="BH208" s="5">
        <f t="shared" si="385"/>
        <v>1.1924004065754975E-5</v>
      </c>
      <c r="BI208" s="5">
        <f t="shared" si="386"/>
        <v>3.3327789546678141E-6</v>
      </c>
      <c r="BJ208" s="8">
        <f t="shared" si="387"/>
        <v>0.48410893726866244</v>
      </c>
      <c r="BK208" s="8">
        <f t="shared" si="388"/>
        <v>0.27357839103844928</v>
      </c>
      <c r="BL208" s="8">
        <f t="shared" si="389"/>
        <v>0.23031958142849063</v>
      </c>
      <c r="BM208" s="8">
        <f t="shared" si="390"/>
        <v>0.40316795341436096</v>
      </c>
      <c r="BN208" s="8">
        <f t="shared" si="391"/>
        <v>0.59617215720606198</v>
      </c>
    </row>
    <row r="209" spans="1:66" x14ac:dyDescent="0.25">
      <c r="A209" t="s">
        <v>342</v>
      </c>
      <c r="B209" t="s">
        <v>393</v>
      </c>
      <c r="C209" t="s">
        <v>364</v>
      </c>
      <c r="D209" s="11">
        <v>44350</v>
      </c>
      <c r="E209">
        <f>VLOOKUP(A209,home!$A$2:$E$405,3,FALSE)</f>
        <v>1.1828254847645401</v>
      </c>
      <c r="F209">
        <f>VLOOKUP(B209,home!$B$2:$E$405,3,FALSE)</f>
        <v>1.1399999999999999</v>
      </c>
      <c r="G209">
        <f>VLOOKUP(C209,away!$B$2:$E$405,4,FALSE)</f>
        <v>1.27</v>
      </c>
      <c r="H209">
        <f>VLOOKUP(A209,away!$A$2:$E$405,3,FALSE)</f>
        <v>0.86980609418282495</v>
      </c>
      <c r="I209">
        <f>VLOOKUP(C209,away!$B$2:$E$405,3,FALSE)</f>
        <v>0.63</v>
      </c>
      <c r="J209">
        <f>VLOOKUP(B209,home!$B$2:$E$405,4,FALSE)</f>
        <v>0.74</v>
      </c>
      <c r="K209" s="3">
        <f t="shared" si="336"/>
        <v>1.7124947368421011</v>
      </c>
      <c r="L209" s="3">
        <f t="shared" si="337"/>
        <v>0.40550360110803302</v>
      </c>
      <c r="M209" s="5">
        <f t="shared" si="338"/>
        <v>0.12027213188997346</v>
      </c>
      <c r="N209" s="5">
        <f t="shared" si="339"/>
        <v>0.20596539285035856</v>
      </c>
      <c r="O209" s="5">
        <f t="shared" si="340"/>
        <v>4.877078259432454E-2</v>
      </c>
      <c r="P209" s="5">
        <f t="shared" si="341"/>
        <v>8.3519708504451118E-2</v>
      </c>
      <c r="Q209" s="5">
        <f t="shared" si="342"/>
        <v>0.17635732561392742</v>
      </c>
      <c r="R209" s="5">
        <f t="shared" si="343"/>
        <v>9.8883639854277852E-3</v>
      </c>
      <c r="S209" s="5">
        <f t="shared" si="344"/>
        <v>1.4499497096820822E-2</v>
      </c>
      <c r="T209" s="5">
        <f t="shared" si="345"/>
        <v>7.1513530618229529E-2</v>
      </c>
      <c r="U209" s="5">
        <f t="shared" si="346"/>
        <v>1.6933771281024065E-2</v>
      </c>
      <c r="V209" s="5">
        <f t="shared" si="347"/>
        <v>1.118753457917919E-3</v>
      </c>
      <c r="W209" s="5">
        <f t="shared" si="348"/>
        <v>0.10067033063913314</v>
      </c>
      <c r="X209" s="5">
        <f t="shared" si="349"/>
        <v>4.0822181598904841E-2</v>
      </c>
      <c r="Y209" s="5">
        <f t="shared" si="350"/>
        <v>8.2767708217209943E-3</v>
      </c>
      <c r="Z209" s="5">
        <f t="shared" si="351"/>
        <v>1.3365890683859829E-3</v>
      </c>
      <c r="AA209" s="5">
        <f t="shared" si="352"/>
        <v>2.288901744931683E-3</v>
      </c>
      <c r="AB209" s="5">
        <f t="shared" si="353"/>
        <v>1.9598660956721046E-3</v>
      </c>
      <c r="AC209" s="5">
        <f t="shared" si="354"/>
        <v>4.8555493085427319E-5</v>
      </c>
      <c r="AD209" s="5">
        <f t="shared" si="355"/>
        <v>4.3099352843917409E-2</v>
      </c>
      <c r="AE209" s="5">
        <f t="shared" si="356"/>
        <v>1.7476942783634257E-2</v>
      </c>
      <c r="AF209" s="5">
        <f t="shared" si="357"/>
        <v>3.5434816175613699E-3</v>
      </c>
      <c r="AG209" s="5">
        <f t="shared" si="358"/>
        <v>4.7896485212708446E-4</v>
      </c>
      <c r="AH209" s="5">
        <f t="shared" si="359"/>
        <v>1.3549792010803677E-4</v>
      </c>
      <c r="AI209" s="5">
        <f t="shared" si="360"/>
        <v>2.3203947503806446E-4</v>
      </c>
      <c r="AJ209" s="5">
        <f t="shared" si="361"/>
        <v>1.986831898711448E-4</v>
      </c>
      <c r="AK209" s="5">
        <f t="shared" si="362"/>
        <v>1.134146389844451E-4</v>
      </c>
      <c r="AL209" s="5">
        <f t="shared" si="363"/>
        <v>1.3487216248880185E-6</v>
      </c>
      <c r="AM209" s="5">
        <f t="shared" si="364"/>
        <v>1.4761482981301824E-2</v>
      </c>
      <c r="AN209" s="5">
        <f t="shared" si="365"/>
        <v>5.9858345066128339E-3</v>
      </c>
      <c r="AO209" s="5">
        <f t="shared" si="366"/>
        <v>1.2136387240341147E-3</v>
      </c>
      <c r="AP209" s="5">
        <f t="shared" si="367"/>
        <v>1.6404495767999728E-4</v>
      </c>
      <c r="AQ209" s="5">
        <f t="shared" si="368"/>
        <v>1.6630205270713443E-5</v>
      </c>
      <c r="AR209" s="5">
        <f t="shared" si="369"/>
        <v>1.0988978909291494E-5</v>
      </c>
      <c r="AS209" s="5">
        <f t="shared" si="370"/>
        <v>1.8818568545430534E-5</v>
      </c>
      <c r="AT209" s="5">
        <f t="shared" si="371"/>
        <v>1.6113349794476058E-5</v>
      </c>
      <c r="AU209" s="5">
        <f t="shared" si="372"/>
        <v>9.1980089053119998E-6</v>
      </c>
      <c r="AV209" s="5">
        <f t="shared" si="373"/>
        <v>3.9378854599433955E-6</v>
      </c>
      <c r="AW209" s="5">
        <f t="shared" si="374"/>
        <v>2.601619510553549E-8</v>
      </c>
      <c r="AX209" s="5">
        <f t="shared" si="375"/>
        <v>4.2131603189106016E-3</v>
      </c>
      <c r="AY209" s="5">
        <f t="shared" si="376"/>
        <v>1.7084516813637178E-3</v>
      </c>
      <c r="AZ209" s="5">
        <f t="shared" si="377"/>
        <v>3.4639165455603056E-4</v>
      </c>
      <c r="BA209" s="5">
        <f t="shared" si="378"/>
        <v>4.6821021105413401E-5</v>
      </c>
      <c r="BB209" s="5">
        <f t="shared" si="379"/>
        <v>4.7465231664500877E-6</v>
      </c>
      <c r="BC209" s="5">
        <f t="shared" si="380"/>
        <v>3.8494644734764285E-7</v>
      </c>
      <c r="BD209" s="5">
        <f t="shared" si="381"/>
        <v>7.4267842003632074E-7</v>
      </c>
      <c r="BE209" s="5">
        <f t="shared" si="382"/>
        <v>1.2718328854784063E-6</v>
      </c>
      <c r="BF209" s="5">
        <f t="shared" si="383"/>
        <v>1.0890035612622371E-6</v>
      </c>
      <c r="BG209" s="5">
        <f t="shared" si="384"/>
        <v>6.2163762235462856E-7</v>
      </c>
      <c r="BH209" s="5">
        <f t="shared" si="385"/>
        <v>2.6613778912633486E-7</v>
      </c>
      <c r="BI209" s="5">
        <f t="shared" si="386"/>
        <v>9.1151912630728161E-8</v>
      </c>
      <c r="BJ209" s="8">
        <f t="shared" si="387"/>
        <v>0.69666586175996359</v>
      </c>
      <c r="BK209" s="8">
        <f t="shared" si="388"/>
        <v>0.22116844684523737</v>
      </c>
      <c r="BL209" s="8">
        <f t="shared" si="389"/>
        <v>8.0584460159187202E-2</v>
      </c>
      <c r="BM209" s="8">
        <f t="shared" si="390"/>
        <v>0.35327322672914263</v>
      </c>
      <c r="BN209" s="8">
        <f t="shared" si="391"/>
        <v>0.64477370543846291</v>
      </c>
    </row>
    <row r="210" spans="1:66" x14ac:dyDescent="0.25">
      <c r="A210" t="s">
        <v>342</v>
      </c>
      <c r="B210" t="s">
        <v>343</v>
      </c>
      <c r="C210" t="s">
        <v>396</v>
      </c>
      <c r="D210" s="11">
        <v>44350</v>
      </c>
      <c r="E210">
        <f>VLOOKUP(A210,home!$A$2:$E$405,3,FALSE)</f>
        <v>1.1828254847645401</v>
      </c>
      <c r="F210">
        <f>VLOOKUP(B210,home!$B$2:$E$405,3,FALSE)</f>
        <v>0.65</v>
      </c>
      <c r="G210">
        <f>VLOOKUP(C210,away!$B$2:$E$405,4,FALSE)</f>
        <v>1.19</v>
      </c>
      <c r="H210">
        <f>VLOOKUP(A210,away!$A$2:$E$405,3,FALSE)</f>
        <v>0.86980609418282495</v>
      </c>
      <c r="I210">
        <f>VLOOKUP(C210,away!$B$2:$E$405,3,FALSE)</f>
        <v>0.55000000000000004</v>
      </c>
      <c r="J210">
        <f>VLOOKUP(B210,home!$B$2:$E$405,4,FALSE)</f>
        <v>1.28</v>
      </c>
      <c r="K210" s="3">
        <f t="shared" si="336"/>
        <v>0.91491551246537173</v>
      </c>
      <c r="L210" s="3">
        <f t="shared" si="337"/>
        <v>0.6123434903047088</v>
      </c>
      <c r="M210" s="5">
        <f t="shared" si="338"/>
        <v>0.21713000514736547</v>
      </c>
      <c r="N210" s="5">
        <f t="shared" si="339"/>
        <v>0.1986556099310107</v>
      </c>
      <c r="O210" s="5">
        <f t="shared" si="340"/>
        <v>0.13295814520181715</v>
      </c>
      <c r="P210" s="5">
        <f t="shared" si="341"/>
        <v>0.12164546955376584</v>
      </c>
      <c r="Q210" s="5">
        <f t="shared" si="342"/>
        <v>9.0876549582075805E-2</v>
      </c>
      <c r="R210" s="5">
        <f t="shared" si="343"/>
        <v>4.070802734866049E-2</v>
      </c>
      <c r="S210" s="5">
        <f t="shared" si="344"/>
        <v>1.7037742265184713E-2</v>
      </c>
      <c r="T210" s="5">
        <f t="shared" si="345"/>
        <v>5.5647663557937217E-2</v>
      </c>
      <c r="U210" s="5">
        <f t="shared" si="346"/>
        <v>3.7244405703154078E-2</v>
      </c>
      <c r="V210" s="5">
        <f t="shared" si="347"/>
        <v>1.0605853681365759E-3</v>
      </c>
      <c r="W210" s="5">
        <f t="shared" si="348"/>
        <v>2.7714788310656553E-2</v>
      </c>
      <c r="X210" s="5">
        <f t="shared" si="349"/>
        <v>1.6970970207203576E-2</v>
      </c>
      <c r="Y210" s="5">
        <f t="shared" si="350"/>
        <v>5.1960315652681312E-3</v>
      </c>
      <c r="Z210" s="5">
        <f t="shared" si="351"/>
        <v>8.3090985166994358E-3</v>
      </c>
      <c r="AA210" s="5">
        <f t="shared" si="352"/>
        <v>7.6021231275313255E-3</v>
      </c>
      <c r="AB210" s="5">
        <f t="shared" si="353"/>
        <v>3.477650188525088E-3</v>
      </c>
      <c r="AC210" s="5">
        <f t="shared" si="354"/>
        <v>3.7136566242095664E-5</v>
      </c>
      <c r="AD210" s="5">
        <f t="shared" si="355"/>
        <v>6.3391724375284082E-3</v>
      </c>
      <c r="AE210" s="5">
        <f t="shared" si="356"/>
        <v>3.8817509760395532E-3</v>
      </c>
      <c r="AF210" s="5">
        <f t="shared" si="357"/>
        <v>1.1884824705808851E-3</v>
      </c>
      <c r="AG210" s="5">
        <f t="shared" si="358"/>
        <v>2.4258650140048755E-4</v>
      </c>
      <c r="AH210" s="5">
        <f t="shared" si="359"/>
        <v>1.2720055967503526E-3</v>
      </c>
      <c r="AI210" s="5">
        <f t="shared" si="360"/>
        <v>1.1637776524096699E-3</v>
      </c>
      <c r="AJ210" s="5">
        <f t="shared" si="361"/>
        <v>5.3237911362507011E-4</v>
      </c>
      <c r="AK210" s="5">
        <f t="shared" si="362"/>
        <v>1.6236063652271381E-4</v>
      </c>
      <c r="AL210" s="5">
        <f t="shared" si="363"/>
        <v>8.3221939502433081E-7</v>
      </c>
      <c r="AM210" s="5">
        <f t="shared" si="364"/>
        <v>1.1599614398575329E-3</v>
      </c>
      <c r="AN210" s="5">
        <f t="shared" si="365"/>
        <v>7.1029483670123714E-4</v>
      </c>
      <c r="AO210" s="5">
        <f t="shared" si="366"/>
        <v>2.1747220972552435E-4</v>
      </c>
      <c r="AP210" s="5">
        <f t="shared" si="367"/>
        <v>4.4389230649201749E-5</v>
      </c>
      <c r="AQ210" s="5">
        <f t="shared" si="368"/>
        <v>6.7953641069182373E-6</v>
      </c>
      <c r="AR210" s="5">
        <f t="shared" si="369"/>
        <v>1.5578086936024699E-4</v>
      </c>
      <c r="AS210" s="5">
        <f t="shared" si="370"/>
        <v>1.425263339230315E-4</v>
      </c>
      <c r="AT210" s="5">
        <f t="shared" si="371"/>
        <v>6.5199776920500533E-5</v>
      </c>
      <c r="AU210" s="5">
        <f t="shared" si="372"/>
        <v>1.9884095771282551E-5</v>
      </c>
      <c r="AV210" s="5">
        <f t="shared" si="373"/>
        <v>4.5480669181233765E-6</v>
      </c>
      <c r="AW210" s="5">
        <f t="shared" si="374"/>
        <v>1.2951242302301442E-8</v>
      </c>
      <c r="AX210" s="5">
        <f t="shared" si="375"/>
        <v>1.7687778586455413E-4</v>
      </c>
      <c r="AY210" s="5">
        <f t="shared" si="376"/>
        <v>1.0830996075366995E-4</v>
      </c>
      <c r="AZ210" s="5">
        <f t="shared" si="377"/>
        <v>3.3161449701334137E-5</v>
      </c>
      <c r="BA210" s="5">
        <f t="shared" si="378"/>
        <v>6.7687326178929982E-6</v>
      </c>
      <c r="BB210" s="5">
        <f t="shared" si="379"/>
        <v>1.0361973390449816E-6</v>
      </c>
      <c r="BC210" s="5">
        <f t="shared" si="380"/>
        <v>1.2690173904705116E-7</v>
      </c>
      <c r="BD210" s="5">
        <f t="shared" si="381"/>
        <v>1.5898566877792584E-5</v>
      </c>
      <c r="BE210" s="5">
        <f t="shared" si="382"/>
        <v>1.4545845462460587E-5</v>
      </c>
      <c r="BF210" s="5">
        <f t="shared" si="383"/>
        <v>6.6541098277646147E-6</v>
      </c>
      <c r="BG210" s="5">
        <f t="shared" si="384"/>
        <v>2.0293161010233765E-6</v>
      </c>
      <c r="BH210" s="5">
        <f t="shared" si="385"/>
        <v>4.6416319513050807E-7</v>
      </c>
      <c r="BI210" s="5">
        <f t="shared" si="386"/>
        <v>8.4934021508078653E-8</v>
      </c>
      <c r="BJ210" s="8">
        <f t="shared" si="387"/>
        <v>0.40917879964875731</v>
      </c>
      <c r="BK210" s="8">
        <f t="shared" si="388"/>
        <v>0.35702008108084343</v>
      </c>
      <c r="BL210" s="8">
        <f t="shared" si="389"/>
        <v>0.22554849064737478</v>
      </c>
      <c r="BM210" s="8">
        <f t="shared" si="390"/>
        <v>0.19797436611946806</v>
      </c>
      <c r="BN210" s="8">
        <f t="shared" si="391"/>
        <v>0.80197380676469554</v>
      </c>
    </row>
    <row r="211" spans="1:66" x14ac:dyDescent="0.25">
      <c r="A211" t="s">
        <v>40</v>
      </c>
      <c r="B211" t="s">
        <v>316</v>
      </c>
      <c r="C211" t="s">
        <v>318</v>
      </c>
      <c r="D211" s="11">
        <v>44350</v>
      </c>
      <c r="E211">
        <f>VLOOKUP(A211,home!$A$2:$E$405,3,FALSE)</f>
        <v>1.4709480122324201</v>
      </c>
      <c r="F211">
        <f>VLOOKUP(B211,home!$B$2:$E$405,3,FALSE)</f>
        <v>0.54</v>
      </c>
      <c r="G211">
        <f>VLOOKUP(C211,away!$B$2:$E$405,4,FALSE)</f>
        <v>1.18</v>
      </c>
      <c r="H211">
        <f>VLOOKUP(A211,away!$A$2:$E$405,3,FALSE)</f>
        <v>1.15290519877676</v>
      </c>
      <c r="I211">
        <f>VLOOKUP(C211,away!$B$2:$E$405,3,FALSE)</f>
        <v>0.82</v>
      </c>
      <c r="J211">
        <f>VLOOKUP(B211,home!$B$2:$E$405,4,FALSE)</f>
        <v>0.98</v>
      </c>
      <c r="K211" s="3">
        <f t="shared" si="336"/>
        <v>0.93728807339449804</v>
      </c>
      <c r="L211" s="3">
        <f t="shared" si="337"/>
        <v>0.92647461773700424</v>
      </c>
      <c r="M211" s="5">
        <f t="shared" si="338"/>
        <v>0.15508798295588908</v>
      </c>
      <c r="N211" s="5">
        <f t="shared" si="339"/>
        <v>0.14536211675136404</v>
      </c>
      <c r="O211" s="5">
        <f t="shared" si="340"/>
        <v>0.14368507972466035</v>
      </c>
      <c r="P211" s="5">
        <f t="shared" si="341"/>
        <v>0.13467431155066176</v>
      </c>
      <c r="Q211" s="5">
        <f t="shared" si="342"/>
        <v>6.8123089177216045E-2</v>
      </c>
      <c r="R211" s="5">
        <f t="shared" si="343"/>
        <v>6.6560289656207833E-2</v>
      </c>
      <c r="S211" s="5">
        <f t="shared" si="344"/>
        <v>2.9236904507300498E-2</v>
      </c>
      <c r="T211" s="5">
        <f t="shared" si="345"/>
        <v>6.3114313004525066E-2</v>
      </c>
      <c r="U211" s="5">
        <f t="shared" si="346"/>
        <v>6.2386165656446772E-2</v>
      </c>
      <c r="V211" s="5">
        <f t="shared" si="347"/>
        <v>2.820950699759352E-3</v>
      </c>
      <c r="W211" s="5">
        <f t="shared" si="348"/>
        <v>2.1283653002864802E-2</v>
      </c>
      <c r="X211" s="5">
        <f t="shared" si="349"/>
        <v>1.9718764279876209E-2</v>
      </c>
      <c r="Y211" s="5">
        <f t="shared" si="350"/>
        <v>9.1344672992222011E-3</v>
      </c>
      <c r="Z211" s="5">
        <f t="shared" si="351"/>
        <v>2.0555472971899812E-2</v>
      </c>
      <c r="AA211" s="5">
        <f t="shared" si="352"/>
        <v>1.9266399659544655E-2</v>
      </c>
      <c r="AB211" s="5">
        <f t="shared" si="353"/>
        <v>9.02908330907151E-3</v>
      </c>
      <c r="AC211" s="5">
        <f t="shared" si="354"/>
        <v>1.5310244633706725E-4</v>
      </c>
      <c r="AD211" s="5">
        <f t="shared" si="355"/>
        <v>4.9872285294630427E-3</v>
      </c>
      <c r="AE211" s="5">
        <f t="shared" si="356"/>
        <v>4.6205406454013533E-3</v>
      </c>
      <c r="AF211" s="5">
        <f t="shared" si="357"/>
        <v>2.1404068140932547E-3</v>
      </c>
      <c r="AG211" s="5">
        <f t="shared" si="358"/>
        <v>6.6101086162957592E-4</v>
      </c>
      <c r="AH211" s="5">
        <f t="shared" si="359"/>
        <v>4.7610309910110496E-3</v>
      </c>
      <c r="AI211" s="5">
        <f t="shared" si="360"/>
        <v>4.4624575649362449E-3</v>
      </c>
      <c r="AJ211" s="5">
        <f t="shared" si="361"/>
        <v>2.091304126821898E-3</v>
      </c>
      <c r="AK211" s="5">
        <f t="shared" si="362"/>
        <v>6.5338480530361992E-4</v>
      </c>
      <c r="AL211" s="5">
        <f t="shared" si="363"/>
        <v>5.3180049580066383E-6</v>
      </c>
      <c r="AM211" s="5">
        <f t="shared" si="364"/>
        <v>9.3489396399169832E-4</v>
      </c>
      <c r="AN211" s="5">
        <f t="shared" si="365"/>
        <v>8.6615552791384119E-4</v>
      </c>
      <c r="AO211" s="5">
        <f t="shared" si="366"/>
        <v>4.0123555581238451E-4</v>
      </c>
      <c r="AP211" s="5">
        <f t="shared" si="367"/>
        <v>1.239115193979245E-4</v>
      </c>
      <c r="AQ211" s="5">
        <f t="shared" si="368"/>
        <v>2.8700219391850867E-5</v>
      </c>
      <c r="AR211" s="5">
        <f t="shared" si="369"/>
        <v>8.8219487348619873E-4</v>
      </c>
      <c r="AS211" s="5">
        <f t="shared" si="370"/>
        <v>8.2687073332838213E-4</v>
      </c>
      <c r="AT211" s="5">
        <f t="shared" si="371"/>
        <v>3.8750803829382753E-4</v>
      </c>
      <c r="AU211" s="5">
        <f t="shared" si="372"/>
        <v>1.2106888754576766E-4</v>
      </c>
      <c r="AV211" s="5">
        <f t="shared" si="373"/>
        <v>2.8369106088946925E-5</v>
      </c>
      <c r="AW211" s="5">
        <f t="shared" si="374"/>
        <v>1.2827819891010123E-7</v>
      </c>
      <c r="AX211" s="5">
        <f t="shared" si="375"/>
        <v>1.4604416038965396E-4</v>
      </c>
      <c r="AY211" s="5">
        <f t="shared" si="376"/>
        <v>1.3530620766972638E-4</v>
      </c>
      <c r="AZ211" s="5">
        <f t="shared" si="377"/>
        <v>6.2678883514126726E-5</v>
      </c>
      <c r="BA211" s="5">
        <f t="shared" si="378"/>
        <v>1.9356798214644263E-5</v>
      </c>
      <c r="BB211" s="5">
        <f t="shared" si="379"/>
        <v>4.4833955566312163E-6</v>
      </c>
      <c r="BC211" s="5">
        <f t="shared" si="380"/>
        <v>8.30750436898738E-7</v>
      </c>
      <c r="BD211" s="5">
        <f t="shared" si="381"/>
        <v>1.3622185969711177E-4</v>
      </c>
      <c r="BE211" s="5">
        <f t="shared" si="382"/>
        <v>1.276791244297215E-4</v>
      </c>
      <c r="BF211" s="5">
        <f t="shared" si="383"/>
        <v>5.983606027471503E-5</v>
      </c>
      <c r="BG211" s="5">
        <f t="shared" si="384"/>
        <v>1.8694541884801571E-5</v>
      </c>
      <c r="BH211" s="5">
        <f t="shared" si="385"/>
        <v>4.3805427865496022E-6</v>
      </c>
      <c r="BI211" s="5">
        <f t="shared" si="386"/>
        <v>8.2116610176544878E-7</v>
      </c>
      <c r="BJ211" s="8">
        <f t="shared" si="387"/>
        <v>0.34186918734794497</v>
      </c>
      <c r="BK211" s="8">
        <f t="shared" si="388"/>
        <v>0.32211387637257549</v>
      </c>
      <c r="BL211" s="8">
        <f t="shared" si="389"/>
        <v>0.31548884042792175</v>
      </c>
      <c r="BM211" s="8">
        <f t="shared" si="390"/>
        <v>0.28639932937487217</v>
      </c>
      <c r="BN211" s="8">
        <f t="shared" si="391"/>
        <v>0.71349286981599924</v>
      </c>
    </row>
    <row r="212" spans="1:66" x14ac:dyDescent="0.25">
      <c r="A212" t="s">
        <v>40</v>
      </c>
      <c r="B212" t="s">
        <v>320</v>
      </c>
      <c r="C212" t="s">
        <v>236</v>
      </c>
      <c r="D212" s="11">
        <v>44350</v>
      </c>
      <c r="E212">
        <f>VLOOKUP(A212,home!$A$2:$E$405,3,FALSE)</f>
        <v>1.4709480122324201</v>
      </c>
      <c r="F212">
        <f>VLOOKUP(B212,home!$B$2:$E$405,3,FALSE)</f>
        <v>1.53</v>
      </c>
      <c r="G212">
        <f>VLOOKUP(C212,away!$B$2:$E$405,4,FALSE)</f>
        <v>0.95</v>
      </c>
      <c r="H212">
        <f>VLOOKUP(A212,away!$A$2:$E$405,3,FALSE)</f>
        <v>1.15290519877676</v>
      </c>
      <c r="I212">
        <f>VLOOKUP(C212,away!$B$2:$E$405,3,FALSE)</f>
        <v>0.77</v>
      </c>
      <c r="J212">
        <f>VLOOKUP(B212,home!$B$2:$E$405,4,FALSE)</f>
        <v>0.49</v>
      </c>
      <c r="K212" s="3">
        <f t="shared" si="336"/>
        <v>2.1380229357798228</v>
      </c>
      <c r="L212" s="3">
        <f t="shared" si="337"/>
        <v>0.43499113149847157</v>
      </c>
      <c r="M212" s="5">
        <f t="shared" si="338"/>
        <v>7.6305209439275892E-2</v>
      </c>
      <c r="N212" s="5">
        <f t="shared" si="339"/>
        <v>0.16314228790065491</v>
      </c>
      <c r="O212" s="5">
        <f t="shared" si="340"/>
        <v>3.3192089393218473E-2</v>
      </c>
      <c r="P212" s="5">
        <f t="shared" si="341"/>
        <v>7.096544840915528E-2</v>
      </c>
      <c r="Q212" s="5">
        <f t="shared" si="342"/>
        <v>0.17440097666359763</v>
      </c>
      <c r="R212" s="5">
        <f t="shared" si="343"/>
        <v>7.2191322609772594E-3</v>
      </c>
      <c r="S212" s="5">
        <f t="shared" si="344"/>
        <v>1.6499839607675249E-2</v>
      </c>
      <c r="T212" s="5">
        <f t="shared" si="345"/>
        <v>7.5862878173336867E-2</v>
      </c>
      <c r="U212" s="5">
        <f t="shared" si="346"/>
        <v>1.5434670350397429E-2</v>
      </c>
      <c r="V212" s="5">
        <f t="shared" si="347"/>
        <v>1.7050219550935821E-3</v>
      </c>
      <c r="W212" s="5">
        <f t="shared" si="348"/>
        <v>0.1242910960430578</v>
      </c>
      <c r="X212" s="5">
        <f t="shared" si="349"/>
        <v>5.4065524502954911E-2</v>
      </c>
      <c r="Y212" s="5">
        <f t="shared" si="350"/>
        <v>1.1759011839299347E-2</v>
      </c>
      <c r="Z212" s="5">
        <f t="shared" si="351"/>
        <v>1.0467528368798724E-3</v>
      </c>
      <c r="AA212" s="5">
        <f t="shared" si="352"/>
        <v>2.237981573341763E-3</v>
      </c>
      <c r="AB212" s="5">
        <f t="shared" si="353"/>
        <v>2.3924279668286513E-3</v>
      </c>
      <c r="AC212" s="5">
        <f t="shared" si="354"/>
        <v>9.910664068663723E-5</v>
      </c>
      <c r="AD212" s="5">
        <f t="shared" si="355"/>
        <v>6.6434303513317583E-2</v>
      </c>
      <c r="AE212" s="5">
        <f t="shared" si="356"/>
        <v>2.8898332855570894E-2</v>
      </c>
      <c r="AF212" s="5">
        <f t="shared" si="357"/>
        <v>6.2852592536321202E-3</v>
      </c>
      <c r="AG212" s="5">
        <f t="shared" si="358"/>
        <v>9.1134401149955827E-4</v>
      </c>
      <c r="AH212" s="5">
        <f t="shared" si="359"/>
        <v>1.1383205022840269E-4</v>
      </c>
      <c r="AI212" s="5">
        <f t="shared" si="360"/>
        <v>2.4337553421516575E-4</v>
      </c>
      <c r="AJ212" s="5">
        <f t="shared" si="361"/>
        <v>2.6017123707984573E-4</v>
      </c>
      <c r="AK212" s="5">
        <f t="shared" si="362"/>
        <v>1.8541735736897334E-4</v>
      </c>
      <c r="AL212" s="5">
        <f t="shared" si="363"/>
        <v>3.6868503465673675E-6</v>
      </c>
      <c r="AM212" s="5">
        <f t="shared" si="364"/>
        <v>2.8407612926806228E-2</v>
      </c>
      <c r="AN212" s="5">
        <f t="shared" si="365"/>
        <v>1.2357059690202047E-2</v>
      </c>
      <c r="AO212" s="5">
        <f t="shared" si="366"/>
        <v>2.6876056883175701E-3</v>
      </c>
      <c r="AP212" s="5">
        <f t="shared" si="367"/>
        <v>3.8969487979432946E-4</v>
      </c>
      <c r="AQ212" s="5">
        <f t="shared" si="368"/>
        <v>4.2378454175224054E-5</v>
      </c>
      <c r="AR212" s="5">
        <f t="shared" si="369"/>
        <v>9.9031864659287452E-6</v>
      </c>
      <c r="AS212" s="5">
        <f t="shared" si="370"/>
        <v>2.1173239801459985E-5</v>
      </c>
      <c r="AT212" s="5">
        <f t="shared" si="371"/>
        <v>2.2634436160143837E-5</v>
      </c>
      <c r="AU212" s="5">
        <f t="shared" si="372"/>
        <v>1.6130981216277235E-5</v>
      </c>
      <c r="AV212" s="5">
        <f t="shared" si="373"/>
        <v>8.6221019542585561E-6</v>
      </c>
      <c r="AW212" s="5">
        <f t="shared" si="374"/>
        <v>9.5245786254758522E-8</v>
      </c>
      <c r="AX212" s="5">
        <f t="shared" si="375"/>
        <v>1.0122687998044517E-2</v>
      </c>
      <c r="AY212" s="5">
        <f t="shared" si="376"/>
        <v>4.4032795060753816E-3</v>
      </c>
      <c r="AZ212" s="5">
        <f t="shared" si="377"/>
        <v>9.5769376732588059E-4</v>
      </c>
      <c r="BA212" s="5">
        <f t="shared" si="378"/>
        <v>1.3886276515937291E-4</v>
      </c>
      <c r="BB212" s="5">
        <f t="shared" si="379"/>
        <v>1.5101017834920538E-5</v>
      </c>
      <c r="BC212" s="5">
        <f t="shared" si="380"/>
        <v>1.3137617669581368E-6</v>
      </c>
      <c r="BD212" s="5">
        <f t="shared" si="381"/>
        <v>7.1796638104244902E-7</v>
      </c>
      <c r="BE212" s="5">
        <f t="shared" si="382"/>
        <v>1.5350285897875917E-6</v>
      </c>
      <c r="BF212" s="5">
        <f t="shared" si="383"/>
        <v>1.6409631660218143E-6</v>
      </c>
      <c r="BG212" s="5">
        <f t="shared" si="384"/>
        <v>1.1694722952415041E-6</v>
      </c>
      <c r="BH212" s="5">
        <f t="shared" si="385"/>
        <v>6.2508964749635197E-7</v>
      </c>
      <c r="BI212" s="5">
        <f t="shared" si="386"/>
        <v>2.6729120065314517E-7</v>
      </c>
      <c r="BJ212" s="8">
        <f t="shared" si="387"/>
        <v>0.76557430521242409</v>
      </c>
      <c r="BK212" s="8">
        <f t="shared" si="388"/>
        <v>0.16998159240830862</v>
      </c>
      <c r="BL212" s="8">
        <f t="shared" si="389"/>
        <v>6.1363517480534285E-2</v>
      </c>
      <c r="BM212" s="8">
        <f t="shared" si="390"/>
        <v>0.46833783961097825</v>
      </c>
      <c r="BN212" s="8">
        <f t="shared" si="391"/>
        <v>0.52522514406687948</v>
      </c>
    </row>
    <row r="213" spans="1:66" x14ac:dyDescent="0.25">
      <c r="A213" t="s">
        <v>10</v>
      </c>
      <c r="B213" t="s">
        <v>45</v>
      </c>
      <c r="C213" t="s">
        <v>243</v>
      </c>
      <c r="D213" s="11">
        <v>44380</v>
      </c>
      <c r="E213">
        <f>VLOOKUP(A213,home!$A$2:$E$405,3,FALSE)</f>
        <v>1.5</v>
      </c>
      <c r="F213">
        <f>VLOOKUP(B213,home!$B$2:$E$405,3,FALSE)</f>
        <v>0.62</v>
      </c>
      <c r="G213">
        <f>VLOOKUP(C213,away!$B$2:$E$405,4,FALSE)</f>
        <v>0.88</v>
      </c>
      <c r="H213">
        <f>VLOOKUP(A213,away!$A$2:$E$405,3,FALSE)</f>
        <v>1.4027777777777799</v>
      </c>
      <c r="I213">
        <f>VLOOKUP(C213,away!$B$2:$E$405,3,FALSE)</f>
        <v>0.92</v>
      </c>
      <c r="J213">
        <f>VLOOKUP(B213,home!$B$2:$E$405,4,FALSE)</f>
        <v>0.85</v>
      </c>
      <c r="K213" s="3">
        <f t="shared" si="336"/>
        <v>0.81839999999999991</v>
      </c>
      <c r="L213" s="3">
        <f t="shared" si="337"/>
        <v>1.0969722222222238</v>
      </c>
      <c r="M213" s="5">
        <f t="shared" si="338"/>
        <v>0.14728699888760388</v>
      </c>
      <c r="N213" s="5">
        <f t="shared" si="339"/>
        <v>0.12053967988961499</v>
      </c>
      <c r="O213" s="5">
        <f t="shared" si="340"/>
        <v>0.16156974647417699</v>
      </c>
      <c r="P213" s="5">
        <f t="shared" si="341"/>
        <v>0.13222868051446643</v>
      </c>
      <c r="Q213" s="5">
        <f t="shared" si="342"/>
        <v>4.9324837010830451E-2</v>
      </c>
      <c r="R213" s="5">
        <f t="shared" si="343"/>
        <v>8.8618761916829616E-2</v>
      </c>
      <c r="S213" s="5">
        <f t="shared" si="344"/>
        <v>2.9677473372818487E-2</v>
      </c>
      <c r="T213" s="5">
        <f t="shared" si="345"/>
        <v>5.410797606651966E-2</v>
      </c>
      <c r="U213" s="5">
        <f t="shared" si="346"/>
        <v>7.2525594752733347E-2</v>
      </c>
      <c r="V213" s="5">
        <f t="shared" si="347"/>
        <v>2.9603677587362819E-3</v>
      </c>
      <c r="W213" s="5">
        <f t="shared" si="348"/>
        <v>1.3455815536554545E-2</v>
      </c>
      <c r="X213" s="5">
        <f t="shared" si="349"/>
        <v>1.4760655870946562E-2</v>
      </c>
      <c r="Y213" s="5">
        <f t="shared" si="350"/>
        <v>8.0960147361048822E-3</v>
      </c>
      <c r="Z213" s="5">
        <f t="shared" si="351"/>
        <v>3.2404106730162266E-2</v>
      </c>
      <c r="AA213" s="5">
        <f t="shared" si="352"/>
        <v>2.6519520947964791E-2</v>
      </c>
      <c r="AB213" s="5">
        <f t="shared" si="353"/>
        <v>1.0851787971907194E-2</v>
      </c>
      <c r="AC213" s="5">
        <f t="shared" si="354"/>
        <v>1.6610661732352841E-4</v>
      </c>
      <c r="AD213" s="5">
        <f t="shared" si="355"/>
        <v>2.7530598587790596E-3</v>
      </c>
      <c r="AE213" s="5">
        <f t="shared" si="356"/>
        <v>3.020030191195666E-3</v>
      </c>
      <c r="AF213" s="5">
        <f t="shared" si="357"/>
        <v>1.6564446150070585E-3</v>
      </c>
      <c r="AG213" s="5">
        <f t="shared" si="358"/>
        <v>6.0569124343744316E-4</v>
      </c>
      <c r="AH213" s="5">
        <f t="shared" si="359"/>
        <v>8.886601242228051E-3</v>
      </c>
      <c r="AI213" s="5">
        <f t="shared" si="360"/>
        <v>7.2727944566394346E-3</v>
      </c>
      <c r="AJ213" s="5">
        <f t="shared" si="361"/>
        <v>2.9760274916568567E-3</v>
      </c>
      <c r="AK213" s="5">
        <f t="shared" si="362"/>
        <v>8.1186029972399039E-4</v>
      </c>
      <c r="AL213" s="5">
        <f t="shared" si="363"/>
        <v>5.9649688022152114E-6</v>
      </c>
      <c r="AM213" s="5">
        <f t="shared" si="364"/>
        <v>4.5062083768495649E-4</v>
      </c>
      <c r="AN213" s="5">
        <f t="shared" si="365"/>
        <v>4.943185416949067E-4</v>
      </c>
      <c r="AO213" s="5">
        <f t="shared" si="366"/>
        <v>2.7112685458435538E-4</v>
      </c>
      <c r="AP213" s="5">
        <f t="shared" si="367"/>
        <v>9.913954272584071E-5</v>
      </c>
      <c r="AQ213" s="5">
        <f t="shared" si="368"/>
        <v>2.7188331123515134E-5</v>
      </c>
      <c r="AR213" s="5">
        <f t="shared" si="369"/>
        <v>1.9496709425379365E-3</v>
      </c>
      <c r="AS213" s="5">
        <f t="shared" si="370"/>
        <v>1.595610699373047E-3</v>
      </c>
      <c r="AT213" s="5">
        <f t="shared" si="371"/>
        <v>6.5292389818345082E-4</v>
      </c>
      <c r="AU213" s="5">
        <f t="shared" si="372"/>
        <v>1.7811763942444535E-4</v>
      </c>
      <c r="AV213" s="5">
        <f t="shared" si="373"/>
        <v>3.6442869026241513E-5</v>
      </c>
      <c r="AW213" s="5">
        <f t="shared" si="374"/>
        <v>1.4875340887441454E-7</v>
      </c>
      <c r="AX213" s="5">
        <f t="shared" si="375"/>
        <v>6.1464682260228042E-5</v>
      </c>
      <c r="AY213" s="5">
        <f t="shared" si="376"/>
        <v>6.7425049087185243E-5</v>
      </c>
      <c r="AZ213" s="5">
        <f t="shared" si="377"/>
        <v>3.6981702965306059E-5</v>
      </c>
      <c r="BA213" s="5">
        <f t="shared" si="378"/>
        <v>1.3522633627804666E-5</v>
      </c>
      <c r="BB213" s="5">
        <f t="shared" si="379"/>
        <v>3.7084883652474626E-6</v>
      </c>
      <c r="BC213" s="5">
        <f t="shared" si="380"/>
        <v>8.1362174462215452E-7</v>
      </c>
      <c r="BD213" s="5">
        <f t="shared" si="381"/>
        <v>3.5645581107298957E-4</v>
      </c>
      <c r="BE213" s="5">
        <f t="shared" si="382"/>
        <v>2.9172343578213458E-4</v>
      </c>
      <c r="BF213" s="5">
        <f t="shared" si="383"/>
        <v>1.1937322992204947E-4</v>
      </c>
      <c r="BG213" s="5">
        <f t="shared" si="384"/>
        <v>3.2565017122735092E-5</v>
      </c>
      <c r="BH213" s="5">
        <f t="shared" si="385"/>
        <v>6.6628025033115983E-6</v>
      </c>
      <c r="BI213" s="5">
        <f t="shared" si="386"/>
        <v>1.0905675137420426E-6</v>
      </c>
      <c r="BJ213" s="8">
        <f t="shared" si="387"/>
        <v>0.26984651530485426</v>
      </c>
      <c r="BK213" s="8">
        <f t="shared" si="388"/>
        <v>0.31239301716883805</v>
      </c>
      <c r="BL213" s="8">
        <f t="shared" si="389"/>
        <v>0.38525333246632232</v>
      </c>
      <c r="BM213" s="8">
        <f t="shared" si="390"/>
        <v>0.30026099068097617</v>
      </c>
      <c r="BN213" s="8">
        <f t="shared" si="391"/>
        <v>0.69956870469352239</v>
      </c>
    </row>
    <row r="214" spans="1:66" x14ac:dyDescent="0.25">
      <c r="A214" t="s">
        <v>10</v>
      </c>
      <c r="B214" t="s">
        <v>245</v>
      </c>
      <c r="C214" t="s">
        <v>48</v>
      </c>
      <c r="D214" s="11">
        <v>44380</v>
      </c>
      <c r="E214">
        <f>VLOOKUP(A214,home!$A$2:$E$405,3,FALSE)</f>
        <v>1.5</v>
      </c>
      <c r="F214">
        <f>VLOOKUP(B214,home!$B$2:$E$405,3,FALSE)</f>
        <v>1.25</v>
      </c>
      <c r="G214">
        <f>VLOOKUP(C214,away!$B$2:$E$405,4,FALSE)</f>
        <v>1.1200000000000001</v>
      </c>
      <c r="H214">
        <f>VLOOKUP(A214,away!$A$2:$E$405,3,FALSE)</f>
        <v>1.4027777777777799</v>
      </c>
      <c r="I214">
        <f>VLOOKUP(C214,away!$B$2:$E$405,3,FALSE)</f>
        <v>1.17</v>
      </c>
      <c r="J214">
        <f>VLOOKUP(B214,home!$B$2:$E$405,4,FALSE)</f>
        <v>0.57999999999999996</v>
      </c>
      <c r="K214" s="3">
        <f t="shared" si="336"/>
        <v>2.1</v>
      </c>
      <c r="L214" s="3">
        <f t="shared" si="337"/>
        <v>0.95192500000000124</v>
      </c>
      <c r="M214" s="5">
        <f t="shared" si="338"/>
        <v>4.7267846152617636E-2</v>
      </c>
      <c r="N214" s="5">
        <f t="shared" si="339"/>
        <v>9.9262476920497042E-2</v>
      </c>
      <c r="O214" s="5">
        <f t="shared" si="340"/>
        <v>4.4995444448830607E-2</v>
      </c>
      <c r="P214" s="5">
        <f t="shared" si="341"/>
        <v>9.4490433342544283E-2</v>
      </c>
      <c r="Q214" s="5">
        <f t="shared" si="342"/>
        <v>0.10422560076652192</v>
      </c>
      <c r="R214" s="5">
        <f t="shared" si="343"/>
        <v>2.1416144228476562E-2</v>
      </c>
      <c r="S214" s="5">
        <f t="shared" si="344"/>
        <v>4.7222598023790835E-2</v>
      </c>
      <c r="T214" s="5">
        <f t="shared" si="345"/>
        <v>9.9214955009671521E-2</v>
      </c>
      <c r="U214" s="5">
        <f t="shared" si="346"/>
        <v>4.4973902879800784E-2</v>
      </c>
      <c r="V214" s="5">
        <f t="shared" si="347"/>
        <v>1.0488886712219337E-2</v>
      </c>
      <c r="W214" s="5">
        <f t="shared" si="348"/>
        <v>7.2957920536565343E-2</v>
      </c>
      <c r="X214" s="5">
        <f t="shared" si="349"/>
        <v>6.9450468506770058E-2</v>
      </c>
      <c r="Y214" s="5">
        <f t="shared" si="350"/>
        <v>3.3055818616653583E-2</v>
      </c>
      <c r="Z214" s="5">
        <f t="shared" si="351"/>
        <v>6.7955210315641945E-3</v>
      </c>
      <c r="AA214" s="5">
        <f t="shared" si="352"/>
        <v>1.4270594166284808E-2</v>
      </c>
      <c r="AB214" s="5">
        <f t="shared" si="353"/>
        <v>1.4984123874599053E-2</v>
      </c>
      <c r="AC214" s="5">
        <f t="shared" si="354"/>
        <v>1.3104831447132343E-3</v>
      </c>
      <c r="AD214" s="5">
        <f t="shared" si="355"/>
        <v>3.8302908281696808E-2</v>
      </c>
      <c r="AE214" s="5">
        <f t="shared" si="356"/>
        <v>3.6461495966054289E-2</v>
      </c>
      <c r="AF214" s="5">
        <f t="shared" si="357"/>
        <v>1.7354304773743133E-2</v>
      </c>
      <c r="AG214" s="5">
        <f t="shared" si="358"/>
        <v>5.5066655239151526E-3</v>
      </c>
      <c r="AH214" s="5">
        <f t="shared" si="359"/>
        <v>1.6172065894929383E-3</v>
      </c>
      <c r="AI214" s="5">
        <f t="shared" si="360"/>
        <v>3.3961338379351704E-3</v>
      </c>
      <c r="AJ214" s="5">
        <f t="shared" si="361"/>
        <v>3.5659405298319301E-3</v>
      </c>
      <c r="AK214" s="5">
        <f t="shared" si="362"/>
        <v>2.4961583708823509E-3</v>
      </c>
      <c r="AL214" s="5">
        <f t="shared" si="363"/>
        <v>1.0478846007261633E-4</v>
      </c>
      <c r="AM214" s="5">
        <f t="shared" si="364"/>
        <v>1.6087221478312652E-2</v>
      </c>
      <c r="AN214" s="5">
        <f t="shared" si="365"/>
        <v>1.5313828305742792E-2</v>
      </c>
      <c r="AO214" s="5">
        <f t="shared" si="366"/>
        <v>7.2888080049721121E-3</v>
      </c>
      <c r="AP214" s="5">
        <f t="shared" si="367"/>
        <v>2.3127995200443625E-3</v>
      </c>
      <c r="AQ214" s="5">
        <f t="shared" si="368"/>
        <v>5.5040292077955814E-4</v>
      </c>
      <c r="AR214" s="5">
        <f t="shared" si="369"/>
        <v>3.078918765406135E-4</v>
      </c>
      <c r="AS214" s="5">
        <f t="shared" si="370"/>
        <v>6.4657294073528838E-4</v>
      </c>
      <c r="AT214" s="5">
        <f t="shared" si="371"/>
        <v>6.7890158777205302E-4</v>
      </c>
      <c r="AU214" s="5">
        <f t="shared" si="372"/>
        <v>4.7523111144043707E-4</v>
      </c>
      <c r="AV214" s="5">
        <f t="shared" si="373"/>
        <v>2.4949633350622951E-4</v>
      </c>
      <c r="AW214" s="5">
        <f t="shared" si="374"/>
        <v>5.8187940331864878E-6</v>
      </c>
      <c r="AX214" s="5">
        <f t="shared" si="375"/>
        <v>5.6305275174094336E-3</v>
      </c>
      <c r="AY214" s="5">
        <f t="shared" si="376"/>
        <v>5.3598399070099827E-3</v>
      </c>
      <c r="AZ214" s="5">
        <f t="shared" si="377"/>
        <v>2.5510828017402416E-3</v>
      </c>
      <c r="BA214" s="5">
        <f t="shared" si="378"/>
        <v>8.0947983201552776E-4</v>
      </c>
      <c r="BB214" s="5">
        <f t="shared" si="379"/>
        <v>1.9264102227284553E-4</v>
      </c>
      <c r="BC214" s="5">
        <f t="shared" si="380"/>
        <v>3.6675961025415751E-5</v>
      </c>
      <c r="BD214" s="5">
        <f t="shared" si="381"/>
        <v>4.8848329095987302E-5</v>
      </c>
      <c r="BE214" s="5">
        <f t="shared" si="382"/>
        <v>1.0258149110157333E-4</v>
      </c>
      <c r="BF214" s="5">
        <f t="shared" si="383"/>
        <v>1.0771056565665204E-4</v>
      </c>
      <c r="BG214" s="5">
        <f t="shared" si="384"/>
        <v>7.5397395959656417E-5</v>
      </c>
      <c r="BH214" s="5">
        <f t="shared" si="385"/>
        <v>3.9583632878819626E-5</v>
      </c>
      <c r="BI214" s="5">
        <f t="shared" si="386"/>
        <v>1.6625125809104234E-5</v>
      </c>
      <c r="BJ214" s="8">
        <f t="shared" si="387"/>
        <v>0.6319259221734137</v>
      </c>
      <c r="BK214" s="8">
        <f t="shared" si="388"/>
        <v>0.20624487574296793</v>
      </c>
      <c r="BL214" s="8">
        <f t="shared" si="389"/>
        <v>0.15446448931663059</v>
      </c>
      <c r="BM214" s="8">
        <f t="shared" si="390"/>
        <v>0.58241884129211163</v>
      </c>
      <c r="BN214" s="8">
        <f t="shared" si="391"/>
        <v>0.41165794585948801</v>
      </c>
    </row>
    <row r="215" spans="1:66" x14ac:dyDescent="0.25">
      <c r="A215" t="s">
        <v>10</v>
      </c>
      <c r="B215" t="s">
        <v>12</v>
      </c>
      <c r="C215" t="s">
        <v>50</v>
      </c>
      <c r="D215" s="11">
        <v>44380</v>
      </c>
      <c r="E215">
        <f>VLOOKUP(A215,home!$A$2:$E$405,3,FALSE)</f>
        <v>1.5</v>
      </c>
      <c r="F215">
        <f>VLOOKUP(B215,home!$B$2:$E$405,3,FALSE)</f>
        <v>0.96</v>
      </c>
      <c r="G215">
        <f>VLOOKUP(C215,away!$B$2:$E$405,4,FALSE)</f>
        <v>0.96</v>
      </c>
      <c r="H215">
        <f>VLOOKUP(A215,away!$A$2:$E$405,3,FALSE)</f>
        <v>1.4027777777777799</v>
      </c>
      <c r="I215">
        <f>VLOOKUP(C215,away!$B$2:$E$405,3,FALSE)</f>
        <v>0.88</v>
      </c>
      <c r="J215">
        <f>VLOOKUP(B215,home!$B$2:$E$405,4,FALSE)</f>
        <v>0.45</v>
      </c>
      <c r="K215" s="3">
        <f t="shared" si="336"/>
        <v>1.3823999999999999</v>
      </c>
      <c r="L215" s="3">
        <f t="shared" si="337"/>
        <v>0.55550000000000077</v>
      </c>
      <c r="M215" s="5">
        <f t="shared" si="338"/>
        <v>0.14400604516136881</v>
      </c>
      <c r="N215" s="5">
        <f t="shared" si="339"/>
        <v>0.19907395683107623</v>
      </c>
      <c r="O215" s="5">
        <f t="shared" si="340"/>
        <v>7.9995358087140492E-2</v>
      </c>
      <c r="P215" s="5">
        <f t="shared" si="341"/>
        <v>0.11058558301966299</v>
      </c>
      <c r="Q215" s="5">
        <f t="shared" si="342"/>
        <v>0.13759991896163989</v>
      </c>
      <c r="R215" s="5">
        <f t="shared" si="343"/>
        <v>2.22187107087033E-2</v>
      </c>
      <c r="S215" s="5">
        <f t="shared" si="344"/>
        <v>2.1230308696581348E-2</v>
      </c>
      <c r="T215" s="5">
        <f t="shared" si="345"/>
        <v>7.6436754983191066E-2</v>
      </c>
      <c r="U215" s="5">
        <f t="shared" si="346"/>
        <v>3.0715145683711441E-2</v>
      </c>
      <c r="V215" s="5">
        <f t="shared" si="347"/>
        <v>1.8114718434740662E-3</v>
      </c>
      <c r="W215" s="5">
        <f t="shared" si="348"/>
        <v>6.3406042657523642E-2</v>
      </c>
      <c r="X215" s="5">
        <f t="shared" si="349"/>
        <v>3.5222056696254431E-2</v>
      </c>
      <c r="Y215" s="5">
        <f t="shared" si="350"/>
        <v>9.7829262473846813E-3</v>
      </c>
      <c r="Z215" s="5">
        <f t="shared" si="351"/>
        <v>4.1141645995615671E-3</v>
      </c>
      <c r="AA215" s="5">
        <f t="shared" si="352"/>
        <v>5.6874211424339099E-3</v>
      </c>
      <c r="AB215" s="5">
        <f t="shared" si="353"/>
        <v>3.931145493650319E-3</v>
      </c>
      <c r="AC215" s="5">
        <f t="shared" si="354"/>
        <v>8.6941953421906603E-5</v>
      </c>
      <c r="AD215" s="5">
        <f t="shared" si="355"/>
        <v>2.191312834244017E-2</v>
      </c>
      <c r="AE215" s="5">
        <f t="shared" si="356"/>
        <v>1.2172742794225531E-2</v>
      </c>
      <c r="AF215" s="5">
        <f t="shared" si="357"/>
        <v>3.3809793110961459E-3</v>
      </c>
      <c r="AG215" s="5">
        <f t="shared" si="358"/>
        <v>6.2604466910463734E-4</v>
      </c>
      <c r="AH215" s="5">
        <f t="shared" si="359"/>
        <v>5.7135460876411328E-4</v>
      </c>
      <c r="AI215" s="5">
        <f t="shared" si="360"/>
        <v>7.8984061115551008E-4</v>
      </c>
      <c r="AJ215" s="5">
        <f t="shared" si="361"/>
        <v>5.4593783043068865E-4</v>
      </c>
      <c r="AK215" s="5">
        <f t="shared" si="362"/>
        <v>2.5156815226246124E-4</v>
      </c>
      <c r="AL215" s="5">
        <f t="shared" si="363"/>
        <v>2.6705897234400628E-6</v>
      </c>
      <c r="AM215" s="5">
        <f t="shared" si="364"/>
        <v>6.0585417241178574E-3</v>
      </c>
      <c r="AN215" s="5">
        <f t="shared" si="365"/>
        <v>3.3655199277474743E-3</v>
      </c>
      <c r="AO215" s="5">
        <f t="shared" si="366"/>
        <v>9.3477315993186231E-4</v>
      </c>
      <c r="AP215" s="5">
        <f t="shared" si="367"/>
        <v>1.730888301140501E-4</v>
      </c>
      <c r="AQ215" s="5">
        <f t="shared" si="368"/>
        <v>2.4037711282088733E-5</v>
      </c>
      <c r="AR215" s="5">
        <f t="shared" si="369"/>
        <v>6.3477497033693095E-5</v>
      </c>
      <c r="AS215" s="5">
        <f t="shared" si="370"/>
        <v>8.775129189937733E-5</v>
      </c>
      <c r="AT215" s="5">
        <f t="shared" si="371"/>
        <v>6.0653692960849615E-5</v>
      </c>
      <c r="AU215" s="5">
        <f t="shared" si="372"/>
        <v>2.7949221716359491E-5</v>
      </c>
      <c r="AV215" s="5">
        <f t="shared" si="373"/>
        <v>9.6592510251738413E-6</v>
      </c>
      <c r="AW215" s="5">
        <f t="shared" si="374"/>
        <v>5.696688350864471E-8</v>
      </c>
      <c r="AX215" s="5">
        <f t="shared" si="375"/>
        <v>1.3958880132367538E-3</v>
      </c>
      <c r="AY215" s="5">
        <f t="shared" si="376"/>
        <v>7.7541579135301773E-4</v>
      </c>
      <c r="AZ215" s="5">
        <f t="shared" si="377"/>
        <v>2.1537173604830098E-4</v>
      </c>
      <c r="BA215" s="5">
        <f t="shared" si="378"/>
        <v>3.9879666458277124E-5</v>
      </c>
      <c r="BB215" s="5">
        <f t="shared" si="379"/>
        <v>5.5382886793932419E-6</v>
      </c>
      <c r="BC215" s="5">
        <f t="shared" si="380"/>
        <v>6.1530387228059028E-7</v>
      </c>
      <c r="BD215" s="5">
        <f t="shared" si="381"/>
        <v>5.8769582670360922E-6</v>
      </c>
      <c r="BE215" s="5">
        <f t="shared" si="382"/>
        <v>8.1243071083506931E-6</v>
      </c>
      <c r="BF215" s="5">
        <f t="shared" si="383"/>
        <v>5.6155210732919989E-6</v>
      </c>
      <c r="BG215" s="5">
        <f t="shared" si="384"/>
        <v>2.5876321105729524E-6</v>
      </c>
      <c r="BH215" s="5">
        <f t="shared" si="385"/>
        <v>8.9428565741401236E-7</v>
      </c>
      <c r="BI215" s="5">
        <f t="shared" si="386"/>
        <v>2.4725209856182608E-7</v>
      </c>
      <c r="BJ215" s="8">
        <f t="shared" si="387"/>
        <v>0.5726032216467779</v>
      </c>
      <c r="BK215" s="8">
        <f t="shared" si="388"/>
        <v>0.27849843705558558</v>
      </c>
      <c r="BL215" s="8">
        <f t="shared" si="389"/>
        <v>0.14497931922920296</v>
      </c>
      <c r="BM215" s="8">
        <f t="shared" si="390"/>
        <v>0.30594021093706664</v>
      </c>
      <c r="BN215" s="8">
        <f t="shared" si="391"/>
        <v>0.69347957276959171</v>
      </c>
    </row>
    <row r="216" spans="1:66" x14ac:dyDescent="0.25">
      <c r="A216" t="s">
        <v>10</v>
      </c>
      <c r="B216" t="s">
        <v>46</v>
      </c>
      <c r="C216" t="s">
        <v>242</v>
      </c>
      <c r="D216" s="11">
        <v>44380</v>
      </c>
      <c r="E216">
        <f>VLOOKUP(A216,home!$A$2:$E$405,3,FALSE)</f>
        <v>1.5</v>
      </c>
      <c r="F216">
        <f>VLOOKUP(B216,home!$B$2:$E$405,3,FALSE)</f>
        <v>1.42</v>
      </c>
      <c r="G216">
        <f>VLOOKUP(C216,away!$B$2:$E$405,4,FALSE)</f>
        <v>1</v>
      </c>
      <c r="H216">
        <f>VLOOKUP(A216,away!$A$2:$E$405,3,FALSE)</f>
        <v>1.4027777777777799</v>
      </c>
      <c r="I216">
        <f>VLOOKUP(C216,away!$B$2:$E$405,3,FALSE)</f>
        <v>0.57999999999999996</v>
      </c>
      <c r="J216">
        <f>VLOOKUP(B216,home!$B$2:$E$405,4,FALSE)</f>
        <v>0.89</v>
      </c>
      <c r="K216" s="3">
        <f t="shared" si="336"/>
        <v>2.13</v>
      </c>
      <c r="L216" s="3">
        <f t="shared" si="337"/>
        <v>0.72411388888888994</v>
      </c>
      <c r="M216" s="5">
        <f t="shared" si="338"/>
        <v>5.7606844576381148E-2</v>
      </c>
      <c r="N216" s="5">
        <f t="shared" si="339"/>
        <v>0.12270257894769182</v>
      </c>
      <c r="O216" s="5">
        <f t="shared" si="340"/>
        <v>4.1713916252821212E-2</v>
      </c>
      <c r="P216" s="5">
        <f t="shared" si="341"/>
        <v>8.8850641618509155E-2</v>
      </c>
      <c r="Q216" s="5">
        <f t="shared" si="342"/>
        <v>0.13067824657929181</v>
      </c>
      <c r="R216" s="5">
        <f t="shared" si="343"/>
        <v>1.5102813059307919E-2</v>
      </c>
      <c r="S216" s="5">
        <f t="shared" si="344"/>
        <v>3.4259976284387046E-2</v>
      </c>
      <c r="T216" s="5">
        <f t="shared" si="345"/>
        <v>9.4625933323712275E-2</v>
      </c>
      <c r="U216" s="5">
        <f t="shared" si="346"/>
        <v>3.2168991816325862E-2</v>
      </c>
      <c r="V216" s="5">
        <f t="shared" si="347"/>
        <v>5.8712561696584471E-3</v>
      </c>
      <c r="W216" s="5">
        <f t="shared" si="348"/>
        <v>9.2781555071297178E-2</v>
      </c>
      <c r="X216" s="5">
        <f t="shared" si="349"/>
        <v>6.7184412659835713E-2</v>
      </c>
      <c r="Y216" s="5">
        <f t="shared" si="350"/>
        <v>2.4324583161914805E-2</v>
      </c>
      <c r="Z216" s="5">
        <f t="shared" si="351"/>
        <v>3.6453855658457909E-3</v>
      </c>
      <c r="AA216" s="5">
        <f t="shared" si="352"/>
        <v>7.7646712552515334E-3</v>
      </c>
      <c r="AB216" s="5">
        <f t="shared" si="353"/>
        <v>8.2693748868428851E-3</v>
      </c>
      <c r="AC216" s="5">
        <f t="shared" si="354"/>
        <v>5.6597536457788657E-4</v>
      </c>
      <c r="AD216" s="5">
        <f t="shared" si="355"/>
        <v>4.9406178075465754E-2</v>
      </c>
      <c r="AE216" s="5">
        <f t="shared" si="356"/>
        <v>3.5775699741362521E-2</v>
      </c>
      <c r="AF216" s="5">
        <f t="shared" si="357"/>
        <v>1.2952840533719633E-2</v>
      </c>
      <c r="AG216" s="5">
        <f t="shared" si="358"/>
        <v>3.1264439103431234E-3</v>
      </c>
      <c r="AH216" s="5">
        <f t="shared" si="359"/>
        <v>6.5991857964600535E-4</v>
      </c>
      <c r="AI216" s="5">
        <f t="shared" si="360"/>
        <v>1.405626574645991E-3</v>
      </c>
      <c r="AJ216" s="5">
        <f t="shared" si="361"/>
        <v>1.4969923019979808E-3</v>
      </c>
      <c r="AK216" s="5">
        <f t="shared" si="362"/>
        <v>1.0628645344185664E-3</v>
      </c>
      <c r="AL216" s="5">
        <f t="shared" si="363"/>
        <v>3.491756901653504E-5</v>
      </c>
      <c r="AM216" s="5">
        <f t="shared" si="364"/>
        <v>2.1047031860148408E-2</v>
      </c>
      <c r="AN216" s="5">
        <f t="shared" si="365"/>
        <v>1.5240448089820433E-2</v>
      </c>
      <c r="AO216" s="5">
        <f t="shared" si="366"/>
        <v>5.5179100673645636E-3</v>
      </c>
      <c r="AP216" s="5">
        <f t="shared" si="367"/>
        <v>1.3318651058061705E-3</v>
      </c>
      <c r="AQ216" s="5">
        <f t="shared" si="368"/>
        <v>2.4110550531017969E-4</v>
      </c>
      <c r="AR216" s="5">
        <f t="shared" si="369"/>
        <v>9.5571241811500358E-5</v>
      </c>
      <c r="AS216" s="5">
        <f t="shared" si="370"/>
        <v>2.0356674505849574E-4</v>
      </c>
      <c r="AT216" s="5">
        <f t="shared" si="371"/>
        <v>2.1679858348729801E-4</v>
      </c>
      <c r="AU216" s="5">
        <f t="shared" si="372"/>
        <v>1.5392699427598156E-4</v>
      </c>
      <c r="AV216" s="5">
        <f t="shared" si="373"/>
        <v>8.1966124451960192E-5</v>
      </c>
      <c r="AW216" s="5">
        <f t="shared" si="374"/>
        <v>1.4959875542239719E-6</v>
      </c>
      <c r="AX216" s="5">
        <f t="shared" si="375"/>
        <v>7.4716963103526844E-3</v>
      </c>
      <c r="AY216" s="5">
        <f t="shared" si="376"/>
        <v>5.4103590718862522E-3</v>
      </c>
      <c r="AZ216" s="5">
        <f t="shared" si="377"/>
        <v>1.9588580739144197E-3</v>
      </c>
      <c r="BA216" s="5">
        <f t="shared" si="378"/>
        <v>4.7281211256119048E-4</v>
      </c>
      <c r="BB216" s="5">
        <f t="shared" si="379"/>
        <v>8.559245438511378E-5</v>
      </c>
      <c r="BC216" s="5">
        <f t="shared" si="380"/>
        <v>1.2395737000869937E-5</v>
      </c>
      <c r="BD216" s="5">
        <f t="shared" si="381"/>
        <v>1.1534077262344329E-5</v>
      </c>
      <c r="BE216" s="5">
        <f t="shared" si="382"/>
        <v>2.4567584568793417E-5</v>
      </c>
      <c r="BF216" s="5">
        <f t="shared" si="383"/>
        <v>2.6164477565764995E-5</v>
      </c>
      <c r="BG216" s="5">
        <f t="shared" si="384"/>
        <v>1.8576779071693144E-5</v>
      </c>
      <c r="BH216" s="5">
        <f t="shared" si="385"/>
        <v>9.8921348556765994E-6</v>
      </c>
      <c r="BI216" s="5">
        <f t="shared" si="386"/>
        <v>4.2140494485182313E-6</v>
      </c>
      <c r="BJ216" s="8">
        <f t="shared" si="387"/>
        <v>0.69234854639318488</v>
      </c>
      <c r="BK216" s="8">
        <f t="shared" si="388"/>
        <v>0.19259997065441645</v>
      </c>
      <c r="BL216" s="8">
        <f t="shared" si="389"/>
        <v>0.11049194805311598</v>
      </c>
      <c r="BM216" s="8">
        <f t="shared" si="390"/>
        <v>0.53702194654822821</v>
      </c>
      <c r="BN216" s="8">
        <f t="shared" si="391"/>
        <v>0.45665504103400312</v>
      </c>
    </row>
    <row r="217" spans="1:66" x14ac:dyDescent="0.25">
      <c r="A217" t="s">
        <v>13</v>
      </c>
      <c r="B217" t="s">
        <v>53</v>
      </c>
      <c r="C217" t="s">
        <v>57</v>
      </c>
      <c r="D217" s="11">
        <v>44380</v>
      </c>
      <c r="E217">
        <f>VLOOKUP(A217,home!$A$2:$E$405,3,FALSE)</f>
        <v>1.6049382716049401</v>
      </c>
      <c r="F217">
        <f>VLOOKUP(B217,home!$B$2:$E$405,3,FALSE)</f>
        <v>0.67</v>
      </c>
      <c r="G217">
        <f>VLOOKUP(C217,away!$B$2:$E$405,4,FALSE)</f>
        <v>0.89</v>
      </c>
      <c r="H217">
        <f>VLOOKUP(A217,away!$A$2:$E$405,3,FALSE)</f>
        <v>1.38271604938272</v>
      </c>
      <c r="I217">
        <f>VLOOKUP(C217,away!$B$2:$E$405,3,FALSE)</f>
        <v>0.8</v>
      </c>
      <c r="J217">
        <f>VLOOKUP(B217,home!$B$2:$E$405,4,FALSE)</f>
        <v>1.28</v>
      </c>
      <c r="K217" s="3">
        <f t="shared" si="336"/>
        <v>0.95702469135802593</v>
      </c>
      <c r="L217" s="3">
        <f t="shared" si="337"/>
        <v>1.4159012345679054</v>
      </c>
      <c r="M217" s="5">
        <f t="shared" si="338"/>
        <v>9.3207608353722257E-2</v>
      </c>
      <c r="N217" s="5">
        <f t="shared" si="339"/>
        <v>8.9201982616940789E-2</v>
      </c>
      <c r="O217" s="5">
        <f t="shared" si="340"/>
        <v>0.13197276773915714</v>
      </c>
      <c r="P217" s="5">
        <f t="shared" si="341"/>
        <v>0.12630119731323131</v>
      </c>
      <c r="Q217" s="5">
        <f t="shared" si="342"/>
        <v>4.2684249941250876E-2</v>
      </c>
      <c r="R217" s="5">
        <f t="shared" si="343"/>
        <v>9.3430202385608049E-2</v>
      </c>
      <c r="S217" s="5">
        <f t="shared" si="344"/>
        <v>4.2786186461887553E-2</v>
      </c>
      <c r="T217" s="5">
        <f t="shared" si="345"/>
        <v>6.0436682188422158E-2</v>
      </c>
      <c r="U217" s="5">
        <f t="shared" si="346"/>
        <v>8.9415010601604436E-2</v>
      </c>
      <c r="V217" s="5">
        <f t="shared" si="347"/>
        <v>6.4419473832551238E-3</v>
      </c>
      <c r="W217" s="5">
        <f t="shared" si="348"/>
        <v>1.3616627041958155E-2</v>
      </c>
      <c r="X217" s="5">
        <f t="shared" si="349"/>
        <v>1.9279799039359276E-2</v>
      </c>
      <c r="Y217" s="5">
        <f t="shared" si="350"/>
        <v>1.3649145631024963E-2</v>
      </c>
      <c r="Z217" s="5">
        <f t="shared" si="351"/>
        <v>4.4095979634570556E-2</v>
      </c>
      <c r="AA217" s="5">
        <f t="shared" si="352"/>
        <v>4.2200941299904676E-2</v>
      </c>
      <c r="AB217" s="5">
        <f t="shared" si="353"/>
        <v>2.0193671411279722E-2</v>
      </c>
      <c r="AC217" s="5">
        <f t="shared" si="354"/>
        <v>5.4557353330954436E-4</v>
      </c>
      <c r="AD217" s="5">
        <f t="shared" si="355"/>
        <v>3.2578620730418372E-3</v>
      </c>
      <c r="AE217" s="5">
        <f t="shared" si="356"/>
        <v>4.6128109312718931E-3</v>
      </c>
      <c r="AF217" s="5">
        <f t="shared" si="357"/>
        <v>3.2656423462081021E-3</v>
      </c>
      <c r="AG217" s="5">
        <f t="shared" si="358"/>
        <v>1.5412756765510939E-3</v>
      </c>
      <c r="AH217" s="5">
        <f t="shared" si="359"/>
        <v>1.5608888001017415E-2</v>
      </c>
      <c r="AI217" s="5">
        <f t="shared" si="360"/>
        <v>1.4938091221615683E-2</v>
      </c>
      <c r="AJ217" s="5">
        <f t="shared" si="361"/>
        <v>7.1480610704223934E-3</v>
      </c>
      <c r="AK217" s="5">
        <f t="shared" si="362"/>
        <v>2.2802903132431041E-3</v>
      </c>
      <c r="AL217" s="5">
        <f t="shared" si="363"/>
        <v>2.9571229944193174E-5</v>
      </c>
      <c r="AM217" s="5">
        <f t="shared" si="364"/>
        <v>6.2357088898797671E-4</v>
      </c>
      <c r="AN217" s="5">
        <f t="shared" si="365"/>
        <v>8.8291479155868248E-4</v>
      </c>
      <c r="AO217" s="5">
        <f t="shared" si="366"/>
        <v>6.2506007169310196E-4</v>
      </c>
      <c r="AP217" s="5">
        <f t="shared" si="367"/>
        <v>2.9500777572978874E-4</v>
      </c>
      <c r="AQ217" s="5">
        <f t="shared" si="368"/>
        <v>1.0442546846573489E-4</v>
      </c>
      <c r="AR217" s="5">
        <f t="shared" si="369"/>
        <v>4.4201287581745437E-3</v>
      </c>
      <c r="AS217" s="5">
        <f t="shared" si="370"/>
        <v>4.2301723605547258E-3</v>
      </c>
      <c r="AT217" s="5">
        <f t="shared" si="371"/>
        <v>2.0241896988755694E-3</v>
      </c>
      <c r="AU217" s="5">
        <f t="shared" si="372"/>
        <v>6.4573317393882927E-4</v>
      </c>
      <c r="AV217" s="5">
        <f t="shared" si="373"/>
        <v>1.5449564787211158E-4</v>
      </c>
      <c r="AW217" s="5">
        <f t="shared" si="374"/>
        <v>1.1130713152498307E-6</v>
      </c>
      <c r="AX217" s="5">
        <f t="shared" si="375"/>
        <v>9.9462122928928E-5</v>
      </c>
      <c r="AY217" s="5">
        <f t="shared" si="376"/>
        <v>1.4082854264781393E-4</v>
      </c>
      <c r="AZ217" s="5">
        <f t="shared" si="377"/>
        <v>9.9699653698719364E-5</v>
      </c>
      <c r="BA217" s="5">
        <f t="shared" si="378"/>
        <v>4.7054954252669776E-5</v>
      </c>
      <c r="BB217" s="5">
        <f t="shared" si="379"/>
        <v>1.665629195472286E-5</v>
      </c>
      <c r="BC217" s="5">
        <f t="shared" si="380"/>
        <v>4.7167328684031126E-6</v>
      </c>
      <c r="BD217" s="5">
        <f t="shared" si="381"/>
        <v>1.0430776276080728E-3</v>
      </c>
      <c r="BE217" s="5">
        <f t="shared" si="382"/>
        <v>9.9825104462407778E-4</v>
      </c>
      <c r="BF217" s="5">
        <f t="shared" si="383"/>
        <v>4.7767544893959247E-4</v>
      </c>
      <c r="BG217" s="5">
        <f t="shared" si="384"/>
        <v>1.5238239969690668E-4</v>
      </c>
      <c r="BH217" s="5">
        <f t="shared" si="385"/>
        <v>3.6458429759581853E-5</v>
      </c>
      <c r="BI217" s="5">
        <f t="shared" si="386"/>
        <v>6.9783234976124207E-6</v>
      </c>
      <c r="BJ217" s="8">
        <f t="shared" si="387"/>
        <v>0.25448547478081562</v>
      </c>
      <c r="BK217" s="8">
        <f t="shared" si="388"/>
        <v>0.26945291281799771</v>
      </c>
      <c r="BL217" s="8">
        <f t="shared" si="389"/>
        <v>0.43137746695739421</v>
      </c>
      <c r="BM217" s="8">
        <f t="shared" si="390"/>
        <v>0.42247411036953519</v>
      </c>
      <c r="BN217" s="8">
        <f t="shared" si="391"/>
        <v>0.57679800834991046</v>
      </c>
    </row>
    <row r="218" spans="1:66" x14ac:dyDescent="0.25">
      <c r="A218" t="s">
        <v>13</v>
      </c>
      <c r="B218" t="s">
        <v>56</v>
      </c>
      <c r="C218" t="s">
        <v>14</v>
      </c>
      <c r="D218" s="11">
        <v>44380</v>
      </c>
      <c r="E218">
        <f>VLOOKUP(A218,home!$A$2:$E$405,3,FALSE)</f>
        <v>1.6049382716049401</v>
      </c>
      <c r="F218">
        <f>VLOOKUP(B218,home!$B$2:$E$405,3,FALSE)</f>
        <v>0.45</v>
      </c>
      <c r="G218">
        <f>VLOOKUP(C218,away!$B$2:$E$405,4,FALSE)</f>
        <v>0.86</v>
      </c>
      <c r="H218">
        <f>VLOOKUP(A218,away!$A$2:$E$405,3,FALSE)</f>
        <v>1.38271604938272</v>
      </c>
      <c r="I218">
        <f>VLOOKUP(C218,away!$B$2:$E$405,3,FALSE)</f>
        <v>0.77</v>
      </c>
      <c r="J218">
        <f>VLOOKUP(B218,home!$B$2:$E$405,4,FALSE)</f>
        <v>1.1399999999999999</v>
      </c>
      <c r="K218" s="3">
        <f t="shared" si="336"/>
        <v>0.62111111111111184</v>
      </c>
      <c r="L218" s="3">
        <f t="shared" si="337"/>
        <v>1.2137481481481516</v>
      </c>
      <c r="M218" s="5">
        <f t="shared" si="338"/>
        <v>0.15963596747147121</v>
      </c>
      <c r="N218" s="5">
        <f t="shared" si="339"/>
        <v>9.9151673129502779E-2</v>
      </c>
      <c r="O218" s="5">
        <f t="shared" si="340"/>
        <v>0.19375785989633679</v>
      </c>
      <c r="P218" s="5">
        <f t="shared" si="341"/>
        <v>0.12034515964672485</v>
      </c>
      <c r="Q218" s="5">
        <f t="shared" si="342"/>
        <v>3.0792102932995617E-2</v>
      </c>
      <c r="R218" s="5">
        <f t="shared" si="343"/>
        <v>0.11758662181916388</v>
      </c>
      <c r="S218" s="5">
        <f t="shared" si="344"/>
        <v>2.2681225415231002E-2</v>
      </c>
      <c r="T218" s="5">
        <f t="shared" si="345"/>
        <v>3.7373857912510702E-2</v>
      </c>
      <c r="U218" s="5">
        <f t="shared" si="346"/>
        <v>7.3034357329902974E-2</v>
      </c>
      <c r="V218" s="5">
        <f t="shared" si="347"/>
        <v>1.8998612466810253E-3</v>
      </c>
      <c r="W218" s="5">
        <f t="shared" si="348"/>
        <v>6.3751057553868796E-3</v>
      </c>
      <c r="X218" s="5">
        <f t="shared" si="349"/>
        <v>7.7377728048494488E-3</v>
      </c>
      <c r="Y218" s="5">
        <f t="shared" si="350"/>
        <v>4.6958537063385734E-3</v>
      </c>
      <c r="Z218" s="5">
        <f t="shared" si="351"/>
        <v>4.757351482666905E-2</v>
      </c>
      <c r="AA218" s="5">
        <f t="shared" si="352"/>
        <v>2.9548438653453364E-2</v>
      </c>
      <c r="AB218" s="5">
        <f t="shared" si="353"/>
        <v>9.1764317818224701E-3</v>
      </c>
      <c r="AC218" s="5">
        <f t="shared" si="354"/>
        <v>8.9515817088383484E-5</v>
      </c>
      <c r="AD218" s="5">
        <f t="shared" si="355"/>
        <v>9.8991225479479693E-4</v>
      </c>
      <c r="AE218" s="5">
        <f t="shared" si="356"/>
        <v>1.201504166086346E-3</v>
      </c>
      <c r="AF218" s="5">
        <f t="shared" si="357"/>
        <v>7.2916172828979586E-4</v>
      </c>
      <c r="AG218" s="5">
        <f t="shared" si="358"/>
        <v>2.9500623247074838E-4</v>
      </c>
      <c r="AH218" s="5">
        <f t="shared" si="359"/>
        <v>1.4435566380442048E-2</v>
      </c>
      <c r="AI218" s="5">
        <f t="shared" si="360"/>
        <v>8.9660906740745699E-3</v>
      </c>
      <c r="AJ218" s="5">
        <f t="shared" si="361"/>
        <v>2.7844692704487167E-3</v>
      </c>
      <c r="AK218" s="5">
        <f t="shared" si="362"/>
        <v>5.7648826747438325E-4</v>
      </c>
      <c r="AL218" s="5">
        <f t="shared" si="363"/>
        <v>2.6993403727349286E-6</v>
      </c>
      <c r="AM218" s="5">
        <f t="shared" si="364"/>
        <v>1.2296910009562055E-4</v>
      </c>
      <c r="AN218" s="5">
        <f t="shared" si="365"/>
        <v>1.4925351752050417E-4</v>
      </c>
      <c r="AO218" s="5">
        <f t="shared" si="366"/>
        <v>9.0578090247554803E-5</v>
      </c>
      <c r="AP218" s="5">
        <f t="shared" si="367"/>
        <v>3.6646329766921921E-5</v>
      </c>
      <c r="AQ218" s="5">
        <f t="shared" si="368"/>
        <v>1.1119853722756991E-5</v>
      </c>
      <c r="AR218" s="5">
        <f t="shared" si="369"/>
        <v>3.5042283923462547E-3</v>
      </c>
      <c r="AS218" s="5">
        <f t="shared" si="370"/>
        <v>2.1765151903572868E-3</v>
      </c>
      <c r="AT218" s="5">
        <f t="shared" si="371"/>
        <v>6.7592888411651373E-4</v>
      </c>
      <c r="AU218" s="5">
        <f t="shared" si="372"/>
        <v>1.3994231341523397E-4</v>
      </c>
      <c r="AV218" s="5">
        <f t="shared" si="373"/>
        <v>2.1729931444198851E-5</v>
      </c>
      <c r="AW218" s="5">
        <f t="shared" si="374"/>
        <v>5.6526621378190194E-8</v>
      </c>
      <c r="AX218" s="5">
        <f t="shared" si="375"/>
        <v>1.2729579065454063E-5</v>
      </c>
      <c r="AY218" s="5">
        <f t="shared" si="376"/>
        <v>1.5450503017400349E-5</v>
      </c>
      <c r="AZ218" s="5">
        <f t="shared" si="377"/>
        <v>9.3765097126635508E-6</v>
      </c>
      <c r="BA218" s="5">
        <f t="shared" si="378"/>
        <v>3.793573766612846E-6</v>
      </c>
      <c r="BB218" s="5">
        <f t="shared" si="379"/>
        <v>1.1511107835224376E-6</v>
      </c>
      <c r="BC218" s="5">
        <f t="shared" si="380"/>
        <v>2.794317163627456E-7</v>
      </c>
      <c r="BD218" s="5">
        <f t="shared" si="381"/>
        <v>7.0887512031640493E-4</v>
      </c>
      <c r="BE218" s="5">
        <f t="shared" si="382"/>
        <v>4.4029021361874533E-4</v>
      </c>
      <c r="BF218" s="5">
        <f t="shared" si="383"/>
        <v>1.3673457189604382E-4</v>
      </c>
      <c r="BG218" s="5">
        <f t="shared" si="384"/>
        <v>2.830912062588467E-5</v>
      </c>
      <c r="BH218" s="5">
        <f t="shared" si="385"/>
        <v>4.395777341630429E-6</v>
      </c>
      <c r="BI218" s="5">
        <f t="shared" si="386"/>
        <v>5.4605322977142542E-7</v>
      </c>
      <c r="BJ218" s="8">
        <f t="shared" si="387"/>
        <v>0.1897952982226411</v>
      </c>
      <c r="BK218" s="8">
        <f t="shared" si="388"/>
        <v>0.30466987944058654</v>
      </c>
      <c r="BL218" s="8">
        <f t="shared" si="389"/>
        <v>0.45770381964182716</v>
      </c>
      <c r="BM218" s="8">
        <f t="shared" si="390"/>
        <v>0.2784577332591327</v>
      </c>
      <c r="BN218" s="8">
        <f t="shared" si="391"/>
        <v>0.72126938489619519</v>
      </c>
    </row>
    <row r="219" spans="1:66" x14ac:dyDescent="0.25">
      <c r="A219" t="s">
        <v>16</v>
      </c>
      <c r="B219" t="s">
        <v>20</v>
      </c>
      <c r="C219" t="s">
        <v>257</v>
      </c>
      <c r="D219" s="11">
        <v>44380</v>
      </c>
      <c r="E219">
        <f>VLOOKUP(A219,home!$A$2:$E$405,3,FALSE)</f>
        <v>1.55</v>
      </c>
      <c r="F219">
        <f>VLOOKUP(B219,home!$B$2:$E$405,3,FALSE)</f>
        <v>0.74</v>
      </c>
      <c r="G219">
        <f>VLOOKUP(C219,away!$B$2:$E$405,4,FALSE)</f>
        <v>1.44</v>
      </c>
      <c r="H219">
        <f>VLOOKUP(A219,away!$A$2:$E$405,3,FALSE)</f>
        <v>1.25416666666667</v>
      </c>
      <c r="I219">
        <f>VLOOKUP(C219,away!$B$2:$E$405,3,FALSE)</f>
        <v>0.4</v>
      </c>
      <c r="J219">
        <f>VLOOKUP(B219,home!$B$2:$E$405,4,FALSE)</f>
        <v>1.08</v>
      </c>
      <c r="K219" s="3">
        <f t="shared" si="336"/>
        <v>1.65168</v>
      </c>
      <c r="L219" s="3">
        <f t="shared" si="337"/>
        <v>0.5418000000000015</v>
      </c>
      <c r="M219" s="5">
        <f t="shared" si="338"/>
        <v>0.11152795522501323</v>
      </c>
      <c r="N219" s="5">
        <f t="shared" si="339"/>
        <v>0.18420849308604989</v>
      </c>
      <c r="O219" s="5">
        <f t="shared" si="340"/>
        <v>6.0425846140912336E-2</v>
      </c>
      <c r="P219" s="5">
        <f t="shared" si="341"/>
        <v>9.9804161554022094E-2</v>
      </c>
      <c r="Q219" s="5">
        <f t="shared" si="342"/>
        <v>0.15212674193018344</v>
      </c>
      <c r="R219" s="5">
        <f t="shared" si="343"/>
        <v>1.6369361719573195E-2</v>
      </c>
      <c r="S219" s="5">
        <f t="shared" si="344"/>
        <v>2.2328192611898931E-2</v>
      </c>
      <c r="T219" s="5">
        <f t="shared" si="345"/>
        <v>8.2422268777773602E-2</v>
      </c>
      <c r="U219" s="5">
        <f t="shared" si="346"/>
        <v>2.7036947364984659E-2</v>
      </c>
      <c r="V219" s="5">
        <f t="shared" si="347"/>
        <v>2.220117556227925E-3</v>
      </c>
      <c r="W219" s="5">
        <f t="shared" si="348"/>
        <v>8.3754899037081831E-2</v>
      </c>
      <c r="X219" s="5">
        <f t="shared" si="349"/>
        <v>4.5378404298291056E-2</v>
      </c>
      <c r="Y219" s="5">
        <f t="shared" si="350"/>
        <v>1.229300972440708E-2</v>
      </c>
      <c r="Z219" s="5">
        <f t="shared" si="351"/>
        <v>2.9563067265549275E-3</v>
      </c>
      <c r="AA219" s="5">
        <f t="shared" si="352"/>
        <v>4.8828726941162436E-3</v>
      </c>
      <c r="AB219" s="5">
        <f t="shared" si="353"/>
        <v>4.0324715857089589E-3</v>
      </c>
      <c r="AC219" s="5">
        <f t="shared" si="354"/>
        <v>1.2417120600147392E-4</v>
      </c>
      <c r="AD219" s="5">
        <f t="shared" si="355"/>
        <v>3.4584072910391818E-2</v>
      </c>
      <c r="AE219" s="5">
        <f t="shared" si="356"/>
        <v>1.8737650702850338E-2</v>
      </c>
      <c r="AF219" s="5">
        <f t="shared" si="357"/>
        <v>5.0760295754021705E-3</v>
      </c>
      <c r="AG219" s="5">
        <f t="shared" si="358"/>
        <v>9.1673094131763467E-4</v>
      </c>
      <c r="AH219" s="5">
        <f t="shared" si="359"/>
        <v>4.0043174611186595E-4</v>
      </c>
      <c r="AI219" s="5">
        <f t="shared" si="360"/>
        <v>6.613851064180468E-4</v>
      </c>
      <c r="AJ219" s="5">
        <f t="shared" si="361"/>
        <v>5.4619827628427976E-4</v>
      </c>
      <c r="AK219" s="5">
        <f t="shared" si="362"/>
        <v>3.0071492299107321E-4</v>
      </c>
      <c r="AL219" s="5">
        <f t="shared" si="363"/>
        <v>4.444734265637976E-6</v>
      </c>
      <c r="AM219" s="5">
        <f t="shared" si="364"/>
        <v>1.1424364308927187E-2</v>
      </c>
      <c r="AN219" s="5">
        <f t="shared" si="365"/>
        <v>6.1897205825767665E-3</v>
      </c>
      <c r="AO219" s="5">
        <f t="shared" si="366"/>
        <v>1.6767953058200507E-3</v>
      </c>
      <c r="AP219" s="5">
        <f t="shared" si="367"/>
        <v>3.0282923223110203E-4</v>
      </c>
      <c r="AQ219" s="5">
        <f t="shared" si="368"/>
        <v>4.1018219505702873E-5</v>
      </c>
      <c r="AR219" s="5">
        <f t="shared" si="369"/>
        <v>4.3390784008681912E-5</v>
      </c>
      <c r="AS219" s="5">
        <f t="shared" si="370"/>
        <v>7.1667690131459755E-5</v>
      </c>
      <c r="AT219" s="5">
        <f t="shared" si="371"/>
        <v>5.9186045218164728E-5</v>
      </c>
      <c r="AU219" s="5">
        <f t="shared" si="372"/>
        <v>3.2585469055312786E-5</v>
      </c>
      <c r="AV219" s="5">
        <f t="shared" si="373"/>
        <v>1.3455191882319752E-5</v>
      </c>
      <c r="AW219" s="5">
        <f t="shared" si="374"/>
        <v>1.1048624431262788E-7</v>
      </c>
      <c r="AX219" s="5">
        <f t="shared" si="375"/>
        <v>3.1448990069614809E-3</v>
      </c>
      <c r="AY219" s="5">
        <f t="shared" si="376"/>
        <v>1.7039062819717348E-3</v>
      </c>
      <c r="AZ219" s="5">
        <f t="shared" si="377"/>
        <v>4.6158821178614426E-4</v>
      </c>
      <c r="BA219" s="5">
        <f t="shared" si="378"/>
        <v>8.3362831048577887E-5</v>
      </c>
      <c r="BB219" s="5">
        <f t="shared" si="379"/>
        <v>1.1291495465529902E-5</v>
      </c>
      <c r="BC219" s="5">
        <f t="shared" si="380"/>
        <v>1.2235464486448237E-6</v>
      </c>
      <c r="BD219" s="5">
        <f t="shared" si="381"/>
        <v>3.9181877959839879E-6</v>
      </c>
      <c r="BE219" s="5">
        <f t="shared" si="382"/>
        <v>6.4715924188708331E-6</v>
      </c>
      <c r="BF219" s="5">
        <f t="shared" si="383"/>
        <v>5.3444998832002893E-6</v>
      </c>
      <c r="BG219" s="5">
        <f t="shared" si="384"/>
        <v>2.9424678556947523E-6</v>
      </c>
      <c r="BH219" s="5">
        <f t="shared" si="385"/>
        <v>1.2150038269734769E-6</v>
      </c>
      <c r="BI219" s="5">
        <f t="shared" si="386"/>
        <v>4.0135950418711031E-7</v>
      </c>
      <c r="BJ219" s="8">
        <f t="shared" si="387"/>
        <v>0.64453930000649184</v>
      </c>
      <c r="BK219" s="8">
        <f t="shared" si="388"/>
        <v>0.237712949169401</v>
      </c>
      <c r="BL219" s="8">
        <f t="shared" si="389"/>
        <v>0.11489680784868152</v>
      </c>
      <c r="BM219" s="8">
        <f t="shared" si="390"/>
        <v>0.37393900829964771</v>
      </c>
      <c r="BN219" s="8">
        <f t="shared" si="391"/>
        <v>0.62446255965575415</v>
      </c>
    </row>
    <row r="220" spans="1:66" x14ac:dyDescent="0.25">
      <c r="A220" t="s">
        <v>16</v>
      </c>
      <c r="B220" t="s">
        <v>66</v>
      </c>
      <c r="C220" t="s">
        <v>64</v>
      </c>
      <c r="D220" s="11">
        <v>44380</v>
      </c>
      <c r="E220">
        <f>VLOOKUP(A220,home!$A$2:$E$405,3,FALSE)</f>
        <v>1.55</v>
      </c>
      <c r="F220">
        <f>VLOOKUP(B220,home!$B$2:$E$405,3,FALSE)</f>
        <v>1.0900000000000001</v>
      </c>
      <c r="G220">
        <f>VLOOKUP(C220,away!$B$2:$E$405,4,FALSE)</f>
        <v>1.04</v>
      </c>
      <c r="H220">
        <f>VLOOKUP(A220,away!$A$2:$E$405,3,FALSE)</f>
        <v>1.25416666666667</v>
      </c>
      <c r="I220">
        <f>VLOOKUP(C220,away!$B$2:$E$405,3,FALSE)</f>
        <v>0.89</v>
      </c>
      <c r="J220">
        <f>VLOOKUP(B220,home!$B$2:$E$405,4,FALSE)</f>
        <v>0.98</v>
      </c>
      <c r="K220" s="3">
        <f t="shared" si="336"/>
        <v>1.7570800000000002</v>
      </c>
      <c r="L220" s="3">
        <f t="shared" si="337"/>
        <v>1.0938841666666697</v>
      </c>
      <c r="M220" s="5">
        <f t="shared" si="338"/>
        <v>5.7788576186698297E-2</v>
      </c>
      <c r="N220" s="5">
        <f t="shared" si="339"/>
        <v>0.10153915144612384</v>
      </c>
      <c r="O220" s="5">
        <f t="shared" si="340"/>
        <v>6.3214008504839811E-2</v>
      </c>
      <c r="P220" s="5">
        <f t="shared" si="341"/>
        <v>0.11107207006368394</v>
      </c>
      <c r="Q220" s="5">
        <f t="shared" si="342"/>
        <v>8.9206206111477671E-2</v>
      </c>
      <c r="R220" s="5">
        <f t="shared" si="343"/>
        <v>3.4574401507488237E-2</v>
      </c>
      <c r="S220" s="5">
        <f t="shared" si="344"/>
        <v>5.3371295688159015E-2</v>
      </c>
      <c r="T220" s="5">
        <f t="shared" si="345"/>
        <v>9.7581256433748917E-2</v>
      </c>
      <c r="U220" s="5">
        <f t="shared" si="346"/>
        <v>6.0749989400777429E-2</v>
      </c>
      <c r="V220" s="5">
        <f t="shared" si="347"/>
        <v>1.1397985717440324E-2</v>
      </c>
      <c r="W220" s="5">
        <f t="shared" si="348"/>
        <v>5.2247480211451744E-2</v>
      </c>
      <c r="X220" s="5">
        <f t="shared" si="349"/>
        <v>5.7152691351537194E-2</v>
      </c>
      <c r="Y220" s="5">
        <f t="shared" si="350"/>
        <v>3.1259212075916823E-2</v>
      </c>
      <c r="Z220" s="5">
        <f t="shared" si="351"/>
        <v>1.2606796793672537E-2</v>
      </c>
      <c r="AA220" s="5">
        <f t="shared" si="352"/>
        <v>2.2151150510226144E-2</v>
      </c>
      <c r="AB220" s="5">
        <f t="shared" si="353"/>
        <v>1.9460671769254083E-2</v>
      </c>
      <c r="AC220" s="5">
        <f t="shared" si="354"/>
        <v>1.3692129480123427E-3</v>
      </c>
      <c r="AD220" s="5">
        <f t="shared" si="355"/>
        <v>2.2950750632484414E-2</v>
      </c>
      <c r="AE220" s="5">
        <f t="shared" si="356"/>
        <v>2.5105462729989751E-2</v>
      </c>
      <c r="AF220" s="5">
        <f t="shared" si="357"/>
        <v>1.3731234088587988E-2</v>
      </c>
      <c r="AG220" s="5">
        <f t="shared" si="358"/>
        <v>5.0067931861000128E-3</v>
      </c>
      <c r="AH220" s="5">
        <f t="shared" si="359"/>
        <v>3.4475938512456314E-3</v>
      </c>
      <c r="AI220" s="5">
        <f t="shared" si="360"/>
        <v>6.0576982041466738E-3</v>
      </c>
      <c r="AJ220" s="5">
        <f t="shared" si="361"/>
        <v>5.3219301802710202E-3</v>
      </c>
      <c r="AK220" s="5">
        <f t="shared" si="362"/>
        <v>3.1170190270502023E-3</v>
      </c>
      <c r="AL220" s="5">
        <f t="shared" si="363"/>
        <v>1.0526739125906067E-4</v>
      </c>
      <c r="AM220" s="5">
        <f t="shared" si="364"/>
        <v>8.0652609842651376E-3</v>
      </c>
      <c r="AN220" s="5">
        <f t="shared" si="365"/>
        <v>8.8224612907220733E-3</v>
      </c>
      <c r="AO220" s="5">
        <f t="shared" si="366"/>
        <v>4.8253753584752337E-3</v>
      </c>
      <c r="AP220" s="5">
        <f t="shared" si="367"/>
        <v>1.759467234286521E-3</v>
      </c>
      <c r="AQ220" s="5">
        <f t="shared" si="368"/>
        <v>4.811633373387052E-4</v>
      </c>
      <c r="AR220" s="5">
        <f t="shared" si="369"/>
        <v>7.5425366539499245E-4</v>
      </c>
      <c r="AS220" s="5">
        <f t="shared" si="370"/>
        <v>1.3252840303922336E-3</v>
      </c>
      <c r="AT220" s="5">
        <f t="shared" si="371"/>
        <v>1.1643150320607932E-3</v>
      </c>
      <c r="AU220" s="5">
        <f t="shared" si="372"/>
        <v>6.8193155217779295E-4</v>
      </c>
      <c r="AV220" s="5">
        <f t="shared" si="373"/>
        <v>2.995520729251392E-4</v>
      </c>
      <c r="AW220" s="5">
        <f t="shared" si="374"/>
        <v>5.6202318428498062E-6</v>
      </c>
      <c r="AX220" s="5">
        <f t="shared" si="375"/>
        <v>2.3618847950387656E-3</v>
      </c>
      <c r="AY220" s="5">
        <f t="shared" si="376"/>
        <v>2.5836283807836578E-3</v>
      </c>
      <c r="AZ220" s="5">
        <f t="shared" si="377"/>
        <v>1.4130950891449443E-3</v>
      </c>
      <c r="BA220" s="5">
        <f t="shared" si="378"/>
        <v>5.1525411467002688E-4</v>
      </c>
      <c r="BB220" s="5">
        <f t="shared" si="379"/>
        <v>1.4090707946184873E-4</v>
      </c>
      <c r="BC220" s="5">
        <f t="shared" si="380"/>
        <v>3.0827204638911727E-5</v>
      </c>
      <c r="BD220" s="5">
        <f t="shared" si="381"/>
        <v>1.3751102370431368E-4</v>
      </c>
      <c r="BE220" s="5">
        <f t="shared" si="382"/>
        <v>2.4161786953037551E-4</v>
      </c>
      <c r="BF220" s="5">
        <f t="shared" si="383"/>
        <v>2.1227096309721618E-4</v>
      </c>
      <c r="BG220" s="5">
        <f t="shared" si="384"/>
        <v>1.2432568794628555E-4</v>
      </c>
      <c r="BH220" s="5">
        <f t="shared" si="385"/>
        <v>5.4612544944164871E-5</v>
      </c>
      <c r="BI220" s="5">
        <f t="shared" si="386"/>
        <v>1.9191722094098633E-5</v>
      </c>
      <c r="BJ220" s="8">
        <f t="shared" si="387"/>
        <v>0.52677956313624408</v>
      </c>
      <c r="BK220" s="8">
        <f t="shared" si="388"/>
        <v>0.23768803637603667</v>
      </c>
      <c r="BL220" s="8">
        <f t="shared" si="389"/>
        <v>0.22310932911956669</v>
      </c>
      <c r="BM220" s="8">
        <f t="shared" si="390"/>
        <v>0.54021130345626722</v>
      </c>
      <c r="BN220" s="8">
        <f t="shared" si="391"/>
        <v>0.45739441382031176</v>
      </c>
    </row>
    <row r="221" spans="1:66" x14ac:dyDescent="0.25">
      <c r="A221" t="s">
        <v>69</v>
      </c>
      <c r="B221" t="s">
        <v>71</v>
      </c>
      <c r="C221" t="s">
        <v>325</v>
      </c>
      <c r="D221" s="11">
        <v>44380</v>
      </c>
      <c r="E221">
        <f>VLOOKUP(A221,home!$A$2:$E$405,3,FALSE)</f>
        <v>1.34</v>
      </c>
      <c r="F221">
        <f>VLOOKUP(B221,home!$B$2:$E$405,3,FALSE)</f>
        <v>0.45</v>
      </c>
      <c r="G221">
        <f>VLOOKUP(C221,away!$B$2:$E$405,4,FALSE)</f>
        <v>1.24</v>
      </c>
      <c r="H221">
        <f>VLOOKUP(A221,away!$A$2:$E$405,3,FALSE)</f>
        <v>1.31666666666667</v>
      </c>
      <c r="I221">
        <f>VLOOKUP(C221,away!$B$2:$E$405,3,FALSE)</f>
        <v>0.55000000000000004</v>
      </c>
      <c r="J221">
        <f>VLOOKUP(B221,home!$B$2:$E$405,4,FALSE)</f>
        <v>1.67</v>
      </c>
      <c r="K221" s="3">
        <f t="shared" si="336"/>
        <v>0.74772000000000016</v>
      </c>
      <c r="L221" s="3">
        <f t="shared" si="337"/>
        <v>1.2093583333333364</v>
      </c>
      <c r="M221" s="5">
        <f t="shared" si="338"/>
        <v>0.14127056405341895</v>
      </c>
      <c r="N221" s="5">
        <f t="shared" si="339"/>
        <v>0.10563082615402246</v>
      </c>
      <c r="O221" s="5">
        <f t="shared" si="340"/>
        <v>0.17084673389270308</v>
      </c>
      <c r="P221" s="5">
        <f t="shared" si="341"/>
        <v>0.12774551986625199</v>
      </c>
      <c r="Q221" s="5">
        <f t="shared" si="342"/>
        <v>3.9491140665942837E-2</v>
      </c>
      <c r="R221" s="5">
        <f t="shared" si="343"/>
        <v>0.10330746067796172</v>
      </c>
      <c r="S221" s="5">
        <f t="shared" si="344"/>
        <v>2.887883607466922E-2</v>
      </c>
      <c r="T221" s="5">
        <f t="shared" si="345"/>
        <v>4.7758940057196962E-2</v>
      </c>
      <c r="U221" s="5">
        <f t="shared" si="346"/>
        <v>7.7245054498125562E-2</v>
      </c>
      <c r="V221" s="5">
        <f t="shared" si="347"/>
        <v>2.901557457186205E-3</v>
      </c>
      <c r="W221" s="5">
        <f t="shared" si="348"/>
        <v>9.8427718995795967E-3</v>
      </c>
      <c r="X221" s="5">
        <f t="shared" si="349"/>
        <v>1.1903438219855778E-2</v>
      </c>
      <c r="Y221" s="5">
        <f t="shared" si="350"/>
        <v>7.1977611032505604E-3</v>
      </c>
      <c r="Z221" s="5">
        <f t="shared" si="351"/>
        <v>4.1645246155466324E-2</v>
      </c>
      <c r="AA221" s="5">
        <f t="shared" si="352"/>
        <v>3.1138983455365293E-2</v>
      </c>
      <c r="AB221" s="5">
        <f t="shared" si="353"/>
        <v>1.1641620354622868E-2</v>
      </c>
      <c r="AC221" s="5">
        <f t="shared" si="354"/>
        <v>1.6398540288349321E-4</v>
      </c>
      <c r="AD221" s="5">
        <f t="shared" si="355"/>
        <v>1.8399093511884143E-3</v>
      </c>
      <c r="AE221" s="5">
        <f t="shared" si="356"/>
        <v>2.2251097064376409E-3</v>
      </c>
      <c r="AF221" s="5">
        <f t="shared" si="357"/>
        <v>1.3454774830306275E-3</v>
      </c>
      <c r="AG221" s="5">
        <f t="shared" si="358"/>
        <v>5.4238813547181734E-4</v>
      </c>
      <c r="AH221" s="5">
        <f t="shared" si="359"/>
        <v>1.2591006370457822E-2</v>
      </c>
      <c r="AI221" s="5">
        <f t="shared" si="360"/>
        <v>9.4145472833187249E-3</v>
      </c>
      <c r="AJ221" s="5">
        <f t="shared" si="361"/>
        <v>3.5197226473415387E-3</v>
      </c>
      <c r="AK221" s="5">
        <f t="shared" si="362"/>
        <v>8.772556726234055E-4</v>
      </c>
      <c r="AL221" s="5">
        <f t="shared" si="363"/>
        <v>5.9314268849120912E-6</v>
      </c>
      <c r="AM221" s="5">
        <f t="shared" si="364"/>
        <v>2.7514740401412039E-4</v>
      </c>
      <c r="AN221" s="5">
        <f t="shared" si="365"/>
        <v>3.3275180593951071E-4</v>
      </c>
      <c r="AO221" s="5">
        <f t="shared" si="366"/>
        <v>2.0120808472233226E-4</v>
      </c>
      <c r="AP221" s="5">
        <f t="shared" si="367"/>
        <v>8.1110891330997496E-5</v>
      </c>
      <c r="AQ221" s="5">
        <f t="shared" si="368"/>
        <v>2.4523033088809123E-5</v>
      </c>
      <c r="AR221" s="5">
        <f t="shared" si="369"/>
        <v>3.0454076958332582E-3</v>
      </c>
      <c r="AS221" s="5">
        <f t="shared" si="370"/>
        <v>2.2771122423284446E-3</v>
      </c>
      <c r="AT221" s="5">
        <f t="shared" si="371"/>
        <v>8.5132118291691224E-4</v>
      </c>
      <c r="AU221" s="5">
        <f t="shared" si="372"/>
        <v>2.1218329163021131E-4</v>
      </c>
      <c r="AV221" s="5">
        <f t="shared" si="373"/>
        <v>3.9663422704435409E-5</v>
      </c>
      <c r="AW221" s="5">
        <f t="shared" si="374"/>
        <v>1.4898779044602253E-7</v>
      </c>
      <c r="AX221" s="5">
        <f t="shared" si="375"/>
        <v>3.4288869488239676E-5</v>
      </c>
      <c r="AY221" s="5">
        <f t="shared" si="376"/>
        <v>4.1467530056181816E-5</v>
      </c>
      <c r="AZ221" s="5">
        <f t="shared" si="377"/>
        <v>2.5074551518097041E-5</v>
      </c>
      <c r="BA221" s="5">
        <f t="shared" si="378"/>
        <v>1.0108039277668907E-5</v>
      </c>
      <c r="BB221" s="5">
        <f t="shared" si="379"/>
        <v>3.0560603835273922E-6</v>
      </c>
      <c r="BC221" s="5">
        <f t="shared" si="380"/>
        <v>7.3917441839774466E-7</v>
      </c>
      <c r="BD221" s="5">
        <f t="shared" si="381"/>
        <v>6.1383152922557115E-4</v>
      </c>
      <c r="BE221" s="5">
        <f t="shared" si="382"/>
        <v>4.5897411103254418E-4</v>
      </c>
      <c r="BF221" s="5">
        <f t="shared" si="383"/>
        <v>1.7159206115062697E-4</v>
      </c>
      <c r="BG221" s="5">
        <f t="shared" si="384"/>
        <v>4.2767605321182284E-5</v>
      </c>
      <c r="BH221" s="5">
        <f t="shared" si="385"/>
        <v>7.9945484626886057E-6</v>
      </c>
      <c r="BI221" s="5">
        <f t="shared" si="386"/>
        <v>1.1955367553043055E-6</v>
      </c>
      <c r="BJ221" s="8">
        <f t="shared" si="387"/>
        <v>0.22880723822021462</v>
      </c>
      <c r="BK221" s="8">
        <f t="shared" si="388"/>
        <v>0.30100786181135097</v>
      </c>
      <c r="BL221" s="8">
        <f t="shared" si="389"/>
        <v>0.42830442807988123</v>
      </c>
      <c r="BM221" s="8">
        <f t="shared" si="390"/>
        <v>0.31143121041434646</v>
      </c>
      <c r="BN221" s="8">
        <f t="shared" si="391"/>
        <v>0.68829224531030098</v>
      </c>
    </row>
    <row r="222" spans="1:66" x14ac:dyDescent="0.25">
      <c r="A222" t="s">
        <v>69</v>
      </c>
      <c r="B222" t="s">
        <v>260</v>
      </c>
      <c r="C222" t="s">
        <v>76</v>
      </c>
      <c r="D222" s="11">
        <v>44380</v>
      </c>
      <c r="E222">
        <f>VLOOKUP(A222,home!$A$2:$E$405,3,FALSE)</f>
        <v>1.34</v>
      </c>
      <c r="F222">
        <f>VLOOKUP(B222,home!$B$2:$E$405,3,FALSE)</f>
        <v>1.0900000000000001</v>
      </c>
      <c r="G222">
        <f>VLOOKUP(C222,away!$B$2:$E$405,4,FALSE)</f>
        <v>0.9</v>
      </c>
      <c r="H222">
        <f>VLOOKUP(A222,away!$A$2:$E$405,3,FALSE)</f>
        <v>1.31666666666667</v>
      </c>
      <c r="I222">
        <f>VLOOKUP(C222,away!$B$2:$E$405,3,FALSE)</f>
        <v>0.75</v>
      </c>
      <c r="J222">
        <f>VLOOKUP(B222,home!$B$2:$E$405,4,FALSE)</f>
        <v>0.91</v>
      </c>
      <c r="K222" s="3">
        <f t="shared" si="336"/>
        <v>1.31454</v>
      </c>
      <c r="L222" s="3">
        <f t="shared" si="337"/>
        <v>0.89862500000000234</v>
      </c>
      <c r="M222" s="5">
        <f t="shared" si="338"/>
        <v>0.10935399483178965</v>
      </c>
      <c r="N222" s="5">
        <f t="shared" si="339"/>
        <v>0.14375020036618075</v>
      </c>
      <c r="O222" s="5">
        <f t="shared" si="340"/>
        <v>9.8268233605717223E-2</v>
      </c>
      <c r="P222" s="5">
        <f t="shared" si="341"/>
        <v>0.1291775238040595</v>
      </c>
      <c r="Q222" s="5">
        <f t="shared" si="342"/>
        <v>9.4482694194679667E-2</v>
      </c>
      <c r="R222" s="5">
        <f t="shared" si="343"/>
        <v>4.415314571196894E-2</v>
      </c>
      <c r="S222" s="5">
        <f t="shared" si="344"/>
        <v>3.8148658130451402E-2</v>
      </c>
      <c r="T222" s="5">
        <f t="shared" si="345"/>
        <v>8.490451107069423E-2</v>
      </c>
      <c r="U222" s="5">
        <f t="shared" si="346"/>
        <v>5.8041076164211641E-2</v>
      </c>
      <c r="V222" s="5">
        <f t="shared" si="347"/>
        <v>5.0071322154963856E-3</v>
      </c>
      <c r="W222" s="5">
        <f t="shared" si="348"/>
        <v>4.1400426942224719E-2</v>
      </c>
      <c r="X222" s="5">
        <f t="shared" si="349"/>
        <v>3.7203458660956784E-2</v>
      </c>
      <c r="Y222" s="5">
        <f t="shared" si="350"/>
        <v>1.6715979019601191E-2</v>
      </c>
      <c r="Z222" s="5">
        <f t="shared" si="351"/>
        <v>1.3225706855139397E-2</v>
      </c>
      <c r="AA222" s="5">
        <f t="shared" si="352"/>
        <v>1.7385720689354942E-2</v>
      </c>
      <c r="AB222" s="5">
        <f t="shared" si="353"/>
        <v>1.1427112637492328E-2</v>
      </c>
      <c r="AC222" s="5">
        <f t="shared" si="354"/>
        <v>3.696761043985472E-4</v>
      </c>
      <c r="AD222" s="5">
        <f t="shared" si="355"/>
        <v>1.3605629308158024E-2</v>
      </c>
      <c r="AE222" s="5">
        <f t="shared" si="356"/>
        <v>1.2226358637043534E-2</v>
      </c>
      <c r="AF222" s="5">
        <f t="shared" si="357"/>
        <v>5.4934557651066382E-3</v>
      </c>
      <c r="AG222" s="5">
        <f t="shared" si="358"/>
        <v>1.6455188956396552E-3</v>
      </c>
      <c r="AH222" s="5">
        <f t="shared" si="359"/>
        <v>2.9712377056749176E-3</v>
      </c>
      <c r="AI222" s="5">
        <f t="shared" si="360"/>
        <v>3.9058108136179057E-3</v>
      </c>
      <c r="AJ222" s="5">
        <f t="shared" si="361"/>
        <v>2.5671722734666421E-3</v>
      </c>
      <c r="AK222" s="5">
        <f t="shared" si="362"/>
        <v>1.1248835467876127E-3</v>
      </c>
      <c r="AL222" s="5">
        <f t="shared" si="363"/>
        <v>1.7467617474493242E-5</v>
      </c>
      <c r="AM222" s="5">
        <f t="shared" si="364"/>
        <v>3.5770287901492085E-3</v>
      </c>
      <c r="AN222" s="5">
        <f t="shared" si="365"/>
        <v>3.2144074965478405E-3</v>
      </c>
      <c r="AO222" s="5">
        <f t="shared" si="366"/>
        <v>1.4442734682926553E-3</v>
      </c>
      <c r="AP222" s="5">
        <f t="shared" si="367"/>
        <v>4.3262008181483029E-4</v>
      </c>
      <c r="AQ222" s="5">
        <f t="shared" si="368"/>
        <v>9.7190805255213214E-5</v>
      </c>
      <c r="AR222" s="5">
        <f t="shared" si="369"/>
        <v>5.3400569665242612E-4</v>
      </c>
      <c r="AS222" s="5">
        <f t="shared" si="370"/>
        <v>7.0197184847748013E-4</v>
      </c>
      <c r="AT222" s="5">
        <f t="shared" si="371"/>
        <v>4.6138503684879358E-4</v>
      </c>
      <c r="AU222" s="5">
        <f t="shared" si="372"/>
        <v>2.0216969544640428E-4</v>
      </c>
      <c r="AV222" s="5">
        <f t="shared" si="373"/>
        <v>6.6440037863029085E-5</v>
      </c>
      <c r="AW222" s="5">
        <f t="shared" si="374"/>
        <v>5.7317003055139875E-7</v>
      </c>
      <c r="AX222" s="5">
        <f t="shared" si="375"/>
        <v>7.8369123763379056E-4</v>
      </c>
      <c r="AY222" s="5">
        <f t="shared" si="376"/>
        <v>7.0424453841866678E-4</v>
      </c>
      <c r="AZ222" s="5">
        <f t="shared" si="377"/>
        <v>3.1642587416823807E-4</v>
      </c>
      <c r="BA222" s="5">
        <f t="shared" si="378"/>
        <v>9.4782733724811229E-5</v>
      </c>
      <c r="BB222" s="5">
        <f t="shared" si="379"/>
        <v>2.1293533523364676E-5</v>
      </c>
      <c r="BC222" s="5">
        <f t="shared" si="380"/>
        <v>3.8269803124867268E-6</v>
      </c>
      <c r="BD222" s="5">
        <f t="shared" si="381"/>
        <v>7.997847819238124E-5</v>
      </c>
      <c r="BE222" s="5">
        <f t="shared" si="382"/>
        <v>1.0513490872301281E-4</v>
      </c>
      <c r="BF222" s="5">
        <f t="shared" si="383"/>
        <v>6.9102021456374671E-5</v>
      </c>
      <c r="BG222" s="5">
        <f t="shared" si="384"/>
        <v>3.0279123761754238E-5</v>
      </c>
      <c r="BH222" s="5">
        <f t="shared" si="385"/>
        <v>9.9507798374441063E-6</v>
      </c>
      <c r="BI222" s="5">
        <f t="shared" si="386"/>
        <v>2.6161396255027542E-6</v>
      </c>
      <c r="BJ222" s="8">
        <f t="shared" si="387"/>
        <v>0.46211801840012623</v>
      </c>
      <c r="BK222" s="8">
        <f t="shared" si="388"/>
        <v>0.28277869724208859</v>
      </c>
      <c r="BL222" s="8">
        <f t="shared" si="389"/>
        <v>0.24210742691517675</v>
      </c>
      <c r="BM222" s="8">
        <f t="shared" si="390"/>
        <v>0.38034038552974725</v>
      </c>
      <c r="BN222" s="8">
        <f t="shared" si="391"/>
        <v>0.61918579251439576</v>
      </c>
    </row>
    <row r="223" spans="1:66" x14ac:dyDescent="0.25">
      <c r="A223" t="s">
        <v>69</v>
      </c>
      <c r="B223" t="s">
        <v>262</v>
      </c>
      <c r="C223" t="s">
        <v>261</v>
      </c>
      <c r="D223" s="11">
        <v>44380</v>
      </c>
      <c r="E223">
        <f>VLOOKUP(A223,home!$A$2:$E$405,3,FALSE)</f>
        <v>1.34</v>
      </c>
      <c r="F223">
        <f>VLOOKUP(B223,home!$B$2:$E$405,3,FALSE)</f>
        <v>1.68</v>
      </c>
      <c r="G223">
        <f>VLOOKUP(C223,away!$B$2:$E$405,4,FALSE)</f>
        <v>0.65</v>
      </c>
      <c r="H223">
        <f>VLOOKUP(A223,away!$A$2:$E$405,3,FALSE)</f>
        <v>1.31666666666667</v>
      </c>
      <c r="I223">
        <f>VLOOKUP(C223,away!$B$2:$E$405,3,FALSE)</f>
        <v>1.34</v>
      </c>
      <c r="J223">
        <f>VLOOKUP(B223,home!$B$2:$E$405,4,FALSE)</f>
        <v>0.62</v>
      </c>
      <c r="K223" s="3">
        <f t="shared" si="336"/>
        <v>1.4632799999999999</v>
      </c>
      <c r="L223" s="3">
        <f t="shared" si="337"/>
        <v>1.0938866666666696</v>
      </c>
      <c r="M223" s="5">
        <f t="shared" si="338"/>
        <v>7.7524081127122779E-2</v>
      </c>
      <c r="N223" s="5">
        <f t="shared" si="339"/>
        <v>0.11343943743169622</v>
      </c>
      <c r="O223" s="5">
        <f t="shared" si="340"/>
        <v>8.4802558690544816E-2</v>
      </c>
      <c r="P223" s="5">
        <f t="shared" si="341"/>
        <v>0.12408988808070041</v>
      </c>
      <c r="Q223" s="5">
        <f t="shared" si="342"/>
        <v>8.2996830002526223E-2</v>
      </c>
      <c r="R223" s="5">
        <f t="shared" si="343"/>
        <v>4.6382194125402336E-2</v>
      </c>
      <c r="S223" s="5">
        <f t="shared" si="344"/>
        <v>4.9656507049180176E-2</v>
      </c>
      <c r="T223" s="5">
        <f t="shared" si="345"/>
        <v>9.0789125715363655E-2</v>
      </c>
      <c r="U223" s="5">
        <f t="shared" si="346"/>
        <v>6.7870137019818727E-2</v>
      </c>
      <c r="V223" s="5">
        <f t="shared" si="347"/>
        <v>8.8314786445476464E-3</v>
      </c>
      <c r="W223" s="5">
        <f t="shared" si="348"/>
        <v>4.0482533802032185E-2</v>
      </c>
      <c r="X223" s="5">
        <f t="shared" si="349"/>
        <v>4.4283303958925761E-2</v>
      </c>
      <c r="Y223" s="5">
        <f t="shared" si="350"/>
        <v>2.4220457878308118E-2</v>
      </c>
      <c r="Z223" s="5">
        <f t="shared" si="351"/>
        <v>1.6912287908174249E-2</v>
      </c>
      <c r="AA223" s="5">
        <f t="shared" si="352"/>
        <v>2.4747412650273214E-2</v>
      </c>
      <c r="AB223" s="5">
        <f t="shared" si="353"/>
        <v>1.8106196991445896E-2</v>
      </c>
      <c r="AC223" s="5">
        <f t="shared" si="354"/>
        <v>8.835135327111927E-4</v>
      </c>
      <c r="AD223" s="5">
        <f t="shared" si="355"/>
        <v>1.4809320515459419E-2</v>
      </c>
      <c r="AE223" s="5">
        <f t="shared" si="356"/>
        <v>1.6199718254254231E-2</v>
      </c>
      <c r="AF223" s="5">
        <f t="shared" si="357"/>
        <v>8.8603279010426791E-3</v>
      </c>
      <c r="AG223" s="5">
        <f t="shared" si="358"/>
        <v>3.2307315177484215E-3</v>
      </c>
      <c r="AH223" s="5">
        <f t="shared" si="359"/>
        <v>4.6250315613949374E-3</v>
      </c>
      <c r="AI223" s="5">
        <f t="shared" si="360"/>
        <v>6.7677161831579836E-3</v>
      </c>
      <c r="AJ223" s="5">
        <f t="shared" si="361"/>
        <v>4.9515318682457074E-3</v>
      </c>
      <c r="AK223" s="5">
        <f t="shared" si="362"/>
        <v>2.4151591840555257E-3</v>
      </c>
      <c r="AL223" s="5">
        <f t="shared" si="363"/>
        <v>5.65682785518673E-5</v>
      </c>
      <c r="AM223" s="5">
        <f t="shared" si="364"/>
        <v>4.334036504772285E-3</v>
      </c>
      <c r="AN223" s="5">
        <f t="shared" si="365"/>
        <v>4.7409447454170184E-3</v>
      </c>
      <c r="AO223" s="5">
        <f t="shared" si="366"/>
        <v>2.5930281222075425E-3</v>
      </c>
      <c r="AP223" s="5">
        <f t="shared" si="367"/>
        <v>9.4549296305818065E-4</v>
      </c>
      <c r="AQ223" s="5">
        <f t="shared" si="368"/>
        <v>2.5856553642912642E-4</v>
      </c>
      <c r="AR223" s="5">
        <f t="shared" si="369"/>
        <v>1.0118520715844902E-3</v>
      </c>
      <c r="AS223" s="5">
        <f t="shared" si="370"/>
        <v>1.4806228993081529E-3</v>
      </c>
      <c r="AT223" s="5">
        <f t="shared" si="371"/>
        <v>1.0832829380498169E-3</v>
      </c>
      <c r="AU223" s="5">
        <f t="shared" si="372"/>
        <v>5.2838208586317864E-4</v>
      </c>
      <c r="AV223" s="5">
        <f t="shared" si="373"/>
        <v>1.9329273465046808E-4</v>
      </c>
      <c r="AW223" s="5">
        <f t="shared" si="374"/>
        <v>2.5151866979631137E-6</v>
      </c>
      <c r="AX223" s="5">
        <f t="shared" si="375"/>
        <v>1.056984822783864E-3</v>
      </c>
      <c r="AY223" s="5">
        <f t="shared" si="376"/>
        <v>1.1562216045123016E-3</v>
      </c>
      <c r="AZ223" s="5">
        <f t="shared" si="377"/>
        <v>6.3238769844397495E-4</v>
      </c>
      <c r="BA223" s="5">
        <f t="shared" si="378"/>
        <v>2.305868238306289E-4</v>
      </c>
      <c r="BB223" s="5">
        <f t="shared" si="379"/>
        <v>6.3058963024335303E-5</v>
      </c>
      <c r="BC223" s="5">
        <f t="shared" si="380"/>
        <v>1.3795871773229386E-5</v>
      </c>
      <c r="BD223" s="5">
        <f t="shared" si="381"/>
        <v>1.8447524829088701E-4</v>
      </c>
      <c r="BE223" s="5">
        <f t="shared" si="382"/>
        <v>2.6993894131908909E-4</v>
      </c>
      <c r="BF223" s="5">
        <f t="shared" si="383"/>
        <v>1.9749812702669838E-4</v>
      </c>
      <c r="BG223" s="5">
        <f t="shared" si="384"/>
        <v>9.633168643854237E-5</v>
      </c>
      <c r="BH223" s="5">
        <f t="shared" si="385"/>
        <v>3.5240057532947585E-5</v>
      </c>
      <c r="BI223" s="5">
        <f t="shared" si="386"/>
        <v>1.0313214277362292E-5</v>
      </c>
      <c r="BJ223" s="8">
        <f t="shared" si="387"/>
        <v>0.45533689063360938</v>
      </c>
      <c r="BK223" s="8">
        <f t="shared" si="388"/>
        <v>0.2621982583173264</v>
      </c>
      <c r="BL223" s="8">
        <f t="shared" si="389"/>
        <v>0.26575916827868085</v>
      </c>
      <c r="BM223" s="8">
        <f t="shared" si="390"/>
        <v>0.4698179092619838</v>
      </c>
      <c r="BN223" s="8">
        <f t="shared" si="391"/>
        <v>0.52923498945799274</v>
      </c>
    </row>
    <row r="224" spans="1:66" x14ac:dyDescent="0.25">
      <c r="A224" t="s">
        <v>69</v>
      </c>
      <c r="B224" t="s">
        <v>259</v>
      </c>
      <c r="C224" t="s">
        <v>263</v>
      </c>
      <c r="D224" s="11">
        <v>44380</v>
      </c>
      <c r="E224">
        <f>VLOOKUP(A224,home!$A$2:$E$405,3,FALSE)</f>
        <v>1.34</v>
      </c>
      <c r="F224">
        <f>VLOOKUP(B224,home!$B$2:$E$405,3,FALSE)</f>
        <v>1.33</v>
      </c>
      <c r="G224">
        <f>VLOOKUP(C224,away!$B$2:$E$405,4,FALSE)</f>
        <v>1.34</v>
      </c>
      <c r="H224">
        <f>VLOOKUP(A224,away!$A$2:$E$405,3,FALSE)</f>
        <v>1.31666666666667</v>
      </c>
      <c r="I224">
        <f>VLOOKUP(C224,away!$B$2:$E$405,3,FALSE)</f>
        <v>0.85</v>
      </c>
      <c r="J224">
        <f>VLOOKUP(B224,home!$B$2:$E$405,4,FALSE)</f>
        <v>0.76</v>
      </c>
      <c r="K224" s="3">
        <f t="shared" si="336"/>
        <v>2.3881480000000006</v>
      </c>
      <c r="L224" s="3">
        <f t="shared" si="337"/>
        <v>0.8505666666666688</v>
      </c>
      <c r="M224" s="5">
        <f t="shared" si="338"/>
        <v>3.9214266123664639E-2</v>
      </c>
      <c r="N224" s="5">
        <f t="shared" si="339"/>
        <v>9.364947121469748E-2</v>
      </c>
      <c r="O224" s="5">
        <f t="shared" si="340"/>
        <v>3.3354347622585101E-2</v>
      </c>
      <c r="P224" s="5">
        <f t="shared" si="341"/>
        <v>7.965511856618139E-2</v>
      </c>
      <c r="Q224" s="5">
        <f t="shared" si="342"/>
        <v>0.11182439869121871</v>
      </c>
      <c r="R224" s="5">
        <f t="shared" si="343"/>
        <v>1.4185048138091769E-2</v>
      </c>
      <c r="S224" s="5">
        <f t="shared" si="344"/>
        <v>4.0450444066601025E-2</v>
      </c>
      <c r="T224" s="5">
        <f t="shared" si="345"/>
        <v>9.5114106046794503E-2</v>
      </c>
      <c r="U224" s="5">
        <f t="shared" si="346"/>
        <v>3.3875994340887589E-2</v>
      </c>
      <c r="V224" s="5">
        <f t="shared" si="347"/>
        <v>9.1295712184006009E-3</v>
      </c>
      <c r="W224" s="5">
        <f t="shared" si="348"/>
        <v>8.9017738028545554E-2</v>
      </c>
      <c r="X224" s="5">
        <f t="shared" si="349"/>
        <v>7.571552070914675E-2</v>
      </c>
      <c r="Y224" s="5">
        <f t="shared" si="350"/>
        <v>3.2200549032255041E-2</v>
      </c>
      <c r="Z224" s="5">
        <f t="shared" si="351"/>
        <v>4.0217763704409847E-3</v>
      </c>
      <c r="AA224" s="5">
        <f t="shared" si="352"/>
        <v>9.6045971955158998E-3</v>
      </c>
      <c r="AB224" s="5">
        <f t="shared" si="353"/>
        <v>1.1468599791638456E-2</v>
      </c>
      <c r="AC224" s="5">
        <f t="shared" si="354"/>
        <v>1.159044191288019E-3</v>
      </c>
      <c r="AD224" s="5">
        <f t="shared" si="355"/>
        <v>5.3146883259348757E-2</v>
      </c>
      <c r="AE224" s="5">
        <f t="shared" si="356"/>
        <v>4.5204967337626849E-2</v>
      </c>
      <c r="AF224" s="5">
        <f t="shared" si="357"/>
        <v>1.9224919192570456E-2</v>
      </c>
      <c r="AG224" s="5">
        <f t="shared" si="358"/>
        <v>5.4506918115202396E-3</v>
      </c>
      <c r="AH224" s="5">
        <f t="shared" si="359"/>
        <v>8.5519723037119036E-4</v>
      </c>
      <c r="AI224" s="5">
        <f t="shared" si="360"/>
        <v>2.0423375553164981E-3</v>
      </c>
      <c r="AJ224" s="5">
        <f t="shared" si="361"/>
        <v>2.4387021740269925E-3</v>
      </c>
      <c r="AK224" s="5">
        <f t="shared" si="362"/>
        <v>1.9413272398327386E-3</v>
      </c>
      <c r="AL224" s="5">
        <f t="shared" si="363"/>
        <v>9.4173688921620591E-5</v>
      </c>
      <c r="AM224" s="5">
        <f t="shared" si="364"/>
        <v>2.538452459240944E-2</v>
      </c>
      <c r="AN224" s="5">
        <f t="shared" si="365"/>
        <v>2.1591230467483773E-2</v>
      </c>
      <c r="AO224" s="5">
        <f t="shared" si="366"/>
        <v>9.1823904639797473E-3</v>
      </c>
      <c r="AP224" s="5">
        <f t="shared" si="367"/>
        <v>2.6034117496596871E-3</v>
      </c>
      <c r="AQ224" s="5">
        <f t="shared" si="368"/>
        <v>5.5359381346721992E-4</v>
      </c>
      <c r="AR224" s="5">
        <f t="shared" si="369"/>
        <v>1.4548045151587818E-4</v>
      </c>
      <c r="AS224" s="5">
        <f t="shared" si="370"/>
        <v>3.4742884932674147E-4</v>
      </c>
      <c r="AT224" s="5">
        <f t="shared" si="371"/>
        <v>4.1485575583097967E-4</v>
      </c>
      <c r="AU224" s="5">
        <f t="shared" si="372"/>
        <v>3.3024564785874756E-4</v>
      </c>
      <c r="AV224" s="5">
        <f t="shared" si="373"/>
        <v>1.9716887086064307E-4</v>
      </c>
      <c r="AW224" s="5">
        <f t="shared" si="374"/>
        <v>5.3136956821403989E-6</v>
      </c>
      <c r="AX224" s="5">
        <f t="shared" si="375"/>
        <v>1.010366693938557E-2</v>
      </c>
      <c r="AY224" s="5">
        <f t="shared" si="376"/>
        <v>8.5938423097434071E-3</v>
      </c>
      <c r="AZ224" s="5">
        <f t="shared" si="377"/>
        <v>3.6548179036287182E-3</v>
      </c>
      <c r="BA224" s="5">
        <f t="shared" si="378"/>
        <v>1.0362220938543805E-3</v>
      </c>
      <c r="BB224" s="5">
        <f t="shared" si="379"/>
        <v>2.2034399307401903E-4</v>
      </c>
      <c r="BC224" s="5">
        <f t="shared" si="380"/>
        <v>3.7483451141798398E-5</v>
      </c>
      <c r="BD224" s="5">
        <f t="shared" si="381"/>
        <v>2.0623470451837062E-5</v>
      </c>
      <c r="BE224" s="5">
        <f t="shared" si="382"/>
        <v>4.9251899712613785E-5</v>
      </c>
      <c r="BF224" s="5">
        <f t="shared" si="383"/>
        <v>5.8810412897439608E-5</v>
      </c>
      <c r="BG224" s="5">
        <f t="shared" si="384"/>
        <v>4.6815989980064883E-5</v>
      </c>
      <c r="BH224" s="5">
        <f t="shared" si="385"/>
        <v>2.7950878209728001E-5</v>
      </c>
      <c r="BI224" s="5">
        <f t="shared" si="386"/>
        <v>1.3350166778961099E-5</v>
      </c>
      <c r="BJ224" s="8">
        <f t="shared" si="387"/>
        <v>0.70351077310155208</v>
      </c>
      <c r="BK224" s="8">
        <f t="shared" si="388"/>
        <v>0.17829646016480072</v>
      </c>
      <c r="BL224" s="8">
        <f t="shared" si="389"/>
        <v>0.11141813368168987</v>
      </c>
      <c r="BM224" s="8">
        <f t="shared" si="390"/>
        <v>0.61677596434798321</v>
      </c>
      <c r="BN224" s="8">
        <f t="shared" si="391"/>
        <v>0.37188265035643914</v>
      </c>
    </row>
    <row r="225" spans="1:66" x14ac:dyDescent="0.25">
      <c r="A225" t="s">
        <v>175</v>
      </c>
      <c r="B225" t="s">
        <v>276</v>
      </c>
      <c r="C225" t="s">
        <v>281</v>
      </c>
      <c r="D225" s="11">
        <v>44380</v>
      </c>
      <c r="E225">
        <f>VLOOKUP(A225,home!$A$2:$E$405,3,FALSE)</f>
        <v>1.2091836734693899</v>
      </c>
      <c r="F225">
        <f>VLOOKUP(B225,home!$B$2:$E$405,3,FALSE)</f>
        <v>2.13</v>
      </c>
      <c r="G225">
        <f>VLOOKUP(C225,away!$B$2:$E$405,4,FALSE)</f>
        <v>1.18</v>
      </c>
      <c r="H225">
        <f>VLOOKUP(A225,away!$A$2:$E$405,3,FALSE)</f>
        <v>1.06632653061225</v>
      </c>
      <c r="I225">
        <f>VLOOKUP(C225,away!$B$2:$E$405,3,FALSE)</f>
        <v>0.47</v>
      </c>
      <c r="J225">
        <f>VLOOKUP(B225,home!$B$2:$E$405,4,FALSE)</f>
        <v>0.2</v>
      </c>
      <c r="K225" s="3">
        <f t="shared" si="336"/>
        <v>3.0391622448979643</v>
      </c>
      <c r="L225" s="3">
        <f t="shared" si="337"/>
        <v>0.10023469387755152</v>
      </c>
      <c r="M225" s="5">
        <f t="shared" si="338"/>
        <v>4.3308907951255596E-2</v>
      </c>
      <c r="N225" s="5">
        <f t="shared" si="339"/>
        <v>0.13162279791321724</v>
      </c>
      <c r="O225" s="5">
        <f t="shared" si="340"/>
        <v>4.3410551306651618E-3</v>
      </c>
      <c r="P225" s="5">
        <f t="shared" si="341"/>
        <v>1.3193170856138157E-2</v>
      </c>
      <c r="Q225" s="5">
        <f t="shared" si="342"/>
        <v>0.20001151899284225</v>
      </c>
      <c r="R225" s="5">
        <f t="shared" si="343"/>
        <v>2.1756216606389842E-4</v>
      </c>
      <c r="S225" s="5">
        <f t="shared" si="344"/>
        <v>1.0047572512978072E-3</v>
      </c>
      <c r="T225" s="5">
        <f t="shared" si="345"/>
        <v>2.0048093378231626E-2</v>
      </c>
      <c r="U225" s="5">
        <f t="shared" si="346"/>
        <v>6.6120672101962108E-4</v>
      </c>
      <c r="V225" s="5">
        <f t="shared" si="347"/>
        <v>3.4008744036973068E-5</v>
      </c>
      <c r="W225" s="5">
        <f t="shared" si="348"/>
        <v>0.20262248568924607</v>
      </c>
      <c r="X225" s="5">
        <f t="shared" si="349"/>
        <v>2.0309802825770145E-2</v>
      </c>
      <c r="Y225" s="5">
        <f t="shared" si="350"/>
        <v>1.0178734344772505E-3</v>
      </c>
      <c r="Z225" s="5">
        <f t="shared" si="351"/>
        <v>7.2690923715839623E-6</v>
      </c>
      <c r="AA225" s="5">
        <f t="shared" si="352"/>
        <v>2.2091951090393781E-5</v>
      </c>
      <c r="AB225" s="5">
        <f t="shared" si="353"/>
        <v>3.3570511835028603E-5</v>
      </c>
      <c r="AC225" s="5">
        <f t="shared" si="354"/>
        <v>6.4750416240501071E-7</v>
      </c>
      <c r="AD225" s="5">
        <f t="shared" si="355"/>
        <v>0.1539506521185337</v>
      </c>
      <c r="AE225" s="5">
        <f t="shared" si="356"/>
        <v>1.5431196487350654E-2</v>
      </c>
      <c r="AF225" s="5">
        <f t="shared" si="357"/>
        <v>7.7337062803697041E-4</v>
      </c>
      <c r="AG225" s="5">
        <f t="shared" si="358"/>
        <v>2.5839522718391833E-5</v>
      </c>
      <c r="AH225" s="5">
        <f t="shared" si="359"/>
        <v>1.8215381215834083E-7</v>
      </c>
      <c r="AI225" s="5">
        <f t="shared" si="360"/>
        <v>5.5359498867586518E-7</v>
      </c>
      <c r="AJ225" s="5">
        <f t="shared" si="361"/>
        <v>8.41232494274203E-7</v>
      </c>
      <c r="AK225" s="5">
        <f t="shared" si="362"/>
        <v>8.5221401192650007E-7</v>
      </c>
      <c r="AL225" s="5">
        <f t="shared" si="363"/>
        <v>7.8899546987282316E-9</v>
      </c>
      <c r="AM225" s="5">
        <f t="shared" si="364"/>
        <v>9.3576201899213604E-2</v>
      </c>
      <c r="AN225" s="5">
        <f t="shared" si="365"/>
        <v>9.3795819515916316E-3</v>
      </c>
      <c r="AO225" s="5">
        <f t="shared" si="366"/>
        <v>4.7007976280859714E-4</v>
      </c>
      <c r="AP225" s="5">
        <f t="shared" si="367"/>
        <v>1.5706100374383923E-5</v>
      </c>
      <c r="AQ225" s="5">
        <f t="shared" si="368"/>
        <v>3.9357404075911737E-7</v>
      </c>
      <c r="AR225" s="5">
        <f t="shared" si="369"/>
        <v>3.6516263200640671E-9</v>
      </c>
      <c r="AS225" s="5">
        <f t="shared" si="370"/>
        <v>1.1097884844414402E-8</v>
      </c>
      <c r="AT225" s="5">
        <f t="shared" si="371"/>
        <v>1.6864136308684788E-8</v>
      </c>
      <c r="AU225" s="5">
        <f t="shared" si="372"/>
        <v>1.7084282120722573E-8</v>
      </c>
      <c r="AV225" s="5">
        <f t="shared" si="373"/>
        <v>1.2980476300621344E-8</v>
      </c>
      <c r="AW225" s="5">
        <f t="shared" si="374"/>
        <v>6.6764248146946109E-11</v>
      </c>
      <c r="AX225" s="5">
        <f t="shared" si="375"/>
        <v>4.7398876638839876E-2</v>
      </c>
      <c r="AY225" s="5">
        <f t="shared" si="376"/>
        <v>4.7510118900339435E-3</v>
      </c>
      <c r="AZ225" s="5">
        <f t="shared" si="377"/>
        <v>2.3810811120307984E-4</v>
      </c>
      <c r="BA225" s="5">
        <f t="shared" si="378"/>
        <v>7.9555645454009017E-6</v>
      </c>
      <c r="BB225" s="5">
        <f t="shared" si="379"/>
        <v>1.9935589420784041E-7</v>
      </c>
      <c r="BC225" s="5">
        <f t="shared" si="380"/>
        <v>3.9964754057216902E-9</v>
      </c>
      <c r="BD225" s="5">
        <f t="shared" si="381"/>
        <v>6.1003274391138556E-11</v>
      </c>
      <c r="BE225" s="5">
        <f t="shared" si="382"/>
        <v>1.8539884834469912E-10</v>
      </c>
      <c r="BF225" s="5">
        <f t="shared" si="383"/>
        <v>2.8172859006838658E-10</v>
      </c>
      <c r="BG225" s="5">
        <f t="shared" si="384"/>
        <v>2.8540629808139196E-10</v>
      </c>
      <c r="BH225" s="5">
        <f t="shared" si="385"/>
        <v>2.1684901139626523E-10</v>
      </c>
      <c r="BI225" s="5">
        <f t="shared" si="386"/>
        <v>1.3180786565579542E-10</v>
      </c>
      <c r="BJ225" s="8">
        <f t="shared" si="387"/>
        <v>0.90165174983544494</v>
      </c>
      <c r="BK225" s="8">
        <f t="shared" si="388"/>
        <v>6.2292512086879574E-2</v>
      </c>
      <c r="BL225" s="8">
        <f t="shared" si="389"/>
        <v>5.2779785165809204E-3</v>
      </c>
      <c r="BM225" s="8">
        <f t="shared" si="390"/>
        <v>0.57178348469782503</v>
      </c>
      <c r="BN225" s="8">
        <f t="shared" si="391"/>
        <v>0.39269501301018228</v>
      </c>
    </row>
    <row r="226" spans="1:66" x14ac:dyDescent="0.25">
      <c r="A226" t="s">
        <v>175</v>
      </c>
      <c r="B226" t="s">
        <v>177</v>
      </c>
      <c r="C226" t="s">
        <v>280</v>
      </c>
      <c r="D226" s="11">
        <v>44380</v>
      </c>
      <c r="E226">
        <f>VLOOKUP(A226,home!$A$2:$E$405,3,FALSE)</f>
        <v>1.2091836734693899</v>
      </c>
      <c r="F226">
        <f>VLOOKUP(B226,home!$B$2:$E$405,3,FALSE)</f>
        <v>0.65</v>
      </c>
      <c r="G226">
        <f>VLOOKUP(C226,away!$B$2:$E$405,4,FALSE)</f>
        <v>1.18</v>
      </c>
      <c r="H226">
        <f>VLOOKUP(A226,away!$A$2:$E$405,3,FALSE)</f>
        <v>1.06632653061225</v>
      </c>
      <c r="I226">
        <f>VLOOKUP(C226,away!$B$2:$E$405,3,FALSE)</f>
        <v>1</v>
      </c>
      <c r="J226">
        <f>VLOOKUP(B226,home!$B$2:$E$405,4,FALSE)</f>
        <v>1.21</v>
      </c>
      <c r="K226" s="3">
        <f t="shared" si="336"/>
        <v>0.92744387755102209</v>
      </c>
      <c r="L226" s="3">
        <f t="shared" si="337"/>
        <v>1.2902551020408224</v>
      </c>
      <c r="M226" s="5">
        <f t="shared" si="338"/>
        <v>0.10885930834758546</v>
      </c>
      <c r="N226" s="5">
        <f t="shared" si="339"/>
        <v>0.100960899041407</v>
      </c>
      <c r="O226" s="5">
        <f t="shared" si="340"/>
        <v>0.14045627800010724</v>
      </c>
      <c r="P226" s="5">
        <f t="shared" si="341"/>
        <v>0.13026531509480374</v>
      </c>
      <c r="Q226" s="5">
        <f t="shared" si="342"/>
        <v>4.6817783843999886E-2</v>
      </c>
      <c r="R226" s="5">
        <f t="shared" si="343"/>
        <v>9.0612214651651271E-2</v>
      </c>
      <c r="S226" s="5">
        <f t="shared" si="344"/>
        <v>3.897014544352672E-2</v>
      </c>
      <c r="T226" s="5">
        <f t="shared" si="345"/>
        <v>6.0406884470965233E-2</v>
      </c>
      <c r="U226" s="5">
        <f t="shared" si="346"/>
        <v>8.4037743710012977E-2</v>
      </c>
      <c r="V226" s="5">
        <f t="shared" si="347"/>
        <v>5.1814670519312435E-3</v>
      </c>
      <c r="W226" s="5">
        <f t="shared" si="348"/>
        <v>1.4473622328874954E-2</v>
      </c>
      <c r="X226" s="5">
        <f t="shared" si="349"/>
        <v>1.867466505484288E-2</v>
      </c>
      <c r="Y226" s="5">
        <f t="shared" si="350"/>
        <v>1.2047540932957243E-2</v>
      </c>
      <c r="Z226" s="5">
        <f t="shared" si="351"/>
        <v>3.8970957420503737E-2</v>
      </c>
      <c r="AA226" s="5">
        <f t="shared" si="352"/>
        <v>3.6143375861947755E-2</v>
      </c>
      <c r="AB226" s="5">
        <f t="shared" si="353"/>
        <v>1.6760476328594419E-2</v>
      </c>
      <c r="AC226" s="5">
        <f t="shared" si="354"/>
        <v>3.875216600782181E-4</v>
      </c>
      <c r="AD226" s="5">
        <f t="shared" si="355"/>
        <v>3.3558681037252095E-3</v>
      </c>
      <c r="AE226" s="5">
        <f t="shared" si="356"/>
        <v>4.3299259426075112E-3</v>
      </c>
      <c r="AF226" s="5">
        <f t="shared" si="357"/>
        <v>2.7933545194541299E-3</v>
      </c>
      <c r="AG226" s="5">
        <f t="shared" si="358"/>
        <v>1.2013799735114935E-3</v>
      </c>
      <c r="AH226" s="5">
        <f t="shared" si="359"/>
        <v>1.2570619160805145E-2</v>
      </c>
      <c r="AI226" s="5">
        <f t="shared" si="360"/>
        <v>1.1658543777714298E-2</v>
      </c>
      <c r="AJ226" s="5">
        <f t="shared" si="361"/>
        <v>5.4063225239008444E-3</v>
      </c>
      <c r="AK226" s="5">
        <f t="shared" si="362"/>
        <v>1.6713535749526762E-3</v>
      </c>
      <c r="AL226" s="5">
        <f t="shared" si="363"/>
        <v>1.8548944292376703E-5</v>
      </c>
      <c r="AM226" s="5">
        <f t="shared" si="364"/>
        <v>6.2247586533374102E-4</v>
      </c>
      <c r="AN226" s="5">
        <f t="shared" si="365"/>
        <v>8.0315266114413522E-4</v>
      </c>
      <c r="AO226" s="5">
        <f t="shared" si="366"/>
        <v>5.1813590937944227E-4</v>
      </c>
      <c r="AP226" s="5">
        <f t="shared" si="367"/>
        <v>2.2284250020912884E-4</v>
      </c>
      <c r="AQ226" s="5">
        <f t="shared" si="368"/>
        <v>7.1880918211590362E-5</v>
      </c>
      <c r="AR226" s="5">
        <f t="shared" si="369"/>
        <v>3.2438611016081908E-3</v>
      </c>
      <c r="AS226" s="5">
        <f t="shared" si="370"/>
        <v>3.0084991183124301E-3</v>
      </c>
      <c r="AT226" s="5">
        <f t="shared" si="371"/>
        <v>1.3951070439482557E-3</v>
      </c>
      <c r="AU226" s="5">
        <f t="shared" si="372"/>
        <v>4.312944954793716E-4</v>
      </c>
      <c r="AV226" s="5">
        <f t="shared" si="373"/>
        <v>1.0000035981345001E-4</v>
      </c>
      <c r="AW226" s="5">
        <f t="shared" si="374"/>
        <v>6.165664934349303E-7</v>
      </c>
      <c r="AX226" s="5">
        <f t="shared" si="375"/>
        <v>9.6218571704508732E-5</v>
      </c>
      <c r="AY226" s="5">
        <f t="shared" si="376"/>
        <v>1.2414650305282308E-4</v>
      </c>
      <c r="AZ226" s="5">
        <f t="shared" si="377"/>
        <v>8.009032948221579E-5</v>
      </c>
      <c r="BA226" s="5">
        <f t="shared" si="378"/>
        <v>3.4445652079519802E-5</v>
      </c>
      <c r="BB226" s="5">
        <f t="shared" si="379"/>
        <v>1.1110919584680871E-5</v>
      </c>
      <c r="BC226" s="5">
        <f t="shared" si="380"/>
        <v>2.8671841364999569E-6</v>
      </c>
      <c r="BD226" s="5">
        <f t="shared" si="381"/>
        <v>6.9756805611028891E-4</v>
      </c>
      <c r="BE226" s="5">
        <f t="shared" si="382"/>
        <v>6.4695522281465524E-4</v>
      </c>
      <c r="BF226" s="5">
        <f t="shared" si="383"/>
        <v>3.0000733022455465E-4</v>
      </c>
      <c r="BG226" s="5">
        <f t="shared" si="384"/>
        <v>9.2746653879063656E-5</v>
      </c>
      <c r="BH226" s="5">
        <f t="shared" si="385"/>
        <v>2.150432907587033E-5</v>
      </c>
      <c r="BI226" s="5">
        <f t="shared" si="386"/>
        <v>3.9888116684516746E-6</v>
      </c>
      <c r="BJ226" s="8">
        <f t="shared" si="387"/>
        <v>0.26764929122666375</v>
      </c>
      <c r="BK226" s="8">
        <f t="shared" si="388"/>
        <v>0.28380645304527058</v>
      </c>
      <c r="BL226" s="8">
        <f t="shared" si="389"/>
        <v>0.40925846011262113</v>
      </c>
      <c r="BM226" s="8">
        <f t="shared" si="390"/>
        <v>0.38158983288894516</v>
      </c>
      <c r="BN226" s="8">
        <f t="shared" si="391"/>
        <v>0.61797179897955468</v>
      </c>
    </row>
    <row r="227" spans="1:66" x14ac:dyDescent="0.25">
      <c r="A227" t="s">
        <v>175</v>
      </c>
      <c r="B227" t="s">
        <v>279</v>
      </c>
      <c r="C227" t="s">
        <v>282</v>
      </c>
      <c r="D227" s="11">
        <v>44380</v>
      </c>
      <c r="E227">
        <f>VLOOKUP(A227,home!$A$2:$E$405,3,FALSE)</f>
        <v>1.2091836734693899</v>
      </c>
      <c r="F227">
        <f>VLOOKUP(B227,home!$B$2:$E$405,3,FALSE)</f>
        <v>1.95</v>
      </c>
      <c r="G227">
        <f>VLOOKUP(C227,away!$B$2:$E$405,4,FALSE)</f>
        <v>0.59</v>
      </c>
      <c r="H227">
        <f>VLOOKUP(A227,away!$A$2:$E$405,3,FALSE)</f>
        <v>1.06632653061225</v>
      </c>
      <c r="I227">
        <f>VLOOKUP(C227,away!$B$2:$E$405,3,FALSE)</f>
        <v>1.06</v>
      </c>
      <c r="J227">
        <f>VLOOKUP(B227,home!$B$2:$E$405,4,FALSE)</f>
        <v>0.8</v>
      </c>
      <c r="K227" s="3">
        <f t="shared" si="336"/>
        <v>1.391165816326533</v>
      </c>
      <c r="L227" s="3">
        <f t="shared" si="337"/>
        <v>0.90424489795918805</v>
      </c>
      <c r="M227" s="5">
        <f t="shared" si="338"/>
        <v>0.10072001762200541</v>
      </c>
      <c r="N227" s="5">
        <f t="shared" si="339"/>
        <v>0.14011824553553992</v>
      </c>
      <c r="O227" s="5">
        <f t="shared" si="340"/>
        <v>9.1075562057057899E-2</v>
      </c>
      <c r="P227" s="5">
        <f t="shared" si="341"/>
        <v>0.12670120863650475</v>
      </c>
      <c r="Q227" s="5">
        <f t="shared" si="342"/>
        <v>9.7463856716345512E-2</v>
      </c>
      <c r="R227" s="5">
        <f t="shared" si="343"/>
        <v>4.1177306159430001E-2</v>
      </c>
      <c r="S227" s="5">
        <f t="shared" si="344"/>
        <v>3.9846091792292815E-2</v>
      </c>
      <c r="T227" s="5">
        <f t="shared" si="345"/>
        <v>8.8131195171180773E-2</v>
      </c>
      <c r="U227" s="5">
        <f t="shared" si="346"/>
        <v>5.728446073741101E-2</v>
      </c>
      <c r="V227" s="5">
        <f t="shared" si="347"/>
        <v>5.5693971253961451E-3</v>
      </c>
      <c r="W227" s="5">
        <f t="shared" si="348"/>
        <v>4.5196128597042355E-2</v>
      </c>
      <c r="X227" s="5">
        <f t="shared" si="349"/>
        <v>4.0868368691382898E-2</v>
      </c>
      <c r="Y227" s="5">
        <f t="shared" si="350"/>
        <v>1.8477506938549E-2</v>
      </c>
      <c r="Z227" s="5">
        <f t="shared" si="351"/>
        <v>1.2411456335456013E-2</v>
      </c>
      <c r="AA227" s="5">
        <f t="shared" si="352"/>
        <v>1.7266393784715783E-2</v>
      </c>
      <c r="AB227" s="5">
        <f t="shared" si="353"/>
        <v>1.2010208402264756E-2</v>
      </c>
      <c r="AC227" s="5">
        <f t="shared" si="354"/>
        <v>4.3787804290591433E-4</v>
      </c>
      <c r="AD227" s="5">
        <f t="shared" si="355"/>
        <v>1.571882728362585E-2</v>
      </c>
      <c r="AE227" s="5">
        <f t="shared" si="356"/>
        <v>1.4213669373120356E-2</v>
      </c>
      <c r="AF227" s="5">
        <f t="shared" si="357"/>
        <v>6.4263190059614256E-3</v>
      </c>
      <c r="AG227" s="5">
        <f t="shared" si="358"/>
        <v>1.9369887245995938E-3</v>
      </c>
      <c r="AH227" s="5">
        <f t="shared" si="359"/>
        <v>2.8057490168948347E-3</v>
      </c>
      <c r="AI227" s="5">
        <f t="shared" si="360"/>
        <v>3.90326212149587E-3</v>
      </c>
      <c r="AJ227" s="5">
        <f t="shared" si="361"/>
        <v>2.7150424177936187E-3</v>
      </c>
      <c r="AK227" s="5">
        <f t="shared" si="362"/>
        <v>1.259024733837008E-3</v>
      </c>
      <c r="AL227" s="5">
        <f t="shared" si="363"/>
        <v>2.2033227785871786E-5</v>
      </c>
      <c r="AM227" s="5">
        <f t="shared" si="364"/>
        <v>4.3734990379442253E-3</v>
      </c>
      <c r="AN227" s="5">
        <f t="shared" si="365"/>
        <v>3.9547141912904833E-3</v>
      </c>
      <c r="AO227" s="5">
        <f t="shared" si="366"/>
        <v>1.7880150651806077E-3</v>
      </c>
      <c r="AP227" s="5">
        <f t="shared" si="367"/>
        <v>5.3893450005457666E-4</v>
      </c>
      <c r="AQ227" s="5">
        <f t="shared" si="368"/>
        <v>1.2183219300213415E-4</v>
      </c>
      <c r="AR227" s="5">
        <f t="shared" si="369"/>
        <v>5.0741684669623256E-4</v>
      </c>
      <c r="AS227" s="5">
        <f t="shared" si="370"/>
        <v>7.0590097175199948E-4</v>
      </c>
      <c r="AT227" s="5">
        <f t="shared" si="371"/>
        <v>4.9101265080653169E-4</v>
      </c>
      <c r="AU227" s="5">
        <f t="shared" si="372"/>
        <v>2.2769333839530787E-4</v>
      </c>
      <c r="AV227" s="5">
        <f t="shared" si="373"/>
        <v>7.9189797245205512E-5</v>
      </c>
      <c r="AW227" s="5">
        <f t="shared" si="374"/>
        <v>7.6991111282316631E-7</v>
      </c>
      <c r="AX227" s="5">
        <f t="shared" si="375"/>
        <v>1.0140437265541646E-3</v>
      </c>
      <c r="AY227" s="5">
        <f t="shared" si="376"/>
        <v>9.1694386604412534E-4</v>
      </c>
      <c r="AZ227" s="5">
        <f t="shared" si="377"/>
        <v>4.1457090629268669E-4</v>
      </c>
      <c r="BA227" s="5">
        <f t="shared" si="378"/>
        <v>1.2495787561915957E-4</v>
      </c>
      <c r="BB227" s="5">
        <f t="shared" si="379"/>
        <v>2.8248130372110959E-5</v>
      </c>
      <c r="BC227" s="5">
        <f t="shared" si="380"/>
        <v>5.1086455531734639E-6</v>
      </c>
      <c r="BD227" s="5">
        <f t="shared" si="381"/>
        <v>7.6471515793934602E-5</v>
      </c>
      <c r="BE227" s="5">
        <f t="shared" si="382"/>
        <v>1.0638455869519638E-4</v>
      </c>
      <c r="BF227" s="5">
        <f t="shared" si="383"/>
        <v>7.3999280720870426E-5</v>
      </c>
      <c r="BG227" s="5">
        <f t="shared" si="384"/>
        <v>3.4315089923875332E-5</v>
      </c>
      <c r="BH227" s="5">
        <f t="shared" si="385"/>
        <v>1.1934495021566604E-5</v>
      </c>
      <c r="BI227" s="5">
        <f t="shared" si="386"/>
        <v>3.3205723018245292E-6</v>
      </c>
      <c r="BJ227" s="8">
        <f t="shared" si="387"/>
        <v>0.4818319741752552</v>
      </c>
      <c r="BK227" s="8">
        <f t="shared" si="388"/>
        <v>0.27421357031293503</v>
      </c>
      <c r="BL227" s="8">
        <f t="shared" si="389"/>
        <v>0.23181464854825329</v>
      </c>
      <c r="BM227" s="8">
        <f t="shared" si="390"/>
        <v>0.40209927869008483</v>
      </c>
      <c r="BN227" s="8">
        <f t="shared" si="391"/>
        <v>0.59725619672688357</v>
      </c>
    </row>
    <row r="228" spans="1:66" x14ac:dyDescent="0.25">
      <c r="A228" t="s">
        <v>24</v>
      </c>
      <c r="B228" t="s">
        <v>26</v>
      </c>
      <c r="C228" t="s">
        <v>293</v>
      </c>
      <c r="D228" s="11">
        <v>44380</v>
      </c>
      <c r="E228">
        <f>VLOOKUP(A228,home!$A$2:$E$405,3,FALSE)</f>
        <v>1.59861591695502</v>
      </c>
      <c r="F228">
        <f>VLOOKUP(B228,home!$B$2:$E$405,3,FALSE)</f>
        <v>1.38</v>
      </c>
      <c r="G228">
        <f>VLOOKUP(C228,away!$B$2:$E$405,4,FALSE)</f>
        <v>0.85</v>
      </c>
      <c r="H228">
        <f>VLOOKUP(A228,away!$A$2:$E$405,3,FALSE)</f>
        <v>1.4152249134948101</v>
      </c>
      <c r="I228">
        <f>VLOOKUP(C228,away!$B$2:$E$405,3,FALSE)</f>
        <v>0.45</v>
      </c>
      <c r="J228">
        <f>VLOOKUP(B228,home!$B$2:$E$405,4,FALSE)</f>
        <v>0.8</v>
      </c>
      <c r="K228" s="3">
        <f t="shared" si="336"/>
        <v>1.8751764705882381</v>
      </c>
      <c r="L228" s="3">
        <f t="shared" si="337"/>
        <v>0.50948096885813166</v>
      </c>
      <c r="M228" s="5">
        <f t="shared" si="338"/>
        <v>9.2120531034942624E-2</v>
      </c>
      <c r="N228" s="5">
        <f t="shared" si="339"/>
        <v>0.1727422522548179</v>
      </c>
      <c r="O228" s="5">
        <f t="shared" si="340"/>
        <v>4.6933657403408144E-2</v>
      </c>
      <c r="P228" s="5">
        <f t="shared" si="341"/>
        <v>8.8008890041520391E-2</v>
      </c>
      <c r="Q228" s="5">
        <f t="shared" si="342"/>
        <v>0.16196110345232637</v>
      </c>
      <c r="R228" s="5">
        <f t="shared" si="343"/>
        <v>1.1955902622972001E-2</v>
      </c>
      <c r="S228" s="5">
        <f t="shared" si="344"/>
        <v>2.1020191262799037E-2</v>
      </c>
      <c r="T228" s="5">
        <f t="shared" si="345"/>
        <v>8.2516099904223317E-2</v>
      </c>
      <c r="U228" s="5">
        <f t="shared" si="346"/>
        <v>2.241942728324129E-2</v>
      </c>
      <c r="V228" s="5">
        <f t="shared" si="347"/>
        <v>2.2313323651038733E-3</v>
      </c>
      <c r="W228" s="5">
        <f t="shared" si="348"/>
        <v>0.10123521678143663</v>
      </c>
      <c r="X228" s="5">
        <f t="shared" si="349"/>
        <v>5.1577416328369312E-2</v>
      </c>
      <c r="Y228" s="5">
        <f t="shared" si="350"/>
        <v>1.3138856021088408E-2</v>
      </c>
      <c r="Z228" s="5">
        <f t="shared" si="351"/>
        <v>2.0304349506417513E-3</v>
      </c>
      <c r="AA228" s="5">
        <f t="shared" si="352"/>
        <v>3.8074238445034016E-3</v>
      </c>
      <c r="AB228" s="5">
        <f t="shared" si="353"/>
        <v>3.5697958033846966E-3</v>
      </c>
      <c r="AC228" s="5">
        <f t="shared" si="354"/>
        <v>1.332337933793661E-4</v>
      </c>
      <c r="AD228" s="5">
        <f t="shared" si="355"/>
        <v>4.745847412586237E-2</v>
      </c>
      <c r="AE228" s="5">
        <f t="shared" si="356"/>
        <v>2.4179189378172927E-2</v>
      </c>
      <c r="AF228" s="5">
        <f t="shared" si="357"/>
        <v>6.159418415297894E-3</v>
      </c>
      <c r="AG228" s="5">
        <f t="shared" si="358"/>
        <v>1.0460354872761965E-3</v>
      </c>
      <c r="AH228" s="5">
        <f t="shared" si="359"/>
        <v>2.5861699146409299E-4</v>
      </c>
      <c r="AI228" s="5">
        <f t="shared" si="360"/>
        <v>4.8495249728778628E-4</v>
      </c>
      <c r="AJ228" s="5">
        <f t="shared" si="361"/>
        <v>4.5468575613353185E-4</v>
      </c>
      <c r="AK228" s="5">
        <f t="shared" si="362"/>
        <v>2.8420534380440687E-4</v>
      </c>
      <c r="AL228" s="5">
        <f t="shared" si="363"/>
        <v>5.0914853136882268E-6</v>
      </c>
      <c r="AM228" s="5">
        <f t="shared" si="364"/>
        <v>1.7798602802167544E-2</v>
      </c>
      <c r="AN228" s="5">
        <f t="shared" si="365"/>
        <v>9.068049399969377E-3</v>
      </c>
      <c r="AO228" s="5">
        <f t="shared" si="366"/>
        <v>2.3099992969748983E-3</v>
      </c>
      <c r="AP228" s="5">
        <f t="shared" si="367"/>
        <v>3.9230022662812484E-4</v>
      </c>
      <c r="AQ228" s="5">
        <f t="shared" si="368"/>
        <v>4.9967374886440404E-5</v>
      </c>
      <c r="AR228" s="5">
        <f t="shared" si="369"/>
        <v>2.6352087074860256E-5</v>
      </c>
      <c r="AS228" s="5">
        <f t="shared" si="370"/>
        <v>4.9414813633670371E-5</v>
      </c>
      <c r="AT228" s="5">
        <f t="shared" si="371"/>
        <v>4.6330747912180801E-5</v>
      </c>
      <c r="AU228" s="5">
        <f t="shared" si="372"/>
        <v>2.8959442783225526E-5</v>
      </c>
      <c r="AV228" s="5">
        <f t="shared" si="373"/>
        <v>1.3576016427112714E-5</v>
      </c>
      <c r="AW228" s="5">
        <f t="shared" si="374"/>
        <v>1.3511765693337941E-7</v>
      </c>
      <c r="AX228" s="5">
        <f t="shared" si="375"/>
        <v>5.5625868639950843E-3</v>
      </c>
      <c r="AY228" s="5">
        <f t="shared" si="376"/>
        <v>2.8340321448257315E-3</v>
      </c>
      <c r="AZ228" s="5">
        <f t="shared" si="377"/>
        <v>7.2194272146045122E-4</v>
      </c>
      <c r="BA228" s="5">
        <f t="shared" si="378"/>
        <v>1.2260535906324902E-4</v>
      </c>
      <c r="BB228" s="5">
        <f t="shared" si="379"/>
        <v>1.5616274280685801E-5</v>
      </c>
      <c r="BC228" s="5">
        <f t="shared" si="380"/>
        <v>1.5912389100956252E-6</v>
      </c>
      <c r="BD228" s="5">
        <f t="shared" si="381"/>
        <v>2.2376478090556082E-6</v>
      </c>
      <c r="BE228" s="5">
        <f t="shared" si="382"/>
        <v>4.195984521004398E-6</v>
      </c>
      <c r="BF228" s="5">
        <f t="shared" si="383"/>
        <v>3.9341057223699547E-6</v>
      </c>
      <c r="BG228" s="5">
        <f t="shared" si="384"/>
        <v>2.4590474944648942E-6</v>
      </c>
      <c r="BH228" s="5">
        <f t="shared" si="385"/>
        <v>1.1527870004198823E-6</v>
      </c>
      <c r="BI228" s="5">
        <f t="shared" si="386"/>
        <v>4.3233581175747098E-7</v>
      </c>
      <c r="BJ228" s="8">
        <f t="shared" si="387"/>
        <v>0.7008913558520331</v>
      </c>
      <c r="BK228" s="8">
        <f t="shared" si="388"/>
        <v>0.20635330212788469</v>
      </c>
      <c r="BL228" s="8">
        <f t="shared" si="389"/>
        <v>9.0347712562389479E-2</v>
      </c>
      <c r="BM228" s="8">
        <f t="shared" si="390"/>
        <v>0.42306657165579264</v>
      </c>
      <c r="BN228" s="8">
        <f t="shared" si="391"/>
        <v>0.57372233680998741</v>
      </c>
    </row>
    <row r="229" spans="1:66" x14ac:dyDescent="0.25">
      <c r="A229" t="s">
        <v>24</v>
      </c>
      <c r="B229" t="s">
        <v>288</v>
      </c>
      <c r="C229" t="s">
        <v>182</v>
      </c>
      <c r="D229" s="11">
        <v>44380</v>
      </c>
      <c r="E229">
        <f>VLOOKUP(A229,home!$A$2:$E$405,3,FALSE)</f>
        <v>1.59861591695502</v>
      </c>
      <c r="F229">
        <f>VLOOKUP(B229,home!$B$2:$E$405,3,FALSE)</f>
        <v>0.89</v>
      </c>
      <c r="G229">
        <f>VLOOKUP(C229,away!$B$2:$E$405,4,FALSE)</f>
        <v>1.21</v>
      </c>
      <c r="H229">
        <f>VLOOKUP(A229,away!$A$2:$E$405,3,FALSE)</f>
        <v>1.4152249134948101</v>
      </c>
      <c r="I229">
        <f>VLOOKUP(C229,away!$B$2:$E$405,3,FALSE)</f>
        <v>0.94</v>
      </c>
      <c r="J229">
        <f>VLOOKUP(B229,home!$B$2:$E$405,4,FALSE)</f>
        <v>1.46</v>
      </c>
      <c r="K229" s="3">
        <f t="shared" si="336"/>
        <v>1.721549480968861</v>
      </c>
      <c r="L229" s="3">
        <f t="shared" si="337"/>
        <v>1.9422546712802773</v>
      </c>
      <c r="M229" s="5">
        <f t="shared" si="338"/>
        <v>2.563480828930104E-2</v>
      </c>
      <c r="N229" s="5">
        <f t="shared" si="339"/>
        <v>4.4131590905182455E-2</v>
      </c>
      <c r="O229" s="5">
        <f t="shared" si="340"/>
        <v>4.9789326147269303E-2</v>
      </c>
      <c r="P229" s="5">
        <f t="shared" si="341"/>
        <v>8.5714788586620794E-2</v>
      </c>
      <c r="Q229" s="5">
        <f t="shared" si="342"/>
        <v>3.798735870857349E-2</v>
      </c>
      <c r="R229" s="5">
        <f t="shared" si="343"/>
        <v>4.8351775644715538E-2</v>
      </c>
      <c r="S229" s="5">
        <f t="shared" si="344"/>
        <v>7.1650867245957373E-2</v>
      </c>
      <c r="T229" s="5">
        <f t="shared" si="345"/>
        <v>7.378112490132635E-2</v>
      </c>
      <c r="U229" s="5">
        <f t="shared" si="346"/>
        <v>8.3239974265082839E-2</v>
      </c>
      <c r="V229" s="5">
        <f t="shared" si="347"/>
        <v>2.661979007746498E-2</v>
      </c>
      <c r="W229" s="5">
        <f t="shared" si="348"/>
        <v>2.179903922270755E-2</v>
      </c>
      <c r="X229" s="5">
        <f t="shared" si="349"/>
        <v>4.233928575972571E-2</v>
      </c>
      <c r="Y229" s="5">
        <f t="shared" si="350"/>
        <v>4.1116837772748903E-2</v>
      </c>
      <c r="Z229" s="5">
        <f t="shared" si="351"/>
        <v>3.1303820703548244E-2</v>
      </c>
      <c r="AA229" s="5">
        <f t="shared" si="352"/>
        <v>5.3891076284535759E-2</v>
      </c>
      <c r="AB229" s="5">
        <f t="shared" si="353"/>
        <v>4.6388077203247925E-2</v>
      </c>
      <c r="AC229" s="5">
        <f t="shared" si="354"/>
        <v>5.5630162437728045E-3</v>
      </c>
      <c r="AD229" s="5">
        <f t="shared" si="355"/>
        <v>9.3820311648680002E-3</v>
      </c>
      <c r="AE229" s="5">
        <f t="shared" si="356"/>
        <v>1.8222293856062007E-2</v>
      </c>
      <c r="AF229" s="5">
        <f t="shared" si="357"/>
        <v>1.7696167681689169E-2</v>
      </c>
      <c r="AG229" s="5">
        <f t="shared" si="358"/>
        <v>1.145682144783996E-2</v>
      </c>
      <c r="AH229" s="5">
        <f t="shared" si="359"/>
        <v>1.51999979975967E-2</v>
      </c>
      <c r="AI229" s="5">
        <f t="shared" si="360"/>
        <v>2.6167548663490321E-2</v>
      </c>
      <c r="AJ229" s="5">
        <f t="shared" si="361"/>
        <v>2.2524364909929592E-2</v>
      </c>
      <c r="AK229" s="5">
        <f t="shared" si="362"/>
        <v>1.2925602906614174E-2</v>
      </c>
      <c r="AL229" s="5">
        <f t="shared" si="363"/>
        <v>7.4403951979299234E-4</v>
      </c>
      <c r="AM229" s="5">
        <f t="shared" si="364"/>
        <v>3.2303261764624384E-3</v>
      </c>
      <c r="AN229" s="5">
        <f t="shared" si="365"/>
        <v>6.2741161059931263E-3</v>
      </c>
      <c r="AO229" s="5">
        <f t="shared" si="366"/>
        <v>6.092965657509988E-3</v>
      </c>
      <c r="AP229" s="5">
        <f t="shared" si="367"/>
        <v>3.9446970034163614E-3</v>
      </c>
      <c r="AQ229" s="5">
        <f t="shared" si="368"/>
        <v>1.9154015454176841E-3</v>
      </c>
      <c r="AR229" s="5">
        <f t="shared" si="369"/>
        <v>5.9044534228566139E-3</v>
      </c>
      <c r="AS229" s="5">
        <f t="shared" si="370"/>
        <v>1.0164808725523618E-2</v>
      </c>
      <c r="AT229" s="5">
        <f t="shared" si="371"/>
        <v>8.7496105927864689E-3</v>
      </c>
      <c r="AU229" s="5">
        <f t="shared" si="372"/>
        <v>5.0209625248970654E-3</v>
      </c>
      <c r="AV229" s="5">
        <f t="shared" si="373"/>
        <v>2.1609588571751596E-3</v>
      </c>
      <c r="AW229" s="5">
        <f t="shared" si="374"/>
        <v>6.9106546045835784E-5</v>
      </c>
      <c r="AX229" s="5">
        <f t="shared" si="375"/>
        <v>9.2686105874150598E-4</v>
      </c>
      <c r="AY229" s="5">
        <f t="shared" si="376"/>
        <v>1.800200220968473E-3</v>
      </c>
      <c r="AZ229" s="5">
        <f t="shared" si="377"/>
        <v>1.7482236442079024E-3</v>
      </c>
      <c r="BA229" s="5">
        <f t="shared" si="378"/>
        <v>1.1318318464684763E-3</v>
      </c>
      <c r="BB229" s="5">
        <f t="shared" si="379"/>
        <v>5.4957642272679462E-4</v>
      </c>
      <c r="BC229" s="5">
        <f t="shared" si="380"/>
        <v>2.134834748533244E-4</v>
      </c>
      <c r="BD229" s="5">
        <f t="shared" si="381"/>
        <v>1.9113253736500124E-3</v>
      </c>
      <c r="BE229" s="5">
        <f t="shared" si="382"/>
        <v>3.2904412049697927E-3</v>
      </c>
      <c r="BF229" s="5">
        <f t="shared" si="383"/>
        <v>2.8323286742871507E-3</v>
      </c>
      <c r="BG229" s="5">
        <f t="shared" si="384"/>
        <v>1.6253313197174225E-3</v>
      </c>
      <c r="BH229" s="5">
        <f t="shared" si="385"/>
        <v>6.9952207246549015E-4</v>
      </c>
      <c r="BI229" s="5">
        <f t="shared" si="386"/>
        <v>2.4085237215584548E-4</v>
      </c>
      <c r="BJ229" s="8">
        <f t="shared" si="387"/>
        <v>0.34574023457748976</v>
      </c>
      <c r="BK229" s="8">
        <f t="shared" si="388"/>
        <v>0.21772751018387845</v>
      </c>
      <c r="BL229" s="8">
        <f t="shared" si="389"/>
        <v>0.40107833916296676</v>
      </c>
      <c r="BM229" s="8">
        <f t="shared" si="390"/>
        <v>0.70250916267129804</v>
      </c>
      <c r="BN229" s="8">
        <f t="shared" si="391"/>
        <v>0.29160964828166264</v>
      </c>
    </row>
    <row r="230" spans="1:66" s="10" customFormat="1" x14ac:dyDescent="0.25">
      <c r="A230" t="s">
        <v>24</v>
      </c>
      <c r="B230" t="s">
        <v>287</v>
      </c>
      <c r="C230" t="s">
        <v>291</v>
      </c>
      <c r="D230" s="11">
        <v>44380</v>
      </c>
      <c r="E230">
        <f>VLOOKUP(A230,home!$A$2:$E$405,3,FALSE)</f>
        <v>1.59861591695502</v>
      </c>
      <c r="F230">
        <f>VLOOKUP(B230,home!$B$2:$E$405,3,FALSE)</f>
        <v>0.83</v>
      </c>
      <c r="G230">
        <f>VLOOKUP(C230,away!$B$2:$E$405,4,FALSE)</f>
        <v>1.43</v>
      </c>
      <c r="H230">
        <f>VLOOKUP(A230,away!$A$2:$E$405,3,FALSE)</f>
        <v>1.4152249134948101</v>
      </c>
      <c r="I230">
        <f>VLOOKUP(C230,away!$B$2:$E$405,3,FALSE)</f>
        <v>0.85</v>
      </c>
      <c r="J230">
        <f>VLOOKUP(B230,home!$B$2:$E$405,4,FALSE)</f>
        <v>0.9</v>
      </c>
      <c r="K230" s="3">
        <f t="shared" si="336"/>
        <v>1.897397231833913</v>
      </c>
      <c r="L230" s="3">
        <f t="shared" si="337"/>
        <v>1.0826470588235297</v>
      </c>
      <c r="M230" s="5">
        <f t="shared" si="338"/>
        <v>5.0790584266711701E-2</v>
      </c>
      <c r="N230" s="5">
        <f t="shared" si="339"/>
        <v>9.6369913990885861E-2</v>
      </c>
      <c r="O230" s="5">
        <f t="shared" si="340"/>
        <v>5.4988276672284064E-2</v>
      </c>
      <c r="P230" s="5">
        <f t="shared" si="341"/>
        <v>0.10433460394130911</v>
      </c>
      <c r="Q230" s="5">
        <f t="shared" si="342"/>
        <v>9.1426004019189586E-2</v>
      </c>
      <c r="R230" s="5">
        <f t="shared" si="343"/>
        <v>2.976644800451143E-2</v>
      </c>
      <c r="S230" s="5">
        <f t="shared" si="344"/>
        <v>5.3581336662848575E-2</v>
      </c>
      <c r="T230" s="5">
        <f t="shared" si="345"/>
        <v>9.8982094351363806E-2</v>
      </c>
      <c r="U230" s="5">
        <f t="shared" si="346"/>
        <v>5.647877604528808E-2</v>
      </c>
      <c r="V230" s="5">
        <f t="shared" si="347"/>
        <v>1.2229711077523062E-2</v>
      </c>
      <c r="W230" s="5">
        <f t="shared" si="348"/>
        <v>5.7823815647882193E-2</v>
      </c>
      <c r="X230" s="5">
        <f t="shared" si="349"/>
        <v>6.2602783941133652E-2</v>
      </c>
      <c r="Y230" s="5">
        <f t="shared" si="350"/>
        <v>3.3888359954016622E-2</v>
      </c>
      <c r="Z230" s="5">
        <f t="shared" si="351"/>
        <v>1.0742185794569275E-2</v>
      </c>
      <c r="AA230" s="5">
        <f t="shared" si="352"/>
        <v>2.0382193590461322E-2</v>
      </c>
      <c r="AB230" s="5">
        <f t="shared" si="353"/>
        <v>1.9336558848622124E-2</v>
      </c>
      <c r="AC230" s="5">
        <f t="shared" si="354"/>
        <v>1.570150845885095E-3</v>
      </c>
      <c r="AD230" s="5">
        <f t="shared" si="355"/>
        <v>2.7428686936091538E-2</v>
      </c>
      <c r="AE230" s="5">
        <f t="shared" si="356"/>
        <v>2.9695587238750876E-2</v>
      </c>
      <c r="AF230" s="5">
        <f t="shared" si="357"/>
        <v>1.607492009203559E-2</v>
      </c>
      <c r="AG230" s="5">
        <f t="shared" si="358"/>
        <v>5.8011549861551985E-3</v>
      </c>
      <c r="AH230" s="5">
        <f t="shared" si="359"/>
        <v>2.9074989639565818E-3</v>
      </c>
      <c r="AI230" s="5">
        <f t="shared" si="360"/>
        <v>5.5166804857711875E-3</v>
      </c>
      <c r="AJ230" s="5">
        <f t="shared" si="361"/>
        <v>5.2336671413072107E-3</v>
      </c>
      <c r="AK230" s="5">
        <f t="shared" si="362"/>
        <v>3.3101151820854706E-3</v>
      </c>
      <c r="AL230" s="5">
        <f t="shared" si="363"/>
        <v>1.2901687901306673E-4</v>
      </c>
      <c r="AM230" s="5">
        <f t="shared" si="364"/>
        <v>1.0408622933075817E-2</v>
      </c>
      <c r="AN230" s="5">
        <f t="shared" si="365"/>
        <v>1.1268865004897674E-2</v>
      </c>
      <c r="AO230" s="5">
        <f t="shared" si="366"/>
        <v>6.1001017769159336E-3</v>
      </c>
      <c r="AP230" s="5">
        <f t="shared" si="367"/>
        <v>2.2014190824340748E-3</v>
      </c>
      <c r="AQ230" s="5">
        <f t="shared" si="368"/>
        <v>5.9583997370881109E-4</v>
      </c>
      <c r="AR230" s="5">
        <f t="shared" si="369"/>
        <v>6.2955904037201077E-4</v>
      </c>
      <c r="AS230" s="5">
        <f t="shared" si="370"/>
        <v>1.1945235804778677E-3</v>
      </c>
      <c r="AT230" s="5">
        <f t="shared" si="371"/>
        <v>1.1332428674795205E-3</v>
      </c>
      <c r="AU230" s="5">
        <f t="shared" si="372"/>
        <v>7.1673729325038953E-4</v>
      </c>
      <c r="AV230" s="5">
        <f t="shared" si="373"/>
        <v>3.3998383904135509E-4</v>
      </c>
      <c r="AW230" s="5">
        <f t="shared" si="374"/>
        <v>7.3618877986463782E-6</v>
      </c>
      <c r="AX230" s="5">
        <f t="shared" si="375"/>
        <v>3.291548723403509E-3</v>
      </c>
      <c r="AY230" s="5">
        <f t="shared" si="376"/>
        <v>3.5635855443671531E-3</v>
      </c>
      <c r="AZ230" s="5">
        <f t="shared" si="377"/>
        <v>1.9290527042375727E-3</v>
      </c>
      <c r="BA230" s="5">
        <f t="shared" si="378"/>
        <v>6.9616107885279489E-4</v>
      </c>
      <c r="BB230" s="5">
        <f t="shared" si="379"/>
        <v>1.8842418612184843E-4</v>
      </c>
      <c r="BC230" s="5">
        <f t="shared" si="380"/>
        <v>4.0799378183207312E-5</v>
      </c>
      <c r="BD230" s="5">
        <f t="shared" si="381"/>
        <v>1.1359837390242017E-4</v>
      </c>
      <c r="BE230" s="5">
        <f t="shared" si="382"/>
        <v>2.1554124018328581E-4</v>
      </c>
      <c r="BF230" s="5">
        <f t="shared" si="383"/>
        <v>2.0448367623490758E-4</v>
      </c>
      <c r="BG230" s="5">
        <f t="shared" si="384"/>
        <v>1.293289204144453E-4</v>
      </c>
      <c r="BH230" s="5">
        <f t="shared" si="385"/>
        <v>6.1347083897609218E-5</v>
      </c>
      <c r="BI230" s="5">
        <f t="shared" si="386"/>
        <v>2.3279957433681306E-5</v>
      </c>
      <c r="BJ230" s="8">
        <f t="shared" si="387"/>
        <v>0.56037774154370346</v>
      </c>
      <c r="BK230" s="8">
        <f t="shared" si="388"/>
        <v>0.22619898921765777</v>
      </c>
      <c r="BL230" s="8">
        <f t="shared" si="389"/>
        <v>0.20268184080697493</v>
      </c>
      <c r="BM230" s="8">
        <f t="shared" si="390"/>
        <v>0.56876870281144509</v>
      </c>
      <c r="BN230" s="8">
        <f t="shared" si="391"/>
        <v>0.42767583089489175</v>
      </c>
    </row>
    <row r="231" spans="1:66" x14ac:dyDescent="0.25">
      <c r="A231" t="s">
        <v>24</v>
      </c>
      <c r="B231" t="s">
        <v>181</v>
      </c>
      <c r="C231" t="s">
        <v>327</v>
      </c>
      <c r="D231" s="11">
        <v>44380</v>
      </c>
      <c r="E231">
        <f>VLOOKUP(A231,home!$A$2:$E$405,3,FALSE)</f>
        <v>1.59861591695502</v>
      </c>
      <c r="F231">
        <f>VLOOKUP(B231,home!$B$2:$E$405,3,FALSE)</f>
        <v>0.67</v>
      </c>
      <c r="G231">
        <f>VLOOKUP(C231,away!$B$2:$E$405,4,FALSE)</f>
        <v>0.57999999999999996</v>
      </c>
      <c r="H231">
        <f>VLOOKUP(A231,away!$A$2:$E$405,3,FALSE)</f>
        <v>1.4152249134948101</v>
      </c>
      <c r="I231">
        <f>VLOOKUP(C231,away!$B$2:$E$405,3,FALSE)</f>
        <v>1.25</v>
      </c>
      <c r="J231">
        <f>VLOOKUP(B231,home!$B$2:$E$405,4,FALSE)</f>
        <v>0.81</v>
      </c>
      <c r="K231" s="3">
        <f t="shared" si="336"/>
        <v>0.62122214532872089</v>
      </c>
      <c r="L231" s="3">
        <f t="shared" si="337"/>
        <v>1.4329152249134953</v>
      </c>
      <c r="M231" s="5">
        <f t="shared" si="338"/>
        <v>0.12820337994183426</v>
      </c>
      <c r="N231" s="5">
        <f t="shared" si="339"/>
        <v>7.964277872585937E-2</v>
      </c>
      <c r="O231" s="5">
        <f t="shared" si="340"/>
        <v>0.18370457500402371</v>
      </c>
      <c r="P231" s="5">
        <f t="shared" si="341"/>
        <v>0.11412135019070051</v>
      </c>
      <c r="Q231" s="5">
        <f t="shared" si="342"/>
        <v>2.4737928930009485E-2</v>
      </c>
      <c r="R231" s="5">
        <f t="shared" si="343"/>
        <v>0.13161654120476438</v>
      </c>
      <c r="S231" s="5">
        <f t="shared" si="344"/>
        <v>2.5396527328798463E-2</v>
      </c>
      <c r="T231" s="5">
        <f t="shared" si="345"/>
        <v>3.5447354996638598E-2</v>
      </c>
      <c r="U231" s="5">
        <f t="shared" si="346"/>
        <v>8.1763110087969715E-2</v>
      </c>
      <c r="V231" s="5">
        <f t="shared" si="347"/>
        <v>2.5118821102259165E-3</v>
      </c>
      <c r="W231" s="5">
        <f t="shared" si="348"/>
        <v>5.1225830936299736E-3</v>
      </c>
      <c r="X231" s="5">
        <f t="shared" si="349"/>
        <v>7.3402273057468622E-3</v>
      </c>
      <c r="Y231" s="5">
        <f t="shared" si="350"/>
        <v>5.2589617303652235E-3</v>
      </c>
      <c r="Z231" s="5">
        <f t="shared" si="351"/>
        <v>6.2865115247587103E-2</v>
      </c>
      <c r="AA231" s="5">
        <f t="shared" si="352"/>
        <v>3.9053201760443336E-2</v>
      </c>
      <c r="AB231" s="5">
        <f t="shared" si="353"/>
        <v>1.2130356889788994E-2</v>
      </c>
      <c r="AC231" s="5">
        <f t="shared" si="354"/>
        <v>1.3974835241712462E-4</v>
      </c>
      <c r="AD231" s="5">
        <f t="shared" si="355"/>
        <v>7.95565514762362E-4</v>
      </c>
      <c r="AE231" s="5">
        <f t="shared" si="356"/>
        <v>1.1399779385191304E-3</v>
      </c>
      <c r="AF231" s="5">
        <f t="shared" si="357"/>
        <v>8.1674587208478147E-4</v>
      </c>
      <c r="AG231" s="5">
        <f t="shared" si="358"/>
        <v>3.9010919833184457E-4</v>
      </c>
      <c r="AH231" s="5">
        <f t="shared" si="359"/>
        <v>2.2520095188552275E-2</v>
      </c>
      <c r="AI231" s="5">
        <f t="shared" si="360"/>
        <v>1.3989981846039445E-2</v>
      </c>
      <c r="AJ231" s="5">
        <f t="shared" si="361"/>
        <v>4.3454432677532424E-3</v>
      </c>
      <c r="AK231" s="5">
        <f t="shared" si="362"/>
        <v>8.9982852973263881E-4</v>
      </c>
      <c r="AL231" s="5">
        <f t="shared" si="363"/>
        <v>4.9759283014235107E-6</v>
      </c>
      <c r="AM231" s="5">
        <f t="shared" si="364"/>
        <v>9.8844583166044566E-5</v>
      </c>
      <c r="AN231" s="5">
        <f t="shared" si="365"/>
        <v>1.4163590811885343E-4</v>
      </c>
      <c r="AO231" s="5">
        <f t="shared" si="366"/>
        <v>1.0147612456897704E-4</v>
      </c>
      <c r="AP231" s="5">
        <f t="shared" si="367"/>
        <v>4.8468894620035208E-5</v>
      </c>
      <c r="AQ231" s="5">
        <f t="shared" si="368"/>
        <v>1.7362954258944068E-5</v>
      </c>
      <c r="AR231" s="5">
        <f t="shared" si="369"/>
        <v>6.4538774524355372E-3</v>
      </c>
      <c r="AS231" s="5">
        <f t="shared" si="370"/>
        <v>4.0092915966906638E-3</v>
      </c>
      <c r="AT231" s="5">
        <f t="shared" si="371"/>
        <v>1.2453303634722935E-3</v>
      </c>
      <c r="AU231" s="5">
        <f t="shared" si="372"/>
        <v>2.5787560001308465E-4</v>
      </c>
      <c r="AV231" s="5">
        <f t="shared" si="373"/>
        <v>4.0049508367014889E-5</v>
      </c>
      <c r="AW231" s="5">
        <f t="shared" si="374"/>
        <v>1.2303793664674896E-7</v>
      </c>
      <c r="AX231" s="5">
        <f t="shared" si="375"/>
        <v>1.0234074001422224E-5</v>
      </c>
      <c r="AY231" s="5">
        <f t="shared" si="376"/>
        <v>1.4664560449529281E-5</v>
      </c>
      <c r="AZ231" s="5">
        <f t="shared" si="377"/>
        <v>1.0506535967397402E-5</v>
      </c>
      <c r="BA231" s="5">
        <f t="shared" si="378"/>
        <v>5.0183251162616594E-6</v>
      </c>
      <c r="BB231" s="5">
        <f t="shared" si="379"/>
        <v>1.7977086156642798E-6</v>
      </c>
      <c r="BC231" s="5">
        <f t="shared" si="380"/>
        <v>5.151928090687017E-7</v>
      </c>
      <c r="BD231" s="5">
        <f t="shared" si="381"/>
        <v>1.5413098768868E-3</v>
      </c>
      <c r="BE231" s="5">
        <f t="shared" si="382"/>
        <v>9.5749582833596443E-4</v>
      </c>
      <c r="BF231" s="5">
        <f t="shared" si="383"/>
        <v>2.9740880631108429E-4</v>
      </c>
      <c r="BG231" s="5">
        <f t="shared" si="384"/>
        <v>6.1585645565408599E-5</v>
      </c>
      <c r="BH231" s="5">
        <f t="shared" si="385"/>
        <v>9.5645917148993382E-6</v>
      </c>
      <c r="BI231" s="5">
        <f t="shared" si="386"/>
        <v>1.1883472368646156E-6</v>
      </c>
      <c r="BJ231" s="8">
        <f t="shared" si="387"/>
        <v>0.16114275816763984</v>
      </c>
      <c r="BK231" s="8">
        <f t="shared" si="388"/>
        <v>0.27039252841272721</v>
      </c>
      <c r="BL231" s="8">
        <f t="shared" si="389"/>
        <v>0.5048981113960973</v>
      </c>
      <c r="BM231" s="8">
        <f t="shared" si="390"/>
        <v>0.33725741770434681</v>
      </c>
      <c r="BN231" s="8">
        <f t="shared" si="391"/>
        <v>0.66202655399719168</v>
      </c>
    </row>
    <row r="232" spans="1:66" x14ac:dyDescent="0.25">
      <c r="A232" t="s">
        <v>24</v>
      </c>
      <c r="B232" t="s">
        <v>184</v>
      </c>
      <c r="C232" t="s">
        <v>326</v>
      </c>
      <c r="D232" s="11">
        <v>44380</v>
      </c>
      <c r="E232">
        <f>VLOOKUP(A232,home!$A$2:$E$405,3,FALSE)</f>
        <v>1.59861591695502</v>
      </c>
      <c r="F232">
        <f>VLOOKUP(B232,home!$B$2:$E$405,3,FALSE)</f>
        <v>0.98</v>
      </c>
      <c r="G232">
        <f>VLOOKUP(C232,away!$B$2:$E$405,4,FALSE)</f>
        <v>1.07</v>
      </c>
      <c r="H232">
        <f>VLOOKUP(A232,away!$A$2:$E$405,3,FALSE)</f>
        <v>1.4152249134948101</v>
      </c>
      <c r="I232">
        <f>VLOOKUP(C232,away!$B$2:$E$405,3,FALSE)</f>
        <v>0.71</v>
      </c>
      <c r="J232">
        <f>VLOOKUP(B232,home!$B$2:$E$405,4,FALSE)</f>
        <v>1.06</v>
      </c>
      <c r="K232" s="3">
        <f t="shared" si="336"/>
        <v>1.6763086505190339</v>
      </c>
      <c r="L232" s="3">
        <f t="shared" si="337"/>
        <v>1.0650982698961942</v>
      </c>
      <c r="M232" s="5">
        <f t="shared" si="338"/>
        <v>6.4479565430027627E-2</v>
      </c>
      <c r="N232" s="5">
        <f t="shared" si="339"/>
        <v>0.10808765331206338</v>
      </c>
      <c r="O232" s="5">
        <f t="shared" si="340"/>
        <v>6.8677073583180884E-2</v>
      </c>
      <c r="P232" s="5">
        <f t="shared" si="341"/>
        <v>0.11512397253981835</v>
      </c>
      <c r="Q232" s="5">
        <f t="shared" si="342"/>
        <v>9.0594134130657075E-2</v>
      </c>
      <c r="R232" s="5">
        <f t="shared" si="343"/>
        <v>3.6573916127489781E-2</v>
      </c>
      <c r="S232" s="5">
        <f t="shared" si="344"/>
        <v>5.1386547679711798E-2</v>
      </c>
      <c r="T232" s="5">
        <f t="shared" si="345"/>
        <v>9.6491655525306613E-2</v>
      </c>
      <c r="U232" s="5">
        <f t="shared" si="346"/>
        <v>6.1309171987868734E-2</v>
      </c>
      <c r="V232" s="5">
        <f t="shared" si="347"/>
        <v>1.0194140085814358E-2</v>
      </c>
      <c r="W232" s="5">
        <f t="shared" si="348"/>
        <v>5.0621243576500718E-2</v>
      </c>
      <c r="X232" s="5">
        <f t="shared" si="349"/>
        <v>5.3916598953324749E-2</v>
      </c>
      <c r="Y232" s="5">
        <f t="shared" si="350"/>
        <v>2.8713238131936568E-2</v>
      </c>
      <c r="Z232" s="5">
        <f t="shared" si="351"/>
        <v>1.298493826357263E-2</v>
      </c>
      <c r="AA232" s="5">
        <f t="shared" si="352"/>
        <v>2.1766764337682404E-2</v>
      </c>
      <c r="AB232" s="5">
        <f t="shared" si="353"/>
        <v>1.8243907676533111E-2</v>
      </c>
      <c r="AC232" s="5">
        <f t="shared" si="354"/>
        <v>1.1375599147957168E-3</v>
      </c>
      <c r="AD232" s="5">
        <f t="shared" si="355"/>
        <v>2.1214207126829806E-2</v>
      </c>
      <c r="AE232" s="5">
        <f t="shared" si="356"/>
        <v>2.2595215308005939E-2</v>
      </c>
      <c r="AF232" s="5">
        <f t="shared" si="357"/>
        <v>1.2033062366244561E-2</v>
      </c>
      <c r="AG232" s="5">
        <f t="shared" si="358"/>
        <v>4.2721313026133634E-3</v>
      </c>
      <c r="AH232" s="5">
        <f t="shared" si="359"/>
        <v>3.4575588198100245E-3</v>
      </c>
      <c r="AI232" s="5">
        <f t="shared" si="360"/>
        <v>5.7959357593259262E-3</v>
      </c>
      <c r="AJ232" s="5">
        <f t="shared" si="361"/>
        <v>4.8578886256053274E-3</v>
      </c>
      <c r="AK232" s="5">
        <f t="shared" si="362"/>
        <v>2.7144402421200777E-3</v>
      </c>
      <c r="AL232" s="5">
        <f t="shared" si="363"/>
        <v>8.1241500633534212E-5</v>
      </c>
      <c r="AM232" s="5">
        <f t="shared" si="364"/>
        <v>7.1123117841214584E-3</v>
      </c>
      <c r="AN232" s="5">
        <f t="shared" si="365"/>
        <v>7.5753109762300794E-3</v>
      </c>
      <c r="AO232" s="5">
        <f t="shared" si="366"/>
        <v>4.0342253073541532E-3</v>
      </c>
      <c r="AP232" s="5">
        <f t="shared" si="367"/>
        <v>1.4322821317447839E-3</v>
      </c>
      <c r="AQ232" s="5">
        <f t="shared" si="368"/>
        <v>3.8138030513115045E-4</v>
      </c>
      <c r="AR232" s="5">
        <f t="shared" si="369"/>
        <v>7.3652798340879694E-4</v>
      </c>
      <c r="AS232" s="5">
        <f t="shared" si="370"/>
        <v>1.2346482299375057E-3</v>
      </c>
      <c r="AT232" s="5">
        <f t="shared" si="371"/>
        <v>1.0348257540961272E-3</v>
      </c>
      <c r="AU232" s="5">
        <f t="shared" si="372"/>
        <v>5.7822912112374036E-4</v>
      </c>
      <c r="AV232" s="5">
        <f t="shared" si="373"/>
        <v>2.4232261943043601E-4</v>
      </c>
      <c r="AW232" s="5">
        <f t="shared" si="374"/>
        <v>4.0292025619333682E-6</v>
      </c>
      <c r="AX232" s="5">
        <f t="shared" si="375"/>
        <v>1.9870716281518794E-3</v>
      </c>
      <c r="AY232" s="5">
        <f t="shared" si="376"/>
        <v>2.1164265533043804E-3</v>
      </c>
      <c r="AZ232" s="5">
        <f t="shared" si="377"/>
        <v>1.1271011301434302E-3</v>
      </c>
      <c r="BA232" s="5">
        <f t="shared" si="378"/>
        <v>4.0015782123793768E-4</v>
      </c>
      <c r="BB232" s="5">
        <f t="shared" si="379"/>
        <v>1.0655185077148948E-4</v>
      </c>
      <c r="BC232" s="5">
        <f t="shared" si="380"/>
        <v>2.2697638382190182E-5</v>
      </c>
      <c r="BD232" s="5">
        <f t="shared" si="381"/>
        <v>1.3074578014314037E-4</v>
      </c>
      <c r="BE232" s="5">
        <f t="shared" si="382"/>
        <v>2.1917028227280594E-4</v>
      </c>
      <c r="BF232" s="5">
        <f t="shared" si="383"/>
        <v>1.8369852005530155E-4</v>
      </c>
      <c r="BG232" s="5">
        <f t="shared" si="384"/>
        <v>1.0264513941874877E-4</v>
      </c>
      <c r="BH232" s="5">
        <f t="shared" si="385"/>
        <v>4.3016233785345205E-5</v>
      </c>
      <c r="BI232" s="5">
        <f t="shared" si="386"/>
        <v>1.4421696961424637E-5</v>
      </c>
      <c r="BJ232" s="8">
        <f t="shared" si="387"/>
        <v>0.51483465686005558</v>
      </c>
      <c r="BK232" s="8">
        <f t="shared" si="388"/>
        <v>0.24451945370410574</v>
      </c>
      <c r="BL232" s="8">
        <f t="shared" si="389"/>
        <v>0.22791690852024968</v>
      </c>
      <c r="BM232" s="8">
        <f t="shared" si="390"/>
        <v>0.514607244874004</v>
      </c>
      <c r="BN232" s="8">
        <f t="shared" si="391"/>
        <v>0.48353631512323708</v>
      </c>
    </row>
    <row r="233" spans="1:66" x14ac:dyDescent="0.25">
      <c r="A233" t="s">
        <v>24</v>
      </c>
      <c r="B233" t="s">
        <v>286</v>
      </c>
      <c r="C233" t="s">
        <v>180</v>
      </c>
      <c r="D233" s="11">
        <v>44380</v>
      </c>
      <c r="E233">
        <f>VLOOKUP(A233,home!$A$2:$E$405,3,FALSE)</f>
        <v>1.59861591695502</v>
      </c>
      <c r="F233">
        <f>VLOOKUP(B233,home!$B$2:$E$405,3,FALSE)</f>
        <v>1.65</v>
      </c>
      <c r="G233">
        <f>VLOOKUP(C233,away!$B$2:$E$405,4,FALSE)</f>
        <v>0.96</v>
      </c>
      <c r="H233">
        <f>VLOOKUP(A233,away!$A$2:$E$405,3,FALSE)</f>
        <v>1.4152249134948101</v>
      </c>
      <c r="I233">
        <f>VLOOKUP(C233,away!$B$2:$E$405,3,FALSE)</f>
        <v>0.63</v>
      </c>
      <c r="J233">
        <f>VLOOKUP(B233,home!$B$2:$E$405,4,FALSE)</f>
        <v>0.71</v>
      </c>
      <c r="K233" s="3">
        <f t="shared" si="336"/>
        <v>2.5322076124567516</v>
      </c>
      <c r="L233" s="3">
        <f t="shared" si="337"/>
        <v>0.63303010380622848</v>
      </c>
      <c r="M233" s="5">
        <f t="shared" si="338"/>
        <v>4.2204108018714923E-2</v>
      </c>
      <c r="N233" s="5">
        <f t="shared" si="339"/>
        <v>0.10686956360193697</v>
      </c>
      <c r="O233" s="5">
        <f t="shared" si="340"/>
        <v>2.6716470880136386E-2</v>
      </c>
      <c r="P233" s="5">
        <f t="shared" si="341"/>
        <v>6.7651650940660488E-2</v>
      </c>
      <c r="Q233" s="5">
        <f t="shared" si="342"/>
        <v>0.13530796124637789</v>
      </c>
      <c r="R233" s="5">
        <f t="shared" si="343"/>
        <v>8.4561651672944091E-3</v>
      </c>
      <c r="S233" s="5">
        <f t="shared" si="344"/>
        <v>2.7110784292416895E-2</v>
      </c>
      <c r="T233" s="5">
        <f t="shared" si="345"/>
        <v>8.5654012753603737E-2</v>
      </c>
      <c r="U233" s="5">
        <f t="shared" si="346"/>
        <v>2.1412765808814523E-2</v>
      </c>
      <c r="V233" s="5">
        <f t="shared" si="347"/>
        <v>4.8286224092604236E-3</v>
      </c>
      <c r="W233" s="5">
        <f t="shared" si="348"/>
        <v>0.11420928316469377</v>
      </c>
      <c r="X233" s="5">
        <f t="shared" si="349"/>
        <v>7.2297914377381034E-2</v>
      </c>
      <c r="Y233" s="5">
        <f t="shared" si="350"/>
        <v>2.2883378121643667E-2</v>
      </c>
      <c r="Z233" s="5">
        <f t="shared" si="351"/>
        <v>1.7843357045516646E-3</v>
      </c>
      <c r="AA233" s="5">
        <f t="shared" si="352"/>
        <v>4.5183084542441063E-3</v>
      </c>
      <c r="AB233" s="5">
        <f t="shared" si="353"/>
        <v>5.7206475316323134E-3</v>
      </c>
      <c r="AC233" s="5">
        <f t="shared" si="354"/>
        <v>4.8375663692898341E-4</v>
      </c>
      <c r="AD233" s="5">
        <f t="shared" si="355"/>
        <v>7.2300404060716555E-2</v>
      </c>
      <c r="AE233" s="5">
        <f t="shared" si="356"/>
        <v>4.5768332287787664E-2</v>
      </c>
      <c r="AF233" s="5">
        <f t="shared" si="357"/>
        <v>1.4486366069588091E-2</v>
      </c>
      <c r="AG233" s="5">
        <f t="shared" si="358"/>
        <v>3.0567686056021258E-3</v>
      </c>
      <c r="AH233" s="5">
        <f t="shared" si="359"/>
        <v>2.8238455406937496E-4</v>
      </c>
      <c r="AI233" s="5">
        <f t="shared" si="360"/>
        <v>7.1505631745467653E-4</v>
      </c>
      <c r="AJ233" s="5">
        <f t="shared" si="361"/>
        <v>9.0533552519701181E-4</v>
      </c>
      <c r="AK233" s="5">
        <f t="shared" si="362"/>
        <v>7.6416583624380166E-4</v>
      </c>
      <c r="AL233" s="5">
        <f t="shared" si="363"/>
        <v>3.1017772134632062E-5</v>
      </c>
      <c r="AM233" s="5">
        <f t="shared" si="364"/>
        <v>3.6615926709249111E-2</v>
      </c>
      <c r="AN233" s="5">
        <f t="shared" si="365"/>
        <v>2.3178983885717219E-2</v>
      </c>
      <c r="AO233" s="5">
        <f t="shared" si="366"/>
        <v>7.3364972876492334E-3</v>
      </c>
      <c r="AP233" s="5">
        <f t="shared" si="367"/>
        <v>1.548074546524903E-3</v>
      </c>
      <c r="AQ233" s="5">
        <f t="shared" si="368"/>
        <v>2.4499444772160979E-4</v>
      </c>
      <c r="AR233" s="5">
        <f t="shared" si="369"/>
        <v>3.5751584715162407E-5</v>
      </c>
      <c r="AS233" s="5">
        <f t="shared" si="370"/>
        <v>9.0530434973126693E-5</v>
      </c>
      <c r="AT233" s="5">
        <f t="shared" si="371"/>
        <v>1.1462092829898619E-4</v>
      </c>
      <c r="AU233" s="5">
        <f t="shared" si="372"/>
        <v>9.6747995728517448E-5</v>
      </c>
      <c r="AV233" s="5">
        <f t="shared" si="373"/>
        <v>6.1246502818421288E-5</v>
      </c>
      <c r="AW233" s="5">
        <f t="shared" si="374"/>
        <v>1.3811211435195416E-6</v>
      </c>
      <c r="AX233" s="5">
        <f t="shared" si="375"/>
        <v>1.5453188058386517E-2</v>
      </c>
      <c r="AY233" s="5">
        <f t="shared" si="376"/>
        <v>9.7823332407375868E-3</v>
      </c>
      <c r="AZ233" s="5">
        <f t="shared" si="377"/>
        <v>3.0962557134256168E-3</v>
      </c>
      <c r="BA233" s="5">
        <f t="shared" si="378"/>
        <v>6.5334102522681564E-4</v>
      </c>
      <c r="BB233" s="5">
        <f t="shared" si="379"/>
        <v>1.0339613425504969E-4</v>
      </c>
      <c r="BC233" s="5">
        <f t="shared" si="380"/>
        <v>1.3090573120127372E-5</v>
      </c>
      <c r="BD233" s="5">
        <f t="shared" si="381"/>
        <v>3.7719715639127364E-6</v>
      </c>
      <c r="BE233" s="5">
        <f t="shared" si="382"/>
        <v>9.5514151081102294E-6</v>
      </c>
      <c r="BF233" s="5">
        <f t="shared" si="383"/>
        <v>1.2093083023245577E-5</v>
      </c>
      <c r="BG233" s="5">
        <f t="shared" si="384"/>
        <v>1.0207398963177987E-5</v>
      </c>
      <c r="BH233" s="5">
        <f t="shared" si="385"/>
        <v>6.4618133394856115E-6</v>
      </c>
      <c r="BI233" s="5">
        <f t="shared" si="386"/>
        <v>3.2725305857040109E-6</v>
      </c>
      <c r="BJ233" s="8">
        <f t="shared" si="387"/>
        <v>0.77086006591134537</v>
      </c>
      <c r="BK233" s="8">
        <f t="shared" si="388"/>
        <v>0.15209227331085395</v>
      </c>
      <c r="BL233" s="8">
        <f t="shared" si="389"/>
        <v>6.9935555734204485E-2</v>
      </c>
      <c r="BM233" s="8">
        <f t="shared" si="390"/>
        <v>0.59768535868624018</v>
      </c>
      <c r="BN233" s="8">
        <f t="shared" si="391"/>
        <v>0.38720591985512109</v>
      </c>
    </row>
    <row r="234" spans="1:66" x14ac:dyDescent="0.25">
      <c r="A234" t="s">
        <v>27</v>
      </c>
      <c r="B234" t="s">
        <v>298</v>
      </c>
      <c r="C234" t="s">
        <v>186</v>
      </c>
      <c r="D234" s="11">
        <v>44380</v>
      </c>
      <c r="E234">
        <f>VLOOKUP(A234,home!$A$2:$E$405,3,FALSE)</f>
        <v>1.2429022082018899</v>
      </c>
      <c r="F234">
        <f>VLOOKUP(B234,home!$B$2:$E$405,3,FALSE)</f>
        <v>1.39</v>
      </c>
      <c r="G234">
        <f>VLOOKUP(C234,away!$B$2:$E$405,4,FALSE)</f>
        <v>0.85</v>
      </c>
      <c r="H234">
        <f>VLOOKUP(A234,away!$A$2:$E$405,3,FALSE)</f>
        <v>1.0788643533122999</v>
      </c>
      <c r="I234">
        <f>VLOOKUP(C234,away!$B$2:$E$405,3,FALSE)</f>
        <v>0.96</v>
      </c>
      <c r="J234">
        <f>VLOOKUP(B234,home!$B$2:$E$405,4,FALSE)</f>
        <v>0.62</v>
      </c>
      <c r="K234" s="3">
        <f t="shared" si="336"/>
        <v>1.4684889589905328</v>
      </c>
      <c r="L234" s="3">
        <f t="shared" si="337"/>
        <v>0.64214006309148086</v>
      </c>
      <c r="M234" s="5">
        <f t="shared" si="338"/>
        <v>0.12116172905532752</v>
      </c>
      <c r="N234" s="5">
        <f t="shared" si="339"/>
        <v>0.17792466136995089</v>
      </c>
      <c r="O234" s="5">
        <f t="shared" si="340"/>
        <v>7.7802800339860922E-2</v>
      </c>
      <c r="P234" s="5">
        <f t="shared" si="341"/>
        <v>0.11425255327763065</v>
      </c>
      <c r="Q234" s="5">
        <f t="shared" si="342"/>
        <v>0.13064020037695112</v>
      </c>
      <c r="R234" s="5">
        <f t="shared" si="343"/>
        <v>2.4980147559466086E-2</v>
      </c>
      <c r="S234" s="5">
        <f t="shared" si="344"/>
        <v>2.6934342288267001E-2</v>
      </c>
      <c r="T234" s="5">
        <f t="shared" si="345"/>
        <v>8.3889306512339112E-2</v>
      </c>
      <c r="U234" s="5">
        <f t="shared" si="346"/>
        <v>3.6683070885030256E-2</v>
      </c>
      <c r="V234" s="5">
        <f t="shared" si="347"/>
        <v>2.8220474872546726E-3</v>
      </c>
      <c r="W234" s="5">
        <f t="shared" si="348"/>
        <v>6.3947897284621205E-2</v>
      </c>
      <c r="X234" s="5">
        <f t="shared" si="349"/>
        <v>4.1063506796914201E-2</v>
      </c>
      <c r="Y234" s="5">
        <f t="shared" si="350"/>
        <v>1.3184261422663967E-2</v>
      </c>
      <c r="Z234" s="5">
        <f t="shared" si="351"/>
        <v>5.3469178432900182E-3</v>
      </c>
      <c r="AA234" s="5">
        <f t="shared" si="352"/>
        <v>7.8518898175008647E-3</v>
      </c>
      <c r="AB234" s="5">
        <f t="shared" si="353"/>
        <v>5.7652067521051049E-3</v>
      </c>
      <c r="AC234" s="5">
        <f t="shared" si="354"/>
        <v>1.6632011888338048E-4</v>
      </c>
      <c r="AD234" s="5">
        <f t="shared" si="355"/>
        <v>2.347669527828173E-2</v>
      </c>
      <c r="AE234" s="5">
        <f t="shared" si="356"/>
        <v>1.5075326587175303E-2</v>
      </c>
      <c r="AF234" s="5">
        <f t="shared" si="357"/>
        <v>4.8402355829067125E-3</v>
      </c>
      <c r="AG234" s="5">
        <f t="shared" si="358"/>
        <v>1.0360363941951157E-3</v>
      </c>
      <c r="AH234" s="5">
        <f t="shared" si="359"/>
        <v>8.5836754030880428E-4</v>
      </c>
      <c r="AI234" s="5">
        <f t="shared" si="360"/>
        <v>1.2605032556993402E-3</v>
      </c>
      <c r="AJ234" s="5">
        <f t="shared" si="361"/>
        <v>9.2551755688305079E-4</v>
      </c>
      <c r="AK234" s="5">
        <f t="shared" si="362"/>
        <v>4.5303743787821756E-4</v>
      </c>
      <c r="AL234" s="5">
        <f t="shared" si="363"/>
        <v>6.2734325077807156E-6</v>
      </c>
      <c r="AM234" s="5">
        <f t="shared" si="364"/>
        <v>6.8950535619483715E-3</v>
      </c>
      <c r="AN234" s="5">
        <f t="shared" si="365"/>
        <v>4.4275901292886678E-3</v>
      </c>
      <c r="AO234" s="5">
        <f t="shared" si="366"/>
        <v>1.4215665024823211E-3</v>
      </c>
      <c r="AP234" s="5">
        <f t="shared" si="367"/>
        <v>3.0428160119757788E-4</v>
      </c>
      <c r="AQ234" s="5">
        <f t="shared" si="368"/>
        <v>4.8847851647647364E-5</v>
      </c>
      <c r="AR234" s="5">
        <f t="shared" si="369"/>
        <v>1.1023843729791497E-4</v>
      </c>
      <c r="AS234" s="5">
        <f t="shared" si="370"/>
        <v>1.618839280283583E-4</v>
      </c>
      <c r="AT234" s="5">
        <f t="shared" si="371"/>
        <v>1.188623804738311E-4</v>
      </c>
      <c r="AU234" s="5">
        <f t="shared" si="372"/>
        <v>5.8182697788384304E-5</v>
      </c>
      <c r="AV234" s="5">
        <f t="shared" si="373"/>
        <v>2.1360162326631312E-5</v>
      </c>
      <c r="AW234" s="5">
        <f t="shared" si="374"/>
        <v>1.6432482604890322E-7</v>
      </c>
      <c r="AX234" s="5">
        <f t="shared" si="375"/>
        <v>1.6875516712282583E-3</v>
      </c>
      <c r="AY234" s="5">
        <f t="shared" si="376"/>
        <v>1.0836445366326478E-3</v>
      </c>
      <c r="AZ234" s="5">
        <f t="shared" si="377"/>
        <v>3.4792578556101344E-4</v>
      </c>
      <c r="BA234" s="5">
        <f t="shared" si="378"/>
        <v>7.4472361963767405E-5</v>
      </c>
      <c r="BB234" s="5">
        <f t="shared" si="379"/>
        <v>1.1955421802496299E-5</v>
      </c>
      <c r="BC234" s="5">
        <f t="shared" si="380"/>
        <v>1.5354110621080482E-6</v>
      </c>
      <c r="BD234" s="5">
        <f t="shared" si="381"/>
        <v>1.1798086180264893E-5</v>
      </c>
      <c r="BE234" s="5">
        <f t="shared" si="382"/>
        <v>1.7325359292937783E-5</v>
      </c>
      <c r="BF234" s="5">
        <f t="shared" si="383"/>
        <v>1.2721049416111581E-5</v>
      </c>
      <c r="BG234" s="5">
        <f t="shared" si="384"/>
        <v>6.2269068714442744E-6</v>
      </c>
      <c r="BH234" s="5">
        <f t="shared" si="385"/>
        <v>2.2860359973445495E-6</v>
      </c>
      <c r="BI234" s="5">
        <f t="shared" si="386"/>
        <v>6.7140372439107575E-7</v>
      </c>
      <c r="BJ234" s="8">
        <f t="shared" si="387"/>
        <v>0.57138255244081415</v>
      </c>
      <c r="BK234" s="8">
        <f t="shared" si="388"/>
        <v>0.26642691019650366</v>
      </c>
      <c r="BL234" s="8">
        <f t="shared" si="389"/>
        <v>0.15710209759213023</v>
      </c>
      <c r="BM234" s="8">
        <f t="shared" si="390"/>
        <v>0.3524129058817444</v>
      </c>
      <c r="BN234" s="8">
        <f t="shared" si="391"/>
        <v>0.64676209197918721</v>
      </c>
    </row>
    <row r="235" spans="1:66" x14ac:dyDescent="0.25">
      <c r="A235" t="s">
        <v>27</v>
      </c>
      <c r="B235" t="s">
        <v>329</v>
      </c>
      <c r="C235" t="s">
        <v>195</v>
      </c>
      <c r="D235" s="11">
        <v>44380</v>
      </c>
      <c r="E235">
        <f>VLOOKUP(A235,home!$A$2:$E$405,3,FALSE)</f>
        <v>1.2429022082018899</v>
      </c>
      <c r="F235">
        <f>VLOOKUP(B235,home!$B$2:$E$405,3,FALSE)</f>
        <v>0.85</v>
      </c>
      <c r="G235">
        <f>VLOOKUP(C235,away!$B$2:$E$405,4,FALSE)</f>
        <v>0.75</v>
      </c>
      <c r="H235">
        <f>VLOOKUP(A235,away!$A$2:$E$405,3,FALSE)</f>
        <v>1.0788643533122999</v>
      </c>
      <c r="I235">
        <f>VLOOKUP(C235,away!$B$2:$E$405,3,FALSE)</f>
        <v>1.46</v>
      </c>
      <c r="J235">
        <f>VLOOKUP(B235,home!$B$2:$E$405,4,FALSE)</f>
        <v>1.1599999999999999</v>
      </c>
      <c r="K235" s="3">
        <f t="shared" si="336"/>
        <v>0.79235015772870476</v>
      </c>
      <c r="L235" s="3">
        <f t="shared" si="337"/>
        <v>1.827164668769711</v>
      </c>
      <c r="M235" s="5">
        <f t="shared" si="338"/>
        <v>7.2838193417358907E-2</v>
      </c>
      <c r="N235" s="5">
        <f t="shared" si="339"/>
        <v>5.7713354042918226E-2</v>
      </c>
      <c r="O235" s="5">
        <f t="shared" si="340"/>
        <v>0.13308737354921271</v>
      </c>
      <c r="P235" s="5">
        <f t="shared" si="341"/>
        <v>0.10545180142341773</v>
      </c>
      <c r="Q235" s="5">
        <f t="shared" si="342"/>
        <v>2.2864592589479423E-2</v>
      </c>
      <c r="R235" s="5">
        <f t="shared" si="343"/>
        <v>0.12158627340423904</v>
      </c>
      <c r="S235" s="5">
        <f t="shared" si="344"/>
        <v>3.8167072457874061E-2</v>
      </c>
      <c r="T235" s="5">
        <f t="shared" si="345"/>
        <v>4.1777375745310555E-2</v>
      </c>
      <c r="U235" s="5">
        <f t="shared" si="346"/>
        <v>9.633890290949422E-2</v>
      </c>
      <c r="V235" s="5">
        <f t="shared" si="347"/>
        <v>6.1396155519660217E-3</v>
      </c>
      <c r="W235" s="5">
        <f t="shared" si="348"/>
        <v>6.0389211815588652E-3</v>
      </c>
      <c r="X235" s="5">
        <f t="shared" si="349"/>
        <v>1.1034103420429394E-2</v>
      </c>
      <c r="Y235" s="5">
        <f t="shared" si="350"/>
        <v>1.0080561960679807E-2</v>
      </c>
      <c r="Z235" s="5">
        <f t="shared" si="351"/>
        <v>7.4052714323866647E-2</v>
      </c>
      <c r="AA235" s="5">
        <f t="shared" si="352"/>
        <v>5.8675679874754444E-2</v>
      </c>
      <c r="AB235" s="5">
        <f t="shared" si="353"/>
        <v>2.3245842101800338E-2</v>
      </c>
      <c r="AC235" s="5">
        <f t="shared" si="354"/>
        <v>5.5554089278777251E-4</v>
      </c>
      <c r="AD235" s="5">
        <f t="shared" si="355"/>
        <v>1.1962350376798455E-3</v>
      </c>
      <c r="AE235" s="5">
        <f t="shared" si="356"/>
        <v>2.1857183963930175E-3</v>
      </c>
      <c r="AF235" s="5">
        <f t="shared" si="357"/>
        <v>1.9968337148846562E-3</v>
      </c>
      <c r="AG235" s="5">
        <f t="shared" si="358"/>
        <v>1.2161813377484713E-3</v>
      </c>
      <c r="AH235" s="5">
        <f t="shared" si="359"/>
        <v>3.3826625809766468E-2</v>
      </c>
      <c r="AI235" s="5">
        <f t="shared" si="360"/>
        <v>2.6802532295798331E-2</v>
      </c>
      <c r="AJ235" s="5">
        <f t="shared" si="361"/>
        <v>1.0618495346052257E-2</v>
      </c>
      <c r="AK235" s="5">
        <f t="shared" si="362"/>
        <v>2.8045221540953414E-3</v>
      </c>
      <c r="AL235" s="5">
        <f t="shared" si="363"/>
        <v>3.2171466732113076E-5</v>
      </c>
      <c r="AM235" s="5">
        <f t="shared" si="364"/>
        <v>1.8956740415724581E-4</v>
      </c>
      <c r="AN235" s="5">
        <f t="shared" si="365"/>
        <v>3.4637086322650794E-4</v>
      </c>
      <c r="AO235" s="5">
        <f t="shared" si="366"/>
        <v>3.1643830178937067E-4</v>
      </c>
      <c r="AP235" s="5">
        <f t="shared" si="367"/>
        <v>1.9272829495834174E-4</v>
      </c>
      <c r="AQ235" s="5">
        <f t="shared" si="368"/>
        <v>8.8036582805027432E-5</v>
      </c>
      <c r="AR235" s="5">
        <f t="shared" si="369"/>
        <v>1.2361363108659793E-2</v>
      </c>
      <c r="AS235" s="5">
        <f t="shared" si="370"/>
        <v>9.7945280088883781E-3</v>
      </c>
      <c r="AT235" s="5">
        <f t="shared" si="371"/>
        <v>3.8803479063604621E-3</v>
      </c>
      <c r="AU235" s="5">
        <f t="shared" si="372"/>
        <v>1.0248647585489872E-3</v>
      </c>
      <c r="AV235" s="5">
        <f t="shared" si="373"/>
        <v>2.0301293827172022E-4</v>
      </c>
      <c r="AW235" s="5">
        <f t="shared" si="374"/>
        <v>1.2937882365489685E-6</v>
      </c>
      <c r="AX235" s="5">
        <f t="shared" si="375"/>
        <v>2.5033960430702459E-5</v>
      </c>
      <c r="AY235" s="5">
        <f t="shared" si="376"/>
        <v>4.5741168018358505E-5</v>
      </c>
      <c r="AZ235" s="5">
        <f t="shared" si="377"/>
        <v>4.1788323055701866E-5</v>
      </c>
      <c r="BA235" s="5">
        <f t="shared" si="378"/>
        <v>2.5451382484837721E-5</v>
      </c>
      <c r="BB235" s="5">
        <f t="shared" si="379"/>
        <v>1.1625966711909939E-5</v>
      </c>
      <c r="BC235" s="5">
        <f t="shared" si="380"/>
        <v>4.248511123258926E-6</v>
      </c>
      <c r="BD235" s="5">
        <f t="shared" si="381"/>
        <v>3.7643743216627407E-3</v>
      </c>
      <c r="BE235" s="5">
        <f t="shared" si="382"/>
        <v>2.9827025875193581E-3</v>
      </c>
      <c r="BF235" s="5">
        <f t="shared" si="383"/>
        <v>1.1816724328393899E-3</v>
      </c>
      <c r="BG235" s="5">
        <f t="shared" si="384"/>
        <v>3.1209944618131762E-4</v>
      </c>
      <c r="BH235" s="5">
        <f t="shared" si="385"/>
        <v>6.1823011352202104E-5</v>
      </c>
      <c r="BI235" s="5">
        <f t="shared" si="386"/>
        <v>9.7970945592361698E-6</v>
      </c>
      <c r="BJ235" s="8">
        <f t="shared" si="387"/>
        <v>0.15739090818584356</v>
      </c>
      <c r="BK235" s="8">
        <f t="shared" si="388"/>
        <v>0.22323013637815498</v>
      </c>
      <c r="BL235" s="8">
        <f t="shared" si="389"/>
        <v>0.5425628330600567</v>
      </c>
      <c r="BM235" s="8">
        <f t="shared" si="390"/>
        <v>0.48365055614151403</v>
      </c>
      <c r="BN235" s="8">
        <f t="shared" si="391"/>
        <v>0.51354158842662601</v>
      </c>
    </row>
    <row r="236" spans="1:66" x14ac:dyDescent="0.25">
      <c r="A236" t="s">
        <v>196</v>
      </c>
      <c r="B236" t="s">
        <v>306</v>
      </c>
      <c r="C236" t="s">
        <v>302</v>
      </c>
      <c r="D236" s="11">
        <v>44380</v>
      </c>
      <c r="E236">
        <f>VLOOKUP(A236,home!$A$2:$E$405,3,FALSE)</f>
        <v>1.6215139442231099</v>
      </c>
      <c r="F236">
        <f>VLOOKUP(B236,home!$B$2:$E$405,3,FALSE)</f>
        <v>2.04</v>
      </c>
      <c r="G236">
        <f>VLOOKUP(C236,away!$B$2:$E$405,4,FALSE)</f>
        <v>0.97</v>
      </c>
      <c r="H236">
        <f>VLOOKUP(A236,away!$A$2:$E$405,3,FALSE)</f>
        <v>1.4223107569721101</v>
      </c>
      <c r="I236">
        <f>VLOOKUP(C236,away!$B$2:$E$405,3,FALSE)</f>
        <v>0.84</v>
      </c>
      <c r="J236">
        <f>VLOOKUP(B236,home!$B$2:$E$405,4,FALSE)</f>
        <v>0.65</v>
      </c>
      <c r="K236" s="3">
        <f t="shared" si="336"/>
        <v>3.2086517928286895</v>
      </c>
      <c r="L236" s="3">
        <f t="shared" si="337"/>
        <v>0.77658167330677208</v>
      </c>
      <c r="M236" s="5">
        <f t="shared" si="338"/>
        <v>1.8588104123277494E-2</v>
      </c>
      <c r="N236" s="5">
        <f t="shared" si="339"/>
        <v>5.9642753620440685E-2</v>
      </c>
      <c r="O236" s="5">
        <f t="shared" si="340"/>
        <v>1.4435181003655343E-2</v>
      </c>
      <c r="P236" s="5">
        <f t="shared" si="341"/>
        <v>4.6317469407185362E-2</v>
      </c>
      <c r="Q236" s="5">
        <f t="shared" si="342"/>
        <v>9.5686414166733416E-2</v>
      </c>
      <c r="R236" s="5">
        <f t="shared" si="343"/>
        <v>5.605048509152397E-3</v>
      </c>
      <c r="S236" s="5">
        <f t="shared" si="344"/>
        <v>2.8853238044850248E-2</v>
      </c>
      <c r="T236" s="5">
        <f t="shared" si="345"/>
        <v>7.4308315626326657E-2</v>
      </c>
      <c r="U236" s="5">
        <f t="shared" si="346"/>
        <v>1.7984648947783611E-2</v>
      </c>
      <c r="V236" s="5">
        <f t="shared" si="347"/>
        <v>7.9884362934334492E-3</v>
      </c>
      <c r="W236" s="5">
        <f t="shared" si="348"/>
        <v>0.1023414614551459</v>
      </c>
      <c r="X236" s="5">
        <f t="shared" si="349"/>
        <v>7.9476503385497721E-2</v>
      </c>
      <c r="Y236" s="5">
        <f t="shared" si="350"/>
        <v>3.0859997993840569E-2</v>
      </c>
      <c r="Z236" s="5">
        <f t="shared" si="351"/>
        <v>1.4509259834010659E-3</v>
      </c>
      <c r="AA236" s="5">
        <f t="shared" si="352"/>
        <v>4.6555162579015597E-3</v>
      </c>
      <c r="AB236" s="5">
        <f t="shared" si="353"/>
        <v>7.4689652937294767E-3</v>
      </c>
      <c r="AC236" s="5">
        <f t="shared" si="354"/>
        <v>1.2440892007411762E-3</v>
      </c>
      <c r="AD236" s="5">
        <f t="shared" si="355"/>
        <v>8.2094528444690534E-2</v>
      </c>
      <c r="AE236" s="5">
        <f t="shared" si="356"/>
        <v>6.3753106268908163E-2</v>
      </c>
      <c r="AF236" s="5">
        <f t="shared" si="357"/>
        <v>2.4754746972406576E-2</v>
      </c>
      <c r="AG236" s="5">
        <f t="shared" si="358"/>
        <v>6.4080276087057518E-3</v>
      </c>
      <c r="AH236" s="5">
        <f t="shared" si="359"/>
        <v>2.8169063200846831E-4</v>
      </c>
      <c r="AI236" s="5">
        <f t="shared" si="360"/>
        <v>9.0384715141701851E-4</v>
      </c>
      <c r="AJ236" s="5">
        <f t="shared" si="361"/>
        <v>1.4500653914186605E-3</v>
      </c>
      <c r="AK236" s="5">
        <f t="shared" si="362"/>
        <v>1.5509183059647736E-3</v>
      </c>
      <c r="AL236" s="5">
        <f t="shared" si="363"/>
        <v>1.2399987241943407E-4</v>
      </c>
      <c r="AM236" s="5">
        <f t="shared" si="364"/>
        <v>5.2682551175096431E-2</v>
      </c>
      <c r="AN236" s="5">
        <f t="shared" si="365"/>
        <v>4.091230374562603E-2</v>
      </c>
      <c r="AO236" s="5">
        <f t="shared" si="366"/>
        <v>1.5885872650806588E-2</v>
      </c>
      <c r="AP236" s="5">
        <f t="shared" si="367"/>
        <v>4.1122258550338906E-3</v>
      </c>
      <c r="AQ236" s="5">
        <f t="shared" si="368"/>
        <v>7.9836980887939733E-4</v>
      </c>
      <c r="AR236" s="5">
        <f t="shared" si="369"/>
        <v>4.3751156471995715E-5</v>
      </c>
      <c r="AS236" s="5">
        <f t="shared" si="370"/>
        <v>1.4038222665219756E-4</v>
      </c>
      <c r="AT236" s="5">
        <f t="shared" si="371"/>
        <v>2.252188416144286E-4</v>
      </c>
      <c r="AU236" s="5">
        <f t="shared" si="372"/>
        <v>2.408829466416457E-4</v>
      </c>
      <c r="AV236" s="5">
        <f t="shared" si="373"/>
        <v>1.932273746508935E-4</v>
      </c>
      <c r="AW236" s="5">
        <f t="shared" si="374"/>
        <v>8.5827895614069629E-6</v>
      </c>
      <c r="AX236" s="5">
        <f t="shared" si="375"/>
        <v>2.8173327046460393E-2</v>
      </c>
      <c r="AY236" s="5">
        <f t="shared" si="376"/>
        <v>2.1878889460359149E-2</v>
      </c>
      <c r="AZ236" s="5">
        <f t="shared" si="377"/>
        <v>8.4953722936098024E-3</v>
      </c>
      <c r="BA236" s="5">
        <f t="shared" si="378"/>
        <v>2.1991168103784975E-3</v>
      </c>
      <c r="BB236" s="5">
        <f t="shared" si="379"/>
        <v>4.2694845310019611E-4</v>
      </c>
      <c r="BC236" s="5">
        <f t="shared" si="380"/>
        <v>6.6312068824857663E-5</v>
      </c>
      <c r="BD236" s="5">
        <f t="shared" si="381"/>
        <v>5.6627243836881381E-6</v>
      </c>
      <c r="BE236" s="5">
        <f t="shared" si="382"/>
        <v>1.816971074601568E-5</v>
      </c>
      <c r="BF236" s="5">
        <f t="shared" si="383"/>
        <v>2.9150137480190962E-5</v>
      </c>
      <c r="BG236" s="5">
        <f t="shared" si="384"/>
        <v>3.1177546962339173E-5</v>
      </c>
      <c r="BH236" s="5">
        <f t="shared" si="385"/>
        <v>2.5009472989177563E-5</v>
      </c>
      <c r="BI236" s="5">
        <f t="shared" si="386"/>
        <v>1.6049338068885056E-5</v>
      </c>
      <c r="BJ236" s="8">
        <f t="shared" si="387"/>
        <v>0.79495714491087111</v>
      </c>
      <c r="BK236" s="8">
        <f t="shared" si="388"/>
        <v>0.12499422640226632</v>
      </c>
      <c r="BL236" s="8">
        <f t="shared" si="389"/>
        <v>5.5304562969692765E-2</v>
      </c>
      <c r="BM236" s="8">
        <f t="shared" si="390"/>
        <v>0.71456158276498882</v>
      </c>
      <c r="BN236" s="8">
        <f t="shared" si="391"/>
        <v>0.24027497083044469</v>
      </c>
    </row>
    <row r="237" spans="1:66" x14ac:dyDescent="0.25">
      <c r="A237" t="s">
        <v>196</v>
      </c>
      <c r="B237" t="s">
        <v>204</v>
      </c>
      <c r="C237" t="s">
        <v>200</v>
      </c>
      <c r="D237" s="11">
        <v>44380</v>
      </c>
      <c r="E237">
        <f>VLOOKUP(A237,home!$A$2:$E$405,3,FALSE)</f>
        <v>1.6215139442231099</v>
      </c>
      <c r="F237">
        <f>VLOOKUP(B237,home!$B$2:$E$405,3,FALSE)</f>
        <v>0.88</v>
      </c>
      <c r="G237">
        <f>VLOOKUP(C237,away!$B$2:$E$405,4,FALSE)</f>
        <v>0.93</v>
      </c>
      <c r="H237">
        <f>VLOOKUP(A237,away!$A$2:$E$405,3,FALSE)</f>
        <v>1.4223107569721101</v>
      </c>
      <c r="I237">
        <f>VLOOKUP(C237,away!$B$2:$E$405,3,FALSE)</f>
        <v>1.32</v>
      </c>
      <c r="J237">
        <f>VLOOKUP(B237,home!$B$2:$E$405,4,FALSE)</f>
        <v>1.36</v>
      </c>
      <c r="K237" s="3">
        <f t="shared" si="336"/>
        <v>1.3270470119521933</v>
      </c>
      <c r="L237" s="3">
        <f t="shared" si="337"/>
        <v>2.5533322709163322</v>
      </c>
      <c r="M237" s="5">
        <f t="shared" si="338"/>
        <v>2.0642994162679784E-2</v>
      </c>
      <c r="N237" s="5">
        <f t="shared" si="339"/>
        <v>2.7394223721330779E-2</v>
      </c>
      <c r="O237" s="5">
        <f t="shared" si="340"/>
        <v>5.270842316390776E-2</v>
      </c>
      <c r="P237" s="5">
        <f t="shared" si="341"/>
        <v>6.9946555464375573E-2</v>
      </c>
      <c r="Q237" s="5">
        <f t="shared" si="342"/>
        <v>1.8176711367070952E-2</v>
      </c>
      <c r="R237" s="5">
        <f t="shared" si="343"/>
        <v>6.7291058906759821E-2</v>
      </c>
      <c r="S237" s="5">
        <f t="shared" si="344"/>
        <v>5.9251586552498486E-2</v>
      </c>
      <c r="T237" s="5">
        <f t="shared" si="345"/>
        <v>4.6411183712673984E-2</v>
      </c>
      <c r="U237" s="5">
        <f t="shared" si="346"/>
        <v>8.9298398653314653E-2</v>
      </c>
      <c r="V237" s="5">
        <f t="shared" si="347"/>
        <v>2.230751105885424E-2</v>
      </c>
      <c r="W237" s="5">
        <f t="shared" si="348"/>
        <v>8.0404501689296595E-3</v>
      </c>
      <c r="X237" s="5">
        <f t="shared" si="349"/>
        <v>2.0529940889022772E-2</v>
      </c>
      <c r="Y237" s="5">
        <f t="shared" si="350"/>
        <v>2.6209880295973296E-2</v>
      </c>
      <c r="Z237" s="5">
        <f t="shared" si="351"/>
        <v>5.7272144083587245E-2</v>
      </c>
      <c r="AA237" s="5">
        <f t="shared" si="352"/>
        <v>7.6002827674219953E-2</v>
      </c>
      <c r="AB237" s="5">
        <f t="shared" si="353"/>
        <v>5.0429662682495525E-2</v>
      </c>
      <c r="AC237" s="5">
        <f t="shared" si="354"/>
        <v>4.7241619458577265E-3</v>
      </c>
      <c r="AD237" s="5">
        <f t="shared" si="355"/>
        <v>2.6675138428571546E-3</v>
      </c>
      <c r="AE237" s="5">
        <f t="shared" si="356"/>
        <v>6.8110491780832101E-3</v>
      </c>
      <c r="AF237" s="5">
        <f t="shared" si="357"/>
        <v>8.6954358325990119E-3</v>
      </c>
      <c r="AG237" s="5">
        <f t="shared" si="358"/>
        <v>7.4007789736857607E-3</v>
      </c>
      <c r="AH237" s="5">
        <f t="shared" si="359"/>
        <v>3.6558703428298298E-2</v>
      </c>
      <c r="AI237" s="5">
        <f t="shared" si="360"/>
        <v>4.8515118145369664E-2</v>
      </c>
      <c r="AJ237" s="5">
        <f t="shared" si="361"/>
        <v>3.219092128466023E-2</v>
      </c>
      <c r="AK237" s="5">
        <f t="shared" si="362"/>
        <v>1.4239621967598873E-2</v>
      </c>
      <c r="AL237" s="5">
        <f t="shared" si="363"/>
        <v>6.4029249432434707E-4</v>
      </c>
      <c r="AM237" s="5">
        <f t="shared" si="364"/>
        <v>7.0798325490093893E-4</v>
      </c>
      <c r="AN237" s="5">
        <f t="shared" si="365"/>
        <v>1.8077164920069506E-3</v>
      </c>
      <c r="AO237" s="5">
        <f t="shared" si="366"/>
        <v>2.3078504278545072E-3</v>
      </c>
      <c r="AP237" s="5">
        <f t="shared" si="367"/>
        <v>1.9642363246296589E-3</v>
      </c>
      <c r="AQ237" s="5">
        <f t="shared" si="368"/>
        <v>1.2538369988457493E-3</v>
      </c>
      <c r="AR237" s="5">
        <f t="shared" si="369"/>
        <v>1.8669303449266716E-2</v>
      </c>
      <c r="AS237" s="5">
        <f t="shared" si="370"/>
        <v>2.4775043357578175E-2</v>
      </c>
      <c r="AT237" s="5">
        <f t="shared" si="371"/>
        <v>1.6438823629330076E-2</v>
      </c>
      <c r="AU237" s="5">
        <f t="shared" si="372"/>
        <v>7.2716972591038639E-3</v>
      </c>
      <c r="AV237" s="5">
        <f t="shared" si="373"/>
        <v>2.4124710298786853E-3</v>
      </c>
      <c r="AW237" s="5">
        <f t="shared" si="374"/>
        <v>6.0265609450754254E-5</v>
      </c>
      <c r="AX237" s="5">
        <f t="shared" si="375"/>
        <v>1.5658784382141316E-4</v>
      </c>
      <c r="AY237" s="5">
        <f t="shared" si="376"/>
        <v>3.9982079486242079E-4</v>
      </c>
      <c r="AZ237" s="5">
        <f t="shared" si="377"/>
        <v>5.1043766905281909E-4</v>
      </c>
      <c r="BA237" s="5">
        <f t="shared" si="378"/>
        <v>4.3443899089462454E-4</v>
      </c>
      <c r="BB237" s="5">
        <f t="shared" si="379"/>
        <v>2.7731677379889285E-4</v>
      </c>
      <c r="BC237" s="5">
        <f t="shared" si="380"/>
        <v>1.4161637356142358E-4</v>
      </c>
      <c r="BD237" s="5">
        <f t="shared" si="381"/>
        <v>7.9448224954237218E-3</v>
      </c>
      <c r="BE237" s="5">
        <f t="shared" si="382"/>
        <v>1.0543152953042621E-2</v>
      </c>
      <c r="BF237" s="5">
        <f t="shared" si="383"/>
        <v>6.9956298114450758E-3</v>
      </c>
      <c r="BG237" s="5">
        <f t="shared" si="384"/>
        <v>3.0945098793339581E-3</v>
      </c>
      <c r="BH237" s="5">
        <f t="shared" si="385"/>
        <v>1.0266400222066685E-3</v>
      </c>
      <c r="BI237" s="5">
        <f t="shared" si="386"/>
        <v>2.7247991476397817E-4</v>
      </c>
      <c r="BJ237" s="8">
        <f t="shared" si="387"/>
        <v>0.18229900992645592</v>
      </c>
      <c r="BK237" s="8">
        <f t="shared" si="388"/>
        <v>0.17791292247345258</v>
      </c>
      <c r="BL237" s="8">
        <f t="shared" si="389"/>
        <v>0.56667930970799829</v>
      </c>
      <c r="BM237" s="8">
        <f t="shared" si="390"/>
        <v>0.72766386421995788</v>
      </c>
      <c r="BN237" s="8">
        <f t="shared" si="391"/>
        <v>0.25615996678612463</v>
      </c>
    </row>
    <row r="238" spans="1:66" x14ac:dyDescent="0.25">
      <c r="A238" t="s">
        <v>196</v>
      </c>
      <c r="B238" t="s">
        <v>202</v>
      </c>
      <c r="C238" t="s">
        <v>203</v>
      </c>
      <c r="D238" s="11">
        <v>44380</v>
      </c>
      <c r="E238">
        <f>VLOOKUP(A238,home!$A$2:$E$405,3,FALSE)</f>
        <v>1.6215139442231099</v>
      </c>
      <c r="F238">
        <f>VLOOKUP(B238,home!$B$2:$E$405,3,FALSE)</f>
        <v>0.88</v>
      </c>
      <c r="G238">
        <f>VLOOKUP(C238,away!$B$2:$E$405,4,FALSE)</f>
        <v>1.28</v>
      </c>
      <c r="H238">
        <f>VLOOKUP(A238,away!$A$2:$E$405,3,FALSE)</f>
        <v>1.4223107569721101</v>
      </c>
      <c r="I238">
        <f>VLOOKUP(C238,away!$B$2:$E$405,3,FALSE)</f>
        <v>0.88</v>
      </c>
      <c r="J238">
        <f>VLOOKUP(B238,home!$B$2:$E$405,4,FALSE)</f>
        <v>0.75</v>
      </c>
      <c r="K238" s="3">
        <f t="shared" si="336"/>
        <v>1.8264733067729111</v>
      </c>
      <c r="L238" s="3">
        <f t="shared" si="337"/>
        <v>0.93872509960159267</v>
      </c>
      <c r="M238" s="5">
        <f t="shared" si="338"/>
        <v>6.2963605727910973E-2</v>
      </c>
      <c r="N238" s="5">
        <f t="shared" si="339"/>
        <v>0.11500134516020336</v>
      </c>
      <c r="O238" s="5">
        <f t="shared" si="340"/>
        <v>5.9105517058208643E-2</v>
      </c>
      <c r="P238" s="5">
        <f t="shared" si="341"/>
        <v>0.10795464918982903</v>
      </c>
      <c r="Q238" s="5">
        <f t="shared" si="342"/>
        <v>0.10502344358904478</v>
      </c>
      <c r="R238" s="5">
        <f t="shared" si="343"/>
        <v>2.7741916193735273E-2</v>
      </c>
      <c r="S238" s="5">
        <f t="shared" si="344"/>
        <v>4.6273581964401747E-2</v>
      </c>
      <c r="T238" s="5">
        <f t="shared" si="345"/>
        <v>9.8588142543628313E-2</v>
      </c>
      <c r="U238" s="5">
        <f t="shared" si="346"/>
        <v>5.0669869406588623E-2</v>
      </c>
      <c r="V238" s="5">
        <f t="shared" si="347"/>
        <v>8.8154070204918954E-3</v>
      </c>
      <c r="W238" s="5">
        <f t="shared" si="348"/>
        <v>6.3940838766920291E-2</v>
      </c>
      <c r="X238" s="5">
        <f t="shared" si="349"/>
        <v>6.002287024008663E-2</v>
      </c>
      <c r="Y238" s="5">
        <f t="shared" si="350"/>
        <v>2.8172487422249398E-2</v>
      </c>
      <c r="Z238" s="5">
        <f t="shared" si="351"/>
        <v>8.680677680701061E-3</v>
      </c>
      <c r="AA238" s="5">
        <f t="shared" si="352"/>
        <v>1.585502606849987E-2</v>
      </c>
      <c r="AB238" s="5">
        <f t="shared" si="353"/>
        <v>1.4479390946151834E-2</v>
      </c>
      <c r="AC238" s="5">
        <f t="shared" si="354"/>
        <v>9.4465699803952124E-4</v>
      </c>
      <c r="AD238" s="5">
        <f t="shared" si="355"/>
        <v>2.9196558805112609E-2</v>
      </c>
      <c r="AE238" s="5">
        <f t="shared" si="356"/>
        <v>2.7407542572353092E-2</v>
      </c>
      <c r="AF238" s="5">
        <f t="shared" si="357"/>
        <v>1.2864074065533524E-2</v>
      </c>
      <c r="AG238" s="5">
        <f t="shared" si="358"/>
        <v>4.0252764028167413E-3</v>
      </c>
      <c r="AH238" s="5">
        <f t="shared" si="359"/>
        <v>2.0371925051063558E-3</v>
      </c>
      <c r="AI238" s="5">
        <f t="shared" si="360"/>
        <v>3.7208777313345958E-3</v>
      </c>
      <c r="AJ238" s="5">
        <f t="shared" si="361"/>
        <v>3.3980419270241936E-3</v>
      </c>
      <c r="AK238" s="5">
        <f t="shared" si="362"/>
        <v>2.0688109583349578E-3</v>
      </c>
      <c r="AL238" s="5">
        <f t="shared" si="363"/>
        <v>6.4786705684402799E-5</v>
      </c>
      <c r="AM238" s="5">
        <f t="shared" si="364"/>
        <v>1.0665347061432765E-2</v>
      </c>
      <c r="AN238" s="5">
        <f t="shared" si="365"/>
        <v>1.0011828982529027E-2</v>
      </c>
      <c r="AO238" s="5">
        <f t="shared" si="366"/>
        <v>4.6991775794093362E-3</v>
      </c>
      <c r="AP238" s="5">
        <f t="shared" si="367"/>
        <v>1.4704119804255338E-3</v>
      </c>
      <c r="AQ238" s="5">
        <f t="shared" si="368"/>
        <v>3.4507815819508346E-4</v>
      </c>
      <c r="AR238" s="5">
        <f t="shared" si="369"/>
        <v>3.8247274745271655E-4</v>
      </c>
      <c r="AS238" s="5">
        <f t="shared" si="370"/>
        <v>6.9857626379048361E-4</v>
      </c>
      <c r="AT238" s="5">
        <f t="shared" si="371"/>
        <v>6.3796544927923512E-4</v>
      </c>
      <c r="AU238" s="5">
        <f t="shared" si="372"/>
        <v>3.8840895458397011E-4</v>
      </c>
      <c r="AV238" s="5">
        <f t="shared" si="373"/>
        <v>1.773546469147983E-4</v>
      </c>
      <c r="AW238" s="5">
        <f t="shared" si="374"/>
        <v>3.0855682436913435E-6</v>
      </c>
      <c r="AX238" s="5">
        <f t="shared" si="375"/>
        <v>3.2466619525293072E-3</v>
      </c>
      <c r="AY238" s="5">
        <f t="shared" si="376"/>
        <v>3.0477230647607753E-3</v>
      </c>
      <c r="AZ238" s="5">
        <f t="shared" si="377"/>
        <v>1.4304870687628151E-3</v>
      </c>
      <c r="BA238" s="5">
        <f t="shared" si="378"/>
        <v>4.4761137203438805E-4</v>
      </c>
      <c r="BB238" s="5">
        <f t="shared" si="379"/>
        <v>1.0504600744894658E-4</v>
      </c>
      <c r="BC238" s="5">
        <f t="shared" si="380"/>
        <v>1.9721864761052415E-5</v>
      </c>
      <c r="BD238" s="5">
        <f t="shared" si="381"/>
        <v>5.9839461324574333E-5</v>
      </c>
      <c r="BE238" s="5">
        <f t="shared" si="382"/>
        <v>1.0929517880100498E-4</v>
      </c>
      <c r="BF238" s="5">
        <f t="shared" si="383"/>
        <v>9.9812363319504093E-5</v>
      </c>
      <c r="BG238" s="5">
        <f t="shared" si="384"/>
        <v>6.076820576299794E-5</v>
      </c>
      <c r="BH238" s="5">
        <f t="shared" si="385"/>
        <v>2.7747876431649877E-5</v>
      </c>
      <c r="BI238" s="5">
        <f t="shared" si="386"/>
        <v>1.0136151124408344E-5</v>
      </c>
      <c r="BJ238" s="8">
        <f t="shared" si="387"/>
        <v>0.57973167466023767</v>
      </c>
      <c r="BK238" s="8">
        <f t="shared" si="388"/>
        <v>0.23006441067111832</v>
      </c>
      <c r="BL238" s="8">
        <f t="shared" si="389"/>
        <v>0.18172902009376971</v>
      </c>
      <c r="BM238" s="8">
        <f t="shared" si="390"/>
        <v>0.51937066869037762</v>
      </c>
      <c r="BN238" s="8">
        <f t="shared" si="391"/>
        <v>0.47779047691893212</v>
      </c>
    </row>
    <row r="239" spans="1:66" x14ac:dyDescent="0.25">
      <c r="A239" t="s">
        <v>196</v>
      </c>
      <c r="B239" t="s">
        <v>198</v>
      </c>
      <c r="C239" t="s">
        <v>205</v>
      </c>
      <c r="D239" s="11">
        <v>44380</v>
      </c>
      <c r="E239">
        <f>VLOOKUP(A239,home!$A$2:$E$405,3,FALSE)</f>
        <v>1.6215139442231099</v>
      </c>
      <c r="F239">
        <f>VLOOKUP(B239,home!$B$2:$E$405,3,FALSE)</f>
        <v>1.01</v>
      </c>
      <c r="G239">
        <f>VLOOKUP(C239,away!$B$2:$E$405,4,FALSE)</f>
        <v>0.88</v>
      </c>
      <c r="H239">
        <f>VLOOKUP(A239,away!$A$2:$E$405,3,FALSE)</f>
        <v>1.4223107569721101</v>
      </c>
      <c r="I239">
        <f>VLOOKUP(C239,away!$B$2:$E$405,3,FALSE)</f>
        <v>1.45</v>
      </c>
      <c r="J239">
        <f>VLOOKUP(B239,home!$B$2:$E$405,4,FALSE)</f>
        <v>0.4</v>
      </c>
      <c r="K239" s="3">
        <f t="shared" si="336"/>
        <v>1.4412015936255003</v>
      </c>
      <c r="L239" s="3">
        <f t="shared" si="337"/>
        <v>0.82494023904382385</v>
      </c>
      <c r="M239" s="5">
        <f t="shared" si="338"/>
        <v>0.10371154567540357</v>
      </c>
      <c r="N239" s="5">
        <f t="shared" si="339"/>
        <v>0.14946924490475547</v>
      </c>
      <c r="O239" s="5">
        <f t="shared" si="340"/>
        <v>8.5555827281071875E-2</v>
      </c>
      <c r="P239" s="5">
        <f t="shared" si="341"/>
        <v>0.12330319462142883</v>
      </c>
      <c r="Q239" s="5">
        <f t="shared" si="342"/>
        <v>0.10770765697736691</v>
      </c>
      <c r="R239" s="5">
        <f t="shared" si="343"/>
        <v>3.5289222304419769E-2</v>
      </c>
      <c r="S239" s="5">
        <f t="shared" si="344"/>
        <v>3.6648951919573243E-2</v>
      </c>
      <c r="T239" s="5">
        <f t="shared" si="345"/>
        <v>8.8852380293759248E-2</v>
      </c>
      <c r="U239" s="5">
        <f t="shared" si="346"/>
        <v>5.0858883422934313E-2</v>
      </c>
      <c r="V239" s="5">
        <f t="shared" si="347"/>
        <v>4.8413476712225196E-3</v>
      </c>
      <c r="W239" s="5">
        <f t="shared" si="348"/>
        <v>5.1742815627149968E-2</v>
      </c>
      <c r="X239" s="5">
        <f t="shared" si="349"/>
        <v>4.2684730692261599E-2</v>
      </c>
      <c r="Y239" s="5">
        <f t="shared" si="350"/>
        <v>1.760617597039776E-2</v>
      </c>
      <c r="Z239" s="5">
        <f t="shared" si="351"/>
        <v>9.7038331611595616E-3</v>
      </c>
      <c r="AA239" s="5">
        <f t="shared" si="352"/>
        <v>1.3985179816139136E-2</v>
      </c>
      <c r="AB239" s="5">
        <f t="shared" si="353"/>
        <v>1.0077731719079453E-2</v>
      </c>
      <c r="AC239" s="5">
        <f t="shared" si="354"/>
        <v>3.5974395994630706E-4</v>
      </c>
      <c r="AD239" s="5">
        <f t="shared" si="355"/>
        <v>1.8642957085129745E-2</v>
      </c>
      <c r="AE239" s="5">
        <f t="shared" si="356"/>
        <v>1.5379325474290682E-2</v>
      </c>
      <c r="AF239" s="5">
        <f t="shared" si="357"/>
        <v>6.3435122165470623E-3</v>
      </c>
      <c r="AG239" s="5">
        <f t="shared" si="358"/>
        <v>1.7443394947652502E-3</v>
      </c>
      <c r="AH239" s="5">
        <f t="shared" si="359"/>
        <v>2.0012706119020879E-3</v>
      </c>
      <c r="AI239" s="5">
        <f t="shared" si="360"/>
        <v>2.8842343951491689E-3</v>
      </c>
      <c r="AJ239" s="5">
        <f t="shared" si="361"/>
        <v>2.0783816033392321E-3</v>
      </c>
      <c r="AK239" s="5">
        <f t="shared" si="362"/>
        <v>9.9845562629814104E-4</v>
      </c>
      <c r="AL239" s="5">
        <f t="shared" si="363"/>
        <v>1.7108058401124739E-5</v>
      </c>
      <c r="AM239" s="5">
        <f t="shared" si="364"/>
        <v>5.3736518921961582E-3</v>
      </c>
      <c r="AN239" s="5">
        <f t="shared" si="365"/>
        <v>4.4329416764865952E-3</v>
      </c>
      <c r="AO239" s="5">
        <f t="shared" si="366"/>
        <v>1.8284559831340905E-3</v>
      </c>
      <c r="AP239" s="5">
        <f t="shared" si="367"/>
        <v>5.0278897193591554E-4</v>
      </c>
      <c r="AQ239" s="5">
        <f t="shared" si="368"/>
        <v>1.0369271367435313E-4</v>
      </c>
      <c r="AR239" s="5">
        <f t="shared" si="369"/>
        <v>3.3018573139477773E-4</v>
      </c>
      <c r="AS239" s="5">
        <f t="shared" si="370"/>
        <v>4.7586420227855507E-4</v>
      </c>
      <c r="AT239" s="5">
        <f t="shared" si="371"/>
        <v>3.4290812333659056E-4</v>
      </c>
      <c r="AU239" s="5">
        <f t="shared" si="372"/>
        <v>1.6473324460660794E-4</v>
      </c>
      <c r="AV239" s="5">
        <f t="shared" si="373"/>
        <v>5.9353453662535692E-5</v>
      </c>
      <c r="AW239" s="5">
        <f t="shared" si="374"/>
        <v>5.6499609375724683E-7</v>
      </c>
      <c r="AX239" s="5">
        <f t="shared" si="375"/>
        <v>1.290752611770299E-3</v>
      </c>
      <c r="AY239" s="5">
        <f t="shared" si="376"/>
        <v>1.0647937681002304E-3</v>
      </c>
      <c r="AZ239" s="5">
        <f t="shared" si="377"/>
        <v>4.3919561279448895E-4</v>
      </c>
      <c r="BA239" s="5">
        <f t="shared" si="378"/>
        <v>1.2077004460189481E-4</v>
      </c>
      <c r="BB239" s="5">
        <f t="shared" si="379"/>
        <v>2.4907017365805087E-5</v>
      </c>
      <c r="BC239" s="5">
        <f t="shared" si="380"/>
        <v>4.1093601719231859E-6</v>
      </c>
      <c r="BD239" s="5">
        <f t="shared" si="381"/>
        <v>4.5397249364277951E-5</v>
      </c>
      <c r="BE239" s="5">
        <f t="shared" si="382"/>
        <v>6.5426588130011604E-5</v>
      </c>
      <c r="BF239" s="5">
        <f t="shared" si="383"/>
        <v>4.7146451539225991E-5</v>
      </c>
      <c r="BG239" s="5">
        <f t="shared" si="384"/>
        <v>2.264918036403997E-5</v>
      </c>
      <c r="BH239" s="5">
        <f t="shared" si="385"/>
        <v>8.1605087087414502E-6</v>
      </c>
      <c r="BI239" s="5">
        <f t="shared" si="386"/>
        <v>2.3521876311665892E-6</v>
      </c>
      <c r="BJ239" s="8">
        <f t="shared" si="387"/>
        <v>0.51535919838865529</v>
      </c>
      <c r="BK239" s="8">
        <f t="shared" si="388"/>
        <v>0.26994668567407576</v>
      </c>
      <c r="BL239" s="8">
        <f t="shared" si="389"/>
        <v>0.20529336370134973</v>
      </c>
      <c r="BM239" s="8">
        <f t="shared" si="390"/>
        <v>0.39420216038878753</v>
      </c>
      <c r="BN239" s="8">
        <f t="shared" si="391"/>
        <v>0.60503669176444641</v>
      </c>
    </row>
    <row r="240" spans="1:66" x14ac:dyDescent="0.25">
      <c r="A240" t="s">
        <v>32</v>
      </c>
      <c r="B240" t="s">
        <v>313</v>
      </c>
      <c r="C240" t="s">
        <v>309</v>
      </c>
      <c r="D240" s="11">
        <v>44380</v>
      </c>
      <c r="E240">
        <f>VLOOKUP(A240,home!$A$2:$E$405,3,FALSE)</f>
        <v>1.24444444444444</v>
      </c>
      <c r="F240">
        <f>VLOOKUP(B240,home!$B$2:$E$405,3,FALSE)</f>
        <v>0.47</v>
      </c>
      <c r="G240">
        <f>VLOOKUP(C240,away!$B$2:$E$405,4,FALSE)</f>
        <v>0.94</v>
      </c>
      <c r="H240">
        <f>VLOOKUP(A240,away!$A$2:$E$405,3,FALSE)</f>
        <v>1.1244444444444399</v>
      </c>
      <c r="I240">
        <f>VLOOKUP(C240,away!$B$2:$E$405,3,FALSE)</f>
        <v>0.54</v>
      </c>
      <c r="J240">
        <f>VLOOKUP(B240,home!$B$2:$E$405,4,FALSE)</f>
        <v>1.48</v>
      </c>
      <c r="K240" s="3">
        <f t="shared" ref="K240:K270" si="392">E240*F240*G240</f>
        <v>0.54979555555555359</v>
      </c>
      <c r="L240" s="3">
        <f t="shared" ref="L240:L270" si="393">H240*I240*J240</f>
        <v>0.89865599999999646</v>
      </c>
      <c r="M240" s="5">
        <f t="shared" ref="M240:M270" si="394">_xlfn.POISSON.DIST(0,K240,FALSE) * _xlfn.POISSON.DIST(0,L240,FALSE)</f>
        <v>0.23493378851070026</v>
      </c>
      <c r="N240" s="5">
        <f t="shared" ref="N240:N270" si="395">_xlfn.POISSON.DIST(1,K240,FALSE) * _xlfn.POISSON.DIST(0,L240,FALSE)</f>
        <v>0.12916555277301137</v>
      </c>
      <c r="O240" s="5">
        <f t="shared" ref="O240:O270" si="396">_xlfn.POISSON.DIST(0,K240,FALSE) * _xlfn.POISSON.DIST(1,L240,FALSE)</f>
        <v>0.211124658647871</v>
      </c>
      <c r="P240" s="5">
        <f t="shared" ref="P240:P270" si="397">_xlfn.POISSON.DIST(1,K240,FALSE) * _xlfn.POISSON.DIST(1,L240,FALSE)</f>
        <v>0.11607539899278284</v>
      </c>
      <c r="Q240" s="5">
        <f t="shared" ref="Q240:Q270" si="398">_xlfn.POISSON.DIST(2,K240,FALSE) * _xlfn.POISSON.DIST(0,L240,FALSE)</f>
        <v>3.5507323422738983E-2</v>
      </c>
      <c r="R240" s="5">
        <f t="shared" ref="R240:R270" si="399">_xlfn.POISSON.DIST(0,K240,FALSE) * _xlfn.POISSON.DIST(2,L240,FALSE)</f>
        <v>9.4864220620930209E-2</v>
      </c>
      <c r="S240" s="5">
        <f t="shared" ref="S240:S270" si="400">_xlfn.POISSON.DIST(2,K240,FALSE) * _xlfn.POISSON.DIST(2,L240,FALSE)</f>
        <v>1.4337548396875311E-2</v>
      </c>
      <c r="T240" s="5">
        <f t="shared" ref="T240:T270" si="401">_xlfn.POISSON.DIST(2,K240,FALSE) * _xlfn.POISSON.DIST(1,L240,FALSE)</f>
        <v>3.1908869237784798E-2</v>
      </c>
      <c r="U240" s="5">
        <f t="shared" ref="U240:U270" si="402">_xlfn.POISSON.DIST(1,K240,FALSE) * _xlfn.POISSON.DIST(2,L240,FALSE)</f>
        <v>5.2155926878628925E-2</v>
      </c>
      <c r="V240" s="5">
        <f t="shared" ref="V240:V270" si="403">_xlfn.POISSON.DIST(3,K240,FALSE) * _xlfn.POISSON.DIST(3,L240,FALSE)</f>
        <v>7.8709488570546634E-4</v>
      </c>
      <c r="W240" s="5">
        <f t="shared" ref="W240:W270" si="404">_xlfn.POISSON.DIST(3,K240,FALSE) * _xlfn.POISSON.DIST(0,L240,FALSE)</f>
        <v>6.5072562024985009E-3</v>
      </c>
      <c r="X240" s="5">
        <f t="shared" ref="X240:X270" si="405">_xlfn.POISSON.DIST(3,K240,FALSE) * _xlfn.POISSON.DIST(1,L240,FALSE)</f>
        <v>5.8477848299124694E-3</v>
      </c>
      <c r="Y240" s="5">
        <f t="shared" ref="Y240:Y270" si="406">_xlfn.POISSON.DIST(3,K240,FALSE) * _xlfn.POISSON.DIST(2,L240,FALSE)</f>
        <v>2.6275734620548998E-3</v>
      </c>
      <c r="Z240" s="5">
        <f t="shared" ref="Z240:Z270" si="407">_xlfn.POISSON.DIST(0,K240,FALSE) * _xlfn.POISSON.DIST(3,L240,FALSE)</f>
        <v>2.841676701544078E-2</v>
      </c>
      <c r="AA240" s="5">
        <f t="shared" ref="AA240:AA270" si="408">_xlfn.POISSON.DIST(1,K240,FALSE) * _xlfn.POISSON.DIST(3,L240,FALSE)</f>
        <v>1.5623412208346992E-2</v>
      </c>
      <c r="AB240" s="5">
        <f t="shared" ref="AB240:AB270" si="409">_xlfn.POISSON.DIST(2,K240,FALSE) * _xlfn.POISSON.DIST(3,L240,FALSE)</f>
        <v>4.2948412973807769E-3</v>
      </c>
      <c r="AC240" s="5">
        <f t="shared" ref="AC240:AC270" si="410">_xlfn.POISSON.DIST(4,K240,FALSE) * _xlfn.POISSON.DIST(4,L240,FALSE)</f>
        <v>2.4305346168650303E-5</v>
      </c>
      <c r="AD240" s="5">
        <f t="shared" ref="AD240:AD270" si="411">_xlfn.POISSON.DIST(4,K240,FALSE) * _xlfn.POISSON.DIST(0,L240,FALSE)</f>
        <v>8.944151347487462E-4</v>
      </c>
      <c r="AE240" s="5">
        <f t="shared" ref="AE240:AE270" si="412">_xlfn.POISSON.DIST(4,K240,FALSE) * _xlfn.POISSON.DIST(1,L240,FALSE)</f>
        <v>8.0377152733276599E-4</v>
      </c>
      <c r="AF240" s="5">
        <f t="shared" ref="AF240:AF270" si="413">_xlfn.POISSON.DIST(4,K240,FALSE) * _xlfn.POISSON.DIST(2,L240,FALSE)</f>
        <v>3.6115705283337567E-4</v>
      </c>
      <c r="AG240" s="5">
        <f t="shared" ref="AG240:AG270" si="414">_xlfn.POISSON.DIST(4,K240,FALSE) * _xlfn.POISSON.DIST(3,L240,FALSE)</f>
        <v>1.0818531749034293E-4</v>
      </c>
      <c r="AH240" s="5">
        <f t="shared" ref="AH240:AH270" si="415">_xlfn.POISSON.DIST(0,K240,FALSE) * _xlfn.POISSON.DIST(4,L240,FALSE)</f>
        <v>6.38422454475696E-3</v>
      </c>
      <c r="AI240" s="5">
        <f t="shared" ref="AI240:AI270" si="416">_xlfn.POISSON.DIST(1,K240,FALSE) * _xlfn.POISSON.DIST(4,L240,FALSE)</f>
        <v>3.5100182803760537E-3</v>
      </c>
      <c r="AJ240" s="5">
        <f t="shared" ref="AJ240:AJ270" si="417">_xlfn.POISSON.DIST(2,K240,FALSE) * _xlfn.POISSON.DIST(4,L240,FALSE)</f>
        <v>9.648962252347508E-4</v>
      </c>
      <c r="AK240" s="5">
        <f t="shared" ref="AK240:AK270" si="418">_xlfn.POISSON.DIST(3,K240,FALSE) * _xlfn.POISSON.DIST(4,L240,FALSE)</f>
        <v>1.7683188540213216E-4</v>
      </c>
      <c r="AL240" s="5">
        <f t="shared" ref="AL240:AL270" si="419">_xlfn.POISSON.DIST(5,K240,FALSE) * _xlfn.POISSON.DIST(5,L240,FALSE)</f>
        <v>4.8034857345439611E-7</v>
      </c>
      <c r="AM240" s="5">
        <f t="shared" ref="AM240:AM270" si="420">_xlfn.POISSON.DIST(5,K240,FALSE) * _xlfn.POISSON.DIST(0,L240,FALSE)</f>
        <v>9.8349093181296463E-5</v>
      </c>
      <c r="AN240" s="5">
        <f t="shared" ref="AN240:AN270" si="421">_xlfn.POISSON.DIST(5,K240,FALSE) * _xlfn.POISSON.DIST(1,L240,FALSE)</f>
        <v>8.8382002681930804E-5</v>
      </c>
      <c r="AO240" s="5">
        <f t="shared" ref="AO240:AO270" si="422">_xlfn.POISSON.DIST(5,K240,FALSE) * _xlfn.POISSON.DIST(2,L240,FALSE)</f>
        <v>3.9712508501066445E-5</v>
      </c>
      <c r="AP240" s="5">
        <f t="shared" ref="AP240:AP270" si="423">_xlfn.POISSON.DIST(5,K240,FALSE) * _xlfn.POISSON.DIST(3,L240,FALSE)</f>
        <v>1.1895961346511412E-5</v>
      </c>
      <c r="AQ240" s="5">
        <f t="shared" ref="AQ240:AQ270" si="424">_xlfn.POISSON.DIST(5,K240,FALSE) * _xlfn.POISSON.DIST(4,L240,FALSE)</f>
        <v>2.6725942599526284E-6</v>
      </c>
      <c r="AR240" s="5">
        <f t="shared" ref="AR240:AR270" si="425">_xlfn.POISSON.DIST(0,K240,FALSE) * _xlfn.POISSON.DIST(5,L240,FALSE)</f>
        <v>1.1474443384986181E-3</v>
      </c>
      <c r="AS240" s="5">
        <f t="shared" ref="AS240:AS270" si="426">_xlfn.POISSON.DIST(1,K240,FALSE) * _xlfn.POISSON.DIST(5,L240,FALSE)</f>
        <v>6.3085979755392243E-4</v>
      </c>
      <c r="AT240" s="5">
        <f t="shared" ref="AT240:AT270" si="427">_xlfn.POISSON.DIST(2,K240,FALSE) * _xlfn.POISSON.DIST(5,L240,FALSE)</f>
        <v>1.7342195643691143E-4</v>
      </c>
      <c r="AU240" s="5">
        <f t="shared" ref="AU240:AU270" si="428">_xlfn.POISSON.DIST(3,K240,FALSE) * _xlfn.POISSON.DIST(5,L240,FALSE)</f>
        <v>3.1782206961587579E-5</v>
      </c>
      <c r="AV240" s="5">
        <f t="shared" ref="AV240:AV270" si="429">_xlfn.POISSON.DIST(4,K240,FALSE) * _xlfn.POISSON.DIST(5,L240,FALSE)</f>
        <v>4.3684290333069064E-6</v>
      </c>
      <c r="AW240" s="5">
        <f t="shared" ref="AW240:AW270" si="430">_xlfn.POISSON.DIST(6,K240,FALSE) * _xlfn.POISSON.DIST(6,L240,FALSE)</f>
        <v>6.5924782789969378E-9</v>
      </c>
      <c r="AX240" s="5">
        <f t="shared" ref="AX240:AX270" si="431">_xlfn.POISSON.DIST(6,K240,FALSE) * _xlfn.POISSON.DIST(0,L240,FALSE)</f>
        <v>9.0119823873326324E-6</v>
      </c>
      <c r="AY240" s="5">
        <f t="shared" ref="AY240:AY270" si="432">_xlfn.POISSON.DIST(6,K240,FALSE) * _xlfn.POISSON.DIST(1,L240,FALSE)</f>
        <v>8.0986720442707624E-6</v>
      </c>
      <c r="AZ240" s="5">
        <f t="shared" ref="AZ240:AZ270" si="433">_xlfn.POISSON.DIST(6,K240,FALSE) * _xlfn.POISSON.DIST(2,L240,FALSE)</f>
        <v>3.6389601123080785E-6</v>
      </c>
      <c r="BA240" s="5">
        <f t="shared" ref="BA240:BA270" si="434">_xlfn.POISSON.DIST(6,K240,FALSE) * _xlfn.POISSON.DIST(3,L240,FALSE)</f>
        <v>1.0900577795621055E-6</v>
      </c>
      <c r="BB240" s="5">
        <f t="shared" ref="BB240:BB270" si="435">_xlfn.POISSON.DIST(6,K240,FALSE) * _xlfn.POISSON.DIST(4,L240,FALSE)</f>
        <v>2.4489674098753984E-7</v>
      </c>
      <c r="BC240" s="5">
        <f t="shared" ref="BC240:BC270" si="436">_xlfn.POISSON.DIST(6,K240,FALSE) * _xlfn.POISSON.DIST(5,L240,FALSE)</f>
        <v>4.4015585133779562E-8</v>
      </c>
      <c r="BD240" s="5">
        <f t="shared" ref="BD240:BD270" si="437">_xlfn.POISSON.DIST(0,K240,FALSE) * _xlfn.POISSON.DIST(6,L240,FALSE)</f>
        <v>1.7185962324296826E-4</v>
      </c>
      <c r="BE240" s="5">
        <f t="shared" ref="BE240:BE270" si="438">_xlfn.POISSON.DIST(1,K240,FALSE) * _xlfn.POISSON.DIST(6,L240,FALSE)</f>
        <v>9.4487657038435857E-5</v>
      </c>
      <c r="BF240" s="5">
        <f t="shared" ref="BF240:BF270" si="439">_xlfn.POISSON.DIST(2,K240,FALSE) * _xlfn.POISSON.DIST(6,L240,FALSE)</f>
        <v>2.5974446947294729E-5</v>
      </c>
      <c r="BG240" s="5">
        <f t="shared" ref="BG240:BG270" si="440">_xlfn.POISSON.DIST(3,K240,FALSE) * _xlfn.POISSON.DIST(6,L240,FALSE)</f>
        <v>4.7602118298787207E-6</v>
      </c>
      <c r="BH240" s="5">
        <f t="shared" ref="BH240:BH270" si="441">_xlfn.POISSON.DIST(4,K240,FALSE) * _xlfn.POISSON.DIST(6,L240,FALSE)</f>
        <v>6.5428582689257226E-7</v>
      </c>
      <c r="BI240" s="5">
        <f t="shared" ref="BI240:BI270" si="442">_xlfn.POISSON.DIST(5,K240,FALSE) * _xlfn.POISSON.DIST(6,L240,FALSE)</f>
        <v>7.1944687937705312E-8</v>
      </c>
      <c r="BJ240" s="8">
        <f t="shared" ref="BJ240:BJ270" si="443">SUM(N240,Q240,T240,W240,X240,Y240,AD240,AE240,AF240,AG240,AM240,AN240,AO240,AP240,AQ240,AX240,AY240,AZ240,BA240,BB240,BC240)</f>
        <v>0.21399502970502662</v>
      </c>
      <c r="BK240" s="8">
        <f t="shared" ref="BK240:BK270" si="444">SUM(M240,P240,S240,V240,AC240,AL240,AY240)</f>
        <v>0.36616671515285021</v>
      </c>
      <c r="BL240" s="8">
        <f t="shared" ref="BL240:BL270" si="445">SUM(O240,R240,U240,AA240,AB240,AH240,AI240,AJ240,AK240,AR240,AS240,AT240,AU240,AV240,BD240,BE240,BF240,BG240,BH240,BI240)</f>
        <v>0.39138471548698556</v>
      </c>
      <c r="BM240" s="8">
        <f t="shared" ref="BM240:BM270" si="446">SUM(S240:BI240)</f>
        <v>0.17828419231270254</v>
      </c>
      <c r="BN240" s="8">
        <f t="shared" ref="BN240:BN270" si="447">SUM(M240:R240)</f>
        <v>0.82167094296803478</v>
      </c>
    </row>
    <row r="241" spans="1:66" x14ac:dyDescent="0.25">
      <c r="A241" t="s">
        <v>32</v>
      </c>
      <c r="B241" t="s">
        <v>34</v>
      </c>
      <c r="C241" t="s">
        <v>210</v>
      </c>
      <c r="D241" s="11">
        <v>44380</v>
      </c>
      <c r="E241">
        <f>VLOOKUP(A241,home!$A$2:$E$405,3,FALSE)</f>
        <v>1.24444444444444</v>
      </c>
      <c r="F241">
        <f>VLOOKUP(B241,home!$B$2:$E$405,3,FALSE)</f>
        <v>0.68</v>
      </c>
      <c r="G241">
        <f>VLOOKUP(C241,away!$B$2:$E$405,4,FALSE)</f>
        <v>1.21</v>
      </c>
      <c r="H241">
        <f>VLOOKUP(A241,away!$A$2:$E$405,3,FALSE)</f>
        <v>1.1244444444444399</v>
      </c>
      <c r="I241">
        <f>VLOOKUP(C241,away!$B$2:$E$405,3,FALSE)</f>
        <v>0.6</v>
      </c>
      <c r="J241">
        <f>VLOOKUP(B241,home!$B$2:$E$405,4,FALSE)</f>
        <v>0.82</v>
      </c>
      <c r="K241" s="3">
        <f t="shared" si="392"/>
        <v>1.0239288888888853</v>
      </c>
      <c r="L241" s="3">
        <f t="shared" si="393"/>
        <v>0.55322666666666442</v>
      </c>
      <c r="M241" s="5">
        <f t="shared" si="394"/>
        <v>0.20656181697755568</v>
      </c>
      <c r="N241" s="5">
        <f t="shared" si="395"/>
        <v>0.2115046117446979</v>
      </c>
      <c r="O241" s="5">
        <f t="shared" si="396"/>
        <v>0.11427550546710274</v>
      </c>
      <c r="P241" s="5">
        <f t="shared" si="397"/>
        <v>0.11700999134014625</v>
      </c>
      <c r="Q241" s="5">
        <f t="shared" si="398"/>
        <v>0.1082828410493118</v>
      </c>
      <c r="R241" s="5">
        <f t="shared" si="399"/>
        <v>3.1610128485606716E-2</v>
      </c>
      <c r="S241" s="5">
        <f t="shared" si="400"/>
        <v>1.6570509344072958E-2</v>
      </c>
      <c r="T241" s="5">
        <f t="shared" si="401"/>
        <v>5.9904955210907024E-2</v>
      </c>
      <c r="U241" s="5">
        <f t="shared" si="402"/>
        <v>3.2366523737902185E-2</v>
      </c>
      <c r="V241" s="5">
        <f t="shared" si="403"/>
        <v>1.0429566333121614E-3</v>
      </c>
      <c r="W241" s="5">
        <f t="shared" si="404"/>
        <v>3.6957976373784535E-2</v>
      </c>
      <c r="X241" s="5">
        <f t="shared" si="405"/>
        <v>2.0446138076014156E-2</v>
      </c>
      <c r="Y241" s="5">
        <f t="shared" si="406"/>
        <v>5.6556744069998386E-3</v>
      </c>
      <c r="Z241" s="5">
        <f t="shared" si="407"/>
        <v>5.8291886716657264E-3</v>
      </c>
      <c r="AA241" s="5">
        <f t="shared" si="408"/>
        <v>5.968674679702364E-3</v>
      </c>
      <c r="AB241" s="5">
        <f t="shared" si="409"/>
        <v>3.0557492164634326E-3</v>
      </c>
      <c r="AC241" s="5">
        <f t="shared" si="410"/>
        <v>3.6924886584092221E-5</v>
      </c>
      <c r="AD241" s="5">
        <f t="shared" si="411"/>
        <v>9.4605849209977201E-3</v>
      </c>
      <c r="AE241" s="5">
        <f t="shared" si="412"/>
        <v>5.2338478605604769E-3</v>
      </c>
      <c r="AF241" s="5">
        <f t="shared" si="413"/>
        <v>1.4477521028691627E-3</v>
      </c>
      <c r="AG241" s="5">
        <f t="shared" si="414"/>
        <v>2.6697835667665356E-4</v>
      </c>
      <c r="AH241" s="5">
        <f t="shared" si="415"/>
        <v>8.0621565454917787E-4</v>
      </c>
      <c r="AI241" s="5">
        <f t="shared" si="416"/>
        <v>8.2550749936736501E-4</v>
      </c>
      <c r="AJ241" s="5">
        <f t="shared" si="417"/>
        <v>4.2263048829833412E-4</v>
      </c>
      <c r="AK241" s="5">
        <f t="shared" si="418"/>
        <v>1.4424785543129344E-4</v>
      </c>
      <c r="AL241" s="5">
        <f t="shared" si="419"/>
        <v>8.3666588969053779E-7</v>
      </c>
      <c r="AM241" s="5">
        <f t="shared" si="420"/>
        <v>1.9373932412792281E-3</v>
      </c>
      <c r="AN241" s="5">
        <f t="shared" si="421"/>
        <v>1.071817604895432E-3</v>
      </c>
      <c r="AO241" s="5">
        <f t="shared" si="422"/>
        <v>2.9647904041547386E-4</v>
      </c>
      <c r="AP241" s="5">
        <f t="shared" si="423"/>
        <v>5.4673370421861292E-5</v>
      </c>
      <c r="AQ241" s="5">
        <f t="shared" si="424"/>
        <v>7.5616916184795323E-6</v>
      </c>
      <c r="AR241" s="5">
        <f t="shared" si="425"/>
        <v>8.9203999836144981E-5</v>
      </c>
      <c r="AS241" s="5">
        <f t="shared" si="426"/>
        <v>9.1338552436668241E-5</v>
      </c>
      <c r="AT241" s="5">
        <f t="shared" si="427"/>
        <v>4.6762091254598452E-5</v>
      </c>
      <c r="AU241" s="5">
        <f t="shared" si="428"/>
        <v>1.5960352046813884E-5</v>
      </c>
      <c r="AV241" s="5">
        <f t="shared" si="429"/>
        <v>4.0855663843923977E-6</v>
      </c>
      <c r="AW241" s="5">
        <f t="shared" si="430"/>
        <v>1.3165048541958154E-8</v>
      </c>
      <c r="AX241" s="5">
        <f t="shared" si="431"/>
        <v>3.3062548481397925E-4</v>
      </c>
      <c r="AY241" s="5">
        <f t="shared" si="432"/>
        <v>1.8291083487868761E-4</v>
      </c>
      <c r="AZ241" s="5">
        <f t="shared" si="433"/>
        <v>5.0595575738576496E-5</v>
      </c>
      <c r="BA241" s="5">
        <f t="shared" si="434"/>
        <v>9.3302739046444765E-6</v>
      </c>
      <c r="BB241" s="5">
        <f t="shared" si="435"/>
        <v>1.2904390828383571E-6</v>
      </c>
      <c r="BC241" s="5">
        <f t="shared" si="436"/>
        <v>1.4278106246701048E-7</v>
      </c>
      <c r="BD241" s="5">
        <f t="shared" si="437"/>
        <v>8.2250052471140209E-6</v>
      </c>
      <c r="BE241" s="5">
        <f t="shared" si="438"/>
        <v>8.4218204837827112E-6</v>
      </c>
      <c r="BF241" s="5">
        <f t="shared" si="439"/>
        <v>4.3116726451906429E-6</v>
      </c>
      <c r="BG241" s="5">
        <f t="shared" si="440"/>
        <v>1.4716153936142188E-6</v>
      </c>
      <c r="BH241" s="5">
        <f t="shared" si="441"/>
        <v>3.7670737871379668E-7</v>
      </c>
      <c r="BI241" s="5">
        <f t="shared" si="442"/>
        <v>7.7144313544532497E-8</v>
      </c>
      <c r="BJ241" s="8">
        <f t="shared" si="443"/>
        <v>0.46310418044093082</v>
      </c>
      <c r="BK241" s="8">
        <f t="shared" si="444"/>
        <v>0.34140594668243951</v>
      </c>
      <c r="BL241" s="8">
        <f t="shared" si="445"/>
        <v>0.18974541761184419</v>
      </c>
      <c r="BM241" s="8">
        <f t="shared" si="446"/>
        <v>0.21065694067262916</v>
      </c>
      <c r="BN241" s="8">
        <f t="shared" si="447"/>
        <v>0.78924489506442108</v>
      </c>
    </row>
    <row r="242" spans="1:66" x14ac:dyDescent="0.25">
      <c r="A242" t="s">
        <v>213</v>
      </c>
      <c r="B242" t="s">
        <v>217</v>
      </c>
      <c r="C242" t="s">
        <v>214</v>
      </c>
      <c r="D242" s="11">
        <v>44380</v>
      </c>
      <c r="E242">
        <f>VLOOKUP(A242,home!$A$2:$E$405,3,FALSE)</f>
        <v>1.24242424242424</v>
      </c>
      <c r="F242">
        <f>VLOOKUP(B242,home!$B$2:$E$405,3,FALSE)</f>
        <v>0.9</v>
      </c>
      <c r="G242">
        <f>VLOOKUP(C242,away!$B$2:$E$405,4,FALSE)</f>
        <v>0.65</v>
      </c>
      <c r="H242">
        <f>VLOOKUP(A242,away!$A$2:$E$405,3,FALSE)</f>
        <v>1.1565656565656599</v>
      </c>
      <c r="I242">
        <f>VLOOKUP(C242,away!$B$2:$E$405,3,FALSE)</f>
        <v>1.76</v>
      </c>
      <c r="J242">
        <f>VLOOKUP(B242,home!$B$2:$E$405,4,FALSE)</f>
        <v>1.02</v>
      </c>
      <c r="K242" s="3">
        <f t="shared" si="392"/>
        <v>0.72681818181818036</v>
      </c>
      <c r="L242" s="3">
        <f t="shared" si="393"/>
        <v>2.0762666666666729</v>
      </c>
      <c r="M242" s="5">
        <f t="shared" si="394"/>
        <v>6.062276184146824E-2</v>
      </c>
      <c r="N242" s="5">
        <f t="shared" si="395"/>
        <v>4.4061725538412512E-2</v>
      </c>
      <c r="O242" s="5">
        <f t="shared" si="396"/>
        <v>0.12586901965271283</v>
      </c>
      <c r="P242" s="5">
        <f t="shared" si="397"/>
        <v>9.1483892011221549E-2</v>
      </c>
      <c r="Q242" s="5">
        <f t="shared" si="398"/>
        <v>1.6012431621800331E-2</v>
      </c>
      <c r="R242" s="5">
        <f t="shared" si="399"/>
        <v>0.13066882493547005</v>
      </c>
      <c r="S242" s="5">
        <f t="shared" si="400"/>
        <v>3.4513861804115011E-2</v>
      </c>
      <c r="T242" s="5">
        <f t="shared" si="401"/>
        <v>3.3246078028623394E-2</v>
      </c>
      <c r="U242" s="5">
        <f t="shared" si="402"/>
        <v>9.4972477759916449E-2</v>
      </c>
      <c r="V242" s="5">
        <f t="shared" si="403"/>
        <v>5.7870863283897202E-3</v>
      </c>
      <c r="W242" s="5">
        <f t="shared" si="404"/>
        <v>3.8793754792816174E-3</v>
      </c>
      <c r="X242" s="5">
        <f t="shared" si="405"/>
        <v>8.0546179951164702E-3</v>
      </c>
      <c r="Y242" s="5">
        <f t="shared" si="406"/>
        <v>8.3617674279969391E-3</v>
      </c>
      <c r="Z242" s="5">
        <f t="shared" si="407"/>
        <v>9.0434441862006457E-2</v>
      </c>
      <c r="AA242" s="5">
        <f t="shared" si="408"/>
        <v>6.5729396607885474E-2</v>
      </c>
      <c r="AB242" s="5">
        <f t="shared" si="409"/>
        <v>2.3886660267274692E-2</v>
      </c>
      <c r="AC242" s="5">
        <f t="shared" si="410"/>
        <v>5.4581930598784098E-4</v>
      </c>
      <c r="AD242" s="5">
        <f t="shared" si="411"/>
        <v>7.0490015811037424E-4</v>
      </c>
      <c r="AE242" s="5">
        <f t="shared" si="412"/>
        <v>1.4635607016126374E-3</v>
      </c>
      <c r="AF242" s="5">
        <f t="shared" si="413"/>
        <v>1.5193711497008043E-3</v>
      </c>
      <c r="AG242" s="5">
        <f t="shared" si="414"/>
        <v>1.0515398908062664E-3</v>
      </c>
      <c r="AH242" s="5">
        <f t="shared" si="415"/>
        <v>4.6941504289172299E-2</v>
      </c>
      <c r="AI242" s="5">
        <f t="shared" si="416"/>
        <v>3.4117938799266528E-2</v>
      </c>
      <c r="AJ242" s="5">
        <f t="shared" si="417"/>
        <v>1.2398769122733423E-2</v>
      </c>
      <c r="AK242" s="5">
        <f t="shared" si="418"/>
        <v>3.0038836101895002E-3</v>
      </c>
      <c r="AL242" s="5">
        <f t="shared" si="419"/>
        <v>3.2947145877128338E-5</v>
      </c>
      <c r="AM242" s="5">
        <f t="shared" si="420"/>
        <v>1.0246685025622604E-4</v>
      </c>
      <c r="AN242" s="5">
        <f t="shared" si="421"/>
        <v>2.1274850562532754E-4</v>
      </c>
      <c r="AO242" s="5">
        <f t="shared" si="422"/>
        <v>2.2086131530650745E-4</v>
      </c>
      <c r="AP242" s="5">
        <f t="shared" si="423"/>
        <v>1.5285566230901972E-4</v>
      </c>
      <c r="AQ242" s="5">
        <f t="shared" si="424"/>
        <v>7.9342279115868751E-5</v>
      </c>
      <c r="AR242" s="5">
        <f t="shared" si="425"/>
        <v>1.9492616127759831E-2</v>
      </c>
      <c r="AS242" s="5">
        <f t="shared" si="426"/>
        <v>1.4167587812858139E-2</v>
      </c>
      <c r="AT242" s="5">
        <f t="shared" si="427"/>
        <v>5.1486302074454805E-3</v>
      </c>
      <c r="AU242" s="5">
        <f t="shared" si="428"/>
        <v>1.2473726820765617E-3</v>
      </c>
      <c r="AV242" s="5">
        <f t="shared" si="429"/>
        <v>2.2665328620913839E-4</v>
      </c>
      <c r="AW242" s="5">
        <f t="shared" si="430"/>
        <v>1.3810970976468504E-6</v>
      </c>
      <c r="AX242" s="5">
        <f t="shared" si="431"/>
        <v>1.2412461633310988E-5</v>
      </c>
      <c r="AY242" s="5">
        <f t="shared" si="432"/>
        <v>2.577158034052257E-5</v>
      </c>
      <c r="AZ242" s="5">
        <f t="shared" si="433"/>
        <v>2.6754336604174585E-5</v>
      </c>
      <c r="BA242" s="5">
        <f t="shared" si="434"/>
        <v>1.8516379093342574E-5</v>
      </c>
      <c r="BB242" s="5">
        <f t="shared" si="435"/>
        <v>9.6112351747177142E-6</v>
      </c>
      <c r="BC242" s="5">
        <f t="shared" si="436"/>
        <v>3.9910974437521271E-6</v>
      </c>
      <c r="BD242" s="5">
        <f t="shared" si="437"/>
        <v>6.7453115186994839E-3</v>
      </c>
      <c r="BE242" s="5">
        <f t="shared" si="438"/>
        <v>4.902615053818388E-3</v>
      </c>
      <c r="BF242" s="5">
        <f t="shared" si="439"/>
        <v>1.7816548797853602E-3</v>
      </c>
      <c r="BG242" s="5">
        <f t="shared" si="440"/>
        <v>4.3164638678436142E-4</v>
      </c>
      <c r="BH242" s="5">
        <f t="shared" si="441"/>
        <v>7.8432110507749135E-5</v>
      </c>
      <c r="BI242" s="5">
        <f t="shared" si="442"/>
        <v>1.1401176791080969E-5</v>
      </c>
      <c r="BJ242" s="8">
        <f t="shared" si="443"/>
        <v>0.11922069969436411</v>
      </c>
      <c r="BK242" s="8">
        <f t="shared" si="444"/>
        <v>0.19301214001740002</v>
      </c>
      <c r="BL242" s="8">
        <f t="shared" si="445"/>
        <v>0.59182239628735689</v>
      </c>
      <c r="BM242" s="8">
        <f t="shared" si="446"/>
        <v>0.52574663177679903</v>
      </c>
      <c r="BN242" s="8">
        <f t="shared" si="447"/>
        <v>0.4687186556010855</v>
      </c>
    </row>
    <row r="243" spans="1:66" x14ac:dyDescent="0.25">
      <c r="A243" t="s">
        <v>340</v>
      </c>
      <c r="B243" t="s">
        <v>390</v>
      </c>
      <c r="C243" t="s">
        <v>365</v>
      </c>
      <c r="D243" s="11">
        <v>44380</v>
      </c>
      <c r="E243">
        <f>VLOOKUP(A243,home!$A$2:$E$405,3,FALSE)</f>
        <v>1.33793103448276</v>
      </c>
      <c r="F243">
        <f>VLOOKUP(B243,home!$B$2:$E$405,3,FALSE)</f>
        <v>0.64</v>
      </c>
      <c r="G243">
        <f>VLOOKUP(C243,away!$B$2:$E$405,4,FALSE)</f>
        <v>1.1000000000000001</v>
      </c>
      <c r="H243">
        <f>VLOOKUP(A243,away!$A$2:$E$405,3,FALSE)</f>
        <v>1.1275862068965501</v>
      </c>
      <c r="I243">
        <f>VLOOKUP(C243,away!$B$2:$E$405,3,FALSE)</f>
        <v>0.9</v>
      </c>
      <c r="J243">
        <f>VLOOKUP(B243,home!$B$2:$E$405,4,FALSE)</f>
        <v>1.1399999999999999</v>
      </c>
      <c r="K243" s="3">
        <f t="shared" si="392"/>
        <v>0.94190344827586314</v>
      </c>
      <c r="L243" s="3">
        <f t="shared" si="393"/>
        <v>1.1569034482758604</v>
      </c>
      <c r="M243" s="5">
        <f t="shared" si="394"/>
        <v>0.12260261863257536</v>
      </c>
      <c r="N243" s="5">
        <f t="shared" si="395"/>
        <v>0.11547982925767332</v>
      </c>
      <c r="O243" s="5">
        <f t="shared" si="396"/>
        <v>0.1418393922636767</v>
      </c>
      <c r="P243" s="5">
        <f t="shared" si="397"/>
        <v>0.13359901267450985</v>
      </c>
      <c r="Q243" s="5">
        <f t="shared" si="398"/>
        <v>5.43854246920552E-2</v>
      </c>
      <c r="R243" s="5">
        <f t="shared" si="399"/>
        <v>8.2047241005600013E-2</v>
      </c>
      <c r="S243" s="5">
        <f t="shared" si="400"/>
        <v>3.6395422028248331E-2</v>
      </c>
      <c r="T243" s="5">
        <f t="shared" si="401"/>
        <v>6.2918685362185783E-2</v>
      </c>
      <c r="U243" s="5">
        <f t="shared" si="402"/>
        <v>7.7280579224695445E-2</v>
      </c>
      <c r="V243" s="5">
        <f t="shared" si="403"/>
        <v>4.4066418293125824E-3</v>
      </c>
      <c r="W243" s="5">
        <f t="shared" si="404"/>
        <v>1.7075273017798025E-2</v>
      </c>
      <c r="X243" s="5">
        <f t="shared" si="405"/>
        <v>1.9754442234542292E-2</v>
      </c>
      <c r="Y243" s="5">
        <f t="shared" si="406"/>
        <v>1.1426991169954138E-2</v>
      </c>
      <c r="Z243" s="5">
        <f t="shared" si="407"/>
        <v>3.1640245346966397E-2</v>
      </c>
      <c r="AA243" s="5">
        <f t="shared" si="408"/>
        <v>2.9802056196601982E-2</v>
      </c>
      <c r="AB243" s="5">
        <f t="shared" si="409"/>
        <v>1.403532974864523E-2</v>
      </c>
      <c r="AC243" s="5">
        <f t="shared" si="410"/>
        <v>3.0011746699039012E-4</v>
      </c>
      <c r="AD243" s="5">
        <f t="shared" si="411"/>
        <v>4.0208146339289407E-3</v>
      </c>
      <c r="AE243" s="5">
        <f t="shared" si="412"/>
        <v>4.6516943148704323E-3</v>
      </c>
      <c r="AF243" s="5">
        <f t="shared" si="413"/>
        <v>2.6907805965994103E-3</v>
      </c>
      <c r="AG243" s="5">
        <f t="shared" si="414"/>
        <v>1.0376577835865446E-3</v>
      </c>
      <c r="AH243" s="5">
        <f t="shared" si="415"/>
        <v>9.1511772365499219E-3</v>
      </c>
      <c r="AI243" s="5">
        <f t="shared" si="416"/>
        <v>8.6195253948899552E-3</v>
      </c>
      <c r="AJ243" s="5">
        <f t="shared" si="417"/>
        <v>4.0593803459741092E-3</v>
      </c>
      <c r="AK243" s="5">
        <f t="shared" si="418"/>
        <v>1.2745147819120935E-3</v>
      </c>
      <c r="AL243" s="5">
        <f t="shared" si="419"/>
        <v>1.3081416277559875E-5</v>
      </c>
      <c r="AM243" s="5">
        <f t="shared" si="420"/>
        <v>7.5744383371514445E-4</v>
      </c>
      <c r="AN243" s="5">
        <f t="shared" si="421"/>
        <v>8.7628938310033795E-4</v>
      </c>
      <c r="AO243" s="5">
        <f t="shared" si="422"/>
        <v>5.0689110449815393E-4</v>
      </c>
      <c r="AP243" s="5">
        <f t="shared" si="423"/>
        <v>1.9547468889809119E-4</v>
      </c>
      <c r="AQ243" s="5">
        <f t="shared" si="424"/>
        <v>5.6536335409213209E-5</v>
      </c>
      <c r="AR243" s="5">
        <f t="shared" si="425"/>
        <v>2.117405700149632E-3</v>
      </c>
      <c r="AS243" s="5">
        <f t="shared" si="426"/>
        <v>1.9943917303699068E-3</v>
      </c>
      <c r="AT243" s="5">
        <f t="shared" si="427"/>
        <v>9.3926222402414023E-4</v>
      </c>
      <c r="AU243" s="5">
        <f t="shared" si="428"/>
        <v>2.9489810921453139E-4</v>
      </c>
      <c r="AV243" s="5">
        <f t="shared" si="429"/>
        <v>6.9441386489799787E-5</v>
      </c>
      <c r="AW243" s="5">
        <f t="shared" si="430"/>
        <v>3.9596405909652974E-7</v>
      </c>
      <c r="AX243" s="5">
        <f t="shared" si="431"/>
        <v>1.1890649314193063E-4</v>
      </c>
      <c r="AY243" s="5">
        <f t="shared" si="432"/>
        <v>1.3756333193828949E-4</v>
      </c>
      <c r="AZ243" s="5">
        <f t="shared" si="433"/>
        <v>7.9573746537861984E-5</v>
      </c>
      <c r="BA243" s="5">
        <f t="shared" si="434"/>
        <v>3.0686380587293936E-5</v>
      </c>
      <c r="BB243" s="5">
        <f t="shared" si="435"/>
        <v>8.8752948791364461E-6</v>
      </c>
      <c r="BC243" s="5">
        <f t="shared" si="436"/>
        <v>2.0535718500276076E-6</v>
      </c>
      <c r="BD243" s="5">
        <f t="shared" si="437"/>
        <v>4.082723259836788E-4</v>
      </c>
      <c r="BE243" s="5">
        <f t="shared" si="438"/>
        <v>3.8455311167963433E-4</v>
      </c>
      <c r="BF243" s="5">
        <f t="shared" si="439"/>
        <v>1.8110595096813034E-4</v>
      </c>
      <c r="BG243" s="5">
        <f t="shared" si="440"/>
        <v>5.6861439906720463E-5</v>
      </c>
      <c r="BH243" s="5">
        <f t="shared" si="441"/>
        <v>1.3389496580517691E-5</v>
      </c>
      <c r="BI243" s="5">
        <f t="shared" si="442"/>
        <v>2.5223225999734991E-6</v>
      </c>
      <c r="BJ243" s="8">
        <f t="shared" si="443"/>
        <v>0.29621188722774955</v>
      </c>
      <c r="BK243" s="8">
        <f t="shared" si="444"/>
        <v>0.29745445737985238</v>
      </c>
      <c r="BL243" s="8">
        <f t="shared" si="445"/>
        <v>0.37457129999651206</v>
      </c>
      <c r="BM243" s="8">
        <f t="shared" si="446"/>
        <v>0.34978720405711067</v>
      </c>
      <c r="BN243" s="8">
        <f t="shared" si="447"/>
        <v>0.6499535185260904</v>
      </c>
    </row>
    <row r="244" spans="1:66" x14ac:dyDescent="0.25">
      <c r="A244" t="s">
        <v>340</v>
      </c>
      <c r="B244" t="s">
        <v>353</v>
      </c>
      <c r="C244" t="s">
        <v>413</v>
      </c>
      <c r="D244" s="11">
        <v>44380</v>
      </c>
      <c r="E244">
        <f>VLOOKUP(A244,home!$A$2:$E$405,3,FALSE)</f>
        <v>1.33793103448276</v>
      </c>
      <c r="F244">
        <f>VLOOKUP(B244,home!$B$2:$E$405,3,FALSE)</f>
        <v>1.49</v>
      </c>
      <c r="G244">
        <f>VLOOKUP(C244,away!$B$2:$E$405,4,FALSE)</f>
        <v>0.7</v>
      </c>
      <c r="H244">
        <f>VLOOKUP(A244,away!$A$2:$E$405,3,FALSE)</f>
        <v>1.1275862068965501</v>
      </c>
      <c r="I244">
        <f>VLOOKUP(C244,away!$B$2:$E$405,3,FALSE)</f>
        <v>1.3</v>
      </c>
      <c r="J244">
        <f>VLOOKUP(B244,home!$B$2:$E$405,4,FALSE)</f>
        <v>0.53</v>
      </c>
      <c r="K244" s="3">
        <f t="shared" si="392"/>
        <v>1.3954620689655186</v>
      </c>
      <c r="L244" s="3">
        <f t="shared" si="393"/>
        <v>0.77690689655172307</v>
      </c>
      <c r="M244" s="5">
        <f t="shared" si="394"/>
        <v>0.11390745420294943</v>
      </c>
      <c r="N244" s="5">
        <f t="shared" si="395"/>
        <v>0.15895353171264284</v>
      </c>
      <c r="O244" s="5">
        <f t="shared" si="396"/>
        <v>8.8495486738920978E-2</v>
      </c>
      <c r="P244" s="5">
        <f t="shared" si="397"/>
        <v>0.12349209501880526</v>
      </c>
      <c r="Q244" s="5">
        <f t="shared" si="398"/>
        <v>0.11090681211655043</v>
      </c>
      <c r="R244" s="5">
        <f t="shared" si="399"/>
        <v>3.4376376980584621E-2</v>
      </c>
      <c r="S244" s="5">
        <f t="shared" si="400"/>
        <v>3.3470806715077017E-2</v>
      </c>
      <c r="T244" s="5">
        <f t="shared" si="401"/>
        <v>8.6164267207914244E-2</v>
      </c>
      <c r="U244" s="5">
        <f t="shared" si="402"/>
        <v>4.7970930144865233E-2</v>
      </c>
      <c r="V244" s="5">
        <f t="shared" si="403"/>
        <v>4.0319086442557658E-3</v>
      </c>
      <c r="W244" s="5">
        <f t="shared" si="404"/>
        <v>5.1588749832843825E-2</v>
      </c>
      <c r="X244" s="5">
        <f t="shared" si="405"/>
        <v>4.0079655529617925E-2</v>
      </c>
      <c r="Y244" s="5">
        <f t="shared" si="406"/>
        <v>1.5569080396188779E-2</v>
      </c>
      <c r="Z244" s="5">
        <f t="shared" si="407"/>
        <v>8.9024147848926986E-3</v>
      </c>
      <c r="AA244" s="5">
        <f t="shared" si="408"/>
        <v>1.2422982154515585E-2</v>
      </c>
      <c r="AB244" s="5">
        <f t="shared" si="409"/>
        <v>8.6679001900310196E-3</v>
      </c>
      <c r="AC244" s="5">
        <f t="shared" si="410"/>
        <v>2.7319812434994852E-4</v>
      </c>
      <c r="AD244" s="5">
        <f t="shared" si="411"/>
        <v>1.7997535894271197E-2</v>
      </c>
      <c r="AE244" s="5">
        <f t="shared" si="412"/>
        <v>1.3982409757196477E-2</v>
      </c>
      <c r="AF244" s="5">
        <f t="shared" si="413"/>
        <v>5.4315152853890219E-3</v>
      </c>
      <c r="AG244" s="5">
        <f t="shared" si="414"/>
        <v>1.4065938946482774E-3</v>
      </c>
      <c r="AH244" s="5">
        <f t="shared" si="415"/>
        <v>1.7290868605867899E-3</v>
      </c>
      <c r="AI244" s="5">
        <f t="shared" si="416"/>
        <v>2.4128751278955345E-3</v>
      </c>
      <c r="AJ244" s="5">
        <f t="shared" si="417"/>
        <v>1.6835378590642721E-3</v>
      </c>
      <c r="AK244" s="5">
        <f t="shared" si="418"/>
        <v>7.8310440799720282E-4</v>
      </c>
      <c r="AL244" s="5">
        <f t="shared" si="419"/>
        <v>1.184744544323584E-5</v>
      </c>
      <c r="AM244" s="5">
        <f t="shared" si="420"/>
        <v>5.0229757350601714E-3</v>
      </c>
      <c r="AN244" s="5">
        <f t="shared" si="421"/>
        <v>3.9023844897802082E-3</v>
      </c>
      <c r="AO244" s="5">
        <f t="shared" si="422"/>
        <v>1.5158947115533599E-3</v>
      </c>
      <c r="AP244" s="5">
        <f t="shared" si="423"/>
        <v>3.9256968528403015E-4</v>
      </c>
      <c r="AQ244" s="5">
        <f t="shared" si="424"/>
        <v>7.6247523968575603E-5</v>
      </c>
      <c r="AR244" s="5">
        <f t="shared" si="425"/>
        <v>2.68667901345369E-4</v>
      </c>
      <c r="AS244" s="5">
        <f t="shared" si="426"/>
        <v>3.7491586547603239E-4</v>
      </c>
      <c r="AT244" s="5">
        <f t="shared" si="427"/>
        <v>2.6159043466259121E-4</v>
      </c>
      <c r="AU244" s="5">
        <f t="shared" si="428"/>
        <v>1.2167984305861626E-4</v>
      </c>
      <c r="AV244" s="5">
        <f t="shared" si="429"/>
        <v>4.2449901386494057E-5</v>
      </c>
      <c r="AW244" s="5">
        <f t="shared" si="430"/>
        <v>3.5678717054505587E-7</v>
      </c>
      <c r="AX244" s="5">
        <f t="shared" si="431"/>
        <v>1.1682286852684434E-3</v>
      </c>
      <c r="AY244" s="5">
        <f t="shared" si="432"/>
        <v>9.0760492233460616E-4</v>
      </c>
      <c r="AZ244" s="5">
        <f t="shared" si="433"/>
        <v>3.5256226175302312E-4</v>
      </c>
      <c r="BA244" s="5">
        <f t="shared" si="434"/>
        <v>9.1302684206599175E-5</v>
      </c>
      <c r="BB244" s="5">
        <f t="shared" si="435"/>
        <v>1.7733421258447739E-5</v>
      </c>
      <c r="BC244" s="5">
        <f t="shared" si="436"/>
        <v>2.7554434550289974E-6</v>
      </c>
      <c r="BD244" s="5">
        <f t="shared" si="437"/>
        <v>3.4788324239549177E-5</v>
      </c>
      <c r="BE244" s="5">
        <f t="shared" si="438"/>
        <v>4.8545786919164593E-5</v>
      </c>
      <c r="BF244" s="5">
        <f t="shared" si="439"/>
        <v>3.387190212688833E-5</v>
      </c>
      <c r="BG244" s="5">
        <f t="shared" si="440"/>
        <v>1.5755651540595043E-5</v>
      </c>
      <c r="BH244" s="5">
        <f t="shared" si="441"/>
        <v>5.4966035241846291E-6</v>
      </c>
      <c r="BI244" s="5">
        <f t="shared" si="442"/>
        <v>1.5340603452283678E-6</v>
      </c>
      <c r="BJ244" s="8">
        <f t="shared" si="443"/>
        <v>0.5155304111911857</v>
      </c>
      <c r="BK244" s="8">
        <f t="shared" si="444"/>
        <v>0.27609491507321532</v>
      </c>
      <c r="BL244" s="8">
        <f t="shared" si="445"/>
        <v>0.19975157673908595</v>
      </c>
      <c r="BM244" s="8">
        <f t="shared" si="446"/>
        <v>0.36924031288276182</v>
      </c>
      <c r="BN244" s="8">
        <f t="shared" si="447"/>
        <v>0.63013175677045352</v>
      </c>
    </row>
    <row r="245" spans="1:66" x14ac:dyDescent="0.25">
      <c r="A245" t="s">
        <v>340</v>
      </c>
      <c r="B245" t="s">
        <v>418</v>
      </c>
      <c r="C245" t="s">
        <v>394</v>
      </c>
      <c r="D245" s="11">
        <v>44380</v>
      </c>
      <c r="E245">
        <f>VLOOKUP(A245,home!$A$2:$E$405,3,FALSE)</f>
        <v>1.33793103448276</v>
      </c>
      <c r="F245">
        <f>VLOOKUP(B245,home!$B$2:$E$405,3,FALSE)</f>
        <v>1.25</v>
      </c>
      <c r="G245">
        <f>VLOOKUP(C245,away!$B$2:$E$405,4,FALSE)</f>
        <v>1.07</v>
      </c>
      <c r="H245">
        <f>VLOOKUP(A245,away!$A$2:$E$405,3,FALSE)</f>
        <v>1.1275862068965501</v>
      </c>
      <c r="I245">
        <f>VLOOKUP(C245,away!$B$2:$E$405,3,FALSE)</f>
        <v>0.8</v>
      </c>
      <c r="J245">
        <f>VLOOKUP(B245,home!$B$2:$E$405,4,FALSE)</f>
        <v>1.01</v>
      </c>
      <c r="K245" s="3">
        <f t="shared" si="392"/>
        <v>1.7894827586206916</v>
      </c>
      <c r="L245" s="3">
        <f t="shared" si="393"/>
        <v>0.91108965517241258</v>
      </c>
      <c r="M245" s="5">
        <f t="shared" si="394"/>
        <v>6.7167054385381245E-2</v>
      </c>
      <c r="N245" s="5">
        <f t="shared" si="395"/>
        <v>0.12019428576997804</v>
      </c>
      <c r="O245" s="5">
        <f t="shared" si="396"/>
        <v>6.1195208418923674E-2</v>
      </c>
      <c r="P245" s="5">
        <f t="shared" si="397"/>
        <v>0.10950777037586371</v>
      </c>
      <c r="Q245" s="5">
        <f t="shared" si="398"/>
        <v>0.10754280103505207</v>
      </c>
      <c r="R245" s="5">
        <f t="shared" si="399"/>
        <v>2.7877160668300541E-2</v>
      </c>
      <c r="S245" s="5">
        <f t="shared" si="400"/>
        <v>4.463479857210665E-2</v>
      </c>
      <c r="T245" s="5">
        <f t="shared" si="401"/>
        <v>9.7981133511300958E-2</v>
      </c>
      <c r="U245" s="5">
        <f t="shared" si="402"/>
        <v>4.9885698375222692E-2</v>
      </c>
      <c r="V245" s="5">
        <f t="shared" si="403"/>
        <v>8.0857387227083032E-3</v>
      </c>
      <c r="W245" s="5">
        <f t="shared" si="404"/>
        <v>6.4148662755333707E-2</v>
      </c>
      <c r="X245" s="5">
        <f t="shared" si="405"/>
        <v>5.8445183029528378E-2</v>
      </c>
      <c r="Y245" s="5">
        <f t="shared" si="406"/>
        <v>2.662440082643077E-2</v>
      </c>
      <c r="Z245" s="5">
        <f t="shared" si="407"/>
        <v>8.4661975668226305E-3</v>
      </c>
      <c r="AA245" s="5">
        <f t="shared" si="408"/>
        <v>1.5150114576905547E-2</v>
      </c>
      <c r="AB245" s="5">
        <f t="shared" si="409"/>
        <v>1.355543441325025E-2</v>
      </c>
      <c r="AC245" s="5">
        <f t="shared" si="410"/>
        <v>8.2392627928600871E-4</v>
      </c>
      <c r="AD245" s="5">
        <f t="shared" si="411"/>
        <v>2.8698231497310749E-2</v>
      </c>
      <c r="AE245" s="5">
        <f t="shared" si="412"/>
        <v>2.614666183894292E-2</v>
      </c>
      <c r="AF245" s="5">
        <f t="shared" si="413"/>
        <v>1.1910976559376091E-2</v>
      </c>
      <c r="AG245" s="5">
        <f t="shared" si="414"/>
        <v>3.6173225087495512E-3</v>
      </c>
      <c r="AH245" s="5">
        <f t="shared" si="415"/>
        <v>1.9283662554444867E-3</v>
      </c>
      <c r="AI245" s="5">
        <f t="shared" si="416"/>
        <v>3.4507781664238533E-3</v>
      </c>
      <c r="AJ245" s="5">
        <f t="shared" si="417"/>
        <v>3.0875540163201056E-3</v>
      </c>
      <c r="AK245" s="5">
        <f t="shared" si="418"/>
        <v>1.8417082261716327E-3</v>
      </c>
      <c r="AL245" s="5">
        <f t="shared" si="419"/>
        <v>5.3732491695112672E-5</v>
      </c>
      <c r="AM245" s="5">
        <f t="shared" si="420"/>
        <v>1.0270998093468566E-2</v>
      </c>
      <c r="AN245" s="5">
        <f t="shared" si="421"/>
        <v>9.3578001112547826E-3</v>
      </c>
      <c r="AO245" s="5">
        <f t="shared" si="422"/>
        <v>4.2628974382677414E-3</v>
      </c>
      <c r="AP245" s="5">
        <f t="shared" si="423"/>
        <v>1.2946272523555729E-3</v>
      </c>
      <c r="AQ245" s="5">
        <f t="shared" si="424"/>
        <v>2.9488037423136169E-4</v>
      </c>
      <c r="AR245" s="5">
        <f t="shared" si="425"/>
        <v>3.5138290934380692E-4</v>
      </c>
      <c r="AS245" s="5">
        <f t="shared" si="426"/>
        <v>6.2879365794471997E-4</v>
      </c>
      <c r="AT245" s="5">
        <f t="shared" si="427"/>
        <v>5.6260770481105676E-4</v>
      </c>
      <c r="AU245" s="5">
        <f t="shared" si="428"/>
        <v>3.3559226254218185E-4</v>
      </c>
      <c r="AV245" s="5">
        <f t="shared" si="429"/>
        <v>1.5013414193643576E-4</v>
      </c>
      <c r="AW245" s="5">
        <f t="shared" si="430"/>
        <v>2.4334538446773879E-6</v>
      </c>
      <c r="AX245" s="5">
        <f t="shared" si="431"/>
        <v>3.0632956670146676E-3</v>
      </c>
      <c r="AY245" s="5">
        <f t="shared" si="432"/>
        <v>2.7909369929515391E-3</v>
      </c>
      <c r="AZ245" s="5">
        <f t="shared" si="433"/>
        <v>1.2713969112580737E-3</v>
      </c>
      <c r="BA245" s="5">
        <f t="shared" si="434"/>
        <v>3.8611885782179636E-4</v>
      </c>
      <c r="BB245" s="5">
        <f t="shared" si="435"/>
        <v>8.7947224257106554E-5</v>
      </c>
      <c r="BC245" s="5">
        <f t="shared" si="436"/>
        <v>1.6025561244355613E-5</v>
      </c>
      <c r="BD245" s="5">
        <f t="shared" si="437"/>
        <v>5.3356888951254657E-5</v>
      </c>
      <c r="BE245" s="5">
        <f t="shared" si="438"/>
        <v>9.5481232831909083E-5</v>
      </c>
      <c r="BF245" s="5">
        <f t="shared" si="439"/>
        <v>8.5431009962274633E-5</v>
      </c>
      <c r="BG245" s="5">
        <f t="shared" si="440"/>
        <v>5.0959106459681E-5</v>
      </c>
      <c r="BH245" s="5">
        <f t="shared" si="441"/>
        <v>2.279761060107887E-5</v>
      </c>
      <c r="BI245" s="5">
        <f t="shared" si="442"/>
        <v>8.1591862216757828E-6</v>
      </c>
      <c r="BJ245" s="8">
        <f t="shared" si="443"/>
        <v>0.57840658381612864</v>
      </c>
      <c r="BK245" s="8">
        <f t="shared" si="444"/>
        <v>0.23306395781999256</v>
      </c>
      <c r="BL245" s="8">
        <f t="shared" si="445"/>
        <v>0.18031671882856887</v>
      </c>
      <c r="BM245" s="8">
        <f t="shared" si="446"/>
        <v>0.50398067383890677</v>
      </c>
      <c r="BN245" s="8">
        <f t="shared" si="447"/>
        <v>0.49348428065349931</v>
      </c>
    </row>
    <row r="246" spans="1:66" x14ac:dyDescent="0.25">
      <c r="A246" t="s">
        <v>340</v>
      </c>
      <c r="B246" t="s">
        <v>352</v>
      </c>
      <c r="C246" t="s">
        <v>387</v>
      </c>
      <c r="D246" s="11">
        <v>44380</v>
      </c>
      <c r="E246">
        <f>VLOOKUP(A246,home!$A$2:$E$405,3,FALSE)</f>
        <v>1.33793103448276</v>
      </c>
      <c r="F246">
        <f>VLOOKUP(B246,home!$B$2:$E$405,3,FALSE)</f>
        <v>1.23</v>
      </c>
      <c r="G246">
        <f>VLOOKUP(C246,away!$B$2:$E$405,4,FALSE)</f>
        <v>1.6</v>
      </c>
      <c r="H246">
        <f>VLOOKUP(A246,away!$A$2:$E$405,3,FALSE)</f>
        <v>1.1275862068965501</v>
      </c>
      <c r="I246">
        <f>VLOOKUP(C246,away!$B$2:$E$405,3,FALSE)</f>
        <v>0.75</v>
      </c>
      <c r="J246">
        <f>VLOOKUP(B246,home!$B$2:$E$405,4,FALSE)</f>
        <v>0.82</v>
      </c>
      <c r="K246" s="3">
        <f t="shared" si="392"/>
        <v>2.6330482758620715</v>
      </c>
      <c r="L246" s="3">
        <f t="shared" si="393"/>
        <v>0.69346551724137828</v>
      </c>
      <c r="M246" s="5">
        <f t="shared" si="394"/>
        <v>3.5918104998601465E-2</v>
      </c>
      <c r="N246" s="5">
        <f t="shared" si="395"/>
        <v>9.4574104438800446E-2</v>
      </c>
      <c r="O246" s="5">
        <f t="shared" si="396"/>
        <v>2.4907967261185302E-2</v>
      </c>
      <c r="P246" s="5">
        <f t="shared" si="397"/>
        <v>6.5583880252292878E-2</v>
      </c>
      <c r="Q246" s="5">
        <f t="shared" si="398"/>
        <v>0.12450909131689153</v>
      </c>
      <c r="R246" s="5">
        <f t="shared" si="399"/>
        <v>8.6364082001045891E-3</v>
      </c>
      <c r="S246" s="5">
        <f t="shared" si="400"/>
        <v>2.9937863851075722E-2</v>
      </c>
      <c r="T246" s="5">
        <f t="shared" si="401"/>
        <v>8.6342761411322189E-2</v>
      </c>
      <c r="U246" s="5">
        <f t="shared" si="402"/>
        <v>2.2740079720926447E-2</v>
      </c>
      <c r="V246" s="5">
        <f t="shared" si="403"/>
        <v>6.0738210434073967E-3</v>
      </c>
      <c r="W246" s="5">
        <f t="shared" si="404"/>
        <v>0.10927948274036482</v>
      </c>
      <c r="X246" s="5">
        <f t="shared" si="405"/>
        <v>7.5781553022417361E-2</v>
      </c>
      <c r="Y246" s="5">
        <f t="shared" si="406"/>
        <v>2.627594693202279E-2</v>
      </c>
      <c r="Z246" s="5">
        <f t="shared" si="407"/>
        <v>1.99635042653107E-3</v>
      </c>
      <c r="AA246" s="5">
        <f t="shared" si="408"/>
        <v>5.2564870485941441E-3</v>
      </c>
      <c r="AB246" s="5">
        <f t="shared" si="409"/>
        <v>6.9202920801960622E-3</v>
      </c>
      <c r="AC246" s="5">
        <f t="shared" si="410"/>
        <v>6.931475644389464E-4</v>
      </c>
      <c r="AD246" s="5">
        <f t="shared" si="411"/>
        <v>7.1934538404154147E-2</v>
      </c>
      <c r="AE246" s="5">
        <f t="shared" si="412"/>
        <v>4.9884121881956546E-2</v>
      </c>
      <c r="AF246" s="5">
        <f t="shared" si="413"/>
        <v>1.7296459191501475E-2</v>
      </c>
      <c r="AG246" s="5">
        <f t="shared" si="414"/>
        <v>3.9981660065596539E-3</v>
      </c>
      <c r="AH246" s="5">
        <f t="shared" si="415"/>
        <v>3.4610004528235356E-4</v>
      </c>
      <c r="AI246" s="5">
        <f t="shared" si="416"/>
        <v>9.1129812750648589E-4</v>
      </c>
      <c r="AJ246" s="5">
        <f t="shared" si="417"/>
        <v>1.1997459817136436E-3</v>
      </c>
      <c r="AK246" s="5">
        <f t="shared" si="418"/>
        <v>1.0529963628745193E-3</v>
      </c>
      <c r="AL246" s="5">
        <f t="shared" si="419"/>
        <v>5.0625506958234395E-5</v>
      </c>
      <c r="AM246" s="5">
        <f t="shared" si="420"/>
        <v>3.7881422463998379E-2</v>
      </c>
      <c r="AN246" s="5">
        <f t="shared" si="421"/>
        <v>2.6269460222835803E-2</v>
      </c>
      <c r="AO246" s="5">
        <f t="shared" si="422"/>
        <v>9.1084824105403198E-3</v>
      </c>
      <c r="AP246" s="5">
        <f t="shared" si="423"/>
        <v>2.1054728220364465E-3</v>
      </c>
      <c r="AQ246" s="5">
        <f t="shared" si="424"/>
        <v>3.6501819989279209E-4</v>
      </c>
      <c r="AR246" s="5">
        <f t="shared" si="425"/>
        <v>4.8001689383798368E-5</v>
      </c>
      <c r="AS246" s="5">
        <f t="shared" si="426"/>
        <v>1.26390765470477E-4</v>
      </c>
      <c r="AT246" s="5">
        <f t="shared" si="427"/>
        <v>1.6639649355346348E-4</v>
      </c>
      <c r="AU246" s="5">
        <f t="shared" si="428"/>
        <v>1.4604333348681376E-4</v>
      </c>
      <c r="AV246" s="5">
        <f t="shared" si="429"/>
        <v>9.6134786859651138E-5</v>
      </c>
      <c r="AW246" s="5">
        <f t="shared" si="430"/>
        <v>2.5677372225493908E-6</v>
      </c>
      <c r="AX246" s="5">
        <f t="shared" si="431"/>
        <v>1.662393568433897E-2</v>
      </c>
      <c r="AY246" s="5">
        <f t="shared" si="432"/>
        <v>1.152812615792753E-2</v>
      </c>
      <c r="AZ246" s="5">
        <f t="shared" si="433"/>
        <v>3.9971789844655383E-3</v>
      </c>
      <c r="BA246" s="5">
        <f t="shared" si="434"/>
        <v>9.2396859732292056E-4</v>
      </c>
      <c r="BB246" s="5">
        <f t="shared" si="435"/>
        <v>1.6018509031433243E-4</v>
      </c>
      <c r="BC246" s="5">
        <f t="shared" si="436"/>
        <v>2.2216567301837094E-5</v>
      </c>
      <c r="BD246" s="5">
        <f t="shared" si="437"/>
        <v>5.5479193928326155E-6</v>
      </c>
      <c r="BE246" s="5">
        <f t="shared" si="438"/>
        <v>1.4607939591919669E-5</v>
      </c>
      <c r="BF246" s="5">
        <f t="shared" si="439"/>
        <v>1.9231705078200692E-5</v>
      </c>
      <c r="BG246" s="5">
        <f t="shared" si="440"/>
        <v>1.6879335966014725E-5</v>
      </c>
      <c r="BH246" s="5">
        <f t="shared" si="441"/>
        <v>1.1111026615752932E-5</v>
      </c>
      <c r="BI246" s="5">
        <f t="shared" si="442"/>
        <v>5.851173894733165E-6</v>
      </c>
      <c r="BJ246" s="8">
        <f t="shared" si="443"/>
        <v>0.76886169254696579</v>
      </c>
      <c r="BK246" s="8">
        <f t="shared" si="444"/>
        <v>0.14978556937470217</v>
      </c>
      <c r="BL246" s="8">
        <f t="shared" si="445"/>
        <v>7.2627570997677207E-2</v>
      </c>
      <c r="BM246" s="8">
        <f t="shared" si="446"/>
        <v>0.62761606845729501</v>
      </c>
      <c r="BN246" s="8">
        <f t="shared" si="447"/>
        <v>0.35412955646787619</v>
      </c>
    </row>
    <row r="247" spans="1:66" x14ac:dyDescent="0.25">
      <c r="A247" t="s">
        <v>342</v>
      </c>
      <c r="B247" t="s">
        <v>399</v>
      </c>
      <c r="C247" t="s">
        <v>414</v>
      </c>
      <c r="D247" s="11">
        <v>44380</v>
      </c>
      <c r="E247">
        <f>VLOOKUP(A247,home!$A$2:$E$405,3,FALSE)</f>
        <v>1.1828254847645401</v>
      </c>
      <c r="F247">
        <f>VLOOKUP(B247,home!$B$2:$E$405,3,FALSE)</f>
        <v>0.74</v>
      </c>
      <c r="G247">
        <f>VLOOKUP(C247,away!$B$2:$E$405,4,FALSE)</f>
        <v>1.04</v>
      </c>
      <c r="H247">
        <f>VLOOKUP(A247,away!$A$2:$E$405,3,FALSE)</f>
        <v>0.86980609418282495</v>
      </c>
      <c r="I247">
        <f>VLOOKUP(C247,away!$B$2:$E$405,3,FALSE)</f>
        <v>0.75</v>
      </c>
      <c r="J247">
        <f>VLOOKUP(B247,home!$B$2:$E$405,4,FALSE)</f>
        <v>1.37</v>
      </c>
      <c r="K247" s="3">
        <f t="shared" si="392"/>
        <v>0.91030249307479005</v>
      </c>
      <c r="L247" s="3">
        <f t="shared" si="393"/>
        <v>0.89372576177285279</v>
      </c>
      <c r="M247" s="5">
        <f t="shared" si="394"/>
        <v>0.16463436151386085</v>
      </c>
      <c r="N247" s="5">
        <f t="shared" si="395"/>
        <v>0.14986706973184377</v>
      </c>
      <c r="O247" s="5">
        <f t="shared" si="396"/>
        <v>0.14713797015796248</v>
      </c>
      <c r="P247" s="5">
        <f t="shared" si="397"/>
        <v>0.13394006106075731</v>
      </c>
      <c r="Q247" s="5">
        <f t="shared" si="398"/>
        <v>6.8212183603355389E-2</v>
      </c>
      <c r="R247" s="5">
        <f t="shared" si="399"/>
        <v>6.575049723256815E-2</v>
      </c>
      <c r="S247" s="5">
        <f t="shared" si="400"/>
        <v>2.724209544106776E-2</v>
      </c>
      <c r="T247" s="5">
        <f t="shared" si="401"/>
        <v>6.0962985753098491E-2</v>
      </c>
      <c r="U247" s="5">
        <f t="shared" si="402"/>
        <v>5.9852841551713873E-2</v>
      </c>
      <c r="V247" s="5">
        <f t="shared" si="403"/>
        <v>2.4625667403192718E-3</v>
      </c>
      <c r="W247" s="5">
        <f t="shared" si="404"/>
        <v>2.069790693073658E-2</v>
      </c>
      <c r="X247" s="5">
        <f t="shared" si="405"/>
        <v>1.8498252638776157E-2</v>
      </c>
      <c r="Y247" s="5">
        <f t="shared" si="406"/>
        <v>8.266182465528453E-3</v>
      </c>
      <c r="Z247" s="5">
        <f t="shared" si="407"/>
        <v>1.9587637742040278E-2</v>
      </c>
      <c r="AA247" s="5">
        <f t="shared" si="408"/>
        <v>1.7830675470025113E-2</v>
      </c>
      <c r="AB247" s="5">
        <f t="shared" si="409"/>
        <v>8.1156541667856824E-3</v>
      </c>
      <c r="AC247" s="5">
        <f t="shared" si="410"/>
        <v>1.2521548377401756E-4</v>
      </c>
      <c r="AD247" s="5">
        <f t="shared" si="411"/>
        <v>4.7103390701198709E-3</v>
      </c>
      <c r="AE247" s="5">
        <f t="shared" si="412"/>
        <v>4.2097513736513116E-3</v>
      </c>
      <c r="AF247" s="5">
        <f t="shared" si="413"/>
        <v>1.8811816266454161E-3</v>
      </c>
      <c r="AG247" s="5">
        <f t="shared" si="414"/>
        <v>5.6042016076892308E-4</v>
      </c>
      <c r="AH247" s="5">
        <f t="shared" si="415"/>
        <v>4.3764941155839069E-3</v>
      </c>
      <c r="AI247" s="5">
        <f t="shared" si="416"/>
        <v>3.9839335043431786E-3</v>
      </c>
      <c r="AJ247" s="5">
        <f t="shared" si="417"/>
        <v>1.8132923006238899E-3</v>
      </c>
      <c r="AK247" s="5">
        <f t="shared" si="418"/>
        <v>5.5021483397708296E-4</v>
      </c>
      <c r="AL247" s="5">
        <f t="shared" si="419"/>
        <v>4.0748163113038069E-6</v>
      </c>
      <c r="AM247" s="5">
        <f t="shared" si="420"/>
        <v>8.5756667975154166E-4</v>
      </c>
      <c r="AN247" s="5">
        <f t="shared" si="421"/>
        <v>7.6642943413196259E-4</v>
      </c>
      <c r="AO247" s="5">
        <f t="shared" si="422"/>
        <v>3.4248886493236234E-4</v>
      </c>
      <c r="AP247" s="5">
        <f t="shared" si="423"/>
        <v>1.020303739034651E-4</v>
      </c>
      <c r="AQ247" s="5">
        <f t="shared" si="424"/>
        <v>2.2796793410210832E-5</v>
      </c>
      <c r="AR247" s="5">
        <f t="shared" si="425"/>
        <v>7.8227710746892715E-4</v>
      </c>
      <c r="AS247" s="5">
        <f t="shared" si="426"/>
        <v>7.1210880120429988E-4</v>
      </c>
      <c r="AT247" s="5">
        <f t="shared" si="427"/>
        <v>3.2411720853838709E-4</v>
      </c>
      <c r="AU247" s="5">
        <f t="shared" si="428"/>
        <v>9.8348234326978476E-5</v>
      </c>
      <c r="AV247" s="5">
        <f t="shared" si="429"/>
        <v>2.2381660724338036E-5</v>
      </c>
      <c r="AW247" s="5">
        <f t="shared" si="430"/>
        <v>9.2086410375760518E-8</v>
      </c>
      <c r="AX247" s="5">
        <f t="shared" si="431"/>
        <v>1.3010751442594967E-4</v>
      </c>
      <c r="AY247" s="5">
        <f t="shared" si="432"/>
        <v>1.1628043744270428E-4</v>
      </c>
      <c r="AZ247" s="5">
        <f t="shared" si="433"/>
        <v>5.1961411266380725E-5</v>
      </c>
      <c r="BA247" s="5">
        <f t="shared" si="434"/>
        <v>1.5479750622279538E-5</v>
      </c>
      <c r="BB247" s="5">
        <f t="shared" si="435"/>
        <v>3.4586629792376424E-6</v>
      </c>
      <c r="BC247" s="5">
        <f t="shared" si="436"/>
        <v>6.1821924116694552E-7</v>
      </c>
      <c r="BD247" s="5">
        <f t="shared" si="437"/>
        <v>1.1652353396502173E-4</v>
      </c>
      <c r="BE247" s="5">
        <f t="shared" si="438"/>
        <v>1.0607166347024425E-4</v>
      </c>
      <c r="BF247" s="5">
        <f t="shared" si="439"/>
        <v>4.8278649850776734E-5</v>
      </c>
      <c r="BG247" s="5">
        <f t="shared" si="440"/>
        <v>1.4649391773815637E-5</v>
      </c>
      <c r="BH247" s="5">
        <f t="shared" si="441"/>
        <v>3.3338444634334236E-6</v>
      </c>
      <c r="BI247" s="5">
        <f t="shared" si="442"/>
        <v>6.069613853174064E-7</v>
      </c>
      <c r="BJ247" s="8">
        <f t="shared" si="443"/>
        <v>0.34027549149663167</v>
      </c>
      <c r="BK247" s="8">
        <f t="shared" si="444"/>
        <v>0.32852465549353327</v>
      </c>
      <c r="BL247" s="8">
        <f t="shared" si="445"/>
        <v>0.31164027039075487</v>
      </c>
      <c r="BM247" s="8">
        <f t="shared" si="446"/>
        <v>0.27036972347157978</v>
      </c>
      <c r="BN247" s="8">
        <f t="shared" si="447"/>
        <v>0.72954214330034795</v>
      </c>
    </row>
    <row r="248" spans="1:66" x14ac:dyDescent="0.25">
      <c r="A248" t="s">
        <v>342</v>
      </c>
      <c r="B248" t="s">
        <v>409</v>
      </c>
      <c r="C248" t="s">
        <v>420</v>
      </c>
      <c r="D248" s="11">
        <v>44380</v>
      </c>
      <c r="E248">
        <f>VLOOKUP(A248,home!$A$2:$E$405,3,FALSE)</f>
        <v>1.1828254847645401</v>
      </c>
      <c r="F248">
        <f>VLOOKUP(B248,home!$B$2:$E$405,3,FALSE)</f>
        <v>1.1599999999999999</v>
      </c>
      <c r="G248">
        <f>VLOOKUP(C248,away!$B$2:$E$405,4,FALSE)</f>
        <v>0.74</v>
      </c>
      <c r="H248">
        <f>VLOOKUP(A248,away!$A$2:$E$405,3,FALSE)</f>
        <v>0.86980609418282495</v>
      </c>
      <c r="I248">
        <f>VLOOKUP(C248,away!$B$2:$E$405,3,FALSE)</f>
        <v>0.79</v>
      </c>
      <c r="J248">
        <f>VLOOKUP(B248,home!$B$2:$E$405,4,FALSE)</f>
        <v>1.22</v>
      </c>
      <c r="K248" s="3">
        <f t="shared" si="392"/>
        <v>1.0153373961218812</v>
      </c>
      <c r="L248" s="3">
        <f t="shared" si="393"/>
        <v>0.83831911357340672</v>
      </c>
      <c r="M248" s="5">
        <f t="shared" si="394"/>
        <v>0.15666327694597196</v>
      </c>
      <c r="N248" s="5">
        <f t="shared" si="395"/>
        <v>0.15906608368224431</v>
      </c>
      <c r="O248" s="5">
        <f t="shared" si="396"/>
        <v>0.13133381945885234</v>
      </c>
      <c r="P248" s="5">
        <f t="shared" si="397"/>
        <v>0.13334813827209238</v>
      </c>
      <c r="Q248" s="5">
        <f t="shared" si="398"/>
        <v>8.0752871608617591E-2</v>
      </c>
      <c r="R248" s="5">
        <f t="shared" si="399"/>
        <v>5.5049825555477452E-2</v>
      </c>
      <c r="S248" s="5">
        <f t="shared" si="400"/>
        <v>2.837570860139323E-2</v>
      </c>
      <c r="T248" s="5">
        <f t="shared" si="401"/>
        <v>6.7696675745443413E-2</v>
      </c>
      <c r="U248" s="5">
        <f t="shared" si="402"/>
        <v>5.5894146536462276E-2</v>
      </c>
      <c r="V248" s="5">
        <f t="shared" si="403"/>
        <v>2.6836381455326366E-3</v>
      </c>
      <c r="W248" s="5">
        <f t="shared" si="404"/>
        <v>2.7330470129486126E-2</v>
      </c>
      <c r="X248" s="5">
        <f t="shared" si="405"/>
        <v>2.291165549249528E-2</v>
      </c>
      <c r="Y248" s="5">
        <f t="shared" si="406"/>
        <v>9.603639361483958E-3</v>
      </c>
      <c r="Z248" s="5">
        <f t="shared" si="407"/>
        <v>1.5383106987346178E-2</v>
      </c>
      <c r="AA248" s="5">
        <f t="shared" si="408"/>
        <v>1.5619043792796385E-2</v>
      </c>
      <c r="AB248" s="5">
        <f t="shared" si="409"/>
        <v>7.9292996272457561E-3</v>
      </c>
      <c r="AC248" s="5">
        <f t="shared" si="410"/>
        <v>1.4276564899210598E-4</v>
      </c>
      <c r="AD248" s="5">
        <f t="shared" si="411"/>
        <v>6.9374120940148241E-3</v>
      </c>
      <c r="AE248" s="5">
        <f t="shared" si="412"/>
        <v>5.8157651571479384E-3</v>
      </c>
      <c r="AF248" s="5">
        <f t="shared" si="413"/>
        <v>2.4377335456456819E-3</v>
      </c>
      <c r="AG248" s="5">
        <f t="shared" si="414"/>
        <v>6.8119954170461525E-4</v>
      </c>
      <c r="AH248" s="5">
        <f t="shared" si="415"/>
        <v>3.2239881534092316E-3</v>
      </c>
      <c r="AI248" s="5">
        <f t="shared" si="416"/>
        <v>3.2734357368103214E-3</v>
      </c>
      <c r="AJ248" s="5">
        <f t="shared" si="417"/>
        <v>1.6618208586926513E-3</v>
      </c>
      <c r="AK248" s="5">
        <f t="shared" si="418"/>
        <v>5.6243628782867521E-4</v>
      </c>
      <c r="AL248" s="5">
        <f t="shared" si="419"/>
        <v>4.8607520213865533E-6</v>
      </c>
      <c r="AM248" s="5">
        <f t="shared" si="420"/>
        <v>1.4087627862722923E-3</v>
      </c>
      <c r="AN248" s="5">
        <f t="shared" si="421"/>
        <v>1.1809927702229907E-3</v>
      </c>
      <c r="AO248" s="5">
        <f t="shared" si="422"/>
        <v>4.9502440613496967E-4</v>
      </c>
      <c r="AP248" s="5">
        <f t="shared" si="423"/>
        <v>1.3832947378275662E-4</v>
      </c>
      <c r="AQ248" s="5">
        <f t="shared" si="424"/>
        <v>2.8991060460659083E-5</v>
      </c>
      <c r="AR248" s="5">
        <f t="shared" si="425"/>
        <v>5.4054617818743837E-4</v>
      </c>
      <c r="AS248" s="5">
        <f t="shared" si="426"/>
        <v>5.4883674904446808E-4</v>
      </c>
      <c r="AT248" s="5">
        <f t="shared" si="427"/>
        <v>2.786272378354043E-4</v>
      </c>
      <c r="AU248" s="5">
        <f t="shared" si="428"/>
        <v>9.4300218050810509E-5</v>
      </c>
      <c r="AV248" s="5">
        <f t="shared" si="429"/>
        <v>2.3936634462358887E-5</v>
      </c>
      <c r="AW248" s="5">
        <f t="shared" si="430"/>
        <v>1.1492664133793065E-7</v>
      </c>
      <c r="AX248" s="5">
        <f t="shared" si="431"/>
        <v>2.3839492319451916E-4</v>
      </c>
      <c r="AY248" s="5">
        <f t="shared" si="432"/>
        <v>1.9985102069282969E-4</v>
      </c>
      <c r="AZ248" s="5">
        <f t="shared" si="433"/>
        <v>8.3769465256976761E-5</v>
      </c>
      <c r="BA248" s="5">
        <f t="shared" si="434"/>
        <v>2.3408514619582351E-5</v>
      </c>
      <c r="BB248" s="5">
        <f t="shared" si="435"/>
        <v>4.9059513064896014E-6</v>
      </c>
      <c r="BC248" s="5">
        <f t="shared" si="436"/>
        <v>8.22550550098132E-7</v>
      </c>
      <c r="BD248" s="5">
        <f t="shared" si="437"/>
        <v>7.5525032157264325E-5</v>
      </c>
      <c r="BE248" s="5">
        <f t="shared" si="438"/>
        <v>7.6683389492578107E-5</v>
      </c>
      <c r="BF248" s="5">
        <f t="shared" si="439"/>
        <v>3.8929756506597132E-5</v>
      </c>
      <c r="BG248" s="5">
        <f t="shared" si="440"/>
        <v>1.3175612534355733E-5</v>
      </c>
      <c r="BH248" s="5">
        <f t="shared" si="441"/>
        <v>3.3444230307358925E-6</v>
      </c>
      <c r="BI248" s="5">
        <f t="shared" si="442"/>
        <v>6.7914355431148653E-7</v>
      </c>
      <c r="BJ248" s="8">
        <f t="shared" si="443"/>
        <v>0.38703675928077785</v>
      </c>
      <c r="BK248" s="8">
        <f t="shared" si="444"/>
        <v>0.3214182393866965</v>
      </c>
      <c r="BL248" s="8">
        <f t="shared" si="445"/>
        <v>0.27624240038243142</v>
      </c>
      <c r="BM248" s="8">
        <f t="shared" si="446"/>
        <v>0.28366675441994443</v>
      </c>
      <c r="BN248" s="8">
        <f t="shared" si="447"/>
        <v>0.71621401552325592</v>
      </c>
    </row>
    <row r="249" spans="1:66" x14ac:dyDescent="0.25">
      <c r="A249" t="s">
        <v>342</v>
      </c>
      <c r="B249" t="s">
        <v>400</v>
      </c>
      <c r="C249" t="s">
        <v>363</v>
      </c>
      <c r="D249" s="11">
        <v>44380</v>
      </c>
      <c r="E249">
        <f>VLOOKUP(A249,home!$A$2:$E$405,3,FALSE)</f>
        <v>1.1828254847645401</v>
      </c>
      <c r="F249">
        <f>VLOOKUP(B249,home!$B$2:$E$405,3,FALSE)</f>
        <v>1.24</v>
      </c>
      <c r="G249">
        <f>VLOOKUP(C249,away!$B$2:$E$405,4,FALSE)</f>
        <v>1.27</v>
      </c>
      <c r="H249">
        <f>VLOOKUP(A249,away!$A$2:$E$405,3,FALSE)</f>
        <v>0.86980609418282495</v>
      </c>
      <c r="I249">
        <f>VLOOKUP(C249,away!$B$2:$E$405,3,FALSE)</f>
        <v>0.57999999999999996</v>
      </c>
      <c r="J249">
        <f>VLOOKUP(B249,home!$B$2:$E$405,4,FALSE)</f>
        <v>0.68</v>
      </c>
      <c r="K249" s="3">
        <f t="shared" si="392"/>
        <v>1.8627135734071978</v>
      </c>
      <c r="L249" s="3">
        <f t="shared" si="393"/>
        <v>0.34305152354570617</v>
      </c>
      <c r="M249" s="5">
        <f t="shared" si="394"/>
        <v>0.1101662052241502</v>
      </c>
      <c r="N249" s="5">
        <f t="shared" si="395"/>
        <v>0.20520808580178751</v>
      </c>
      <c r="O249" s="5">
        <f t="shared" si="396"/>
        <v>3.7792684545393661E-2</v>
      </c>
      <c r="P249" s="5">
        <f t="shared" si="397"/>
        <v>7.0396946478201203E-2</v>
      </c>
      <c r="Q249" s="5">
        <f t="shared" si="398"/>
        <v>0.19112194339794927</v>
      </c>
      <c r="R249" s="5">
        <f t="shared" si="399"/>
        <v>6.4824190060897794E-3</v>
      </c>
      <c r="S249" s="5">
        <f t="shared" si="400"/>
        <v>1.12460306301999E-2</v>
      </c>
      <c r="T249" s="5">
        <f t="shared" si="401"/>
        <v>6.5564673865682724E-2</v>
      </c>
      <c r="U249" s="5">
        <f t="shared" si="402"/>
        <v>1.2074889871156227E-2</v>
      </c>
      <c r="V249" s="5">
        <f t="shared" si="403"/>
        <v>7.9847658338455866E-4</v>
      </c>
      <c r="W249" s="5">
        <f t="shared" si="404"/>
        <v>0.11866847938110743</v>
      </c>
      <c r="X249" s="5">
        <f t="shared" si="405"/>
        <v>4.0709402648541129E-2</v>
      </c>
      <c r="Y249" s="5">
        <f t="shared" si="406"/>
        <v>6.982711300608819E-3</v>
      </c>
      <c r="Z249" s="5">
        <f t="shared" si="407"/>
        <v>7.4126790543358075E-4</v>
      </c>
      <c r="AA249" s="5">
        <f t="shared" si="408"/>
        <v>1.3807697889822539E-3</v>
      </c>
      <c r="AB249" s="5">
        <f t="shared" si="409"/>
        <v>1.2859893138439185E-3</v>
      </c>
      <c r="AC249" s="5">
        <f t="shared" si="410"/>
        <v>3.1889494372531918E-5</v>
      </c>
      <c r="AD249" s="5">
        <f t="shared" si="411"/>
        <v>5.5261346819695266E-2</v>
      </c>
      <c r="AE249" s="5">
        <f t="shared" si="412"/>
        <v>1.8957489219684126E-2</v>
      </c>
      <c r="AF249" s="5">
        <f t="shared" si="413"/>
        <v>3.2516977797069696E-3</v>
      </c>
      <c r="AG249" s="5">
        <f t="shared" si="414"/>
        <v>3.7183329247955551E-4</v>
      </c>
      <c r="AH249" s="5">
        <f t="shared" si="415"/>
        <v>6.3573271078631069E-5</v>
      </c>
      <c r="AI249" s="5">
        <f t="shared" si="416"/>
        <v>1.1841879494406133E-4</v>
      </c>
      <c r="AJ249" s="5">
        <f t="shared" si="417"/>
        <v>1.1029014834441338E-4</v>
      </c>
      <c r="AK249" s="5">
        <f t="shared" si="418"/>
        <v>6.8479652111410721E-5</v>
      </c>
      <c r="AL249" s="5">
        <f t="shared" si="419"/>
        <v>8.1510405990380961E-7</v>
      </c>
      <c r="AM249" s="5">
        <f t="shared" si="420"/>
        <v>2.058721216116181E-2</v>
      </c>
      <c r="AN249" s="5">
        <f t="shared" si="421"/>
        <v>7.0624744974452499E-3</v>
      </c>
      <c r="AO249" s="5">
        <f t="shared" si="422"/>
        <v>1.211396318175644E-3</v>
      </c>
      <c r="AP249" s="5">
        <f t="shared" si="423"/>
        <v>1.3852378418927131E-4</v>
      </c>
      <c r="AQ249" s="5">
        <f t="shared" si="424"/>
        <v>1.1880198803361531E-5</v>
      </c>
      <c r="AR249" s="5">
        <f t="shared" si="425"/>
        <v>4.3617815000617137E-6</v>
      </c>
      <c r="AS249" s="5">
        <f t="shared" si="426"/>
        <v>8.1247496044013617E-6</v>
      </c>
      <c r="AT249" s="5">
        <f t="shared" si="427"/>
        <v>7.5670406843265891E-6</v>
      </c>
      <c r="AU249" s="5">
        <f t="shared" si="428"/>
        <v>4.6984097977398761E-6</v>
      </c>
      <c r="AV249" s="5">
        <f t="shared" si="429"/>
        <v>2.1879479259198595E-6</v>
      </c>
      <c r="AW249" s="5">
        <f t="shared" si="430"/>
        <v>1.4468249426315738E-8</v>
      </c>
      <c r="AX249" s="5">
        <f t="shared" si="431"/>
        <v>6.3913465885349638E-3</v>
      </c>
      <c r="AY249" s="5">
        <f t="shared" si="432"/>
        <v>2.1925611847055711E-3</v>
      </c>
      <c r="AZ249" s="5">
        <f t="shared" si="433"/>
        <v>3.7608072744021228E-4</v>
      </c>
      <c r="BA249" s="5">
        <f t="shared" si="434"/>
        <v>4.3005022174847447E-5</v>
      </c>
      <c r="BB249" s="5">
        <f t="shared" si="435"/>
        <v>3.6882345942995736E-6</v>
      </c>
      <c r="BC249" s="5">
        <f t="shared" si="436"/>
        <v>2.530508993536896E-7</v>
      </c>
      <c r="BD249" s="5">
        <f t="shared" si="437"/>
        <v>2.4938596482827451E-7</v>
      </c>
      <c r="BE249" s="5">
        <f t="shared" si="438"/>
        <v>4.6453462170287696E-7</v>
      </c>
      <c r="BF249" s="5">
        <f t="shared" si="439"/>
        <v>4.326474725817635E-7</v>
      </c>
      <c r="BG249" s="5">
        <f t="shared" si="440"/>
        <v>2.6863277322612311E-7</v>
      </c>
      <c r="BH249" s="5">
        <f t="shared" si="441"/>
        <v>1.2509647823757933E-7</v>
      </c>
      <c r="BI249" s="5">
        <f t="shared" si="442"/>
        <v>4.6603781599715431E-8</v>
      </c>
      <c r="BJ249" s="8">
        <f t="shared" si="443"/>
        <v>0.74411608527536754</v>
      </c>
      <c r="BK249" s="8">
        <f t="shared" si="444"/>
        <v>0.19483292469907387</v>
      </c>
      <c r="BL249" s="8">
        <f t="shared" si="445"/>
        <v>5.9406041222548979E-2</v>
      </c>
      <c r="BM249" s="8">
        <f t="shared" si="446"/>
        <v>0.37573548793239614</v>
      </c>
      <c r="BN249" s="8">
        <f t="shared" si="447"/>
        <v>0.62116828445357164</v>
      </c>
    </row>
    <row r="250" spans="1:66" x14ac:dyDescent="0.25">
      <c r="A250" t="s">
        <v>342</v>
      </c>
      <c r="B250" t="s">
        <v>386</v>
      </c>
      <c r="C250" t="s">
        <v>348</v>
      </c>
      <c r="D250" s="11">
        <v>44380</v>
      </c>
      <c r="E250">
        <f>VLOOKUP(A250,home!$A$2:$E$405,3,FALSE)</f>
        <v>1.1828254847645401</v>
      </c>
      <c r="F250">
        <f>VLOOKUP(B250,home!$B$2:$E$405,3,FALSE)</f>
        <v>0.8</v>
      </c>
      <c r="G250">
        <f>VLOOKUP(C250,away!$B$2:$E$405,4,FALSE)</f>
        <v>0.85</v>
      </c>
      <c r="H250">
        <f>VLOOKUP(A250,away!$A$2:$E$405,3,FALSE)</f>
        <v>0.86980609418282495</v>
      </c>
      <c r="I250">
        <f>VLOOKUP(C250,away!$B$2:$E$405,3,FALSE)</f>
        <v>1.06</v>
      </c>
      <c r="J250">
        <f>VLOOKUP(B250,home!$B$2:$E$405,4,FALSE)</f>
        <v>0.81</v>
      </c>
      <c r="K250" s="3">
        <f t="shared" si="392"/>
        <v>0.80432132963988734</v>
      </c>
      <c r="L250" s="3">
        <f t="shared" si="393"/>
        <v>0.74681551246537359</v>
      </c>
      <c r="M250" s="5">
        <f t="shared" si="394"/>
        <v>0.21200681849707947</v>
      </c>
      <c r="N250" s="5">
        <f t="shared" si="395"/>
        <v>0.17052160614629322</v>
      </c>
      <c r="O250" s="5">
        <f t="shared" si="396"/>
        <v>0.15832998080204982</v>
      </c>
      <c r="P250" s="5">
        <f t="shared" si="397"/>
        <v>0.12734818068056256</v>
      </c>
      <c r="Q250" s="5">
        <f t="shared" si="398"/>
        <v>6.8577082493957858E-2</v>
      </c>
      <c r="R250" s="5">
        <f t="shared" si="399"/>
        <v>5.9121642875657798E-2</v>
      </c>
      <c r="S250" s="5">
        <f t="shared" si="400"/>
        <v>1.9123865021908024E-2</v>
      </c>
      <c r="T250" s="5">
        <f t="shared" si="401"/>
        <v>5.1214429006105337E-2</v>
      </c>
      <c r="U250" s="5">
        <f t="shared" si="402"/>
        <v>4.7552798408243654E-2</v>
      </c>
      <c r="V250" s="5">
        <f t="shared" si="403"/>
        <v>1.27636849679603E-3</v>
      </c>
      <c r="W250" s="5">
        <f t="shared" si="404"/>
        <v>1.8386003391454814E-2</v>
      </c>
      <c r="X250" s="5">
        <f t="shared" si="405"/>
        <v>1.3730952544979422E-2</v>
      </c>
      <c r="Y250" s="5">
        <f t="shared" si="406"/>
        <v>5.1272441807582655E-3</v>
      </c>
      <c r="Z250" s="5">
        <f t="shared" si="407"/>
        <v>1.4717653340659732E-2</v>
      </c>
      <c r="AA250" s="5">
        <f t="shared" si="408"/>
        <v>1.1837722504138367E-2</v>
      </c>
      <c r="AB250" s="5">
        <f t="shared" si="409"/>
        <v>4.7606663522182929E-3</v>
      </c>
      <c r="AC250" s="5">
        <f t="shared" si="410"/>
        <v>4.7918036049863518E-5</v>
      </c>
      <c r="AD250" s="5">
        <f t="shared" si="411"/>
        <v>3.6970636736446028E-3</v>
      </c>
      <c r="AE250" s="5">
        <f t="shared" si="412"/>
        <v>2.7610245020500104E-3</v>
      </c>
      <c r="AF250" s="5">
        <f t="shared" si="413"/>
        <v>1.0309879642139655E-3</v>
      </c>
      <c r="AG250" s="5">
        <f t="shared" si="414"/>
        <v>2.5665260161336173E-4</v>
      </c>
      <c r="AH250" s="5">
        <f t="shared" si="415"/>
        <v>2.747842955473128E-3</v>
      </c>
      <c r="AI250" s="5">
        <f t="shared" si="416"/>
        <v>2.2101486995877444E-3</v>
      </c>
      <c r="AJ250" s="5">
        <f t="shared" si="417"/>
        <v>8.8883487037714104E-4</v>
      </c>
      <c r="AK250" s="5">
        <f t="shared" si="418"/>
        <v>2.3830294825734639E-4</v>
      </c>
      <c r="AL250" s="5">
        <f t="shared" si="419"/>
        <v>1.1513355572230892E-6</v>
      </c>
      <c r="AM250" s="5">
        <f t="shared" si="420"/>
        <v>5.9472543394983087E-4</v>
      </c>
      <c r="AN250" s="5">
        <f t="shared" si="421"/>
        <v>4.4415017973143458E-4</v>
      </c>
      <c r="AO250" s="5">
        <f t="shared" si="422"/>
        <v>1.6584912204385953E-4</v>
      </c>
      <c r="AP250" s="5">
        <f t="shared" si="423"/>
        <v>4.1286232357039097E-5</v>
      </c>
      <c r="AQ250" s="5">
        <f t="shared" si="424"/>
        <v>7.7082996938716579E-6</v>
      </c>
      <c r="AR250" s="5">
        <f t="shared" si="425"/>
        <v>4.1042634899320627E-4</v>
      </c>
      <c r="AS250" s="5">
        <f t="shared" si="426"/>
        <v>3.3011466674146012E-4</v>
      </c>
      <c r="AT250" s="5">
        <f t="shared" si="427"/>
        <v>1.3275913384355972E-4</v>
      </c>
      <c r="AU250" s="5">
        <f t="shared" si="428"/>
        <v>3.5593667684963914E-5</v>
      </c>
      <c r="AV250" s="5">
        <f t="shared" si="429"/>
        <v>7.1571865297826148E-6</v>
      </c>
      <c r="AW250" s="5">
        <f t="shared" si="430"/>
        <v>1.9210662081085356E-8</v>
      </c>
      <c r="AX250" s="5">
        <f t="shared" si="431"/>
        <v>7.9725058634197798E-5</v>
      </c>
      <c r="AY250" s="5">
        <f t="shared" si="432"/>
        <v>5.953991052023038E-5</v>
      </c>
      <c r="AZ250" s="5">
        <f t="shared" si="433"/>
        <v>2.2232664393654167E-5</v>
      </c>
      <c r="BA250" s="5">
        <f t="shared" si="434"/>
        <v>5.5345662175391687E-6</v>
      </c>
      <c r="BB250" s="5">
        <f t="shared" si="435"/>
        <v>1.0333249765062645E-6</v>
      </c>
      <c r="BC250" s="5">
        <f t="shared" si="436"/>
        <v>1.5434062437455922E-7</v>
      </c>
      <c r="BD250" s="5">
        <f t="shared" si="437"/>
        <v>5.1085460692108915E-5</v>
      </c>
      <c r="BE250" s="5">
        <f t="shared" si="438"/>
        <v>4.1089125669143243E-5</v>
      </c>
      <c r="BF250" s="5">
        <f t="shared" si="439"/>
        <v>1.6524430095972857E-5</v>
      </c>
      <c r="BG250" s="5">
        <f t="shared" si="440"/>
        <v>4.4303171954447545E-6</v>
      </c>
      <c r="BH250" s="5">
        <f t="shared" si="441"/>
        <v>8.9084965434164516E-7</v>
      </c>
      <c r="BI250" s="5">
        <f t="shared" si="442"/>
        <v>1.4330587569786126E-7</v>
      </c>
      <c r="BJ250" s="8">
        <f t="shared" si="443"/>
        <v>0.3367249856382134</v>
      </c>
      <c r="BK250" s="8">
        <f t="shared" si="444"/>
        <v>0.35986384197847338</v>
      </c>
      <c r="BL250" s="8">
        <f t="shared" si="445"/>
        <v>0.28871815490897901</v>
      </c>
      <c r="BM250" s="8">
        <f t="shared" si="446"/>
        <v>0.20405980367086671</v>
      </c>
      <c r="BN250" s="8">
        <f t="shared" si="447"/>
        <v>0.79590531149560073</v>
      </c>
    </row>
    <row r="251" spans="1:66" x14ac:dyDescent="0.25">
      <c r="A251" t="s">
        <v>40</v>
      </c>
      <c r="B251" t="s">
        <v>42</v>
      </c>
      <c r="C251" t="s">
        <v>333</v>
      </c>
      <c r="D251" s="11">
        <v>44380</v>
      </c>
      <c r="E251">
        <f>VLOOKUP(A251,home!$A$2:$E$405,3,FALSE)</f>
        <v>1.4709480122324201</v>
      </c>
      <c r="F251">
        <f>VLOOKUP(B251,home!$B$2:$E$405,3,FALSE)</f>
        <v>1.23</v>
      </c>
      <c r="G251">
        <f>VLOOKUP(C251,away!$B$2:$E$405,4,FALSE)</f>
        <v>1.32</v>
      </c>
      <c r="H251">
        <f>VLOOKUP(A251,away!$A$2:$E$405,3,FALSE)</f>
        <v>1.15290519877676</v>
      </c>
      <c r="I251">
        <f>VLOOKUP(C251,away!$B$2:$E$405,3,FALSE)</f>
        <v>0.64</v>
      </c>
      <c r="J251">
        <f>VLOOKUP(B251,home!$B$2:$E$405,4,FALSE)</f>
        <v>0.81</v>
      </c>
      <c r="K251" s="3">
        <f t="shared" si="392"/>
        <v>2.3882311926605575</v>
      </c>
      <c r="L251" s="3">
        <f t="shared" si="393"/>
        <v>0.59766605504587245</v>
      </c>
      <c r="M251" s="5">
        <f t="shared" si="394"/>
        <v>5.0494177432908863E-2</v>
      </c>
      <c r="N251" s="5">
        <f t="shared" si="395"/>
        <v>0.12059176959300974</v>
      </c>
      <c r="O251" s="5">
        <f t="shared" si="396"/>
        <v>3.0178655829112958E-2</v>
      </c>
      <c r="P251" s="5">
        <f t="shared" si="397"/>
        <v>7.2073607203654924E-2</v>
      </c>
      <c r="Q251" s="5">
        <f t="shared" si="398"/>
        <v>0.14400051286008042</v>
      </c>
      <c r="R251" s="5">
        <f t="shared" si="399"/>
        <v>9.0183790879865312E-3</v>
      </c>
      <c r="S251" s="5">
        <f t="shared" si="400"/>
        <v>2.5718830959513907E-2</v>
      </c>
      <c r="T251" s="5">
        <f t="shared" si="401"/>
        <v>8.6064218445666682E-2</v>
      </c>
      <c r="U251" s="5">
        <f t="shared" si="402"/>
        <v>2.1537974245167103E-2</v>
      </c>
      <c r="V251" s="5">
        <f t="shared" si="403"/>
        <v>4.0789057593733479E-3</v>
      </c>
      <c r="W251" s="5">
        <f t="shared" si="404"/>
        <v>0.11463550552385393</v>
      </c>
      <c r="X251" s="5">
        <f t="shared" si="405"/>
        <v>6.8513750354631101E-2</v>
      </c>
      <c r="Y251" s="5">
        <f t="shared" si="406"/>
        <v>2.0474171445425054E-2</v>
      </c>
      <c r="Z251" s="5">
        <f t="shared" si="407"/>
        <v>1.7966596841417016E-3</v>
      </c>
      <c r="AA251" s="5">
        <f t="shared" si="408"/>
        <v>4.2908387002628763E-3</v>
      </c>
      <c r="AB251" s="5">
        <f t="shared" si="409"/>
        <v>5.1237574133214435E-3</v>
      </c>
      <c r="AC251" s="5">
        <f t="shared" si="410"/>
        <v>3.6388038491221448E-4</v>
      </c>
      <c r="AD251" s="5">
        <f t="shared" si="411"/>
        <v>6.8444022519619924E-2</v>
      </c>
      <c r="AE251" s="5">
        <f t="shared" si="412"/>
        <v>4.0906668930772098E-2</v>
      </c>
      <c r="AF251" s="5">
        <f t="shared" si="413"/>
        <v>1.2224263722461057E-2</v>
      </c>
      <c r="AG251" s="5">
        <f t="shared" si="414"/>
        <v>2.4353424916145577E-3</v>
      </c>
      <c r="AH251" s="5">
        <f t="shared" si="415"/>
        <v>2.6845062642023344E-4</v>
      </c>
      <c r="AI251" s="5">
        <f t="shared" si="416"/>
        <v>6.4112215970606786E-4</v>
      </c>
      <c r="AJ251" s="5">
        <f t="shared" si="417"/>
        <v>7.6557397005796752E-4</v>
      </c>
      <c r="AK251" s="5">
        <f t="shared" si="418"/>
        <v>6.0945587852713923E-4</v>
      </c>
      <c r="AL251" s="5">
        <f t="shared" si="419"/>
        <v>2.0775600882794199E-5</v>
      </c>
      <c r="AM251" s="5">
        <f t="shared" si="420"/>
        <v>3.2692029906503578E-2</v>
      </c>
      <c r="AN251" s="5">
        <f t="shared" si="421"/>
        <v>1.9538916545661675E-2</v>
      </c>
      <c r="AO251" s="5">
        <f t="shared" si="422"/>
        <v>5.8388735858580692E-3</v>
      </c>
      <c r="AP251" s="5">
        <f t="shared" si="423"/>
        <v>1.1632321806571133E-3</v>
      </c>
      <c r="AQ251" s="5">
        <f t="shared" si="424"/>
        <v>1.7380609712893609E-4</v>
      </c>
      <c r="AR251" s="5">
        <f t="shared" si="425"/>
        <v>3.2088765373434839E-5</v>
      </c>
      <c r="AS251" s="5">
        <f t="shared" si="426"/>
        <v>7.6635390398803089E-5</v>
      </c>
      <c r="AT251" s="5">
        <f t="shared" si="427"/>
        <v>9.1511514906070484E-5</v>
      </c>
      <c r="AU251" s="5">
        <f t="shared" si="428"/>
        <v>7.285021812876636E-5</v>
      </c>
      <c r="AV251" s="5">
        <f t="shared" si="429"/>
        <v>4.3495790831811376E-5</v>
      </c>
      <c r="AW251" s="5">
        <f t="shared" si="430"/>
        <v>8.2373221229096716E-7</v>
      </c>
      <c r="AX251" s="5">
        <f t="shared" si="431"/>
        <v>1.301268759568394E-2</v>
      </c>
      <c r="AY251" s="5">
        <f t="shared" si="432"/>
        <v>7.7772416608567789E-3</v>
      </c>
      <c r="AZ251" s="5">
        <f t="shared" si="433"/>
        <v>2.3240966712913397E-3</v>
      </c>
      <c r="BA251" s="5">
        <f t="shared" si="434"/>
        <v>4.6301122969197973E-4</v>
      </c>
      <c r="BB251" s="5">
        <f t="shared" si="435"/>
        <v>6.9181523772985935E-5</v>
      </c>
      <c r="BC251" s="5">
        <f t="shared" si="436"/>
        <v>8.2694896790925508E-6</v>
      </c>
      <c r="BD251" s="5">
        <f t="shared" si="437"/>
        <v>3.1963943020055657E-6</v>
      </c>
      <c r="BE251" s="5">
        <f t="shared" si="438"/>
        <v>7.633728576092162E-6</v>
      </c>
      <c r="BF251" s="5">
        <f t="shared" si="439"/>
        <v>9.1155543508637833E-6</v>
      </c>
      <c r="BG251" s="5">
        <f t="shared" si="440"/>
        <v>7.2566837463751818E-6</v>
      </c>
      <c r="BH251" s="5">
        <f t="shared" si="441"/>
        <v>4.3326596195915223E-6</v>
      </c>
      <c r="BI251" s="5">
        <f t="shared" si="442"/>
        <v>2.0694785701378591E-6</v>
      </c>
      <c r="BJ251" s="8">
        <f t="shared" si="443"/>
        <v>0.76135157237392015</v>
      </c>
      <c r="BK251" s="8">
        <f t="shared" si="444"/>
        <v>0.16052741900210282</v>
      </c>
      <c r="BL251" s="8">
        <f t="shared" si="445"/>
        <v>7.2784394089366239E-2</v>
      </c>
      <c r="BM251" s="8">
        <f t="shared" si="446"/>
        <v>0.56232652521413284</v>
      </c>
      <c r="BN251" s="8">
        <f t="shared" si="447"/>
        <v>0.42635710200675342</v>
      </c>
    </row>
    <row r="252" spans="1:66" x14ac:dyDescent="0.25">
      <c r="A252" t="s">
        <v>40</v>
      </c>
      <c r="B252" t="s">
        <v>41</v>
      </c>
      <c r="C252" t="s">
        <v>234</v>
      </c>
      <c r="D252" s="11">
        <v>44380</v>
      </c>
      <c r="E252">
        <f>VLOOKUP(A252,home!$A$2:$E$405,3,FALSE)</f>
        <v>1.4709480122324201</v>
      </c>
      <c r="F252">
        <f>VLOOKUP(B252,home!$B$2:$E$405,3,FALSE)</f>
        <v>0.76</v>
      </c>
      <c r="G252">
        <f>VLOOKUP(C252,away!$B$2:$E$405,4,FALSE)</f>
        <v>1.0900000000000001</v>
      </c>
      <c r="H252">
        <f>VLOOKUP(A252,away!$A$2:$E$405,3,FALSE)</f>
        <v>1.15290519877676</v>
      </c>
      <c r="I252">
        <f>VLOOKUP(C252,away!$B$2:$E$405,3,FALSE)</f>
        <v>0.54</v>
      </c>
      <c r="J252">
        <f>VLOOKUP(B252,home!$B$2:$E$405,4,FALSE)</f>
        <v>1.41</v>
      </c>
      <c r="K252" s="3">
        <f t="shared" si="392"/>
        <v>1.2185333333333368</v>
      </c>
      <c r="L252" s="3">
        <f t="shared" si="393"/>
        <v>0.87782201834862505</v>
      </c>
      <c r="M252" s="5">
        <f t="shared" si="394"/>
        <v>0.12290355317985632</v>
      </c>
      <c r="N252" s="5">
        <f t="shared" si="395"/>
        <v>0.14976207633476135</v>
      </c>
      <c r="O252" s="5">
        <f t="shared" si="396"/>
        <v>0.10788744511455906</v>
      </c>
      <c r="P252" s="5">
        <f t="shared" si="397"/>
        <v>0.13146444812026106</v>
      </c>
      <c r="Q252" s="5">
        <f t="shared" si="398"/>
        <v>9.1245041041559213E-2</v>
      </c>
      <c r="R252" s="5">
        <f t="shared" si="399"/>
        <v>4.7352987412469363E-2</v>
      </c>
      <c r="S252" s="5">
        <f t="shared" si="400"/>
        <v>3.5155413884318545E-2</v>
      </c>
      <c r="T252" s="5">
        <f t="shared" si="401"/>
        <v>8.0096906091404629E-2</v>
      </c>
      <c r="U252" s="5">
        <f t="shared" si="402"/>
        <v>5.7701193595007826E-2</v>
      </c>
      <c r="V252" s="5">
        <f t="shared" si="403"/>
        <v>4.1782419946964017E-3</v>
      </c>
      <c r="W252" s="5">
        <f t="shared" si="404"/>
        <v>3.7061708003502766E-2</v>
      </c>
      <c r="X252" s="5">
        <f t="shared" si="405"/>
        <v>3.2533583323082191E-2</v>
      </c>
      <c r="Y252" s="5">
        <f t="shared" si="406"/>
        <v>1.4279347888390586E-2</v>
      </c>
      <c r="Z252" s="5">
        <f t="shared" si="407"/>
        <v>1.3855831661750301E-2</v>
      </c>
      <c r="AA252" s="5">
        <f t="shared" si="408"/>
        <v>1.6883792740898181E-2</v>
      </c>
      <c r="AB252" s="5">
        <f t="shared" si="409"/>
        <v>1.0286732123937929E-2</v>
      </c>
      <c r="AC252" s="5">
        <f t="shared" si="410"/>
        <v>2.7932994192091885E-4</v>
      </c>
      <c r="AD252" s="5">
        <f t="shared" si="411"/>
        <v>1.1290231648133761E-2</v>
      </c>
      <c r="AE252" s="5">
        <f t="shared" si="412"/>
        <v>9.9108139329883022E-3</v>
      </c>
      <c r="AF252" s="5">
        <f t="shared" si="413"/>
        <v>4.349965345066732E-3</v>
      </c>
      <c r="AG252" s="5">
        <f t="shared" si="414"/>
        <v>1.2728317863176845E-3</v>
      </c>
      <c r="AH252" s="5">
        <f t="shared" si="415"/>
        <v>3.0407385288041076E-3</v>
      </c>
      <c r="AI252" s="5">
        <f t="shared" si="416"/>
        <v>3.7052412552987754E-3</v>
      </c>
      <c r="AJ252" s="5">
        <f t="shared" si="417"/>
        <v>2.2574799888117076E-3</v>
      </c>
      <c r="AK252" s="5">
        <f t="shared" si="418"/>
        <v>9.1693820523334492E-4</v>
      </c>
      <c r="AL252" s="5">
        <f t="shared" si="419"/>
        <v>1.1951471119589019E-5</v>
      </c>
      <c r="AM252" s="5">
        <f t="shared" si="420"/>
        <v>2.7515047208611907E-3</v>
      </c>
      <c r="AN252" s="5">
        <f t="shared" si="421"/>
        <v>2.4153314275621408E-3</v>
      </c>
      <c r="AO252" s="5">
        <f t="shared" si="422"/>
        <v>1.060115554361732E-3</v>
      </c>
      <c r="AP252" s="5">
        <f t="shared" si="423"/>
        <v>3.1019759187086245E-4</v>
      </c>
      <c r="AQ252" s="5">
        <f t="shared" si="424"/>
        <v>6.8074569045740866E-5</v>
      </c>
      <c r="AR252" s="5">
        <f t="shared" si="425"/>
        <v>5.3384544652505014E-4</v>
      </c>
      <c r="AS252" s="5">
        <f t="shared" si="426"/>
        <v>6.5050847143899304E-4</v>
      </c>
      <c r="AT252" s="5">
        <f t="shared" si="427"/>
        <v>3.96333128032065E-4</v>
      </c>
      <c r="AU252" s="5">
        <f t="shared" si="428"/>
        <v>1.6098170920378016E-4</v>
      </c>
      <c r="AV252" s="5">
        <f t="shared" si="429"/>
        <v>4.9040394680445049E-5</v>
      </c>
      <c r="AW252" s="5">
        <f t="shared" si="430"/>
        <v>3.5510987507206258E-7</v>
      </c>
      <c r="AX252" s="5">
        <f t="shared" si="431"/>
        <v>5.5880003653223365E-4</v>
      </c>
      <c r="AY252" s="5">
        <f t="shared" si="432"/>
        <v>4.9052697592201077E-4</v>
      </c>
      <c r="AZ252" s="5">
        <f t="shared" si="433"/>
        <v>2.152976900291534E-4</v>
      </c>
      <c r="BA252" s="5">
        <f t="shared" si="434"/>
        <v>6.299768426906271E-5</v>
      </c>
      <c r="BB252" s="5">
        <f t="shared" si="435"/>
        <v>1.3825188589089512E-5</v>
      </c>
      <c r="BC252" s="5">
        <f t="shared" si="436"/>
        <v>2.4272109902649876E-6</v>
      </c>
      <c r="BD252" s="5">
        <f t="shared" si="437"/>
        <v>7.8103547892473721E-5</v>
      </c>
      <c r="BE252" s="5">
        <f t="shared" si="438"/>
        <v>9.5171776558575921E-5</v>
      </c>
      <c r="BF252" s="5">
        <f t="shared" si="439"/>
        <v>5.7984991064588536E-5</v>
      </c>
      <c r="BG252" s="5">
        <f t="shared" si="440"/>
        <v>2.3552214815078947E-5</v>
      </c>
      <c r="BH252" s="5">
        <f t="shared" si="441"/>
        <v>7.1747897065002382E-6</v>
      </c>
      <c r="BI252" s="5">
        <f t="shared" si="442"/>
        <v>1.7485440834054884E-6</v>
      </c>
      <c r="BJ252" s="8">
        <f t="shared" si="443"/>
        <v>0.43975160404524066</v>
      </c>
      <c r="BK252" s="8">
        <f t="shared" si="444"/>
        <v>0.29448346556809485</v>
      </c>
      <c r="BL252" s="8">
        <f t="shared" si="445"/>
        <v>0.25208699397902129</v>
      </c>
      <c r="BM252" s="8">
        <f t="shared" si="446"/>
        <v>0.34907217218459374</v>
      </c>
      <c r="BN252" s="8">
        <f t="shared" si="447"/>
        <v>0.65061555120346637</v>
      </c>
    </row>
    <row r="253" spans="1:66" x14ac:dyDescent="0.25">
      <c r="A253" t="s">
        <v>40</v>
      </c>
      <c r="B253" t="s">
        <v>317</v>
      </c>
      <c r="C253" t="s">
        <v>237</v>
      </c>
      <c r="D253" s="11">
        <v>44380</v>
      </c>
      <c r="E253">
        <f>VLOOKUP(A253,home!$A$2:$E$405,3,FALSE)</f>
        <v>1.4709480122324201</v>
      </c>
      <c r="F253">
        <f>VLOOKUP(B253,home!$B$2:$E$405,3,FALSE)</f>
        <v>1.18</v>
      </c>
      <c r="G253">
        <f>VLOOKUP(C253,away!$B$2:$E$405,4,FALSE)</f>
        <v>0.98</v>
      </c>
      <c r="H253">
        <f>VLOOKUP(A253,away!$A$2:$E$405,3,FALSE)</f>
        <v>1.15290519877676</v>
      </c>
      <c r="I253">
        <f>VLOOKUP(C253,away!$B$2:$E$405,3,FALSE)</f>
        <v>0.55000000000000004</v>
      </c>
      <c r="J253">
        <f>VLOOKUP(B253,home!$B$2:$E$405,4,FALSE)</f>
        <v>0.93</v>
      </c>
      <c r="K253" s="3">
        <f t="shared" si="392"/>
        <v>1.7010042813455704</v>
      </c>
      <c r="L253" s="3">
        <f t="shared" si="393"/>
        <v>0.58971100917431285</v>
      </c>
      <c r="M253" s="5">
        <f t="shared" si="394"/>
        <v>0.10119405281357453</v>
      </c>
      <c r="N253" s="5">
        <f t="shared" si="395"/>
        <v>0.17213151708260002</v>
      </c>
      <c r="O253" s="5">
        <f t="shared" si="396"/>
        <v>5.967524700713174E-2</v>
      </c>
      <c r="P253" s="5">
        <f t="shared" si="397"/>
        <v>0.10150785064948552</v>
      </c>
      <c r="Q253" s="5">
        <f t="shared" si="398"/>
        <v>0.14639822375600545</v>
      </c>
      <c r="R253" s="5">
        <f t="shared" si="399"/>
        <v>1.7595575067651026E-2</v>
      </c>
      <c r="S253" s="5">
        <f t="shared" si="400"/>
        <v>2.5455655389305814E-2</v>
      </c>
      <c r="T253" s="5">
        <f t="shared" si="401"/>
        <v>8.633264427248083E-2</v>
      </c>
      <c r="U253" s="5">
        <f t="shared" si="402"/>
        <v>2.9930148522811763E-2</v>
      </c>
      <c r="V253" s="5">
        <f t="shared" si="403"/>
        <v>2.8371769042843352E-3</v>
      </c>
      <c r="W253" s="5">
        <f t="shared" si="404"/>
        <v>8.3008001796784026E-2</v>
      </c>
      <c r="X253" s="5">
        <f t="shared" si="405"/>
        <v>4.895073250912467E-2</v>
      </c>
      <c r="Y253" s="5">
        <f t="shared" si="406"/>
        <v>1.4433392933888877E-2</v>
      </c>
      <c r="Z253" s="5">
        <f t="shared" si="407"/>
        <v>3.4587681100489548E-3</v>
      </c>
      <c r="AA253" s="5">
        <f t="shared" si="408"/>
        <v>5.8833793633747983E-3</v>
      </c>
      <c r="AB253" s="5">
        <f t="shared" si="409"/>
        <v>5.0038267429403562E-3</v>
      </c>
      <c r="AC253" s="5">
        <f t="shared" si="410"/>
        <v>1.778734282418913E-4</v>
      </c>
      <c r="AD253" s="5">
        <f t="shared" si="411"/>
        <v>3.5299241610567619E-2</v>
      </c>
      <c r="AE253" s="5">
        <f t="shared" si="412"/>
        <v>2.0816351393255723E-2</v>
      </c>
      <c r="AF253" s="5">
        <f t="shared" si="413"/>
        <v>6.1378157937219732E-3</v>
      </c>
      <c r="AG253" s="5">
        <f t="shared" si="414"/>
        <v>1.2065125152806069E-3</v>
      </c>
      <c r="AH253" s="5">
        <f t="shared" si="415"/>
        <v>5.0991840816922492E-4</v>
      </c>
      <c r="AI253" s="5">
        <f t="shared" si="416"/>
        <v>8.673733954327696E-4</v>
      </c>
      <c r="AJ253" s="5">
        <f t="shared" si="417"/>
        <v>7.3770292957819298E-4</v>
      </c>
      <c r="AK253" s="5">
        <f t="shared" si="418"/>
        <v>4.1827861385789204E-4</v>
      </c>
      <c r="AL253" s="5">
        <f t="shared" si="419"/>
        <v>7.1370002036593402E-6</v>
      </c>
      <c r="AM253" s="5">
        <f t="shared" si="420"/>
        <v>1.2008832221565444E-2</v>
      </c>
      <c r="AN253" s="5">
        <f t="shared" si="421"/>
        <v>7.0817405683843617E-3</v>
      </c>
      <c r="AO253" s="5">
        <f t="shared" si="422"/>
        <v>2.0880901886463068E-3</v>
      </c>
      <c r="AP253" s="5">
        <f t="shared" si="423"/>
        <v>4.1045659079786496E-4</v>
      </c>
      <c r="AQ253" s="5">
        <f t="shared" si="424"/>
        <v>6.0512692595414227E-5</v>
      </c>
      <c r="AR253" s="5">
        <f t="shared" si="425"/>
        <v>6.0140899815606584E-5</v>
      </c>
      <c r="AS253" s="5">
        <f t="shared" si="426"/>
        <v>1.022999280703218E-4</v>
      </c>
      <c r="AT253" s="5">
        <f t="shared" si="427"/>
        <v>8.7006307814480665E-5</v>
      </c>
      <c r="AU253" s="5">
        <f t="shared" si="428"/>
        <v>4.933270069883406E-5</v>
      </c>
      <c r="AV253" s="5">
        <f t="shared" si="429"/>
        <v>2.0978783774764093E-5</v>
      </c>
      <c r="AW253" s="5">
        <f t="shared" si="430"/>
        <v>1.9886476928228727E-7</v>
      </c>
      <c r="AX253" s="5">
        <f t="shared" si="431"/>
        <v>3.4045125038072396E-3</v>
      </c>
      <c r="AY253" s="5">
        <f t="shared" si="432"/>
        <v>2.0076785043667334E-3</v>
      </c>
      <c r="AZ253" s="5">
        <f t="shared" si="433"/>
        <v>5.9197505845384074E-4</v>
      </c>
      <c r="BA253" s="5">
        <f t="shared" si="434"/>
        <v>1.1636473637561242E-4</v>
      </c>
      <c r="BB253" s="5">
        <f t="shared" si="435"/>
        <v>1.7155391530091318E-5</v>
      </c>
      <c r="BC253" s="5">
        <f t="shared" si="436"/>
        <v>2.0233446503981226E-6</v>
      </c>
      <c r="BD253" s="5">
        <f t="shared" si="437"/>
        <v>5.9109584538187655E-6</v>
      </c>
      <c r="BE253" s="5">
        <f t="shared" si="438"/>
        <v>1.0054565636801511E-5</v>
      </c>
      <c r="BF253" s="5">
        <f t="shared" si="439"/>
        <v>8.5514295976347128E-6</v>
      </c>
      <c r="BG253" s="5">
        <f t="shared" si="440"/>
        <v>4.8486727857339588E-6</v>
      </c>
      <c r="BH253" s="5">
        <f t="shared" si="441"/>
        <v>2.061903291844305E-6</v>
      </c>
      <c r="BI253" s="5">
        <f t="shared" si="442"/>
        <v>7.0146126542953736E-7</v>
      </c>
      <c r="BJ253" s="8">
        <f t="shared" si="443"/>
        <v>0.64250377546488335</v>
      </c>
      <c r="BK253" s="8">
        <f t="shared" si="444"/>
        <v>0.23318742468946246</v>
      </c>
      <c r="BL253" s="8">
        <f t="shared" si="445"/>
        <v>0.12097333766215301</v>
      </c>
      <c r="BM253" s="8">
        <f t="shared" si="446"/>
        <v>0.39961335991050179</v>
      </c>
      <c r="BN253" s="8">
        <f t="shared" si="447"/>
        <v>0.59850246637644822</v>
      </c>
    </row>
    <row r="254" spans="1:66" x14ac:dyDescent="0.25">
      <c r="A254" t="s">
        <v>40</v>
      </c>
      <c r="B254" t="s">
        <v>321</v>
      </c>
      <c r="C254" t="s">
        <v>235</v>
      </c>
      <c r="D254" s="11">
        <v>44380</v>
      </c>
      <c r="E254">
        <f>VLOOKUP(A254,home!$A$2:$E$405,3,FALSE)</f>
        <v>1.4709480122324201</v>
      </c>
      <c r="F254">
        <f>VLOOKUP(B254,home!$B$2:$E$405,3,FALSE)</f>
        <v>1.63</v>
      </c>
      <c r="G254">
        <f>VLOOKUP(C254,away!$B$2:$E$405,4,FALSE)</f>
        <v>1.02</v>
      </c>
      <c r="H254">
        <f>VLOOKUP(A254,away!$A$2:$E$405,3,FALSE)</f>
        <v>1.15290519877676</v>
      </c>
      <c r="I254">
        <f>VLOOKUP(C254,away!$B$2:$E$405,3,FALSE)</f>
        <v>1.19</v>
      </c>
      <c r="J254">
        <f>VLOOKUP(B254,home!$B$2:$E$405,4,FALSE)</f>
        <v>0.75</v>
      </c>
      <c r="K254" s="3">
        <f t="shared" si="392"/>
        <v>2.4455981651376213</v>
      </c>
      <c r="L254" s="3">
        <f t="shared" si="393"/>
        <v>1.0289678899082582</v>
      </c>
      <c r="M254" s="5">
        <f t="shared" si="394"/>
        <v>3.0975272470340449E-2</v>
      </c>
      <c r="N254" s="5">
        <f t="shared" si="395"/>
        <v>7.575306951810247E-2</v>
      </c>
      <c r="O254" s="5">
        <f t="shared" si="396"/>
        <v>3.1872560753139566E-2</v>
      </c>
      <c r="P254" s="5">
        <f t="shared" si="397"/>
        <v>7.7947476096115478E-2</v>
      </c>
      <c r="Q254" s="5">
        <f t="shared" si="398"/>
        <v>9.2630783908507069E-2</v>
      </c>
      <c r="R254" s="5">
        <f t="shared" si="399"/>
        <v>1.6397920792065389E-2</v>
      </c>
      <c r="S254" s="5">
        <f t="shared" si="400"/>
        <v>4.9037575339912078E-2</v>
      </c>
      <c r="T254" s="5">
        <f t="shared" si="401"/>
        <v>9.5314102258884342E-2</v>
      </c>
      <c r="U254" s="5">
        <f t="shared" si="402"/>
        <v>4.0102725001147164E-2</v>
      </c>
      <c r="V254" s="5">
        <f t="shared" si="403"/>
        <v>1.3711134817401544E-2</v>
      </c>
      <c r="W254" s="5">
        <f t="shared" si="404"/>
        <v>7.5512558387301448E-2</v>
      </c>
      <c r="X254" s="5">
        <f t="shared" si="405"/>
        <v>7.7699997865355711E-2</v>
      </c>
      <c r="Y254" s="5">
        <f t="shared" si="406"/>
        <v>3.9975401424695606E-2</v>
      </c>
      <c r="Z254" s="5">
        <f t="shared" si="407"/>
        <v>5.624311318764761E-3</v>
      </c>
      <c r="AA254" s="5">
        <f t="shared" si="408"/>
        <v>1.3754805441333853E-2</v>
      </c>
      <c r="AB254" s="5">
        <f t="shared" si="409"/>
        <v>1.6819363474575525E-2</v>
      </c>
      <c r="AC254" s="5">
        <f t="shared" si="410"/>
        <v>2.1564547060348208E-3</v>
      </c>
      <c r="AD254" s="5">
        <f t="shared" si="411"/>
        <v>4.6168343559208E-2</v>
      </c>
      <c r="AE254" s="5">
        <f t="shared" si="412"/>
        <v>4.7505743052677775E-2</v>
      </c>
      <c r="AF254" s="5">
        <f t="shared" si="413"/>
        <v>2.444094209371887E-2</v>
      </c>
      <c r="AG254" s="5">
        <f t="shared" si="414"/>
        <v>8.3829815378479462E-3</v>
      </c>
      <c r="AH254" s="5">
        <f t="shared" si="415"/>
        <v>1.4468089374641267E-3</v>
      </c>
      <c r="AI254" s="5">
        <f t="shared" si="416"/>
        <v>3.5383132827669795E-3</v>
      </c>
      <c r="AJ254" s="5">
        <f t="shared" si="417"/>
        <v>4.3266462360085009E-3</v>
      </c>
      <c r="AK254" s="5">
        <f t="shared" si="418"/>
        <v>3.5270793653273281E-3</v>
      </c>
      <c r="AL254" s="5">
        <f t="shared" si="419"/>
        <v>2.1706372631518267E-4</v>
      </c>
      <c r="AM254" s="5">
        <f t="shared" si="420"/>
        <v>2.2581843259168451E-2</v>
      </c>
      <c r="AN254" s="5">
        <f t="shared" si="421"/>
        <v>2.3235991608625581E-2</v>
      </c>
      <c r="AO254" s="5">
        <f t="shared" si="422"/>
        <v>1.1954544627726727E-2</v>
      </c>
      <c r="AP254" s="5">
        <f t="shared" si="423"/>
        <v>4.1002808534686928E-3</v>
      </c>
      <c r="AQ254" s="5">
        <f t="shared" si="424"/>
        <v>1.0547643344562278E-3</v>
      </c>
      <c r="AR254" s="5">
        <f t="shared" si="425"/>
        <v>2.9774398789657438E-4</v>
      </c>
      <c r="AS254" s="5">
        <f t="shared" si="426"/>
        <v>7.2816215048062045E-4</v>
      </c>
      <c r="AT254" s="5">
        <f t="shared" si="427"/>
        <v>8.9039600956903524E-4</v>
      </c>
      <c r="AU254" s="5">
        <f t="shared" si="428"/>
        <v>7.2585028241596409E-4</v>
      </c>
      <c r="AV254" s="5">
        <f t="shared" si="429"/>
        <v>4.4378452971027669E-4</v>
      </c>
      <c r="AW254" s="5">
        <f t="shared" si="430"/>
        <v>1.5173007611230106E-5</v>
      </c>
      <c r="AX254" s="5">
        <f t="shared" si="431"/>
        <v>9.2043524066746322E-3</v>
      </c>
      <c r="AY254" s="5">
        <f t="shared" si="432"/>
        <v>9.4709830738679921E-3</v>
      </c>
      <c r="AZ254" s="5">
        <f t="shared" si="433"/>
        <v>4.8726687344373878E-3</v>
      </c>
      <c r="BA254" s="5">
        <f t="shared" si="434"/>
        <v>1.6712732219653279E-3</v>
      </c>
      <c r="BB254" s="5">
        <f t="shared" si="435"/>
        <v>4.2992162016645974E-4</v>
      </c>
      <c r="BC254" s="5">
        <f t="shared" si="436"/>
        <v>8.8475108465724367E-5</v>
      </c>
      <c r="BD254" s="5">
        <f t="shared" si="437"/>
        <v>5.1061500493134666E-5</v>
      </c>
      <c r="BE254" s="5">
        <f t="shared" si="438"/>
        <v>1.2487591191518387E-4</v>
      </c>
      <c r="BF254" s="5">
        <f t="shared" si="439"/>
        <v>1.5269815052483052E-4</v>
      </c>
      <c r="BG254" s="5">
        <f t="shared" si="440"/>
        <v>1.2447943891447791E-4</v>
      </c>
      <c r="BH254" s="5">
        <f t="shared" si="441"/>
        <v>7.6106671851651982E-5</v>
      </c>
      <c r="BI254" s="5">
        <f t="shared" si="442"/>
        <v>3.7225267407026179E-5</v>
      </c>
      <c r="BJ254" s="8">
        <f t="shared" si="443"/>
        <v>0.67204902245532239</v>
      </c>
      <c r="BK254" s="8">
        <f t="shared" si="444"/>
        <v>0.18351596022998753</v>
      </c>
      <c r="BL254" s="8">
        <f t="shared" si="445"/>
        <v>0.13543860718500719</v>
      </c>
      <c r="BM254" s="8">
        <f t="shared" si="446"/>
        <v>0.66159500758455503</v>
      </c>
      <c r="BN254" s="8">
        <f t="shared" si="447"/>
        <v>0.32557708353827042</v>
      </c>
    </row>
    <row r="255" spans="1:66" x14ac:dyDescent="0.25">
      <c r="A255" t="s">
        <v>10</v>
      </c>
      <c r="B255" t="s">
        <v>240</v>
      </c>
      <c r="C255" t="s">
        <v>43</v>
      </c>
      <c r="D255" s="11">
        <v>44411</v>
      </c>
      <c r="E255">
        <f>VLOOKUP(A255,home!$A$2:$E$405,3,FALSE)</f>
        <v>1.5</v>
      </c>
      <c r="F255">
        <f>VLOOKUP(B255,home!$B$2:$E$405,3,FALSE)</f>
        <v>1.04</v>
      </c>
      <c r="G255">
        <f>VLOOKUP(C255,away!$B$2:$E$405,4,FALSE)</f>
        <v>0.79</v>
      </c>
      <c r="H255">
        <f>VLOOKUP(A255,away!$A$2:$E$405,3,FALSE)</f>
        <v>1.4027777777777799</v>
      </c>
      <c r="I255">
        <f>VLOOKUP(C255,away!$B$2:$E$405,3,FALSE)</f>
        <v>0.57999999999999996</v>
      </c>
      <c r="J255">
        <f>VLOOKUP(B255,home!$B$2:$E$405,4,FALSE)</f>
        <v>0.94</v>
      </c>
      <c r="K255" s="3">
        <f t="shared" si="392"/>
        <v>1.2324000000000002</v>
      </c>
      <c r="L255" s="3">
        <f t="shared" si="393"/>
        <v>0.76479444444444555</v>
      </c>
      <c r="M255" s="5">
        <f t="shared" si="394"/>
        <v>0.13571550701242341</v>
      </c>
      <c r="N255" s="5">
        <f t="shared" si="395"/>
        <v>0.16725579084211062</v>
      </c>
      <c r="O255" s="5">
        <f t="shared" si="396"/>
        <v>0.1037944657880626</v>
      </c>
      <c r="P255" s="5">
        <f t="shared" si="397"/>
        <v>0.12791629963720835</v>
      </c>
      <c r="Q255" s="5">
        <f t="shared" si="398"/>
        <v>0.1030630183169086</v>
      </c>
      <c r="R255" s="5">
        <f t="shared" si="399"/>
        <v>3.9690715399394672E-2</v>
      </c>
      <c r="S255" s="5">
        <f t="shared" si="400"/>
        <v>3.0141322964991474E-2</v>
      </c>
      <c r="T255" s="5">
        <f t="shared" si="401"/>
        <v>7.8822023836447819E-2</v>
      </c>
      <c r="U255" s="5">
        <f t="shared" si="402"/>
        <v>4.8914837658213993E-2</v>
      </c>
      <c r="V255" s="5">
        <f t="shared" si="403"/>
        <v>3.156575745777429E-3</v>
      </c>
      <c r="W255" s="5">
        <f t="shared" si="404"/>
        <v>4.233828792458607E-2</v>
      </c>
      <c r="X255" s="5">
        <f t="shared" si="405"/>
        <v>3.2380087392012778E-2</v>
      </c>
      <c r="Y255" s="5">
        <f t="shared" si="406"/>
        <v>1.2382055474018503E-2</v>
      </c>
      <c r="Z255" s="5">
        <f t="shared" si="407"/>
        <v>1.011841287782755E-2</v>
      </c>
      <c r="AA255" s="5">
        <f t="shared" si="408"/>
        <v>1.2469932030634673E-2</v>
      </c>
      <c r="AB255" s="5">
        <f t="shared" si="409"/>
        <v>7.6839721172770889E-3</v>
      </c>
      <c r="AC255" s="5">
        <f t="shared" si="410"/>
        <v>1.8594848601542275E-4</v>
      </c>
      <c r="AD255" s="5">
        <f t="shared" si="411"/>
        <v>1.3044426509564968E-2</v>
      </c>
      <c r="AE255" s="5">
        <f t="shared" si="412"/>
        <v>9.9763049254791361E-3</v>
      </c>
      <c r="AF255" s="5">
        <f t="shared" si="413"/>
        <v>3.8149112915451004E-3</v>
      </c>
      <c r="AG255" s="5">
        <f t="shared" si="414"/>
        <v>9.7254098727402591E-4</v>
      </c>
      <c r="AH255" s="5">
        <f t="shared" si="415"/>
        <v>1.9346264888894106E-3</v>
      </c>
      <c r="AI255" s="5">
        <f t="shared" si="416"/>
        <v>2.3842336849073096E-3</v>
      </c>
      <c r="AJ255" s="5">
        <f t="shared" si="417"/>
        <v>1.4691647966398847E-3</v>
      </c>
      <c r="AK255" s="5">
        <f t="shared" si="418"/>
        <v>6.035328984596649E-4</v>
      </c>
      <c r="AL255" s="5">
        <f t="shared" si="419"/>
        <v>7.0105009450561062E-6</v>
      </c>
      <c r="AM255" s="5">
        <f t="shared" si="420"/>
        <v>3.2151902460775725E-3</v>
      </c>
      <c r="AN255" s="5">
        <f t="shared" si="421"/>
        <v>2.4589596380320969E-3</v>
      </c>
      <c r="AO255" s="5">
        <f t="shared" si="422"/>
        <v>9.4029933514003618E-4</v>
      </c>
      <c r="AP255" s="5">
        <f t="shared" si="423"/>
        <v>2.3971190254330185E-4</v>
      </c>
      <c r="AQ255" s="5">
        <f t="shared" si="424"/>
        <v>4.5832582833081389E-5</v>
      </c>
      <c r="AR255" s="5">
        <f t="shared" si="425"/>
        <v>2.9591831815553718E-4</v>
      </c>
      <c r="AS255" s="5">
        <f t="shared" si="426"/>
        <v>3.6468973529488403E-4</v>
      </c>
      <c r="AT255" s="5">
        <f t="shared" si="427"/>
        <v>2.2472181488870761E-4</v>
      </c>
      <c r="AU255" s="5">
        <f t="shared" si="428"/>
        <v>9.2315721556281128E-5</v>
      </c>
      <c r="AV255" s="5">
        <f t="shared" si="429"/>
        <v>2.8442473811490215E-5</v>
      </c>
      <c r="AW255" s="5">
        <f t="shared" si="430"/>
        <v>1.8354517214304447E-7</v>
      </c>
      <c r="AX255" s="5">
        <f t="shared" si="431"/>
        <v>6.6040007654433381E-4</v>
      </c>
      <c r="AY255" s="5">
        <f t="shared" si="432"/>
        <v>5.0507030965179307E-4</v>
      </c>
      <c r="AZ255" s="5">
        <f t="shared" si="433"/>
        <v>1.9313748343776355E-4</v>
      </c>
      <c r="BA255" s="5">
        <f t="shared" si="434"/>
        <v>4.9236824782394232E-5</v>
      </c>
      <c r="BB255" s="5">
        <f t="shared" si="435"/>
        <v>9.4140125139149226E-6</v>
      </c>
      <c r="BC255" s="5">
        <f t="shared" si="436"/>
        <v>1.4399568941145251E-6</v>
      </c>
      <c r="BD255" s="5">
        <f t="shared" si="437"/>
        <v>3.7719447622449763E-5</v>
      </c>
      <c r="BE255" s="5">
        <f t="shared" si="438"/>
        <v>4.6485447249907092E-5</v>
      </c>
      <c r="BF255" s="5">
        <f t="shared" si="439"/>
        <v>2.8644332595392761E-5</v>
      </c>
      <c r="BG255" s="5">
        <f t="shared" si="440"/>
        <v>1.1767091830187351E-5</v>
      </c>
      <c r="BH255" s="5">
        <f t="shared" si="441"/>
        <v>3.6254409928807225E-6</v>
      </c>
      <c r="BI255" s="5">
        <f t="shared" si="442"/>
        <v>8.9359869592524028E-7</v>
      </c>
      <c r="BJ255" s="8">
        <f t="shared" si="443"/>
        <v>0.47236813986839798</v>
      </c>
      <c r="BK255" s="8">
        <f t="shared" si="444"/>
        <v>0.29762773465701292</v>
      </c>
      <c r="BL255" s="8">
        <f t="shared" si="445"/>
        <v>0.22008070428517296</v>
      </c>
      <c r="BM255" s="8">
        <f t="shared" si="446"/>
        <v>0.32225430792782361</v>
      </c>
      <c r="BN255" s="8">
        <f t="shared" si="447"/>
        <v>0.67743579699610823</v>
      </c>
    </row>
    <row r="256" spans="1:66" x14ac:dyDescent="0.25">
      <c r="A256" t="s">
        <v>16</v>
      </c>
      <c r="B256" t="s">
        <v>322</v>
      </c>
      <c r="C256" t="s">
        <v>254</v>
      </c>
      <c r="D256" s="11">
        <v>44411</v>
      </c>
      <c r="E256">
        <f>VLOOKUP(A256,home!$A$2:$E$405,3,FALSE)</f>
        <v>1.55</v>
      </c>
      <c r="F256">
        <f>VLOOKUP(B256,home!$B$2:$E$405,3,FALSE)</f>
        <v>1.44</v>
      </c>
      <c r="G256">
        <f>VLOOKUP(C256,away!$B$2:$E$405,4,FALSE)</f>
        <v>0.51</v>
      </c>
      <c r="H256">
        <f>VLOOKUP(A256,away!$A$2:$E$405,3,FALSE)</f>
        <v>1.25416666666667</v>
      </c>
      <c r="I256">
        <f>VLOOKUP(C256,away!$B$2:$E$405,3,FALSE)</f>
        <v>0.92</v>
      </c>
      <c r="J256">
        <f>VLOOKUP(B256,home!$B$2:$E$405,4,FALSE)</f>
        <v>0.67</v>
      </c>
      <c r="K256" s="3">
        <f t="shared" si="392"/>
        <v>1.13832</v>
      </c>
      <c r="L256" s="3">
        <f t="shared" si="393"/>
        <v>0.77306833333333547</v>
      </c>
      <c r="M256" s="5">
        <f t="shared" si="394"/>
        <v>0.14787494430292883</v>
      </c>
      <c r="N256" s="5">
        <f t="shared" si="395"/>
        <v>0.16832900659890992</v>
      </c>
      <c r="O256" s="5">
        <f t="shared" si="396"/>
        <v>0.11431743673402499</v>
      </c>
      <c r="P256" s="5">
        <f t="shared" si="397"/>
        <v>0.13012982458307532</v>
      </c>
      <c r="Q256" s="5">
        <f t="shared" si="398"/>
        <v>9.58061373958356E-2</v>
      </c>
      <c r="R256" s="5">
        <f t="shared" si="399"/>
        <v>4.4187595143455854E-2</v>
      </c>
      <c r="S256" s="5">
        <f t="shared" si="400"/>
        <v>2.862853359953314E-2</v>
      </c>
      <c r="T256" s="5">
        <f t="shared" si="401"/>
        <v>7.4064690959703167E-2</v>
      </c>
      <c r="U256" s="5">
        <f t="shared" si="402"/>
        <v>5.0299623303698658E-2</v>
      </c>
      <c r="V256" s="5">
        <f t="shared" si="403"/>
        <v>2.7992316773243005E-3</v>
      </c>
      <c r="W256" s="5">
        <f t="shared" si="404"/>
        <v>3.6352680773475837E-2</v>
      </c>
      <c r="X256" s="5">
        <f t="shared" si="405"/>
        <v>2.8103106337749751E-2</v>
      </c>
      <c r="Y256" s="5">
        <f t="shared" si="406"/>
        <v>1.0862810789006848E-2</v>
      </c>
      <c r="Z256" s="5">
        <f t="shared" si="407"/>
        <v>1.1386676843853206E-2</v>
      </c>
      <c r="AA256" s="5">
        <f t="shared" si="408"/>
        <v>1.2961681984894981E-2</v>
      </c>
      <c r="AB256" s="5">
        <f t="shared" si="409"/>
        <v>7.377270918522829E-3</v>
      </c>
      <c r="AC256" s="5">
        <f t="shared" si="410"/>
        <v>1.5395759270388465E-4</v>
      </c>
      <c r="AD256" s="5">
        <f t="shared" si="411"/>
        <v>1.034524589451576E-2</v>
      </c>
      <c r="AE256" s="5">
        <f t="shared" si="412"/>
        <v>7.9975820015968299E-3</v>
      </c>
      <c r="AF256" s="5">
        <f t="shared" si="413"/>
        <v>3.0913386943355707E-3</v>
      </c>
      <c r="AG256" s="5">
        <f t="shared" si="414"/>
        <v>7.9660535073294988E-4</v>
      </c>
      <c r="AH256" s="5">
        <f t="shared" si="415"/>
        <v>2.2006698224707202E-3</v>
      </c>
      <c r="AI256" s="5">
        <f t="shared" si="416"/>
        <v>2.5050664723148697E-3</v>
      </c>
      <c r="AJ256" s="5">
        <f t="shared" si="417"/>
        <v>1.4257836333827318E-3</v>
      </c>
      <c r="AK256" s="5">
        <f t="shared" si="418"/>
        <v>5.4099934185074337E-4</v>
      </c>
      <c r="AL256" s="5">
        <f t="shared" si="419"/>
        <v>5.4193019990587461E-6</v>
      </c>
      <c r="AM256" s="5">
        <f t="shared" si="420"/>
        <v>2.3552400613290358E-3</v>
      </c>
      <c r="AN256" s="5">
        <f t="shared" si="421"/>
        <v>1.8207615088115404E-3</v>
      </c>
      <c r="AO256" s="5">
        <f t="shared" si="422"/>
        <v>7.0378653250721321E-4</v>
      </c>
      <c r="AP256" s="5">
        <f t="shared" si="423"/>
        <v>1.8135836056926629E-4</v>
      </c>
      <c r="AQ256" s="5">
        <f t="shared" si="424"/>
        <v>3.5050601385337191E-5</v>
      </c>
      <c r="AR256" s="5">
        <f t="shared" si="425"/>
        <v>3.4025363037488147E-4</v>
      </c>
      <c r="AS256" s="5">
        <f t="shared" si="426"/>
        <v>3.8731751252833502E-4</v>
      </c>
      <c r="AT256" s="5">
        <f t="shared" si="427"/>
        <v>2.2044563543062725E-4</v>
      </c>
      <c r="AU256" s="5">
        <f t="shared" si="428"/>
        <v>8.3645891907797146E-5</v>
      </c>
      <c r="AV256" s="5">
        <f t="shared" si="429"/>
        <v>2.3803947919120926E-5</v>
      </c>
      <c r="AW256" s="5">
        <f t="shared" si="430"/>
        <v>1.3247169796534332E-7</v>
      </c>
      <c r="AX256" s="5">
        <f t="shared" si="431"/>
        <v>4.4683614443534464E-4</v>
      </c>
      <c r="AY256" s="5">
        <f t="shared" si="432"/>
        <v>3.4543487345172543E-4</v>
      </c>
      <c r="AZ256" s="5">
        <f t="shared" si="433"/>
        <v>1.3352238094726848E-4</v>
      </c>
      <c r="BA256" s="5">
        <f t="shared" si="434"/>
        <v>3.4407308167201201E-5</v>
      </c>
      <c r="BB256" s="5">
        <f t="shared" si="435"/>
        <v>6.6498000948261713E-6</v>
      </c>
      <c r="BC256" s="5">
        <f t="shared" si="436"/>
        <v>1.0281499752614251E-6</v>
      </c>
      <c r="BD256" s="5">
        <f t="shared" si="437"/>
        <v>4.3839884490754386E-5</v>
      </c>
      <c r="BE256" s="5">
        <f t="shared" si="438"/>
        <v>4.9903817313515525E-5</v>
      </c>
      <c r="BF256" s="5">
        <f t="shared" si="439"/>
        <v>2.8403256662160504E-5</v>
      </c>
      <c r="BG256" s="5">
        <f t="shared" si="440"/>
        <v>1.0777331707890175E-5</v>
      </c>
      <c r="BH256" s="5">
        <f t="shared" si="441"/>
        <v>3.0670130574313878E-6</v>
      </c>
      <c r="BI256" s="5">
        <f t="shared" si="442"/>
        <v>6.9824846070705945E-7</v>
      </c>
      <c r="BJ256" s="8">
        <f t="shared" si="443"/>
        <v>0.44181328051753638</v>
      </c>
      <c r="BK256" s="8">
        <f t="shared" si="444"/>
        <v>0.30993734593101624</v>
      </c>
      <c r="BL256" s="8">
        <f t="shared" si="445"/>
        <v>0.23700828352446962</v>
      </c>
      <c r="BM256" s="8">
        <f t="shared" si="446"/>
        <v>0.29915533965689101</v>
      </c>
      <c r="BN256" s="8">
        <f t="shared" si="447"/>
        <v>0.70064494475823058</v>
      </c>
    </row>
    <row r="257" spans="1:66" x14ac:dyDescent="0.25">
      <c r="A257" t="s">
        <v>69</v>
      </c>
      <c r="B257" t="s">
        <v>77</v>
      </c>
      <c r="C257" t="s">
        <v>381</v>
      </c>
      <c r="D257" s="11">
        <v>44411</v>
      </c>
      <c r="E257">
        <f>VLOOKUP(A257,home!$A$2:$E$405,3,FALSE)</f>
        <v>1.34</v>
      </c>
      <c r="F257">
        <f>VLOOKUP(B257,home!$B$2:$E$405,3,FALSE)</f>
        <v>1.34</v>
      </c>
      <c r="G257">
        <f>VLOOKUP(C257,away!$B$2:$E$405,4,FALSE)</f>
        <v>0.8</v>
      </c>
      <c r="H257">
        <f>VLOOKUP(A257,away!$A$2:$E$405,3,FALSE)</f>
        <v>1.31666666666667</v>
      </c>
      <c r="I257">
        <f>VLOOKUP(C257,away!$B$2:$E$405,3,FALSE)</f>
        <v>1.1200000000000001</v>
      </c>
      <c r="J257">
        <f>VLOOKUP(B257,home!$B$2:$E$405,4,FALSE)</f>
        <v>0.81</v>
      </c>
      <c r="K257" s="3">
        <f t="shared" si="392"/>
        <v>1.4364800000000004</v>
      </c>
      <c r="L257" s="3">
        <f t="shared" si="393"/>
        <v>1.1944800000000033</v>
      </c>
      <c r="M257" s="5">
        <f t="shared" si="394"/>
        <v>7.2009300118146158E-2</v>
      </c>
      <c r="N257" s="5">
        <f t="shared" si="395"/>
        <v>0.10343991943371461</v>
      </c>
      <c r="O257" s="5">
        <f t="shared" si="396"/>
        <v>8.6013668805123469E-2</v>
      </c>
      <c r="P257" s="5">
        <f t="shared" si="397"/>
        <v>0.12355691496518378</v>
      </c>
      <c r="Q257" s="5">
        <f t="shared" si="398"/>
        <v>7.4294687734071219E-2</v>
      </c>
      <c r="R257" s="5">
        <f t="shared" si="399"/>
        <v>5.1370803557172086E-2</v>
      </c>
      <c r="S257" s="5">
        <f t="shared" si="400"/>
        <v>5.3001179051407658E-2</v>
      </c>
      <c r="T257" s="5">
        <f t="shared" si="401"/>
        <v>8.8743518604593646E-2</v>
      </c>
      <c r="U257" s="5">
        <f t="shared" si="402"/>
        <v>7.3793131893806568E-2</v>
      </c>
      <c r="V257" s="5">
        <f t="shared" si="403"/>
        <v>1.0104654942509469E-2</v>
      </c>
      <c r="W257" s="5">
        <f t="shared" si="404"/>
        <v>3.557427767874622E-2</v>
      </c>
      <c r="X257" s="5">
        <f t="shared" si="405"/>
        <v>4.2492763201708909E-2</v>
      </c>
      <c r="Y257" s="5">
        <f t="shared" si="406"/>
        <v>2.5378377894588702E-2</v>
      </c>
      <c r="Z257" s="5">
        <f t="shared" si="407"/>
        <v>2.0453799144323704E-2</v>
      </c>
      <c r="AA257" s="5">
        <f t="shared" si="408"/>
        <v>2.9381473394838119E-2</v>
      </c>
      <c r="AB257" s="5">
        <f t="shared" si="409"/>
        <v>2.1102949451108542E-2</v>
      </c>
      <c r="AC257" s="5">
        <f t="shared" si="410"/>
        <v>1.0836273834037267E-3</v>
      </c>
      <c r="AD257" s="5">
        <f t="shared" si="411"/>
        <v>1.2775434599991345E-2</v>
      </c>
      <c r="AE257" s="5">
        <f t="shared" si="412"/>
        <v>1.5260001120997705E-2</v>
      </c>
      <c r="AF257" s="5">
        <f t="shared" si="413"/>
        <v>9.1138830695046951E-3</v>
      </c>
      <c r="AG257" s="5">
        <f t="shared" si="414"/>
        <v>3.6287836829540015E-3</v>
      </c>
      <c r="AH257" s="5">
        <f t="shared" si="415"/>
        <v>6.1079135004779607E-3</v>
      </c>
      <c r="AI257" s="5">
        <f t="shared" si="416"/>
        <v>8.7738955851665822E-3</v>
      </c>
      <c r="AJ257" s="5">
        <f t="shared" si="417"/>
        <v>6.3017627650900493E-3</v>
      </c>
      <c r="AK257" s="5">
        <f t="shared" si="418"/>
        <v>3.0174520589321858E-3</v>
      </c>
      <c r="AL257" s="5">
        <f t="shared" si="419"/>
        <v>7.4373535776898339E-5</v>
      </c>
      <c r="AM257" s="5">
        <f t="shared" si="420"/>
        <v>3.6703312588391144E-3</v>
      </c>
      <c r="AN257" s="5">
        <f t="shared" si="421"/>
        <v>4.3841372820581578E-3</v>
      </c>
      <c r="AO257" s="5">
        <f t="shared" si="422"/>
        <v>2.6183821503364215E-3</v>
      </c>
      <c r="AP257" s="5">
        <f t="shared" si="423"/>
        <v>1.0425350369779529E-3</v>
      </c>
      <c r="AQ257" s="5">
        <f t="shared" si="424"/>
        <v>3.1132181274235712E-4</v>
      </c>
      <c r="AR257" s="5">
        <f t="shared" si="425"/>
        <v>1.4591561036101867E-3</v>
      </c>
      <c r="AS257" s="5">
        <f t="shared" si="426"/>
        <v>2.0960485597139615E-3</v>
      </c>
      <c r="AT257" s="5">
        <f t="shared" si="427"/>
        <v>1.5054659175289563E-3</v>
      </c>
      <c r="AU257" s="5">
        <f t="shared" si="428"/>
        <v>7.2085722707066532E-4</v>
      </c>
      <c r="AV257" s="5">
        <f t="shared" si="429"/>
        <v>2.5887424738561739E-4</v>
      </c>
      <c r="AW257" s="5">
        <f t="shared" si="430"/>
        <v>3.5448216876034796E-6</v>
      </c>
      <c r="AX257" s="5">
        <f t="shared" si="431"/>
        <v>8.7872624111620223E-4</v>
      </c>
      <c r="AY257" s="5">
        <f t="shared" si="432"/>
        <v>1.0496209204884841E-3</v>
      </c>
      <c r="AZ257" s="5">
        <f t="shared" si="433"/>
        <v>6.2687559855254405E-4</v>
      </c>
      <c r="BA257" s="5">
        <f t="shared" si="434"/>
        <v>2.4959678831968176E-4</v>
      </c>
      <c r="BB257" s="5">
        <f t="shared" si="435"/>
        <v>7.4534592928023562E-5</v>
      </c>
      <c r="BC257" s="5">
        <f t="shared" si="436"/>
        <v>1.7806016112133161E-5</v>
      </c>
      <c r="BD257" s="5">
        <f t="shared" si="437"/>
        <v>2.9048879710671672E-4</v>
      </c>
      <c r="BE257" s="5">
        <f t="shared" si="438"/>
        <v>4.1728134726785654E-4</v>
      </c>
      <c r="BF257" s="5">
        <f t="shared" si="439"/>
        <v>2.9970815486166541E-4</v>
      </c>
      <c r="BG257" s="5">
        <f t="shared" si="440"/>
        <v>1.4350825676522845E-4</v>
      </c>
      <c r="BH257" s="5">
        <f t="shared" si="441"/>
        <v>5.1536685169528843E-5</v>
      </c>
      <c r="BI257" s="5">
        <f t="shared" si="442"/>
        <v>1.4806283502464961E-5</v>
      </c>
      <c r="BJ257" s="8">
        <f t="shared" si="443"/>
        <v>0.42562551471934207</v>
      </c>
      <c r="BK257" s="8">
        <f t="shared" si="444"/>
        <v>0.26087967091691616</v>
      </c>
      <c r="BL257" s="8">
        <f t="shared" si="445"/>
        <v>0.29312078259169844</v>
      </c>
      <c r="BM257" s="8">
        <f t="shared" si="446"/>
        <v>0.48834839666006818</v>
      </c>
      <c r="BN257" s="8">
        <f t="shared" si="447"/>
        <v>0.51068529461341128</v>
      </c>
    </row>
    <row r="258" spans="1:66" x14ac:dyDescent="0.25">
      <c r="A258" t="s">
        <v>69</v>
      </c>
      <c r="B258" t="s">
        <v>74</v>
      </c>
      <c r="C258" t="s">
        <v>72</v>
      </c>
      <c r="D258" s="11">
        <v>44411</v>
      </c>
      <c r="E258">
        <f>VLOOKUP(A258,home!$A$2:$E$405,3,FALSE)</f>
        <v>1.34</v>
      </c>
      <c r="F258">
        <f>VLOOKUP(B258,home!$B$2:$E$405,3,FALSE)</f>
        <v>1.29</v>
      </c>
      <c r="G258">
        <f>VLOOKUP(C258,away!$B$2:$E$405,4,FALSE)</f>
        <v>1.49</v>
      </c>
      <c r="H258">
        <f>VLOOKUP(A258,away!$A$2:$E$405,3,FALSE)</f>
        <v>1.31666666666667</v>
      </c>
      <c r="I258">
        <f>VLOOKUP(C258,away!$B$2:$E$405,3,FALSE)</f>
        <v>1.29</v>
      </c>
      <c r="J258">
        <f>VLOOKUP(B258,home!$B$2:$E$405,4,FALSE)</f>
        <v>0.91</v>
      </c>
      <c r="K258" s="3">
        <f t="shared" si="392"/>
        <v>2.5756140000000003</v>
      </c>
      <c r="L258" s="3">
        <f t="shared" si="393"/>
        <v>1.5456350000000041</v>
      </c>
      <c r="M258" s="5">
        <f t="shared" si="394"/>
        <v>1.6224237708867592E-2</v>
      </c>
      <c r="N258" s="5">
        <f t="shared" si="395"/>
        <v>4.1787373782287307E-2</v>
      </c>
      <c r="O258" s="5">
        <f t="shared" si="396"/>
        <v>2.5076749651145626E-2</v>
      </c>
      <c r="P258" s="5">
        <f t="shared" si="397"/>
        <v>6.4588027475985799E-2</v>
      </c>
      <c r="Q258" s="5">
        <f t="shared" si="398"/>
        <v>5.3814072468446071E-2</v>
      </c>
      <c r="R258" s="5">
        <f t="shared" si="399"/>
        <v>1.937975097352429E-2</v>
      </c>
      <c r="S258" s="5">
        <f t="shared" si="400"/>
        <v>6.428057465773325E-2</v>
      </c>
      <c r="T258" s="5">
        <f t="shared" si="401"/>
        <v>8.3176913899766863E-2</v>
      </c>
      <c r="U258" s="5">
        <f t="shared" si="402"/>
        <v>4.9914757923922796E-2</v>
      </c>
      <c r="V258" s="5">
        <f t="shared" si="403"/>
        <v>2.8433149058054271E-2</v>
      </c>
      <c r="W258" s="5">
        <f t="shared" si="404"/>
        <v>4.6201426148914766E-2</v>
      </c>
      <c r="X258" s="5">
        <f t="shared" si="405"/>
        <v>7.141054130567806E-2</v>
      </c>
      <c r="Y258" s="5">
        <f t="shared" si="406"/>
        <v>5.5187316005501003E-2</v>
      </c>
      <c r="Z258" s="5">
        <f t="shared" si="407"/>
        <v>9.9846737986544372E-3</v>
      </c>
      <c r="AA258" s="5">
        <f t="shared" si="408"/>
        <v>2.5716665621247553E-2</v>
      </c>
      <c r="AB258" s="5">
        <f t="shared" si="409"/>
        <v>3.3118102003701952E-2</v>
      </c>
      <c r="AC258" s="5">
        <f t="shared" si="410"/>
        <v>7.0744502975426168E-3</v>
      </c>
      <c r="AD258" s="5">
        <f t="shared" si="411"/>
        <v>2.974926000227775E-2</v>
      </c>
      <c r="AE258" s="5">
        <f t="shared" si="412"/>
        <v>4.5981497483620688E-2</v>
      </c>
      <c r="AF258" s="5">
        <f t="shared" si="413"/>
        <v>3.5535305931548133E-2</v>
      </c>
      <c r="AG258" s="5">
        <f t="shared" si="414"/>
        <v>1.8308204194502856E-2</v>
      </c>
      <c r="AH258" s="5">
        <f t="shared" si="415"/>
        <v>3.8581653216958186E-3</v>
      </c>
      <c r="AI258" s="5">
        <f t="shared" si="416"/>
        <v>9.9371446168742567E-3</v>
      </c>
      <c r="AJ258" s="5">
        <f t="shared" si="417"/>
        <v>1.2797124397622987E-2</v>
      </c>
      <c r="AK258" s="5">
        <f t="shared" si="418"/>
        <v>1.0986817586086446E-2</v>
      </c>
      <c r="AL258" s="5">
        <f t="shared" si="419"/>
        <v>1.1265239042828844E-3</v>
      </c>
      <c r="AM258" s="5">
        <f t="shared" si="420"/>
        <v>1.5324522110301313E-2</v>
      </c>
      <c r="AN258" s="5">
        <f t="shared" si="421"/>
        <v>2.3686117731955631E-2</v>
      </c>
      <c r="AO258" s="5">
        <f t="shared" si="422"/>
        <v>1.8305046290315673E-2</v>
      </c>
      <c r="AP258" s="5">
        <f t="shared" si="423"/>
        <v>9.4309734076440509E-3</v>
      </c>
      <c r="AQ258" s="5">
        <f t="shared" si="424"/>
        <v>3.644210645730984E-3</v>
      </c>
      <c r="AR258" s="5">
        <f t="shared" si="425"/>
        <v>1.1926630713998659E-3</v>
      </c>
      <c r="AS258" s="5">
        <f t="shared" si="426"/>
        <v>3.0718397039804948E-3</v>
      </c>
      <c r="AT258" s="5">
        <f t="shared" si="427"/>
        <v>3.9559366736640093E-3</v>
      </c>
      <c r="AU258" s="5">
        <f t="shared" si="428"/>
        <v>3.396321959934152E-3</v>
      </c>
      <c r="AV258" s="5">
        <f t="shared" si="429"/>
        <v>2.1869035971284613E-3</v>
      </c>
      <c r="AW258" s="5">
        <f t="shared" si="430"/>
        <v>1.2457348996367085E-4</v>
      </c>
      <c r="AX258" s="5">
        <f t="shared" si="431"/>
        <v>6.5783422817669327E-3</v>
      </c>
      <c r="AY258" s="5">
        <f t="shared" si="432"/>
        <v>1.016771607267886E-2</v>
      </c>
      <c r="AZ258" s="5">
        <f t="shared" si="433"/>
        <v>7.8577889159975167E-3</v>
      </c>
      <c r="BA258" s="5">
        <f t="shared" si="434"/>
        <v>4.0484245237259534E-3</v>
      </c>
      <c r="BB258" s="5">
        <f t="shared" si="435"/>
        <v>1.5643466596822933E-3</v>
      </c>
      <c r="BC258" s="5">
        <f t="shared" si="436"/>
        <v>4.8358178986760932E-4</v>
      </c>
      <c r="BD258" s="5">
        <f t="shared" si="437"/>
        <v>3.072369643938564E-4</v>
      </c>
      <c r="BE258" s="5">
        <f t="shared" si="438"/>
        <v>7.9132382681031826E-4</v>
      </c>
      <c r="BF258" s="5">
        <f t="shared" si="439"/>
        <v>1.0190723634331156E-3</v>
      </c>
      <c r="BG258" s="5">
        <f t="shared" si="440"/>
        <v>8.749123487571404E-4</v>
      </c>
      <c r="BH258" s="5">
        <f t="shared" si="441"/>
        <v>5.6335912355794354E-4</v>
      </c>
      <c r="BI258" s="5">
        <f t="shared" si="442"/>
        <v>2.9019912913271368E-4</v>
      </c>
      <c r="BJ258" s="8">
        <f t="shared" si="443"/>
        <v>0.58224298165221045</v>
      </c>
      <c r="BK258" s="8">
        <f t="shared" si="444"/>
        <v>0.19189467917514527</v>
      </c>
      <c r="BL258" s="8">
        <f t="shared" si="445"/>
        <v>0.20843504685801381</v>
      </c>
      <c r="BM258" s="8">
        <f t="shared" si="446"/>
        <v>0.76164402684105215</v>
      </c>
      <c r="BN258" s="8">
        <f t="shared" si="447"/>
        <v>0.2208702120602567</v>
      </c>
    </row>
    <row r="259" spans="1:66" x14ac:dyDescent="0.25">
      <c r="A259" t="s">
        <v>175</v>
      </c>
      <c r="B259" t="s">
        <v>284</v>
      </c>
      <c r="C259" t="s">
        <v>179</v>
      </c>
      <c r="D259" s="11">
        <v>44411</v>
      </c>
      <c r="E259">
        <f>VLOOKUP(A259,home!$A$2:$E$405,3,FALSE)</f>
        <v>1.2091836734693899</v>
      </c>
      <c r="F259">
        <f>VLOOKUP(B259,home!$B$2:$E$405,3,FALSE)</f>
        <v>1.3</v>
      </c>
      <c r="G259">
        <f>VLOOKUP(C259,away!$B$2:$E$405,4,FALSE)</f>
        <v>0.89</v>
      </c>
      <c r="H259">
        <f>VLOOKUP(A259,away!$A$2:$E$405,3,FALSE)</f>
        <v>1.06632653061225</v>
      </c>
      <c r="I259">
        <f>VLOOKUP(C259,away!$B$2:$E$405,3,FALSE)</f>
        <v>0.71</v>
      </c>
      <c r="J259">
        <f>VLOOKUP(B259,home!$B$2:$E$405,4,FALSE)</f>
        <v>1.34</v>
      </c>
      <c r="K259" s="3">
        <f t="shared" si="392"/>
        <v>1.3990255102040843</v>
      </c>
      <c r="L259" s="3">
        <f t="shared" si="393"/>
        <v>1.0145030612244947</v>
      </c>
      <c r="M259" s="5">
        <f t="shared" si="394"/>
        <v>8.94989333697669E-2</v>
      </c>
      <c r="N259" s="5">
        <f t="shared" si="395"/>
        <v>0.12521129092035946</v>
      </c>
      <c r="O259" s="5">
        <f t="shared" si="396"/>
        <v>9.0796941879955601E-2</v>
      </c>
      <c r="P259" s="5">
        <f t="shared" si="397"/>
        <v>0.12702723793857545</v>
      </c>
      <c r="Q259" s="5">
        <f t="shared" si="398"/>
        <v>8.7586895081583988E-2</v>
      </c>
      <c r="R259" s="5">
        <f t="shared" si="399"/>
        <v>4.6056887743518737E-2</v>
      </c>
      <c r="S259" s="5">
        <f t="shared" si="400"/>
        <v>4.5072937103165095E-2</v>
      </c>
      <c r="T259" s="5">
        <f t="shared" si="401"/>
        <v>8.88571731834156E-2</v>
      </c>
      <c r="U259" s="5">
        <f t="shared" si="402"/>
        <v>6.4434760873788521E-2</v>
      </c>
      <c r="V259" s="5">
        <f t="shared" si="403"/>
        <v>7.1080806222686751E-3</v>
      </c>
      <c r="W259" s="5">
        <f t="shared" si="404"/>
        <v>4.0845433526234869E-2</v>
      </c>
      <c r="X259" s="5">
        <f t="shared" si="405"/>
        <v>4.143781734940688E-2</v>
      </c>
      <c r="Y259" s="5">
        <f t="shared" si="406"/>
        <v>2.1019396275717375E-2</v>
      </c>
      <c r="Z259" s="5">
        <f t="shared" si="407"/>
        <v>1.5574951202090893E-2</v>
      </c>
      <c r="AA259" s="5">
        <f t="shared" si="408"/>
        <v>2.1789754051908923E-2</v>
      </c>
      <c r="AB259" s="5">
        <f t="shared" si="409"/>
        <v>1.5242210889846702E-2</v>
      </c>
      <c r="AC259" s="5">
        <f t="shared" si="410"/>
        <v>6.3053813499169516E-4</v>
      </c>
      <c r="AD259" s="5">
        <f t="shared" si="411"/>
        <v>1.4285950869636943E-2</v>
      </c>
      <c r="AE259" s="5">
        <f t="shared" si="412"/>
        <v>1.4493140889749411E-2</v>
      </c>
      <c r="AF259" s="5">
        <f t="shared" si="413"/>
        <v>7.3516678997043363E-3</v>
      </c>
      <c r="AG259" s="5">
        <f t="shared" si="414"/>
        <v>2.4860965297853008E-3</v>
      </c>
      <c r="AH259" s="5">
        <f t="shared" si="415"/>
        <v>3.950208918235833E-3</v>
      </c>
      <c r="AI259" s="5">
        <f t="shared" si="416"/>
        <v>5.5264430472476101E-3</v>
      </c>
      <c r="AJ259" s="5">
        <f t="shared" si="417"/>
        <v>3.8658174018947017E-3</v>
      </c>
      <c r="AK259" s="5">
        <f t="shared" si="418"/>
        <v>1.8027923876805204E-3</v>
      </c>
      <c r="AL259" s="5">
        <f t="shared" si="419"/>
        <v>3.5797306040294015E-5</v>
      </c>
      <c r="AM259" s="5">
        <f t="shared" si="420"/>
        <v>3.9972819408288611E-3</v>
      </c>
      <c r="AN259" s="5">
        <f t="shared" si="421"/>
        <v>4.0552547655482692E-3</v>
      </c>
      <c r="AO259" s="5">
        <f t="shared" si="422"/>
        <v>2.0570341868469694E-3</v>
      </c>
      <c r="AP259" s="5">
        <f t="shared" si="423"/>
        <v>6.9562249319989674E-4</v>
      </c>
      <c r="AQ259" s="5">
        <f t="shared" si="424"/>
        <v>1.7642778720197762E-4</v>
      </c>
      <c r="AR259" s="5">
        <f t="shared" si="425"/>
        <v>8.0149980800531078E-4</v>
      </c>
      <c r="AS259" s="5">
        <f t="shared" si="426"/>
        <v>1.1213186778231054E-3</v>
      </c>
      <c r="AT259" s="5">
        <f t="shared" si="427"/>
        <v>7.8437671767141984E-4</v>
      </c>
      <c r="AU259" s="5">
        <f t="shared" si="428"/>
        <v>3.657876792108209E-4</v>
      </c>
      <c r="AV259" s="5">
        <f t="shared" si="429"/>
        <v>1.2793657363357173E-4</v>
      </c>
      <c r="AW259" s="5">
        <f t="shared" si="430"/>
        <v>1.4113243652839703E-6</v>
      </c>
      <c r="AX259" s="5">
        <f t="shared" si="431"/>
        <v>9.3204990111627807E-4</v>
      </c>
      <c r="AY259" s="5">
        <f t="shared" si="432"/>
        <v>9.4556747789645171E-4</v>
      </c>
      <c r="AZ259" s="5">
        <f t="shared" si="433"/>
        <v>4.7964055046013741E-4</v>
      </c>
      <c r="BA259" s="5">
        <f t="shared" si="434"/>
        <v>1.6219893557640374E-4</v>
      </c>
      <c r="BB259" s="5">
        <f t="shared" si="435"/>
        <v>4.1137829167404045E-5</v>
      </c>
      <c r="BC259" s="5">
        <f t="shared" si="436"/>
        <v>8.3468907244923458E-6</v>
      </c>
      <c r="BD259" s="5">
        <f t="shared" si="437"/>
        <v>1.3552066813203871E-4</v>
      </c>
      <c r="BE259" s="5">
        <f t="shared" si="438"/>
        <v>1.8959687187662381E-4</v>
      </c>
      <c r="BF259" s="5">
        <f t="shared" si="439"/>
        <v>1.3262543020514604E-4</v>
      </c>
      <c r="BG259" s="5">
        <f t="shared" si="440"/>
        <v>6.1848786719596852E-5</v>
      </c>
      <c r="BH259" s="5">
        <f t="shared" si="441"/>
        <v>2.1632007598971906E-5</v>
      </c>
      <c r="BI259" s="5">
        <f t="shared" si="442"/>
        <v>6.0527460935780601E-6</v>
      </c>
      <c r="BJ259" s="8">
        <f t="shared" si="443"/>
        <v>0.45712542528416128</v>
      </c>
      <c r="BK259" s="8">
        <f t="shared" si="444"/>
        <v>0.27031909195270459</v>
      </c>
      <c r="BL259" s="8">
        <f t="shared" si="445"/>
        <v>0.25721401316104731</v>
      </c>
      <c r="BM259" s="8">
        <f t="shared" si="446"/>
        <v>0.43311113851271266</v>
      </c>
      <c r="BN259" s="8">
        <f t="shared" si="447"/>
        <v>0.5661781869337601</v>
      </c>
    </row>
    <row r="260" spans="1:66" x14ac:dyDescent="0.25">
      <c r="A260" t="s">
        <v>24</v>
      </c>
      <c r="B260" t="s">
        <v>294</v>
      </c>
      <c r="C260" t="s">
        <v>292</v>
      </c>
      <c r="D260" s="11">
        <v>44411</v>
      </c>
      <c r="E260">
        <f>VLOOKUP(A260,home!$A$2:$E$405,3,FALSE)</f>
        <v>1.59861591695502</v>
      </c>
      <c r="F260">
        <f>VLOOKUP(B260,home!$B$2:$E$405,3,FALSE)</f>
        <v>1.7</v>
      </c>
      <c r="G260">
        <f>VLOOKUP(C260,away!$B$2:$E$405,4,FALSE)</f>
        <v>0.63</v>
      </c>
      <c r="H260">
        <f>VLOOKUP(A260,away!$A$2:$E$405,3,FALSE)</f>
        <v>1.4152249134948101</v>
      </c>
      <c r="I260">
        <f>VLOOKUP(C260,away!$B$2:$E$405,3,FALSE)</f>
        <v>1.21</v>
      </c>
      <c r="J260">
        <f>VLOOKUP(B260,home!$B$2:$E$405,4,FALSE)</f>
        <v>0.76</v>
      </c>
      <c r="K260" s="3">
        <f t="shared" si="392"/>
        <v>1.7121176470588264</v>
      </c>
      <c r="L260" s="3">
        <f t="shared" si="393"/>
        <v>1.3014408304498273</v>
      </c>
      <c r="M260" s="5">
        <f t="shared" si="394"/>
        <v>4.9116587144779372E-2</v>
      </c>
      <c r="N260" s="5">
        <f t="shared" si="395"/>
        <v>8.4093375613879459E-2</v>
      </c>
      <c r="O260" s="5">
        <f t="shared" si="396"/>
        <v>6.3922331962562973E-2</v>
      </c>
      <c r="P260" s="5">
        <f t="shared" si="397"/>
        <v>0.10944255259425653</v>
      </c>
      <c r="Q260" s="5">
        <f t="shared" si="398"/>
        <v>7.1988876194634704E-2</v>
      </c>
      <c r="R260" s="5">
        <f t="shared" si="399"/>
        <v>4.1595566396823748E-2</v>
      </c>
      <c r="S260" s="5">
        <f t="shared" si="400"/>
        <v>6.0965516002976818E-2</v>
      </c>
      <c r="T260" s="5">
        <f t="shared" si="401"/>
        <v>9.3689262817895191E-2</v>
      </c>
      <c r="U260" s="5">
        <f t="shared" si="402"/>
        <v>7.1216503267409054E-2</v>
      </c>
      <c r="V260" s="5">
        <f t="shared" si="403"/>
        <v>1.509384118133337E-2</v>
      </c>
      <c r="W260" s="5">
        <f t="shared" si="404"/>
        <v>4.1084475108255719E-2</v>
      </c>
      <c r="X260" s="5">
        <f t="shared" si="405"/>
        <v>5.3469013403483576E-2</v>
      </c>
      <c r="Y260" s="5">
        <f t="shared" si="406"/>
        <v>3.479337860358131E-2</v>
      </c>
      <c r="Z260" s="5">
        <f t="shared" si="407"/>
        <v>1.8044722824837742E-2</v>
      </c>
      <c r="AA260" s="5">
        <f t="shared" si="408"/>
        <v>3.0894688384689895E-2</v>
      </c>
      <c r="AB260" s="5">
        <f t="shared" si="409"/>
        <v>2.6447670591905462E-2</v>
      </c>
      <c r="AC260" s="5">
        <f t="shared" si="410"/>
        <v>2.1020247478567623E-3</v>
      </c>
      <c r="AD260" s="5">
        <f t="shared" si="411"/>
        <v>1.7585363713248436E-2</v>
      </c>
      <c r="AE260" s="5">
        <f t="shared" si="412"/>
        <v>2.2886310354732299E-2</v>
      </c>
      <c r="AF260" s="5">
        <f t="shared" si="413"/>
        <v>1.4892589376997643E-2</v>
      </c>
      <c r="AG260" s="5">
        <f t="shared" si="414"/>
        <v>6.4606079621160294E-3</v>
      </c>
      <c r="AH260" s="5">
        <f t="shared" si="415"/>
        <v>5.8710347645984443E-3</v>
      </c>
      <c r="AI260" s="5">
        <f t="shared" si="416"/>
        <v>1.0051902226964858E-2</v>
      </c>
      <c r="AJ260" s="5">
        <f t="shared" si="417"/>
        <v>8.6050195946482267E-3</v>
      </c>
      <c r="AK260" s="5">
        <f t="shared" si="418"/>
        <v>4.9109353004280739E-3</v>
      </c>
      <c r="AL260" s="5">
        <f t="shared" si="419"/>
        <v>1.8735092757453086E-4</v>
      </c>
      <c r="AM260" s="5">
        <f t="shared" si="420"/>
        <v>6.0216423086801108E-3</v>
      </c>
      <c r="AN260" s="5">
        <f t="shared" si="421"/>
        <v>7.8368111668804582E-3</v>
      </c>
      <c r="AO260" s="5">
        <f t="shared" si="422"/>
        <v>5.0995730165516919E-3</v>
      </c>
      <c r="AP260" s="5">
        <f t="shared" si="423"/>
        <v>2.2122641805335215E-3</v>
      </c>
      <c r="AQ260" s="5">
        <f t="shared" si="424"/>
        <v>7.1978273307198796E-4</v>
      </c>
      <c r="AR260" s="5">
        <f t="shared" si="425"/>
        <v>1.5281608719277611E-3</v>
      </c>
      <c r="AS260" s="5">
        <f t="shared" si="426"/>
        <v>2.6163911963723225E-3</v>
      </c>
      <c r="AT260" s="5">
        <f t="shared" si="427"/>
        <v>2.239784769459205E-3</v>
      </c>
      <c r="AU260" s="5">
        <f t="shared" si="428"/>
        <v>1.2782583431348968E-3</v>
      </c>
      <c r="AV260" s="5">
        <f t="shared" si="429"/>
        <v>5.4713216669535867E-4</v>
      </c>
      <c r="AW260" s="5">
        <f t="shared" si="430"/>
        <v>1.159608468600257E-5</v>
      </c>
      <c r="AX260" s="5">
        <f t="shared" si="431"/>
        <v>1.7182933434945454E-3</v>
      </c>
      <c r="AY260" s="5">
        <f t="shared" si="432"/>
        <v>2.2362571159139514E-3</v>
      </c>
      <c r="AZ260" s="5">
        <f t="shared" si="433"/>
        <v>1.4551781590171943E-3</v>
      </c>
      <c r="BA260" s="5">
        <f t="shared" si="434"/>
        <v>6.3127609057459606E-4</v>
      </c>
      <c r="BB260" s="5">
        <f t="shared" si="435"/>
        <v>2.0539211989013058E-4</v>
      </c>
      <c r="BC260" s="5">
        <f t="shared" si="436"/>
        <v>5.3461138215532405E-5</v>
      </c>
      <c r="BD260" s="5">
        <f t="shared" si="437"/>
        <v>3.3146849237043258E-4</v>
      </c>
      <c r="BE260" s="5">
        <f t="shared" si="438"/>
        <v>5.6751305523140155E-4</v>
      </c>
      <c r="BF260" s="5">
        <f t="shared" si="439"/>
        <v>4.8582455839897657E-4</v>
      </c>
      <c r="BG260" s="5">
        <f t="shared" si="440"/>
        <v>2.7726293326981648E-4</v>
      </c>
      <c r="BH260" s="5">
        <f t="shared" si="441"/>
        <v>1.186766902316367E-4</v>
      </c>
      <c r="BI260" s="5">
        <f t="shared" si="442"/>
        <v>4.0637691128023773E-5</v>
      </c>
      <c r="BJ260" s="8">
        <f t="shared" si="443"/>
        <v>0.46913318452164809</v>
      </c>
      <c r="BK260" s="8">
        <f t="shared" si="444"/>
        <v>0.23914412971469132</v>
      </c>
      <c r="BL260" s="8">
        <f t="shared" si="445"/>
        <v>0.27354676325825045</v>
      </c>
      <c r="BM260" s="8">
        <f t="shared" si="446"/>
        <v>0.57748484938126288</v>
      </c>
      <c r="BN260" s="8">
        <f t="shared" si="447"/>
        <v>0.42015928990693679</v>
      </c>
    </row>
    <row r="261" spans="1:66" x14ac:dyDescent="0.25">
      <c r="A261" t="s">
        <v>27</v>
      </c>
      <c r="B261" t="s">
        <v>28</v>
      </c>
      <c r="C261" t="s">
        <v>30</v>
      </c>
      <c r="D261" s="11">
        <v>44411</v>
      </c>
      <c r="E261">
        <f>VLOOKUP(A261,home!$A$2:$E$405,3,FALSE)</f>
        <v>1.2429022082018899</v>
      </c>
      <c r="F261">
        <f>VLOOKUP(B261,home!$B$2:$E$405,3,FALSE)</f>
        <v>1.1599999999999999</v>
      </c>
      <c r="G261">
        <f>VLOOKUP(C261,away!$B$2:$E$405,4,FALSE)</f>
        <v>1.21</v>
      </c>
      <c r="H261">
        <f>VLOOKUP(A261,away!$A$2:$E$405,3,FALSE)</f>
        <v>1.0788643533122999</v>
      </c>
      <c r="I261">
        <f>VLOOKUP(C261,away!$B$2:$E$405,3,FALSE)</f>
        <v>1.1599999999999999</v>
      </c>
      <c r="J261">
        <f>VLOOKUP(B261,home!$B$2:$E$405,4,FALSE)</f>
        <v>0.75</v>
      </c>
      <c r="K261" s="3">
        <f t="shared" si="392"/>
        <v>1.7445375394321725</v>
      </c>
      <c r="L261" s="3">
        <f t="shared" si="393"/>
        <v>0.93861198738170082</v>
      </c>
      <c r="M261" s="5">
        <f t="shared" si="394"/>
        <v>6.8347552361860617E-2</v>
      </c>
      <c r="N261" s="5">
        <f t="shared" si="395"/>
        <v>0.11923487082357187</v>
      </c>
      <c r="O261" s="5">
        <f t="shared" si="396"/>
        <v>6.4151831955040844E-2</v>
      </c>
      <c r="P261" s="5">
        <f t="shared" si="397"/>
        <v>0.11191527906891316</v>
      </c>
      <c r="Q261" s="5">
        <f t="shared" si="398"/>
        <v>0.10400485408053352</v>
      </c>
      <c r="R261" s="5">
        <f t="shared" si="399"/>
        <v>3.010683924274889E-2</v>
      </c>
      <c r="S261" s="5">
        <f t="shared" si="400"/>
        <v>4.5813746272726608E-2</v>
      </c>
      <c r="T261" s="5">
        <f t="shared" si="401"/>
        <v>9.7620202785873356E-2</v>
      </c>
      <c r="U261" s="5">
        <f t="shared" si="402"/>
        <v>5.2522511252625109E-2</v>
      </c>
      <c r="V261" s="5">
        <f t="shared" si="403"/>
        <v>8.33527077110356E-3</v>
      </c>
      <c r="W261" s="5">
        <f t="shared" si="404"/>
        <v>6.0480124075552047E-2</v>
      </c>
      <c r="X261" s="5">
        <f t="shared" si="405"/>
        <v>5.6767369455645748E-2</v>
      </c>
      <c r="Y261" s="5">
        <f t="shared" si="406"/>
        <v>2.6641266731597456E-2</v>
      </c>
      <c r="Z261" s="5">
        <f t="shared" si="407"/>
        <v>9.4195467384726398E-3</v>
      </c>
      <c r="AA261" s="5">
        <f t="shared" si="408"/>
        <v>1.6432752889701405E-2</v>
      </c>
      <c r="AB261" s="5">
        <f t="shared" si="409"/>
        <v>1.4333777146148306E-2</v>
      </c>
      <c r="AC261" s="5">
        <f t="shared" si="410"/>
        <v>8.5303361479953008E-4</v>
      </c>
      <c r="AD261" s="5">
        <f t="shared" si="411"/>
        <v>2.6377461709829009E-2</v>
      </c>
      <c r="AE261" s="5">
        <f t="shared" si="412"/>
        <v>2.4758201757547321E-2</v>
      </c>
      <c r="AF261" s="5">
        <f t="shared" si="413"/>
        <v>1.1619172477824301E-2</v>
      </c>
      <c r="AG261" s="5">
        <f t="shared" si="414"/>
        <v>3.6352981903804769E-3</v>
      </c>
      <c r="AH261" s="5">
        <f t="shared" si="415"/>
        <v>2.2103248711081557E-3</v>
      </c>
      <c r="AI261" s="5">
        <f t="shared" si="416"/>
        <v>3.8559947119887555E-3</v>
      </c>
      <c r="AJ261" s="5">
        <f t="shared" si="417"/>
        <v>3.3634637634581666E-3</v>
      </c>
      <c r="AK261" s="5">
        <f t="shared" si="418"/>
        <v>1.9558962659575285E-3</v>
      </c>
      <c r="AL261" s="5">
        <f t="shared" si="419"/>
        <v>5.587178575174612E-5</v>
      </c>
      <c r="AM261" s="5">
        <f t="shared" si="420"/>
        <v>9.203294429546283E-3</v>
      </c>
      <c r="AN261" s="5">
        <f t="shared" si="421"/>
        <v>8.6383224749753719E-3</v>
      </c>
      <c r="AO261" s="5">
        <f t="shared" si="422"/>
        <v>4.0540165129403227E-3</v>
      </c>
      <c r="AP261" s="5">
        <f t="shared" si="423"/>
        <v>1.2683828320297166E-3</v>
      </c>
      <c r="AQ261" s="5">
        <f t="shared" si="424"/>
        <v>2.9762983268306057E-4</v>
      </c>
      <c r="AR261" s="5">
        <f t="shared" si="425"/>
        <v>4.1492748400600562E-4</v>
      </c>
      <c r="AS261" s="5">
        <f t="shared" si="426"/>
        <v>7.2385657199061908E-4</v>
      </c>
      <c r="AT261" s="5">
        <f t="shared" si="427"/>
        <v>6.31397481501161E-4</v>
      </c>
      <c r="AU261" s="5">
        <f t="shared" si="428"/>
        <v>3.6716553626056875E-4</v>
      </c>
      <c r="AV261" s="5">
        <f t="shared" si="429"/>
        <v>1.6013351529807664E-4</v>
      </c>
      <c r="AW261" s="5">
        <f t="shared" si="430"/>
        <v>2.5413031054782444E-6</v>
      </c>
      <c r="AX261" s="5">
        <f t="shared" si="431"/>
        <v>2.6759154364650846E-3</v>
      </c>
      <c r="AY261" s="5">
        <f t="shared" si="432"/>
        <v>2.5116463058858641E-3</v>
      </c>
      <c r="AZ261" s="5">
        <f t="shared" si="433"/>
        <v>1.1787306653837188E-3</v>
      </c>
      <c r="BA261" s="5">
        <f t="shared" si="434"/>
        <v>3.6879024414118906E-4</v>
      </c>
      <c r="BB261" s="5">
        <f t="shared" si="435"/>
        <v>8.6537735995086018E-5</v>
      </c>
      <c r="BC261" s="5">
        <f t="shared" si="436"/>
        <v>1.6245071273172129E-5</v>
      </c>
      <c r="BD261" s="5">
        <f t="shared" si="437"/>
        <v>6.4909318397027613E-5</v>
      </c>
      <c r="BE261" s="5">
        <f t="shared" si="438"/>
        <v>1.1323674260257E-4</v>
      </c>
      <c r="BF261" s="5">
        <f t="shared" si="439"/>
        <v>9.8772874156600874E-5</v>
      </c>
      <c r="BG261" s="5">
        <f t="shared" si="440"/>
        <v>5.7437662281266719E-5</v>
      </c>
      <c r="BH261" s="5">
        <f t="shared" si="441"/>
        <v>2.5050539506724281E-5</v>
      </c>
      <c r="BI261" s="5">
        <f t="shared" si="442"/>
        <v>8.7403213105018353E-6</v>
      </c>
      <c r="BJ261" s="8">
        <f t="shared" si="443"/>
        <v>0.56143833362967399</v>
      </c>
      <c r="BK261" s="8">
        <f t="shared" si="444"/>
        <v>0.23783240018104104</v>
      </c>
      <c r="BL261" s="8">
        <f t="shared" si="445"/>
        <v>0.19159902014608829</v>
      </c>
      <c r="BM261" s="8">
        <f t="shared" si="446"/>
        <v>0.50001896815982672</v>
      </c>
      <c r="BN261" s="8">
        <f t="shared" si="447"/>
        <v>0.49776122753266888</v>
      </c>
    </row>
    <row r="262" spans="1:66" x14ac:dyDescent="0.25">
      <c r="A262" t="s">
        <v>32</v>
      </c>
      <c r="B262" t="s">
        <v>331</v>
      </c>
      <c r="C262" t="s">
        <v>36</v>
      </c>
      <c r="D262" s="11">
        <v>44411</v>
      </c>
      <c r="E262">
        <f>VLOOKUP(A262,home!$A$2:$E$405,3,FALSE)</f>
        <v>1.24444444444444</v>
      </c>
      <c r="F262">
        <f>VLOOKUP(B262,home!$B$2:$E$405,3,FALSE)</f>
        <v>0.62</v>
      </c>
      <c r="G262">
        <f>VLOOKUP(C262,away!$B$2:$E$405,4,FALSE)</f>
        <v>0.6</v>
      </c>
      <c r="H262">
        <f>VLOOKUP(A262,away!$A$2:$E$405,3,FALSE)</f>
        <v>1.1244444444444399</v>
      </c>
      <c r="I262">
        <f>VLOOKUP(C262,away!$B$2:$E$405,3,FALSE)</f>
        <v>1.34</v>
      </c>
      <c r="J262">
        <f>VLOOKUP(B262,home!$B$2:$E$405,4,FALSE)</f>
        <v>1.03</v>
      </c>
      <c r="K262" s="3">
        <f t="shared" si="392"/>
        <v>0.46293333333333164</v>
      </c>
      <c r="L262" s="3">
        <f t="shared" si="393"/>
        <v>1.5519582222222161</v>
      </c>
      <c r="M262" s="5">
        <f t="shared" si="394"/>
        <v>0.13333486200699202</v>
      </c>
      <c r="N262" s="5">
        <f t="shared" si="395"/>
        <v>6.1725152118436606E-2</v>
      </c>
      <c r="O262" s="5">
        <f t="shared" si="396"/>
        <v>0.20693013540061583</v>
      </c>
      <c r="P262" s="5">
        <f t="shared" si="397"/>
        <v>9.5794857348124721E-2</v>
      </c>
      <c r="Q262" s="5">
        <f t="shared" si="398"/>
        <v>1.4287315210347408E-2</v>
      </c>
      <c r="R262" s="5">
        <f t="shared" si="399"/>
        <v>0.16057346253027116</v>
      </c>
      <c r="S262" s="5">
        <f t="shared" si="400"/>
        <v>1.7206030283862202E-2</v>
      </c>
      <c r="T262" s="5">
        <f t="shared" si="401"/>
        <v>2.2173316314179188E-2</v>
      </c>
      <c r="U262" s="5">
        <f t="shared" si="402"/>
        <v>7.4334808254013243E-2</v>
      </c>
      <c r="V262" s="5">
        <f t="shared" si="403"/>
        <v>1.3735252662692059E-3</v>
      </c>
      <c r="W262" s="5">
        <f t="shared" si="404"/>
        <v>2.2046914849033782E-3</v>
      </c>
      <c r="X262" s="5">
        <f t="shared" si="405"/>
        <v>3.4215890774591047E-3</v>
      </c>
      <c r="Y262" s="5">
        <f t="shared" si="406"/>
        <v>2.6550816509141933E-3</v>
      </c>
      <c r="Z262" s="5">
        <f t="shared" si="407"/>
        <v>8.3067768481515078E-2</v>
      </c>
      <c r="AA262" s="5">
        <f t="shared" si="408"/>
        <v>3.8454838955709232E-2</v>
      </c>
      <c r="AB262" s="5">
        <f t="shared" si="409"/>
        <v>8.9010133902814644E-3</v>
      </c>
      <c r="AC262" s="5">
        <f t="shared" si="410"/>
        <v>6.1675850826715785E-5</v>
      </c>
      <c r="AD262" s="5">
        <f t="shared" si="411"/>
        <v>2.5515629451948338E-4</v>
      </c>
      <c r="AE262" s="5">
        <f t="shared" si="412"/>
        <v>3.9599190923126558E-4</v>
      </c>
      <c r="AF262" s="5">
        <f t="shared" si="413"/>
        <v>3.0728144973246813E-4</v>
      </c>
      <c r="AG262" s="5">
        <f t="shared" si="414"/>
        <v>1.5896265748288884E-4</v>
      </c>
      <c r="AH262" s="5">
        <f t="shared" si="415"/>
        <v>3.222942657413469E-2</v>
      </c>
      <c r="AI262" s="5">
        <f t="shared" si="416"/>
        <v>1.4920075875386029E-2</v>
      </c>
      <c r="AJ262" s="5">
        <f t="shared" si="417"/>
        <v>3.4535002292893401E-3</v>
      </c>
      <c r="AK262" s="5">
        <f t="shared" si="418"/>
        <v>5.3291345760411312E-4</v>
      </c>
      <c r="AL262" s="5">
        <f t="shared" si="419"/>
        <v>1.7724484783160882E-6</v>
      </c>
      <c r="AM262" s="5">
        <f t="shared" si="420"/>
        <v>2.3624070788577158E-5</v>
      </c>
      <c r="AN262" s="5">
        <f t="shared" si="421"/>
        <v>3.6663570902691987E-5</v>
      </c>
      <c r="AO262" s="5">
        <f t="shared" si="422"/>
        <v>2.8450165159230026E-5</v>
      </c>
      <c r="AP262" s="5">
        <f t="shared" si="423"/>
        <v>1.4717822580815686E-5</v>
      </c>
      <c r="AQ262" s="5">
        <f t="shared" si="424"/>
        <v>5.710361441876174E-6</v>
      </c>
      <c r="AR262" s="5">
        <f t="shared" si="425"/>
        <v>1.0003744713847108E-2</v>
      </c>
      <c r="AS262" s="5">
        <f t="shared" si="426"/>
        <v>4.6310668861969367E-3</v>
      </c>
      <c r="AT262" s="5">
        <f t="shared" si="427"/>
        <v>1.0719376152583803E-3</v>
      </c>
      <c r="AU262" s="5">
        <f t="shared" si="428"/>
        <v>1.6541188445231479E-4</v>
      </c>
      <c r="AV262" s="5">
        <f t="shared" si="429"/>
        <v>1.9143668760614492E-5</v>
      </c>
      <c r="AW262" s="5">
        <f t="shared" si="430"/>
        <v>3.5372813019091724E-8</v>
      </c>
      <c r="AX262" s="5">
        <f t="shared" si="431"/>
        <v>1.8227283061764337E-6</v>
      </c>
      <c r="AY262" s="5">
        <f t="shared" si="432"/>
        <v>2.8287981816476888E-6</v>
      </c>
      <c r="AZ262" s="5">
        <f t="shared" si="433"/>
        <v>2.195088298507693E-6</v>
      </c>
      <c r="BA262" s="5">
        <f t="shared" si="434"/>
        <v>1.1355617777909294E-6</v>
      </c>
      <c r="BB262" s="5">
        <f t="shared" si="435"/>
        <v>4.4058610947097745E-7</v>
      </c>
      <c r="BC262" s="5">
        <f t="shared" si="436"/>
        <v>1.3675424703807623E-7</v>
      </c>
      <c r="BD262" s="5">
        <f t="shared" si="437"/>
        <v>2.5875656436111726E-3</v>
      </c>
      <c r="BE262" s="5">
        <f t="shared" si="438"/>
        <v>1.1978703886157277E-3</v>
      </c>
      <c r="BF262" s="5">
        <f t="shared" si="439"/>
        <v>2.7726706595158608E-4</v>
      </c>
      <c r="BG262" s="5">
        <f t="shared" si="440"/>
        <v>4.2785389021506812E-5</v>
      </c>
      <c r="BH262" s="5">
        <f t="shared" si="441"/>
        <v>4.9516956894223699E-6</v>
      </c>
      <c r="BI262" s="5">
        <f t="shared" si="442"/>
        <v>4.5846099823131767E-7</v>
      </c>
      <c r="BJ262" s="8">
        <f t="shared" si="443"/>
        <v>0.10770226367499983</v>
      </c>
      <c r="BK262" s="8">
        <f t="shared" si="444"/>
        <v>0.24777555200273482</v>
      </c>
      <c r="BL262" s="8">
        <f t="shared" si="445"/>
        <v>0.56033237807970804</v>
      </c>
      <c r="BM262" s="8">
        <f t="shared" si="446"/>
        <v>0.32622938419880154</v>
      </c>
      <c r="BN262" s="8">
        <f t="shared" si="447"/>
        <v>0.67264578461478775</v>
      </c>
    </row>
    <row r="263" spans="1:66" x14ac:dyDescent="0.25">
      <c r="A263" t="s">
        <v>340</v>
      </c>
      <c r="B263" t="s">
        <v>356</v>
      </c>
      <c r="C263" t="s">
        <v>341</v>
      </c>
      <c r="D263" s="11">
        <v>44411</v>
      </c>
      <c r="E263">
        <f>VLOOKUP(A263,home!$A$2:$E$405,3,FALSE)</f>
        <v>1.33793103448276</v>
      </c>
      <c r="F263">
        <f>VLOOKUP(B263,home!$B$2:$E$405,3,FALSE)</f>
        <v>1.1200000000000001</v>
      </c>
      <c r="G263">
        <f>VLOOKUP(C263,away!$B$2:$E$405,4,FALSE)</f>
        <v>1.44</v>
      </c>
      <c r="H263">
        <f>VLOOKUP(A263,away!$A$2:$E$405,3,FALSE)</f>
        <v>1.1275862068965501</v>
      </c>
      <c r="I263">
        <f>VLOOKUP(C263,away!$B$2:$E$405,3,FALSE)</f>
        <v>0.64</v>
      </c>
      <c r="J263">
        <f>VLOOKUP(B263,home!$B$2:$E$405,4,FALSE)</f>
        <v>1.08</v>
      </c>
      <c r="K263" s="3">
        <f t="shared" si="392"/>
        <v>2.1578151724137955</v>
      </c>
      <c r="L263" s="3">
        <f t="shared" si="393"/>
        <v>0.77938758620689552</v>
      </c>
      <c r="M263" s="5">
        <f t="shared" si="394"/>
        <v>5.301381396082213E-2</v>
      </c>
      <c r="N263" s="5">
        <f t="shared" si="395"/>
        <v>0.11439401211218428</v>
      </c>
      <c r="O263" s="5">
        <f t="shared" si="396"/>
        <v>4.1318308498546577E-2</v>
      </c>
      <c r="P263" s="5">
        <f t="shared" si="397"/>
        <v>8.9157272976637669E-2</v>
      </c>
      <c r="Q263" s="5">
        <f t="shared" si="398"/>
        <v>0.12342056748447938</v>
      </c>
      <c r="R263" s="5">
        <f t="shared" si="399"/>
        <v>1.6101488363417033E-2</v>
      </c>
      <c r="S263" s="5">
        <f t="shared" si="400"/>
        <v>3.7485603896114272E-2</v>
      </c>
      <c r="T263" s="5">
        <f t="shared" si="401"/>
        <v>9.6192458180013637E-2</v>
      </c>
      <c r="U263" s="5">
        <f t="shared" si="402"/>
        <v>3.4744035889025443E-2</v>
      </c>
      <c r="V263" s="5">
        <f t="shared" si="403"/>
        <v>7.0047030503530396E-3</v>
      </c>
      <c r="W263" s="5">
        <f t="shared" si="404"/>
        <v>8.8772924368643452E-2</v>
      </c>
      <c r="X263" s="5">
        <f t="shared" si="405"/>
        <v>6.9188515244204316E-2</v>
      </c>
      <c r="Y263" s="5">
        <f t="shared" si="406"/>
        <v>2.696233494470969E-2</v>
      </c>
      <c r="Z263" s="5">
        <f t="shared" si="407"/>
        <v>4.1831000499673405E-3</v>
      </c>
      <c r="AA263" s="5">
        <f t="shared" si="408"/>
        <v>9.0263567555444318E-3</v>
      </c>
      <c r="AB263" s="5">
        <f t="shared" si="409"/>
        <v>9.7386047793667704E-3</v>
      </c>
      <c r="AC263" s="5">
        <f t="shared" si="410"/>
        <v>7.362706237780556E-4</v>
      </c>
      <c r="AD263" s="5">
        <f t="shared" si="411"/>
        <v>4.7888890775550322E-2</v>
      </c>
      <c r="AE263" s="5">
        <f t="shared" si="412"/>
        <v>3.7324006987681825E-2</v>
      </c>
      <c r="AF263" s="5">
        <f t="shared" si="413"/>
        <v>1.4544933856849317E-2</v>
      </c>
      <c r="AG263" s="5">
        <f t="shared" si="414"/>
        <v>3.7787136300762476E-3</v>
      </c>
      <c r="AH263" s="5">
        <f t="shared" si="415"/>
        <v>8.1506406270149732E-4</v>
      </c>
      <c r="AI263" s="5">
        <f t="shared" si="416"/>
        <v>1.75875760098652E-3</v>
      </c>
      <c r="AJ263" s="5">
        <f t="shared" si="417"/>
        <v>1.8975369180034007E-3</v>
      </c>
      <c r="AK263" s="5">
        <f t="shared" si="418"/>
        <v>1.3648446506276833E-3</v>
      </c>
      <c r="AL263" s="5">
        <f t="shared" si="419"/>
        <v>4.9529642245601149E-5</v>
      </c>
      <c r="AM263" s="5">
        <f t="shared" si="420"/>
        <v>2.0667075021109895E-2</v>
      </c>
      <c r="AN263" s="5">
        <f t="shared" si="421"/>
        <v>1.6107661714659667E-2</v>
      </c>
      <c r="AO263" s="5">
        <f t="shared" si="422"/>
        <v>6.277055791612909E-3</v>
      </c>
      <c r="AP263" s="5">
        <f t="shared" si="423"/>
        <v>1.6307531206370667E-3</v>
      </c>
      <c r="AQ263" s="5">
        <f t="shared" si="424"/>
        <v>3.1774718459817139E-4</v>
      </c>
      <c r="AR263" s="5">
        <f t="shared" si="425"/>
        <v>1.2705016248658118E-4</v>
      </c>
      <c r="AS263" s="5">
        <f t="shared" si="426"/>
        <v>2.7415076827118291E-4</v>
      </c>
      <c r="AT263" s="5">
        <f t="shared" si="427"/>
        <v>2.9578334365222856E-4</v>
      </c>
      <c r="AU263" s="5">
        <f t="shared" si="428"/>
        <v>2.1274859556002083E-4</v>
      </c>
      <c r="AV263" s="5">
        <f t="shared" si="429"/>
        <v>1.1476803685228485E-4</v>
      </c>
      <c r="AW263" s="5">
        <f t="shared" si="430"/>
        <v>2.3138245090178496E-6</v>
      </c>
      <c r="AX263" s="5">
        <f t="shared" si="431"/>
        <v>7.4326213416608475E-3</v>
      </c>
      <c r="AY263" s="5">
        <f t="shared" si="432"/>
        <v>5.7928928066669052E-3</v>
      </c>
      <c r="AZ263" s="5">
        <f t="shared" si="433"/>
        <v>2.257454370871703E-3</v>
      </c>
      <c r="BA263" s="5">
        <f t="shared" si="434"/>
        <v>5.8647730436196767E-4</v>
      </c>
      <c r="BB263" s="5">
        <f t="shared" si="435"/>
        <v>1.1427328265295019E-4</v>
      </c>
      <c r="BC263" s="5">
        <f t="shared" si="436"/>
        <v>1.7812635586964239E-5</v>
      </c>
      <c r="BD263" s="5">
        <f t="shared" si="437"/>
        <v>1.650355324460172E-5</v>
      </c>
      <c r="BE263" s="5">
        <f t="shared" si="438"/>
        <v>3.5611617589940514E-5</v>
      </c>
      <c r="BF263" s="5">
        <f t="shared" si="439"/>
        <v>3.8421644374885824E-5</v>
      </c>
      <c r="BG263" s="5">
        <f t="shared" si="440"/>
        <v>2.7635602393738599E-5</v>
      </c>
      <c r="BH263" s="5">
        <f t="shared" si="441"/>
        <v>1.4908130536001046E-5</v>
      </c>
      <c r="BI263" s="5">
        <f t="shared" si="442"/>
        <v>6.4337980525816891E-6</v>
      </c>
      <c r="BJ263" s="8">
        <f t="shared" si="443"/>
        <v>0.68366918215881156</v>
      </c>
      <c r="BK263" s="8">
        <f t="shared" si="444"/>
        <v>0.19324008695661768</v>
      </c>
      <c r="BL263" s="8">
        <f t="shared" si="445"/>
        <v>0.11792901277123341</v>
      </c>
      <c r="BM263" s="8">
        <f t="shared" si="446"/>
        <v>0.55582533955838476</v>
      </c>
      <c r="BN263" s="8">
        <f t="shared" si="447"/>
        <v>0.43740546339608705</v>
      </c>
    </row>
    <row r="264" spans="1:66" x14ac:dyDescent="0.25">
      <c r="A264" t="s">
        <v>342</v>
      </c>
      <c r="B264" t="s">
        <v>346</v>
      </c>
      <c r="C264" t="s">
        <v>402</v>
      </c>
      <c r="D264" s="11">
        <v>44411</v>
      </c>
      <c r="E264">
        <f>VLOOKUP(A264,home!$A$2:$E$405,3,FALSE)</f>
        <v>1.1828254847645401</v>
      </c>
      <c r="F264">
        <f>VLOOKUP(B264,home!$B$2:$E$405,3,FALSE)</f>
        <v>0.74</v>
      </c>
      <c r="G264">
        <f>VLOOKUP(C264,away!$B$2:$E$405,4,FALSE)</f>
        <v>0.9</v>
      </c>
      <c r="H264">
        <f>VLOOKUP(A264,away!$A$2:$E$405,3,FALSE)</f>
        <v>0.86980609418282495</v>
      </c>
      <c r="I264">
        <f>VLOOKUP(C264,away!$B$2:$E$405,3,FALSE)</f>
        <v>0.79</v>
      </c>
      <c r="J264">
        <f>VLOOKUP(B264,home!$B$2:$E$405,4,FALSE)</f>
        <v>1.22</v>
      </c>
      <c r="K264" s="3">
        <f t="shared" si="392"/>
        <v>0.78776177285318372</v>
      </c>
      <c r="L264" s="3">
        <f t="shared" si="393"/>
        <v>0.83831911357340672</v>
      </c>
      <c r="M264" s="5">
        <f t="shared" si="394"/>
        <v>0.19669895103327389</v>
      </c>
      <c r="N264" s="5">
        <f t="shared" si="395"/>
        <v>0.15495191438433342</v>
      </c>
      <c r="O264" s="5">
        <f t="shared" si="396"/>
        <v>0.16489649027103309</v>
      </c>
      <c r="P264" s="5">
        <f t="shared" si="397"/>
        <v>0.1298991515131768</v>
      </c>
      <c r="Q264" s="5">
        <f t="shared" si="398"/>
        <v>6.1032597391198609E-2</v>
      </c>
      <c r="R264" s="5">
        <f t="shared" si="399"/>
        <v>6.9117939777689166E-2</v>
      </c>
      <c r="S264" s="5">
        <f t="shared" si="400"/>
        <v>2.144621193352076E-2</v>
      </c>
      <c r="T264" s="5">
        <f t="shared" si="401"/>
        <v>5.1164792944072231E-2</v>
      </c>
      <c r="U264" s="5">
        <f t="shared" si="402"/>
        <v>5.4448470775232009E-2</v>
      </c>
      <c r="V264" s="5">
        <f t="shared" si="403"/>
        <v>1.5736652487366375E-3</v>
      </c>
      <c r="W264" s="5">
        <f t="shared" si="404"/>
        <v>1.6026382374241737E-2</v>
      </c>
      <c r="X264" s="5">
        <f t="shared" si="405"/>
        <v>1.3435222665762803E-2</v>
      </c>
      <c r="Y264" s="5">
        <f t="shared" si="406"/>
        <v>5.6315019779118068E-3</v>
      </c>
      <c r="Z264" s="5">
        <f t="shared" si="407"/>
        <v>1.9314296668817496E-2</v>
      </c>
      <c r="AA264" s="5">
        <f t="shared" si="408"/>
        <v>1.5215064585240013E-2</v>
      </c>
      <c r="AB264" s="5">
        <f t="shared" si="409"/>
        <v>5.9929231258721806E-3</v>
      </c>
      <c r="AC264" s="5">
        <f t="shared" si="410"/>
        <v>6.4952615247450491E-5</v>
      </c>
      <c r="AD264" s="5">
        <f t="shared" si="411"/>
        <v>3.156242847888921E-3</v>
      </c>
      <c r="AE264" s="5">
        <f t="shared" si="412"/>
        <v>2.6459387064646451E-3</v>
      </c>
      <c r="AF264" s="5">
        <f t="shared" si="413"/>
        <v>1.1090704954865038E-3</v>
      </c>
      <c r="AG264" s="5">
        <f t="shared" si="414"/>
        <v>3.0991833155555494E-4</v>
      </c>
      <c r="AH264" s="5">
        <f t="shared" si="415"/>
        <v>4.0478860156742211E-3</v>
      </c>
      <c r="AI264" s="5">
        <f t="shared" si="416"/>
        <v>3.1887698640151348E-3</v>
      </c>
      <c r="AJ264" s="5">
        <f t="shared" si="417"/>
        <v>1.255995500648684E-3</v>
      </c>
      <c r="AK264" s="5">
        <f t="shared" si="418"/>
        <v>3.2980841409554313E-4</v>
      </c>
      <c r="AL264" s="5">
        <f t="shared" si="419"/>
        <v>1.715777245355698E-6</v>
      </c>
      <c r="AM264" s="5">
        <f t="shared" si="420"/>
        <v>4.9727349228163159E-4</v>
      </c>
      <c r="AN264" s="5">
        <f t="shared" si="421"/>
        <v>4.1687387325308974E-4</v>
      </c>
      <c r="AO264" s="5">
        <f t="shared" si="422"/>
        <v>1.7473666794872141E-4</v>
      </c>
      <c r="AP264" s="5">
        <f t="shared" si="423"/>
        <v>4.882836286118095E-5</v>
      </c>
      <c r="AQ264" s="5">
        <f t="shared" si="424"/>
        <v>1.0233437467756466E-5</v>
      </c>
      <c r="AR264" s="5">
        <f t="shared" si="425"/>
        <v>6.7868404330124056E-4</v>
      </c>
      <c r="AS264" s="5">
        <f t="shared" si="426"/>
        <v>5.3464134515815226E-4</v>
      </c>
      <c r="AT264" s="5">
        <f t="shared" si="427"/>
        <v>2.1058500695119841E-4</v>
      </c>
      <c r="AU264" s="5">
        <f t="shared" si="428"/>
        <v>5.5296939470725363E-5</v>
      </c>
      <c r="AV264" s="5">
        <f t="shared" si="429"/>
        <v>1.0890203767703449E-5</v>
      </c>
      <c r="AW264" s="5">
        <f t="shared" si="430"/>
        <v>3.1474777853065768E-8</v>
      </c>
      <c r="AX264" s="5">
        <f t="shared" si="431"/>
        <v>6.528884131211202E-5</v>
      </c>
      <c r="AY264" s="5">
        <f t="shared" si="432"/>
        <v>5.4732883575004561E-5</v>
      </c>
      <c r="AZ264" s="5">
        <f t="shared" si="433"/>
        <v>2.2941811220957145E-5</v>
      </c>
      <c r="BA264" s="5">
        <f t="shared" si="434"/>
        <v>6.4108529488404099E-6</v>
      </c>
      <c r="BB264" s="5">
        <f t="shared" si="435"/>
        <v>1.3435851403303382E-6</v>
      </c>
      <c r="BC264" s="5">
        <f t="shared" si="436"/>
        <v>2.252706207704261E-7</v>
      </c>
      <c r="BD264" s="5">
        <f t="shared" si="437"/>
        <v>9.4825634262785238E-5</v>
      </c>
      <c r="BE264" s="5">
        <f t="shared" si="438"/>
        <v>7.4700009758779301E-5</v>
      </c>
      <c r="BF264" s="5">
        <f t="shared" si="439"/>
        <v>2.942290605986305E-5</v>
      </c>
      <c r="BG264" s="5">
        <f t="shared" si="440"/>
        <v>7.7260802134034669E-6</v>
      </c>
      <c r="BH264" s="5">
        <f t="shared" si="441"/>
        <v>1.5215776615291543E-6</v>
      </c>
      <c r="BI264" s="5">
        <f t="shared" si="442"/>
        <v>2.3972814323600167E-7</v>
      </c>
      <c r="BJ264" s="8">
        <f t="shared" si="443"/>
        <v>0.31076247119754657</v>
      </c>
      <c r="BK264" s="8">
        <f t="shared" si="444"/>
        <v>0.34973938100477592</v>
      </c>
      <c r="BL264" s="8">
        <f t="shared" si="445"/>
        <v>0.32019188180424857</v>
      </c>
      <c r="BM264" s="8">
        <f t="shared" si="446"/>
        <v>0.22335628489588658</v>
      </c>
      <c r="BN264" s="8">
        <f t="shared" si="447"/>
        <v>0.77659704437070498</v>
      </c>
    </row>
    <row r="265" spans="1:66" x14ac:dyDescent="0.25">
      <c r="A265" t="s">
        <v>342</v>
      </c>
      <c r="B265" t="s">
        <v>398</v>
      </c>
      <c r="C265" t="s">
        <v>384</v>
      </c>
      <c r="D265" s="11">
        <v>44411</v>
      </c>
      <c r="E265">
        <f>VLOOKUP(A265,home!$A$2:$E$405,3,FALSE)</f>
        <v>1.1828254847645401</v>
      </c>
      <c r="F265">
        <f>VLOOKUP(B265,home!$B$2:$E$405,3,FALSE)</f>
        <v>0.65</v>
      </c>
      <c r="G265">
        <f>VLOOKUP(C265,away!$B$2:$E$405,4,FALSE)</f>
        <v>1.1599999999999999</v>
      </c>
      <c r="H265">
        <f>VLOOKUP(A265,away!$A$2:$E$405,3,FALSE)</f>
        <v>0.86980609418282495</v>
      </c>
      <c r="I265">
        <f>VLOOKUP(C265,away!$B$2:$E$405,3,FALSE)</f>
        <v>1.06</v>
      </c>
      <c r="J265">
        <f>VLOOKUP(B265,home!$B$2:$E$405,4,FALSE)</f>
        <v>0.61</v>
      </c>
      <c r="K265" s="3">
        <f t="shared" si="392"/>
        <v>0.89185041551246325</v>
      </c>
      <c r="L265" s="3">
        <f t="shared" si="393"/>
        <v>0.56241662049861463</v>
      </c>
      <c r="M265" s="5">
        <f t="shared" si="394"/>
        <v>0.23357150067377619</v>
      </c>
      <c r="N265" s="5">
        <f t="shared" si="395"/>
        <v>0.20831083992777688</v>
      </c>
      <c r="O265" s="5">
        <f t="shared" si="396"/>
        <v>0.1313644940537351</v>
      </c>
      <c r="P265" s="5">
        <f t="shared" si="397"/>
        <v>0.11715747860540815</v>
      </c>
      <c r="Q265" s="5">
        <f t="shared" si="398"/>
        <v>9.289105457266901E-2</v>
      </c>
      <c r="R265" s="5">
        <f t="shared" si="399"/>
        <v>3.6940787399606018E-2</v>
      </c>
      <c r="S265" s="5">
        <f t="shared" si="400"/>
        <v>1.4691298760317587E-2</v>
      </c>
      <c r="T265" s="5">
        <f t="shared" si="401"/>
        <v>5.224347298731289E-2</v>
      </c>
      <c r="U265" s="5">
        <f t="shared" si="402"/>
        <v>3.2945656591696196E-2</v>
      </c>
      <c r="V265" s="5">
        <f t="shared" si="403"/>
        <v>8.1878117037799262E-4</v>
      </c>
      <c r="W265" s="5">
        <f t="shared" si="404"/>
        <v>2.7614975206008589E-2</v>
      </c>
      <c r="X265" s="5">
        <f t="shared" si="405"/>
        <v>1.5531121030516385E-2</v>
      </c>
      <c r="Y265" s="5">
        <f t="shared" si="406"/>
        <v>4.3674803012689924E-3</v>
      </c>
      <c r="Z265" s="5">
        <f t="shared" si="407"/>
        <v>6.9253709359480744E-3</v>
      </c>
      <c r="AA265" s="5">
        <f t="shared" si="408"/>
        <v>6.1763949468032269E-3</v>
      </c>
      <c r="AB265" s="5">
        <f t="shared" si="409"/>
        <v>2.7542101998377679E-3</v>
      </c>
      <c r="AC265" s="5">
        <f t="shared" si="410"/>
        <v>2.5668354544099739E-5</v>
      </c>
      <c r="AD265" s="5">
        <f t="shared" si="411"/>
        <v>6.1571067779612821E-3</v>
      </c>
      <c r="AE265" s="5">
        <f t="shared" si="412"/>
        <v>3.4628591861100978E-3</v>
      </c>
      <c r="AF265" s="5">
        <f t="shared" si="413"/>
        <v>9.7378478035731219E-4</v>
      </c>
      <c r="AG265" s="5">
        <f t="shared" si="414"/>
        <v>1.825575817538484E-4</v>
      </c>
      <c r="AH265" s="5">
        <f t="shared" si="415"/>
        <v>9.7373592937381075E-4</v>
      </c>
      <c r="AI265" s="5">
        <f t="shared" si="416"/>
        <v>8.6842679321144775E-4</v>
      </c>
      <c r="AJ265" s="5">
        <f t="shared" si="417"/>
        <v>3.8725339818389281E-4</v>
      </c>
      <c r="AK265" s="5">
        <f t="shared" si="418"/>
        <v>1.1512403469297273E-4</v>
      </c>
      <c r="AL265" s="5">
        <f t="shared" si="419"/>
        <v>5.1500113492639467E-7</v>
      </c>
      <c r="AM265" s="5">
        <f t="shared" si="420"/>
        <v>1.0982436476558749E-3</v>
      </c>
      <c r="AN265" s="5">
        <f t="shared" si="421"/>
        <v>6.1767048079868847E-4</v>
      </c>
      <c r="AO265" s="5">
        <f t="shared" si="422"/>
        <v>1.7369407219627636E-4</v>
      </c>
      <c r="AP265" s="5">
        <f t="shared" si="423"/>
        <v>3.2562811028424043E-5</v>
      </c>
      <c r="AQ265" s="5">
        <f t="shared" si="424"/>
        <v>4.5784665331353168E-6</v>
      </c>
      <c r="AR265" s="5">
        <f t="shared" si="425"/>
        <v>1.0952905413129927E-4</v>
      </c>
      <c r="AS265" s="5">
        <f t="shared" si="426"/>
        <v>9.768353243768634E-5</v>
      </c>
      <c r="AT265" s="5">
        <f t="shared" si="427"/>
        <v>4.3559549496637869E-5</v>
      </c>
      <c r="AU265" s="5">
        <f t="shared" si="428"/>
        <v>1.2949534106037398E-5</v>
      </c>
      <c r="AV265" s="5">
        <f t="shared" si="429"/>
        <v>2.8872618432905667E-6</v>
      </c>
      <c r="AW265" s="5">
        <f t="shared" si="430"/>
        <v>7.17556083502981E-9</v>
      </c>
      <c r="AX265" s="5">
        <f t="shared" si="431"/>
        <v>1.6324484224930244E-4</v>
      </c>
      <c r="AY265" s="5">
        <f t="shared" si="432"/>
        <v>9.1811612491682148E-5</v>
      </c>
      <c r="AZ265" s="5">
        <f t="shared" si="433"/>
        <v>2.5818188410050127E-5</v>
      </c>
      <c r="BA265" s="5">
        <f t="shared" si="434"/>
        <v>4.8401927576589642E-6</v>
      </c>
      <c r="BB265" s="5">
        <f t="shared" si="435"/>
        <v>6.8055121333110607E-7</v>
      </c>
      <c r="BC265" s="5">
        <f t="shared" si="436"/>
        <v>7.655066269558249E-8</v>
      </c>
      <c r="BD265" s="5">
        <f t="shared" si="437"/>
        <v>1.0266826745155857E-5</v>
      </c>
      <c r="BE265" s="5">
        <f t="shared" si="438"/>
        <v>9.1564736986617221E-6</v>
      </c>
      <c r="BF265" s="5">
        <f t="shared" si="439"/>
        <v>4.0831024363901991E-6</v>
      </c>
      <c r="BG265" s="5">
        <f t="shared" si="440"/>
        <v>1.2138388681581835E-6</v>
      </c>
      <c r="BH265" s="5">
        <f t="shared" si="441"/>
        <v>2.7064067473301347E-7</v>
      </c>
      <c r="BI265" s="5">
        <f t="shared" si="442"/>
        <v>4.8274199643042307E-8</v>
      </c>
      <c r="BJ265" s="8">
        <f t="shared" si="443"/>
        <v>0.41394847376773236</v>
      </c>
      <c r="BK265" s="8">
        <f t="shared" si="444"/>
        <v>0.36635705417805059</v>
      </c>
      <c r="BL265" s="8">
        <f t="shared" si="445"/>
        <v>0.21281773143577815</v>
      </c>
      <c r="BM265" s="8">
        <f t="shared" si="446"/>
        <v>0.17972067064760705</v>
      </c>
      <c r="BN265" s="8">
        <f t="shared" si="447"/>
        <v>0.82023615523297133</v>
      </c>
    </row>
    <row r="266" spans="1:66" x14ac:dyDescent="0.25">
      <c r="A266" t="s">
        <v>40</v>
      </c>
      <c r="B266" t="s">
        <v>238</v>
      </c>
      <c r="C266" t="s">
        <v>334</v>
      </c>
      <c r="D266" s="11">
        <v>44411</v>
      </c>
      <c r="E266">
        <f>VLOOKUP(A266,home!$A$2:$E$405,3,FALSE)</f>
        <v>1.4709480122324201</v>
      </c>
      <c r="F266">
        <f>VLOOKUP(B266,home!$B$2:$E$405,3,FALSE)</f>
        <v>0.85</v>
      </c>
      <c r="G266">
        <f>VLOOKUP(C266,away!$B$2:$E$405,4,FALSE)</f>
        <v>1.0900000000000001</v>
      </c>
      <c r="H266">
        <f>VLOOKUP(A266,away!$A$2:$E$405,3,FALSE)</f>
        <v>1.15290519877676</v>
      </c>
      <c r="I266">
        <f>VLOOKUP(C266,away!$B$2:$E$405,3,FALSE)</f>
        <v>0.63</v>
      </c>
      <c r="J266">
        <f>VLOOKUP(B266,home!$B$2:$E$405,4,FALSE)</f>
        <v>1.1399999999999999</v>
      </c>
      <c r="K266" s="3">
        <f t="shared" si="392"/>
        <v>1.3628333333333373</v>
      </c>
      <c r="L266" s="3">
        <f t="shared" si="393"/>
        <v>0.8280165137614689</v>
      </c>
      <c r="M266" s="5">
        <f t="shared" si="394"/>
        <v>0.11182167689759072</v>
      </c>
      <c r="N266" s="5">
        <f t="shared" si="395"/>
        <v>0.15239430866526701</v>
      </c>
      <c r="O266" s="5">
        <f t="shared" si="396"/>
        <v>9.2590195067704453E-2</v>
      </c>
      <c r="P266" s="5">
        <f t="shared" si="397"/>
        <v>0.1261850041781036</v>
      </c>
      <c r="Q266" s="5">
        <f t="shared" si="398"/>
        <v>0.10384402182965768</v>
      </c>
      <c r="R266" s="5">
        <f t="shared" si="399"/>
        <v>3.8333105264227493E-2</v>
      </c>
      <c r="S266" s="5">
        <f t="shared" si="400"/>
        <v>3.5598319845467928E-2</v>
      </c>
      <c r="T266" s="5">
        <f t="shared" si="401"/>
        <v>8.5984564930363036E-2</v>
      </c>
      <c r="U266" s="5">
        <f t="shared" si="402"/>
        <v>5.2241633624264865E-2</v>
      </c>
      <c r="V266" s="5">
        <f t="shared" si="403"/>
        <v>4.4634300920103013E-3</v>
      </c>
      <c r="W266" s="5">
        <f t="shared" si="404"/>
        <v>4.717403147228405E-2</v>
      </c>
      <c r="X266" s="5">
        <f t="shared" si="405"/>
        <v>3.9060877079754454E-2</v>
      </c>
      <c r="Y266" s="5">
        <f t="shared" si="406"/>
        <v>1.6171525632021774E-2</v>
      </c>
      <c r="Z266" s="5">
        <f t="shared" si="407"/>
        <v>1.0580148060845687E-2</v>
      </c>
      <c r="AA266" s="5">
        <f t="shared" si="408"/>
        <v>1.4418978448922575E-2</v>
      </c>
      <c r="AB266" s="5">
        <f t="shared" si="409"/>
        <v>9.8253322314033557E-3</v>
      </c>
      <c r="AC266" s="5">
        <f t="shared" si="410"/>
        <v>3.1479693854707822E-4</v>
      </c>
      <c r="AD266" s="5">
        <f t="shared" si="411"/>
        <v>1.6072585639536174E-2</v>
      </c>
      <c r="AE266" s="5">
        <f t="shared" si="412"/>
        <v>1.3308366328381392E-2</v>
      </c>
      <c r="AF266" s="5">
        <f t="shared" si="413"/>
        <v>5.5097735455434393E-3</v>
      </c>
      <c r="AG266" s="5">
        <f t="shared" si="414"/>
        <v>1.5207278275986824E-3</v>
      </c>
      <c r="AH266" s="5">
        <f t="shared" si="415"/>
        <v>2.1901343281054025E-3</v>
      </c>
      <c r="AI266" s="5">
        <f t="shared" si="416"/>
        <v>2.9847880668196552E-3</v>
      </c>
      <c r="AJ266" s="5">
        <f t="shared" si="417"/>
        <v>2.0338843351986997E-3</v>
      </c>
      <c r="AK266" s="5">
        <f t="shared" si="418"/>
        <v>9.2394845605110038E-4</v>
      </c>
      <c r="AL266" s="5">
        <f t="shared" si="419"/>
        <v>1.4209285393634859E-5</v>
      </c>
      <c r="AM266" s="5">
        <f t="shared" si="420"/>
        <v>4.3808510924829239E-3</v>
      </c>
      <c r="AN266" s="5">
        <f t="shared" si="421"/>
        <v>3.6274170489058329E-3</v>
      </c>
      <c r="AO266" s="5">
        <f t="shared" si="422"/>
        <v>1.5017806093969616E-3</v>
      </c>
      <c r="AP266" s="5">
        <f t="shared" si="423"/>
        <v>4.1449971487581553E-4</v>
      </c>
      <c r="AQ266" s="5">
        <f t="shared" si="424"/>
        <v>8.5803152216648891E-5</v>
      </c>
      <c r="AR266" s="5">
        <f t="shared" si="425"/>
        <v>3.6269347820543064E-4</v>
      </c>
      <c r="AS266" s="5">
        <f t="shared" si="426"/>
        <v>4.9429076188096921E-4</v>
      </c>
      <c r="AT266" s="5">
        <f t="shared" si="427"/>
        <v>3.3681796332505818E-4</v>
      </c>
      <c r="AU266" s="5">
        <f t="shared" si="428"/>
        <v>1.5300891589494484E-4</v>
      </c>
      <c r="AV266" s="5">
        <f t="shared" si="429"/>
        <v>5.2131412719707036E-5</v>
      </c>
      <c r="AW266" s="5">
        <f t="shared" si="430"/>
        <v>4.454013018537629E-7</v>
      </c>
      <c r="AX266" s="5">
        <f t="shared" si="431"/>
        <v>9.9506164953424864E-4</v>
      </c>
      <c r="AY266" s="5">
        <f t="shared" si="432"/>
        <v>8.2392747802508524E-4</v>
      </c>
      <c r="AZ266" s="5">
        <f t="shared" si="433"/>
        <v>3.4111277897330515E-4</v>
      </c>
      <c r="BA266" s="5">
        <f t="shared" si="434"/>
        <v>9.4149004681654203E-5</v>
      </c>
      <c r="BB266" s="5">
        <f t="shared" si="435"/>
        <v>1.9489232657653881E-5</v>
      </c>
      <c r="BC266" s="5">
        <f t="shared" si="436"/>
        <v>3.2274812962153479E-6</v>
      </c>
      <c r="BD266" s="5">
        <f t="shared" si="437"/>
        <v>5.0052698231280304E-5</v>
      </c>
      <c r="BE266" s="5">
        <f t="shared" si="438"/>
        <v>6.8213485572863377E-5</v>
      </c>
      <c r="BF266" s="5">
        <f t="shared" si="439"/>
        <v>4.6481805960775465E-5</v>
      </c>
      <c r="BG266" s="5">
        <f t="shared" si="440"/>
        <v>2.1115651518958992E-5</v>
      </c>
      <c r="BH266" s="5">
        <f t="shared" si="441"/>
        <v>7.1942784362720145E-6</v>
      </c>
      <c r="BI266" s="5">
        <f t="shared" si="442"/>
        <v>1.9609204924465485E-6</v>
      </c>
      <c r="BJ266" s="8">
        <f t="shared" si="443"/>
        <v>0.49332810219345408</v>
      </c>
      <c r="BK266" s="8">
        <f t="shared" si="444"/>
        <v>0.27922136471513831</v>
      </c>
      <c r="BL266" s="8">
        <f t="shared" si="445"/>
        <v>0.21713596119493628</v>
      </c>
      <c r="BM266" s="8">
        <f t="shared" si="446"/>
        <v>0.3742737821851001</v>
      </c>
      <c r="BN266" s="8">
        <f t="shared" si="447"/>
        <v>0.62516831190255095</v>
      </c>
    </row>
    <row r="267" spans="1:66" x14ac:dyDescent="0.25">
      <c r="A267" t="s">
        <v>40</v>
      </c>
      <c r="B267" t="s">
        <v>239</v>
      </c>
      <c r="C267" t="s">
        <v>339</v>
      </c>
      <c r="D267" s="11">
        <v>44411</v>
      </c>
      <c r="E267">
        <f>VLOOKUP(A267,home!$A$2:$E$405,3,FALSE)</f>
        <v>1.4709480122324201</v>
      </c>
      <c r="F267">
        <f>VLOOKUP(B267,home!$B$2:$E$405,3,FALSE)</f>
        <v>0.98</v>
      </c>
      <c r="G267">
        <f>VLOOKUP(C267,away!$B$2:$E$405,4,FALSE)</f>
        <v>0.85</v>
      </c>
      <c r="H267">
        <f>VLOOKUP(A267,away!$A$2:$E$405,3,FALSE)</f>
        <v>1.15290519877676</v>
      </c>
      <c r="I267">
        <f>VLOOKUP(C267,away!$B$2:$E$405,3,FALSE)</f>
        <v>0.64</v>
      </c>
      <c r="J267">
        <f>VLOOKUP(B267,home!$B$2:$E$405,4,FALSE)</f>
        <v>1.1399999999999999</v>
      </c>
      <c r="K267" s="3">
        <f t="shared" si="392"/>
        <v>1.2252996941896059</v>
      </c>
      <c r="L267" s="3">
        <f t="shared" si="393"/>
        <v>0.84115963302752406</v>
      </c>
      <c r="M267" s="5">
        <f t="shared" si="394"/>
        <v>0.12663335615766874</v>
      </c>
      <c r="N267" s="5">
        <f t="shared" si="395"/>
        <v>0.15516381257419495</v>
      </c>
      <c r="O267" s="5">
        <f t="shared" si="396"/>
        <v>0.10651886739462839</v>
      </c>
      <c r="P267" s="5">
        <f t="shared" si="397"/>
        <v>0.13051753564406135</v>
      </c>
      <c r="Q267" s="5">
        <f t="shared" si="398"/>
        <v>9.5061086048227231E-2</v>
      </c>
      <c r="R267" s="5">
        <f t="shared" si="399"/>
        <v>4.4799685704086559E-2</v>
      </c>
      <c r="S267" s="5">
        <f t="shared" si="400"/>
        <v>3.3630213293464904E-2</v>
      </c>
      <c r="T267" s="5">
        <f t="shared" si="401"/>
        <v>7.9961548255524692E-2</v>
      </c>
      <c r="U267" s="5">
        <f t="shared" si="402"/>
        <v>5.4893041193007718E-2</v>
      </c>
      <c r="V267" s="5">
        <f t="shared" si="403"/>
        <v>3.8513045284864385E-3</v>
      </c>
      <c r="W267" s="5">
        <f t="shared" si="404"/>
        <v>3.8826106554741543E-2</v>
      </c>
      <c r="X267" s="5">
        <f t="shared" si="405"/>
        <v>3.265895354147394E-2</v>
      </c>
      <c r="Y267" s="5">
        <f t="shared" si="406"/>
        <v>1.3735696688004588E-2</v>
      </c>
      <c r="Z267" s="5">
        <f t="shared" si="407"/>
        <v>1.2561229062199286E-2</v>
      </c>
      <c r="AA267" s="5">
        <f t="shared" si="408"/>
        <v>1.5391270128558376E-2</v>
      </c>
      <c r="AB267" s="5">
        <f t="shared" si="409"/>
        <v>9.429459290856099E-3</v>
      </c>
      <c r="AC267" s="5">
        <f t="shared" si="410"/>
        <v>2.4808963813166269E-4</v>
      </c>
      <c r="AD267" s="5">
        <f t="shared" si="411"/>
        <v>1.1893404122024474E-2</v>
      </c>
      <c r="AE267" s="5">
        <f t="shared" si="412"/>
        <v>1.0004251446730148E-2</v>
      </c>
      <c r="AF267" s="5">
        <f t="shared" si="413"/>
        <v>4.2075862378233037E-3</v>
      </c>
      <c r="AG267" s="5">
        <f t="shared" si="414"/>
        <v>1.1797505652463701E-3</v>
      </c>
      <c r="AH267" s="5">
        <f t="shared" si="415"/>
        <v>2.6414997070835552E-3</v>
      </c>
      <c r="AI267" s="5">
        <f t="shared" si="416"/>
        <v>3.236628783291414E-3</v>
      </c>
      <c r="AJ267" s="5">
        <f t="shared" si="417"/>
        <v>1.9829201291861232E-3</v>
      </c>
      <c r="AK267" s="5">
        <f t="shared" si="418"/>
        <v>8.0989047596472354E-4</v>
      </c>
      <c r="AL267" s="5">
        <f t="shared" si="419"/>
        <v>1.0227968102639814E-5</v>
      </c>
      <c r="AM267" s="5">
        <f t="shared" si="420"/>
        <v>2.9145968867179965E-3</v>
      </c>
      <c r="AN267" s="5">
        <f t="shared" si="421"/>
        <v>2.4516412476548741E-3</v>
      </c>
      <c r="AO267" s="5">
        <f t="shared" si="422"/>
        <v>1.0311108260962576E-3</v>
      </c>
      <c r="AP267" s="5">
        <f t="shared" si="423"/>
        <v>2.8910960136327836E-4</v>
      </c>
      <c r="AQ267" s="5">
        <f t="shared" si="424"/>
        <v>6.0796831546867244E-5</v>
      </c>
      <c r="AR267" s="5">
        <f t="shared" si="425"/>
        <v>4.443845848505433E-4</v>
      </c>
      <c r="AS267" s="5">
        <f t="shared" si="426"/>
        <v>5.4450429591994568E-4</v>
      </c>
      <c r="AT267" s="5">
        <f t="shared" si="427"/>
        <v>3.3359047363781813E-4</v>
      </c>
      <c r="AU267" s="5">
        <f t="shared" si="428"/>
        <v>1.3624943511099478E-4</v>
      </c>
      <c r="AV267" s="5">
        <f t="shared" si="429"/>
        <v>4.1736597793752144E-5</v>
      </c>
      <c r="AW267" s="5">
        <f t="shared" si="430"/>
        <v>2.9282463604361106E-7</v>
      </c>
      <c r="AX267" s="5">
        <f t="shared" si="431"/>
        <v>5.9520911233025553E-4</v>
      </c>
      <c r="AY267" s="5">
        <f t="shared" si="432"/>
        <v>5.00665878502356E-4</v>
      </c>
      <c r="AZ267" s="5">
        <f t="shared" si="433"/>
        <v>2.1056996331522237E-4</v>
      </c>
      <c r="BA267" s="5">
        <f t="shared" si="434"/>
        <v>5.9040984356283873E-5</v>
      </c>
      <c r="BB267" s="5">
        <f t="shared" si="435"/>
        <v>1.2415723183678883E-5</v>
      </c>
      <c r="BC267" s="5">
        <f t="shared" si="436"/>
        <v>2.0887210313909313E-6</v>
      </c>
      <c r="BD267" s="5">
        <f t="shared" si="437"/>
        <v>6.2299729052661904E-5</v>
      </c>
      <c r="BE267" s="5">
        <f t="shared" si="438"/>
        <v>7.6335838956321942E-5</v>
      </c>
      <c r="BF267" s="5">
        <f t="shared" si="439"/>
        <v>4.6767140064444148E-5</v>
      </c>
      <c r="BG267" s="5">
        <f t="shared" si="440"/>
        <v>1.9101254139695293E-5</v>
      </c>
      <c r="BH267" s="5">
        <f t="shared" si="441"/>
        <v>5.8511902140016503E-6</v>
      </c>
      <c r="BI267" s="5">
        <f t="shared" si="442"/>
        <v>1.4338923159722872E-6</v>
      </c>
      <c r="BJ267" s="8">
        <f t="shared" si="443"/>
        <v>0.45081944181008982</v>
      </c>
      <c r="BK267" s="8">
        <f t="shared" si="444"/>
        <v>0.29539139310841805</v>
      </c>
      <c r="BL267" s="8">
        <f t="shared" si="445"/>
        <v>0.24141551723871915</v>
      </c>
      <c r="BM267" s="8">
        <f t="shared" si="446"/>
        <v>0.34099286464269279</v>
      </c>
      <c r="BN267" s="8">
        <f t="shared" si="447"/>
        <v>0.65869434352286726</v>
      </c>
    </row>
    <row r="268" spans="1:66" x14ac:dyDescent="0.25">
      <c r="A268" t="s">
        <v>40</v>
      </c>
      <c r="B268" t="s">
        <v>233</v>
      </c>
      <c r="C268" t="s">
        <v>335</v>
      </c>
      <c r="D268" s="11">
        <v>44411</v>
      </c>
      <c r="E268">
        <f>VLOOKUP(A268,home!$A$2:$E$405,3,FALSE)</f>
        <v>1.4709480122324201</v>
      </c>
      <c r="F268">
        <f>VLOOKUP(B268,home!$B$2:$E$405,3,FALSE)</f>
        <v>1.36</v>
      </c>
      <c r="G268">
        <f>VLOOKUP(C268,away!$B$2:$E$405,4,FALSE)</f>
        <v>1.23</v>
      </c>
      <c r="H268">
        <f>VLOOKUP(A268,away!$A$2:$E$405,3,FALSE)</f>
        <v>1.15290519877676</v>
      </c>
      <c r="I268">
        <f>VLOOKUP(C268,away!$B$2:$E$405,3,FALSE)</f>
        <v>0.68</v>
      </c>
      <c r="J268">
        <f>VLOOKUP(B268,home!$B$2:$E$405,4,FALSE)</f>
        <v>1.08</v>
      </c>
      <c r="K268" s="3">
        <f t="shared" si="392"/>
        <v>2.4606018348623926</v>
      </c>
      <c r="L268" s="3">
        <f t="shared" si="393"/>
        <v>0.84669357798165268</v>
      </c>
      <c r="M268" s="5">
        <f t="shared" si="394"/>
        <v>3.6615068602845795E-2</v>
      </c>
      <c r="N268" s="5">
        <f t="shared" si="395"/>
        <v>9.0095104987774732E-2</v>
      </c>
      <c r="O268" s="5">
        <f t="shared" si="396"/>
        <v>3.1001743443387176E-2</v>
      </c>
      <c r="P268" s="5">
        <f t="shared" si="397"/>
        <v>7.6282946800731624E-2</v>
      </c>
      <c r="Q268" s="5">
        <f t="shared" si="398"/>
        <v>0.11084409032251923</v>
      </c>
      <c r="R268" s="5">
        <f t="shared" si="399"/>
        <v>1.3124488539875365E-2</v>
      </c>
      <c r="S268" s="5">
        <f t="shared" si="400"/>
        <v>3.9731510786729644E-2</v>
      </c>
      <c r="T268" s="5">
        <f t="shared" si="401"/>
        <v>9.385097943329529E-2</v>
      </c>
      <c r="U268" s="5">
        <f t="shared" si="402"/>
        <v>3.2294140582847762E-2</v>
      </c>
      <c r="V268" s="5">
        <f t="shared" si="403"/>
        <v>9.197296326673883E-3</v>
      </c>
      <c r="W268" s="5">
        <f t="shared" si="404"/>
        <v>9.0914390677081194E-2</v>
      </c>
      <c r="X268" s="5">
        <f t="shared" si="405"/>
        <v>7.6976630732399673E-2</v>
      </c>
      <c r="Y268" s="5">
        <f t="shared" si="406"/>
        <v>3.2587809447893967E-2</v>
      </c>
      <c r="Z268" s="5">
        <f t="shared" si="407"/>
        <v>3.7041400536687564E-3</v>
      </c>
      <c r="AA268" s="5">
        <f t="shared" si="408"/>
        <v>9.1144138126446218E-3</v>
      </c>
      <c r="AB268" s="5">
        <f t="shared" si="409"/>
        <v>1.121347167554425E-2</v>
      </c>
      <c r="AC268" s="5">
        <f t="shared" si="410"/>
        <v>1.1975890206711551E-3</v>
      </c>
      <c r="AD268" s="5">
        <f t="shared" si="411"/>
        <v>5.5926029128855588E-2</v>
      </c>
      <c r="AE268" s="5">
        <f t="shared" si="412"/>
        <v>4.735220970541687E-2</v>
      </c>
      <c r="AF268" s="5">
        <f t="shared" si="413"/>
        <v>2.0046405930408476E-2</v>
      </c>
      <c r="AG268" s="5">
        <f t="shared" si="414"/>
        <v>5.6577210542967243E-3</v>
      </c>
      <c r="AH268" s="5">
        <f t="shared" si="415"/>
        <v>7.8406789884648742E-4</v>
      </c>
      <c r="AI268" s="5">
        <f t="shared" si="416"/>
        <v>1.9292789105583676E-3</v>
      </c>
      <c r="AJ268" s="5">
        <f t="shared" si="417"/>
        <v>2.3735936136406195E-3</v>
      </c>
      <c r="AK268" s="5">
        <f t="shared" si="418"/>
        <v>1.9468229336472547E-3</v>
      </c>
      <c r="AL268" s="5">
        <f t="shared" si="419"/>
        <v>9.9801117997520584E-5</v>
      </c>
      <c r="AM268" s="5">
        <f t="shared" si="420"/>
        <v>2.7522337978205948E-2</v>
      </c>
      <c r="AN268" s="5">
        <f t="shared" si="421"/>
        <v>2.3302986817187517E-2</v>
      </c>
      <c r="AO268" s="5">
        <f t="shared" si="422"/>
        <v>9.8652446429518936E-3</v>
      </c>
      <c r="AP268" s="5">
        <f t="shared" si="423"/>
        <v>2.7842797614684232E-3</v>
      </c>
      <c r="AQ268" s="5">
        <f t="shared" si="424"/>
        <v>5.8935794833490029E-4</v>
      </c>
      <c r="AR268" s="5">
        <f t="shared" si="425"/>
        <v>1.3277305093097784E-4</v>
      </c>
      <c r="AS268" s="5">
        <f t="shared" si="426"/>
        <v>3.2670161274104192E-4</v>
      </c>
      <c r="AT268" s="5">
        <f t="shared" si="427"/>
        <v>4.0194129388155544E-4</v>
      </c>
      <c r="AU268" s="5">
        <f t="shared" si="428"/>
        <v>3.2967249507730645E-4</v>
      </c>
      <c r="AV268" s="5">
        <f t="shared" si="429"/>
        <v>2.0279818657272081E-4</v>
      </c>
      <c r="AW268" s="5">
        <f t="shared" si="430"/>
        <v>5.7756453113728656E-6</v>
      </c>
      <c r="AX268" s="5">
        <f t="shared" si="431"/>
        <v>1.1286919221479405E-2</v>
      </c>
      <c r="AY268" s="5">
        <f t="shared" si="432"/>
        <v>9.5565620200242871E-3</v>
      </c>
      <c r="AZ268" s="5">
        <f t="shared" si="433"/>
        <v>4.0457398449689676E-3</v>
      </c>
      <c r="BA268" s="5">
        <f t="shared" si="434"/>
        <v>1.141833981639904E-3</v>
      </c>
      <c r="BB268" s="5">
        <f t="shared" si="435"/>
        <v>2.416958748439317E-4</v>
      </c>
      <c r="BC268" s="5">
        <f t="shared" si="436"/>
        <v>4.0928469011002858E-5</v>
      </c>
      <c r="BD268" s="5">
        <f t="shared" si="437"/>
        <v>1.8736348258714965E-5</v>
      </c>
      <c r="BE268" s="5">
        <f t="shared" si="438"/>
        <v>4.6102692904014832E-5</v>
      </c>
      <c r="BF268" s="5">
        <f t="shared" si="439"/>
        <v>5.672018537585817E-5</v>
      </c>
      <c r="BG268" s="5">
        <f t="shared" si="440"/>
        <v>4.652193073652388E-5</v>
      </c>
      <c r="BH268" s="5">
        <f t="shared" si="441"/>
        <v>2.8617987032907949E-5</v>
      </c>
      <c r="BI268" s="5">
        <f t="shared" si="442"/>
        <v>1.4083494280648297E-5</v>
      </c>
      <c r="BJ268" s="8">
        <f t="shared" si="443"/>
        <v>0.71462925798005805</v>
      </c>
      <c r="BK268" s="8">
        <f t="shared" si="444"/>
        <v>0.17268077467567389</v>
      </c>
      <c r="BL268" s="8">
        <f t="shared" si="445"/>
        <v>0.10538669068878419</v>
      </c>
      <c r="BM268" s="8">
        <f t="shared" si="446"/>
        <v>0.62888663432633818</v>
      </c>
      <c r="BN268" s="8">
        <f t="shared" si="447"/>
        <v>0.35796344269713393</v>
      </c>
    </row>
    <row r="269" spans="1:66" x14ac:dyDescent="0.25">
      <c r="A269" t="s">
        <v>40</v>
      </c>
      <c r="B269" t="s">
        <v>232</v>
      </c>
      <c r="C269" t="s">
        <v>332</v>
      </c>
      <c r="D269" s="11">
        <v>44411</v>
      </c>
      <c r="E269">
        <f>VLOOKUP(A269,home!$A$2:$E$405,3,FALSE)</f>
        <v>1.4709480122324201</v>
      </c>
      <c r="F269">
        <f>VLOOKUP(B269,home!$B$2:$E$405,3,FALSE)</f>
        <v>0.89</v>
      </c>
      <c r="G269">
        <f>VLOOKUP(C269,away!$B$2:$E$405,4,FALSE)</f>
        <v>0.54</v>
      </c>
      <c r="H269">
        <f>VLOOKUP(A269,away!$A$2:$E$405,3,FALSE)</f>
        <v>1.15290519877676</v>
      </c>
      <c r="I269">
        <f>VLOOKUP(C269,away!$B$2:$E$405,3,FALSE)</f>
        <v>1.4</v>
      </c>
      <c r="J269">
        <f>VLOOKUP(B269,home!$B$2:$E$405,4,FALSE)</f>
        <v>0.92</v>
      </c>
      <c r="K269" s="3">
        <f t="shared" si="392"/>
        <v>0.70693761467890115</v>
      </c>
      <c r="L269" s="3">
        <f t="shared" si="393"/>
        <v>1.4849418960244669</v>
      </c>
      <c r="M269" s="5">
        <f t="shared" si="394"/>
        <v>0.11170659744297153</v>
      </c>
      <c r="N269" s="5">
        <f t="shared" si="395"/>
        <v>7.8969595540230517E-2</v>
      </c>
      <c r="O269" s="5">
        <f t="shared" si="396"/>
        <v>0.16587780660540799</v>
      </c>
      <c r="P269" s="5">
        <f t="shared" si="397"/>
        <v>0.11726526092979518</v>
      </c>
      <c r="Q269" s="5">
        <f t="shared" si="398"/>
        <v>2.7913288751684074E-2</v>
      </c>
      <c r="R269" s="5">
        <f t="shared" si="399"/>
        <v>0.12315945232450723</v>
      </c>
      <c r="S269" s="5">
        <f t="shared" si="400"/>
        <v>3.0775132659360587E-2</v>
      </c>
      <c r="T269" s="5">
        <f t="shared" si="401"/>
        <v>4.144961192320417E-2</v>
      </c>
      <c r="U269" s="5">
        <f t="shared" si="402"/>
        <v>8.706604945144697E-2</v>
      </c>
      <c r="V269" s="5">
        <f t="shared" si="403"/>
        <v>3.5896158568346119E-3</v>
      </c>
      <c r="W269" s="5">
        <f t="shared" si="404"/>
        <v>6.5776512559863149E-3</v>
      </c>
      <c r="X269" s="5">
        <f t="shared" si="405"/>
        <v>9.7674299274520347E-3</v>
      </c>
      <c r="Y269" s="5">
        <f t="shared" si="406"/>
        <v>7.252032957878375E-3</v>
      </c>
      <c r="Z269" s="5">
        <f t="shared" si="407"/>
        <v>6.0961543549362895E-2</v>
      </c>
      <c r="AA269" s="5">
        <f t="shared" si="408"/>
        <v>4.3096008183930549E-2</v>
      </c>
      <c r="AB269" s="5">
        <f t="shared" si="409"/>
        <v>1.5233094613865133E-2</v>
      </c>
      <c r="AC269" s="5">
        <f t="shared" si="410"/>
        <v>2.3551498396521411E-4</v>
      </c>
      <c r="AD269" s="5">
        <f t="shared" si="411"/>
        <v>1.1624972722741606E-3</v>
      </c>
      <c r="AE269" s="5">
        <f t="shared" si="412"/>
        <v>1.7262409036140631E-3</v>
      </c>
      <c r="AF269" s="5">
        <f t="shared" si="413"/>
        <v>1.2816837202038283E-3</v>
      </c>
      <c r="AG269" s="5">
        <f t="shared" si="414"/>
        <v>6.34408617861055E-4</v>
      </c>
      <c r="AH269" s="5">
        <f t="shared" si="415"/>
        <v>2.2631087515692261E-2</v>
      </c>
      <c r="AI269" s="5">
        <f t="shared" si="416"/>
        <v>1.5998767025932944E-2</v>
      </c>
      <c r="AJ269" s="5">
        <f t="shared" si="417"/>
        <v>5.6550650995582461E-3</v>
      </c>
      <c r="AK269" s="5">
        <f t="shared" si="418"/>
        <v>1.3325927441118698E-3</v>
      </c>
      <c r="AL269" s="5">
        <f t="shared" si="419"/>
        <v>9.8893804590751327E-6</v>
      </c>
      <c r="AM269" s="5">
        <f t="shared" si="420"/>
        <v>1.6436260974644489E-4</v>
      </c>
      <c r="AN269" s="5">
        <f t="shared" si="421"/>
        <v>2.4406892535241539E-4</v>
      </c>
      <c r="AO269" s="5">
        <f t="shared" si="422"/>
        <v>1.8121408638673494E-4</v>
      </c>
      <c r="AP269" s="5">
        <f t="shared" si="423"/>
        <v>8.9697463008486564E-5</v>
      </c>
      <c r="AQ269" s="5">
        <f t="shared" si="424"/>
        <v>3.3298880197101632E-5</v>
      </c>
      <c r="AR269" s="5">
        <f t="shared" si="425"/>
        <v>6.7211700009295406E-3</v>
      </c>
      <c r="AS269" s="5">
        <f t="shared" si="426"/>
        <v>4.7514478883085168E-3</v>
      </c>
      <c r="AT269" s="5">
        <f t="shared" si="427"/>
        <v>1.6794886182159624E-3</v>
      </c>
      <c r="AU269" s="5">
        <f t="shared" si="428"/>
        <v>3.9576455921398539E-4</v>
      </c>
      <c r="AV269" s="5">
        <f t="shared" si="429"/>
        <v>6.9945213366295384E-5</v>
      </c>
      <c r="AW269" s="5">
        <f t="shared" si="430"/>
        <v>2.8837468633436598E-7</v>
      </c>
      <c r="AX269" s="5">
        <f t="shared" si="431"/>
        <v>1.936568521275847E-5</v>
      </c>
      <c r="AY269" s="5">
        <f t="shared" si="432"/>
        <v>2.8756917317646543E-5</v>
      </c>
      <c r="AZ269" s="5">
        <f t="shared" si="433"/>
        <v>2.1351175662742449E-5</v>
      </c>
      <c r="BA269" s="5">
        <f t="shared" si="434"/>
        <v>1.0568418423661407E-5</v>
      </c>
      <c r="BB269" s="5">
        <f t="shared" si="435"/>
        <v>3.9233718230029193E-6</v>
      </c>
      <c r="BC269" s="5">
        <f t="shared" si="436"/>
        <v>1.1651958387317846E-6</v>
      </c>
      <c r="BD269" s="5">
        <f t="shared" si="437"/>
        <v>1.6634244874471804E-3</v>
      </c>
      <c r="BE269" s="5">
        <f t="shared" si="438"/>
        <v>1.1759373393543833E-3</v>
      </c>
      <c r="BF269" s="5">
        <f t="shared" si="439"/>
        <v>4.1565716884752065E-4</v>
      </c>
      <c r="BG269" s="5">
        <f t="shared" si="440"/>
        <v>9.7947895823083847E-5</v>
      </c>
      <c r="BH269" s="5">
        <f t="shared" si="441"/>
        <v>1.7310762958997096E-5</v>
      </c>
      <c r="BI269" s="5">
        <f t="shared" si="442"/>
        <v>2.4475258949010575E-6</v>
      </c>
      <c r="BJ269" s="8">
        <f t="shared" si="443"/>
        <v>0.17753221359935834</v>
      </c>
      <c r="BK269" s="8">
        <f t="shared" si="444"/>
        <v>0.26361076817070384</v>
      </c>
      <c r="BL269" s="8">
        <f t="shared" si="445"/>
        <v>0.49704046502481353</v>
      </c>
      <c r="BM269" s="8">
        <f t="shared" si="446"/>
        <v>0.3742245202070108</v>
      </c>
      <c r="BN269" s="8">
        <f t="shared" si="447"/>
        <v>0.62489200159459646</v>
      </c>
    </row>
    <row r="270" spans="1:66" s="15" customFormat="1" x14ac:dyDescent="0.25">
      <c r="A270" s="15" t="s">
        <v>32</v>
      </c>
      <c r="B270" s="15" t="s">
        <v>208</v>
      </c>
      <c r="C270" s="15" t="s">
        <v>209</v>
      </c>
      <c r="D270" s="16">
        <v>44442</v>
      </c>
      <c r="E270" s="15">
        <f>VLOOKUP(A270,home!$A$2:$E$405,3,FALSE)</f>
        <v>1.24444444444444</v>
      </c>
      <c r="F270" s="15">
        <f>VLOOKUP(B270,home!$B$2:$E$405,3,FALSE)</f>
        <v>1.41</v>
      </c>
      <c r="G270" s="15">
        <f>VLOOKUP(C270,away!$B$2:$E$405,4,FALSE)</f>
        <v>0.67</v>
      </c>
      <c r="H270" s="15">
        <f>VLOOKUP(A270,away!$A$2:$E$405,3,FALSE)</f>
        <v>1.1244444444444399</v>
      </c>
      <c r="I270" s="15">
        <f>VLOOKUP(C270,away!$B$2:$E$405,3,FALSE)</f>
        <v>0.94</v>
      </c>
      <c r="J270" s="15">
        <f>VLOOKUP(B270,home!$B$2:$E$405,4,FALSE)</f>
        <v>0.74</v>
      </c>
      <c r="K270" s="17">
        <f t="shared" si="392"/>
        <v>1.1756266666666626</v>
      </c>
      <c r="L270" s="17">
        <f t="shared" si="393"/>
        <v>0.78216355555555228</v>
      </c>
      <c r="M270" s="18">
        <f t="shared" si="394"/>
        <v>0.141170030897008</v>
      </c>
      <c r="N270" s="18">
        <f t="shared" si="395"/>
        <v>0.16596325285667926</v>
      </c>
      <c r="O270" s="18">
        <f t="shared" si="396"/>
        <v>0.11041805330429093</v>
      </c>
      <c r="P270" s="18">
        <f t="shared" si="397"/>
        <v>0.12981040794594542</v>
      </c>
      <c r="Q270" s="18">
        <f t="shared" si="398"/>
        <v>9.755541287252717E-2</v>
      </c>
      <c r="R270" s="18">
        <f t="shared" si="399"/>
        <v>4.3182488585003342E-2</v>
      </c>
      <c r="S270" s="18">
        <f t="shared" si="400"/>
        <v>2.9841216836217876E-2</v>
      </c>
      <c r="T270" s="18">
        <f t="shared" si="401"/>
        <v>7.630428859606575E-2</v>
      </c>
      <c r="U270" s="18">
        <f t="shared" si="402"/>
        <v>5.0766485113558683E-2</v>
      </c>
      <c r="V270" s="18">
        <f t="shared" si="403"/>
        <v>3.0488848616719642E-3</v>
      </c>
      <c r="W270" s="18">
        <f t="shared" si="404"/>
        <v>3.8229581616873065E-2</v>
      </c>
      <c r="X270" s="18">
        <f t="shared" si="405"/>
        <v>2.9901785484854615E-2</v>
      </c>
      <c r="Y270" s="18">
        <f t="shared" si="406"/>
        <v>1.1694043426146643E-2</v>
      </c>
      <c r="Z270" s="18">
        <f t="shared" si="407"/>
        <v>1.1258589603127757E-2</v>
      </c>
      <c r="AA270" s="18">
        <f t="shared" si="408"/>
        <v>1.3235898166493027E-2</v>
      </c>
      <c r="AB270" s="18">
        <f t="shared" si="409"/>
        <v>7.7802374209067961E-3</v>
      </c>
      <c r="AC270" s="18">
        <f t="shared" si="410"/>
        <v>1.7522176323431132E-4</v>
      </c>
      <c r="AD270" s="18">
        <f t="shared" si="411"/>
        <v>1.1235928901076404E-2</v>
      </c>
      <c r="AE270" s="18">
        <f t="shared" si="412"/>
        <v>8.7883340992353093E-3</v>
      </c>
      <c r="AF270" s="18">
        <f t="shared" si="413"/>
        <v>3.4369573232339952E-3</v>
      </c>
      <c r="AG270" s="18">
        <f t="shared" si="414"/>
        <v>8.9608758674446524E-4</v>
      </c>
      <c r="AH270" s="18">
        <f t="shared" si="415"/>
        <v>2.2015146186307949E-3</v>
      </c>
      <c r="AI270" s="18">
        <f t="shared" si="416"/>
        <v>2.5881592927188501E-3</v>
      </c>
      <c r="AJ270" s="18">
        <f t="shared" si="417"/>
        <v>1.5213545410507046E-3</v>
      </c>
      <c r="AK270" s="18">
        <f t="shared" si="418"/>
        <v>5.9618165597121039E-4</v>
      </c>
      <c r="AL270" s="18">
        <f t="shared" si="419"/>
        <v>6.4448830738156028E-6</v>
      </c>
      <c r="AM270" s="18">
        <f t="shared" si="420"/>
        <v>2.6418515281752143E-3</v>
      </c>
      <c r="AN270" s="18">
        <f t="shared" si="421"/>
        <v>2.0663599845273948E-3</v>
      </c>
      <c r="AO270" s="18">
        <f t="shared" si="422"/>
        <v>8.0811573627783144E-4</v>
      </c>
      <c r="AP270" s="18">
        <f t="shared" si="423"/>
        <v>2.1069289252915392E-4</v>
      </c>
      <c r="AQ270" s="18">
        <f t="shared" si="424"/>
        <v>4.1199075487721715E-5</v>
      </c>
      <c r="AR270" s="18">
        <f t="shared" si="425"/>
        <v>3.4438890034315761E-4</v>
      </c>
      <c r="AS270" s="18">
        <f t="shared" si="426"/>
        <v>4.048727749474238E-4</v>
      </c>
      <c r="AT270" s="18">
        <f t="shared" si="427"/>
        <v>2.3798961541776089E-4</v>
      </c>
      <c r="AU270" s="18">
        <f t="shared" si="428"/>
        <v>9.3262312758287777E-5</v>
      </c>
      <c r="AV270" s="18">
        <f t="shared" si="429"/>
        <v>2.7410415468412414E-5</v>
      </c>
      <c r="AW270" s="18">
        <f t="shared" si="430"/>
        <v>1.6461884368563745E-7</v>
      </c>
      <c r="AX270" s="18">
        <f t="shared" si="431"/>
        <v>5.1763851764947597E-4</v>
      </c>
      <c r="AY270" s="18">
        <f t="shared" si="432"/>
        <v>4.0487798345721963E-4</v>
      </c>
      <c r="AZ270" s="18">
        <f t="shared" si="433"/>
        <v>1.5834040155353048E-4</v>
      </c>
      <c r="BA270" s="18">
        <f t="shared" si="434"/>
        <v>4.1282697155734436E-5</v>
      </c>
      <c r="BB270" s="18">
        <f t="shared" si="435"/>
        <v>8.0724552975630822E-6</v>
      </c>
      <c r="BC270" s="18">
        <f t="shared" si="436"/>
        <v>1.2627960675210386E-6</v>
      </c>
      <c r="BD270" s="18">
        <f t="shared" si="437"/>
        <v>4.4894741131045146E-5</v>
      </c>
      <c r="BE270" s="18">
        <f t="shared" si="438"/>
        <v>5.2779454866753317E-5</v>
      </c>
      <c r="BF270" s="18">
        <f t="shared" si="439"/>
        <v>3.1024467296742385E-5</v>
      </c>
      <c r="BG270" s="18">
        <f t="shared" si="440"/>
        <v>1.215773035772605E-5</v>
      </c>
      <c r="BH270" s="18">
        <f t="shared" si="441"/>
        <v>3.5732380036713929E-6</v>
      </c>
      <c r="BI270" s="18">
        <f t="shared" si="442"/>
        <v>8.40158776692568E-7</v>
      </c>
      <c r="BJ270" s="19">
        <f t="shared" si="443"/>
        <v>0.45090536683161514</v>
      </c>
      <c r="BK270" s="19">
        <f t="shared" si="444"/>
        <v>0.30445708517060865</v>
      </c>
      <c r="BL270" s="19">
        <f t="shared" si="445"/>
        <v>0.23354356650799207</v>
      </c>
      <c r="BM270" s="19">
        <f t="shared" si="446"/>
        <v>0.31166024828727573</v>
      </c>
      <c r="BN270" s="19">
        <f t="shared" si="447"/>
        <v>0.68809964646145416</v>
      </c>
    </row>
    <row r="271" spans="1:66" x14ac:dyDescent="0.25">
      <c r="A271" t="s">
        <v>80</v>
      </c>
      <c r="B271" t="s">
        <v>83</v>
      </c>
      <c r="C271" t="s">
        <v>98</v>
      </c>
      <c r="D271" s="11">
        <v>44442</v>
      </c>
      <c r="E271">
        <f>VLOOKUP(A271,home!$A$2:$E$405,3,FALSE)</f>
        <v>1.2299578059071701</v>
      </c>
      <c r="F271">
        <f>VLOOKUP(B271,home!$B$2:$E$405,3,FALSE)</f>
        <v>1.02</v>
      </c>
      <c r="G271">
        <f>VLOOKUP(C271,away!$B$2:$E$405,4,FALSE)</f>
        <v>0.81</v>
      </c>
      <c r="H271">
        <f>VLOOKUP(A271,away!$A$2:$E$405,3,FALSE)</f>
        <v>1.0168776371307999</v>
      </c>
      <c r="I271">
        <f>VLOOKUP(C271,away!$B$2:$E$405,3,FALSE)</f>
        <v>0.94</v>
      </c>
      <c r="J271">
        <f>VLOOKUP(B271,home!$B$2:$E$405,4,FALSE)</f>
        <v>1.1299999999999999</v>
      </c>
      <c r="K271" s="3">
        <f t="shared" ref="K271:K313" si="448">E271*F271*G271</f>
        <v>1.0161911392405039</v>
      </c>
      <c r="L271" s="3">
        <f t="shared" ref="L271:L313" si="449">H271*I271*J271</f>
        <v>1.0801274261603355</v>
      </c>
      <c r="M271" s="5">
        <f t="shared" ref="M271:M313" si="450">_xlfn.POISSON.DIST(0,K271,FALSE) * _xlfn.POISSON.DIST(0,L271,FALSE)</f>
        <v>0.12290807442767397</v>
      </c>
      <c r="N271" s="5">
        <f t="shared" ref="N271:N313" si="451">_xlfn.POISSON.DIST(1,K271,FALSE) * _xlfn.POISSON.DIST(0,L271,FALSE)</f>
        <v>0.12489809617451467</v>
      </c>
      <c r="O271" s="5">
        <f t="shared" ref="O271:O313" si="452">_xlfn.POISSON.DIST(0,K271,FALSE) * _xlfn.POISSON.DIST(1,L271,FALSE)</f>
        <v>0.13275638208588644</v>
      </c>
      <c r="P271" s="5">
        <f t="shared" ref="P271:P313" si="453">_xlfn.POISSON.DIST(1,K271,FALSE) * _xlfn.POISSON.DIST(1,L271,FALSE)</f>
        <v>0.13490585915330458</v>
      </c>
      <c r="Q271" s="5">
        <f t="shared" ref="Q271:Q313" si="454">_xlfn.POISSON.DIST(2,K271,FALSE) * _xlfn.POISSON.DIST(0,L271,FALSE)</f>
        <v>6.3460169320275026E-2</v>
      </c>
      <c r="R271" s="5">
        <f t="shared" ref="R271:R313" si="455">_xlfn.POISSON.DIST(0,K271,FALSE) * _xlfn.POISSON.DIST(2,L271,FALSE)</f>
        <v>7.1696904644393294E-2</v>
      </c>
      <c r="S271" s="5">
        <f t="shared" ref="S271:S313" si="456">_xlfn.POISSON.DIST(2,K271,FALSE) * _xlfn.POISSON.DIST(2,L271,FALSE)</f>
        <v>3.7018704667366883E-2</v>
      </c>
      <c r="T271" s="5">
        <f t="shared" ref="T271:T313" si="457">_xlfn.POISSON.DIST(2,K271,FALSE) * _xlfn.POISSON.DIST(1,L271,FALSE)</f>
        <v>6.8545069351607757E-2</v>
      </c>
      <c r="U271" s="5">
        <f t="shared" ref="U271:U313" si="458">_xlfn.POISSON.DIST(1,K271,FALSE) * _xlfn.POISSON.DIST(2,L271,FALSE)</f>
        <v>7.2857759210603806E-2</v>
      </c>
      <c r="V271" s="5">
        <f t="shared" ref="V271:V313" si="459">_xlfn.POISSON.DIST(3,K271,FALSE) * _xlfn.POISSON.DIST(3,L271,FALSE)</f>
        <v>4.5147021744579895E-3</v>
      </c>
      <c r="W271" s="5">
        <f t="shared" ref="W271:W313" si="460">_xlfn.POISSON.DIST(3,K271,FALSE) * _xlfn.POISSON.DIST(0,L271,FALSE)</f>
        <v>2.1495887252655183E-2</v>
      </c>
      <c r="X271" s="5">
        <f t="shared" ref="X271:X313" si="461">_xlfn.POISSON.DIST(3,K271,FALSE) * _xlfn.POISSON.DIST(1,L271,FALSE)</f>
        <v>2.3218297371243212E-2</v>
      </c>
      <c r="Y271" s="5">
        <f t="shared" ref="Y271:Y313" si="462">_xlfn.POISSON.DIST(3,K271,FALSE) * _xlfn.POISSON.DIST(2,L271,FALSE)</f>
        <v>1.2539359889713105E-2</v>
      </c>
      <c r="Z271" s="5">
        <f t="shared" ref="Z271:Z313" si="463">_xlfn.POISSON.DIST(0,K271,FALSE) * _xlfn.POISSON.DIST(3,L271,FALSE)</f>
        <v>2.5813931025737185E-2</v>
      </c>
      <c r="AA271" s="5">
        <f t="shared" ref="AA271:AA313" si="464">_xlfn.POISSON.DIST(1,K271,FALSE) * _xlfn.POISSON.DIST(3,L271,FALSE)</f>
        <v>2.6231887977319658E-2</v>
      </c>
      <c r="AB271" s="5">
        <f t="shared" ref="AB271:AB313" si="465">_xlfn.POISSON.DIST(2,K271,FALSE) * _xlfn.POISSON.DIST(3,L271,FALSE)</f>
        <v>1.3328306064050867E-2</v>
      </c>
      <c r="AC271" s="5">
        <f t="shared" ref="AC271:AC313" si="466">_xlfn.POISSON.DIST(4,K271,FALSE) * _xlfn.POISSON.DIST(4,L271,FALSE)</f>
        <v>3.0971306121600257E-4</v>
      </c>
      <c r="AD271" s="5">
        <f t="shared" ref="AD271:AD313" si="467">_xlfn.POISSON.DIST(4,K271,FALSE) * _xlfn.POISSON.DIST(0,L271,FALSE)</f>
        <v>5.460982539065273E-3</v>
      </c>
      <c r="AE271" s="5">
        <f t="shared" ref="AE271:AE313" si="468">_xlfn.POISSON.DIST(4,K271,FALSE) * _xlfn.POISSON.DIST(1,L271,FALSE)</f>
        <v>5.8985570142271078E-3</v>
      </c>
      <c r="AF271" s="5">
        <f t="shared" ref="AF271:AF313" si="469">_xlfn.POISSON.DIST(4,K271,FALSE) * _xlfn.POISSON.DIST(2,L271,FALSE)</f>
        <v>3.1855966029185594E-3</v>
      </c>
      <c r="AG271" s="5">
        <f t="shared" ref="AG271:AG313" si="470">_xlfn.POISSON.DIST(4,K271,FALSE) * _xlfn.POISSON.DIST(3,L271,FALSE)</f>
        <v>1.1469500864985109E-3</v>
      </c>
      <c r="AH271" s="5">
        <f t="shared" ref="AH271:AH313" si="471">_xlfn.POISSON.DIST(0,K271,FALSE) * _xlfn.POISSON.DIST(4,L271,FALSE)</f>
        <v>6.9705837194774817E-3</v>
      </c>
      <c r="AI271" s="5">
        <f t="shared" ref="AI271:AI313" si="472">_xlfn.POISSON.DIST(1,K271,FALSE) * _xlfn.POISSON.DIST(4,L271,FALSE)</f>
        <v>7.0834454110671307E-3</v>
      </c>
      <c r="AJ271" s="5">
        <f t="shared" ref="AJ271:AJ313" si="473">_xlfn.POISSON.DIST(2,K271,FALSE) * _xlfn.POISSON.DIST(4,L271,FALSE)</f>
        <v>3.5990672310101126E-3</v>
      </c>
      <c r="AK271" s="5">
        <f t="shared" ref="AK271:AK313" si="474">_xlfn.POISSON.DIST(3,K271,FALSE) * _xlfn.POISSON.DIST(4,L271,FALSE)</f>
        <v>1.2191134098944441E-3</v>
      </c>
      <c r="AL271" s="5">
        <f t="shared" ref="AL271:AL313" si="475">_xlfn.POISSON.DIST(5,K271,FALSE) * _xlfn.POISSON.DIST(5,L271,FALSE)</f>
        <v>1.3597839461371373E-5</v>
      </c>
      <c r="AM271" s="5">
        <f t="shared" ref="AM271:AM313" si="476">_xlfn.POISSON.DIST(5,K271,FALSE) * _xlfn.POISSON.DIST(0,L271,FALSE)</f>
        <v>1.1098804135490482E-3</v>
      </c>
      <c r="AN271" s="5">
        <f t="shared" ref="AN271:AN313" si="477">_xlfn.POISSON.DIST(5,K271,FALSE) * _xlfn.POISSON.DIST(1,L271,FALSE)</f>
        <v>1.1988122744325024E-3</v>
      </c>
      <c r="AO271" s="5">
        <f t="shared" ref="AO271:AO313" si="478">_xlfn.POISSON.DIST(5,K271,FALSE) * _xlfn.POISSON.DIST(2,L271,FALSE)</f>
        <v>6.4743500821609829E-4</v>
      </c>
      <c r="AP271" s="5">
        <f t="shared" ref="AP271:AP313" si="479">_xlfn.POISSON.DIST(5,K271,FALSE) * _xlfn.POISSON.DIST(3,L271,FALSE)</f>
        <v>2.3310410301018335E-4</v>
      </c>
      <c r="AQ271" s="5">
        <f t="shared" ref="AQ271:AQ313" si="480">_xlfn.POISSON.DIST(5,K271,FALSE) * _xlfn.POISSON.DIST(4,L271,FALSE)</f>
        <v>6.2945533702950745E-5</v>
      </c>
      <c r="AR271" s="5">
        <f t="shared" ref="AR271:AR313" si="481">_xlfn.POISSON.DIST(0,K271,FALSE) * _xlfn.POISSON.DIST(5,L271,FALSE)</f>
        <v>1.5058237303508706E-3</v>
      </c>
      <c r="AS271" s="5">
        <f t="shared" ref="AS271:AS313" si="482">_xlfn.POISSON.DIST(1,K271,FALSE) * _xlfn.POISSON.DIST(5,L271,FALSE)</f>
        <v>1.5302047320406365E-3</v>
      </c>
      <c r="AT271" s="5">
        <f t="shared" ref="AT271:AT313" si="483">_xlfn.POISSON.DIST(2,K271,FALSE) * _xlfn.POISSON.DIST(5,L271,FALSE)</f>
        <v>7.7749024496179199E-4</v>
      </c>
      <c r="AU271" s="5">
        <f t="shared" ref="AU271:AU313" si="484">_xlfn.POISSON.DIST(3,K271,FALSE) * _xlfn.POISSON.DIST(5,L271,FALSE)</f>
        <v>2.6335956592536729E-4</v>
      </c>
      <c r="AV271" s="5">
        <f t="shared" ref="AV271:AV313" si="485">_xlfn.POISSON.DIST(4,K271,FALSE) * _xlfn.POISSON.DIST(5,L271,FALSE)</f>
        <v>6.6905914331895892E-5</v>
      </c>
      <c r="AW271" s="5">
        <f t="shared" ref="AW271:AW313" si="486">_xlfn.POISSON.DIST(6,K271,FALSE) * _xlfn.POISSON.DIST(6,L271,FALSE)</f>
        <v>4.1458902962575335E-7</v>
      </c>
      <c r="AX271" s="5">
        <f t="shared" ref="AX271:AX313" si="487">_xlfn.POISSON.DIST(6,K271,FALSE) * _xlfn.POISSON.DIST(0,L271,FALSE)</f>
        <v>1.8797510697752141E-4</v>
      </c>
      <c r="AY271" s="5">
        <f t="shared" ref="AY271:AY313" si="488">_xlfn.POISSON.DIST(6,K271,FALSE) * _xlfn.POISSON.DIST(1,L271,FALSE)</f>
        <v>2.0303706848184396E-4</v>
      </c>
      <c r="AZ271" s="5">
        <f t="shared" ref="AZ271:AZ313" si="489">_xlfn.POISSON.DIST(6,K271,FALSE) * _xlfn.POISSON.DIST(2,L271,FALSE)</f>
        <v>1.0965295309721694E-4</v>
      </c>
      <c r="BA271" s="5">
        <f t="shared" ref="BA271:BA313" si="490">_xlfn.POISSON.DIST(6,K271,FALSE) * _xlfn.POISSON.DIST(3,L271,FALSE)</f>
        <v>3.9479720666592313E-5</v>
      </c>
      <c r="BB271" s="5">
        <f t="shared" ref="BB271:BB313" si="491">_xlfn.POISSON.DIST(6,K271,FALSE) * _xlfn.POISSON.DIST(4,L271,FALSE)</f>
        <v>1.0660782267283837E-5</v>
      </c>
      <c r="BC271" s="5">
        <f t="shared" ref="BC271:BC313" si="492">_xlfn.POISSON.DIST(6,K271,FALSE) * _xlfn.POISSON.DIST(5,L271,FALSE)</f>
        <v>2.3030006622434083E-6</v>
      </c>
      <c r="BD271" s="5">
        <f t="shared" ref="BD271:BD313" si="493">_xlfn.POISSON.DIST(0,K271,FALSE) * _xlfn.POISSON.DIST(6,L271,FALSE)</f>
        <v>2.7108025168584012E-4</v>
      </c>
      <c r="BE271" s="5">
        <f t="shared" ref="BE271:BE313" si="494">_xlfn.POISSON.DIST(1,K271,FALSE) * _xlfn.POISSON.DIST(6,L271,FALSE)</f>
        <v>2.7546934978623641E-4</v>
      </c>
      <c r="BF271" s="5">
        <f t="shared" ref="BF271:BF313" si="495">_xlfn.POISSON.DIST(2,K271,FALSE) * _xlfn.POISSON.DIST(6,L271,FALSE)</f>
        <v>1.3996475619255816E-4</v>
      </c>
      <c r="BG271" s="5">
        <f t="shared" ref="BG271:BG313" si="496">_xlfn.POISSON.DIST(3,K271,FALSE) * _xlfn.POISSON.DIST(6,L271,FALSE)</f>
        <v>4.7410315016278357E-5</v>
      </c>
      <c r="BH271" s="5">
        <f t="shared" ref="BH271:BH313" si="497">_xlfn.POISSON.DIST(4,K271,FALSE) * _xlfn.POISSON.DIST(6,L271,FALSE)</f>
        <v>1.2044485507035766E-5</v>
      </c>
      <c r="BI271" s="5">
        <f t="shared" ref="BI271:BI313" si="498">_xlfn.POISSON.DIST(5,K271,FALSE) * _xlfn.POISSON.DIST(6,L271,FALSE)</f>
        <v>2.4478998897920836E-6</v>
      </c>
      <c r="BJ271" s="8">
        <f t="shared" ref="BJ271:BJ313" si="499">SUM(N271,Q271,T271,W271,X271,Y271,AD271,AE271,AF271,AG271,AM271,AN271,AO271,AP271,AQ271,AX271,AY271,AZ271,BA271,BB271,BC271)</f>
        <v>0.33365425156778195</v>
      </c>
      <c r="BK271" s="8">
        <f t="shared" ref="BK271:BK313" si="500">SUM(M271,P271,S271,V271,AC271,AL271,AY271)</f>
        <v>0.29987368839196266</v>
      </c>
      <c r="BL271" s="8">
        <f t="shared" ref="BL271:BL313" si="501">SUM(O271,R271,U271,AA271,AB271,AH271,AI271,AJ271,AK271,AR271,AS271,AT271,AU271,AV271,BD271,BE271,BF271,BG271,BH271,BI271)</f>
        <v>0.34063565099939147</v>
      </c>
      <c r="BM271" s="8">
        <f t="shared" ref="BM271:BM313" si="502">SUM(S271:BI271)</f>
        <v>0.34914941369937308</v>
      </c>
      <c r="BN271" s="8">
        <f t="shared" ref="BN271:BN313" si="503">SUM(M271:R271)</f>
        <v>0.65062548580604784</v>
      </c>
    </row>
    <row r="272" spans="1:66" s="10" customFormat="1" x14ac:dyDescent="0.25">
      <c r="A272" t="s">
        <v>80</v>
      </c>
      <c r="B272" t="s">
        <v>410</v>
      </c>
      <c r="C272" t="s">
        <v>435</v>
      </c>
      <c r="D272" s="11">
        <v>44442</v>
      </c>
      <c r="E272">
        <f>VLOOKUP(A272,home!$A$2:$E$405,3,FALSE)</f>
        <v>1.2299578059071701</v>
      </c>
      <c r="F272">
        <f>VLOOKUP(B272,home!$B$2:$E$405,3,FALSE)</f>
        <v>0.98</v>
      </c>
      <c r="G272">
        <f>VLOOKUP(C272,away!$B$2:$E$405,4,FALSE)</f>
        <v>1.5</v>
      </c>
      <c r="H272">
        <f>VLOOKUP(A272,away!$A$2:$E$405,3,FALSE)</f>
        <v>1.0168776371307999</v>
      </c>
      <c r="I272">
        <f>VLOOKUP(C272,away!$B$2:$E$405,3,FALSE)</f>
        <v>0.65</v>
      </c>
      <c r="J272">
        <f>VLOOKUP(B272,home!$B$2:$E$405,4,FALSE)</f>
        <v>1.08</v>
      </c>
      <c r="K272" s="3">
        <f t="shared" si="448"/>
        <v>1.8080379746835402</v>
      </c>
      <c r="L272" s="3">
        <f t="shared" si="449"/>
        <v>0.71384810126582166</v>
      </c>
      <c r="M272" s="5">
        <f t="shared" si="450"/>
        <v>8.0307996839193097E-2</v>
      </c>
      <c r="N272" s="5">
        <f t="shared" si="451"/>
        <v>0.1451999079560268</v>
      </c>
      <c r="O272" s="5">
        <f t="shared" si="452"/>
        <v>5.7327711060119593E-2</v>
      </c>
      <c r="P272" s="5">
        <f t="shared" si="453"/>
        <v>0.1036506785983818</v>
      </c>
      <c r="Q272" s="5">
        <f t="shared" si="454"/>
        <v>0.13126347375252562</v>
      </c>
      <c r="R272" s="5">
        <f t="shared" si="455"/>
        <v>2.0461638845091005E-2</v>
      </c>
      <c r="S272" s="5">
        <f t="shared" si="456"/>
        <v>3.3444562175475229E-2</v>
      </c>
      <c r="T272" s="5">
        <f t="shared" si="457"/>
        <v>9.3702181503796417E-2</v>
      </c>
      <c r="U272" s="5">
        <f t="shared" si="458"/>
        <v>3.6995420056184385E-2</v>
      </c>
      <c r="V272" s="5">
        <f t="shared" si="459"/>
        <v>4.7961898099985181E-3</v>
      </c>
      <c r="W272" s="5">
        <f t="shared" si="460"/>
        <v>7.9109781744480814E-2</v>
      </c>
      <c r="X272" s="5">
        <f t="shared" si="461"/>
        <v>5.6472367489851183E-2</v>
      </c>
      <c r="Y272" s="5">
        <f t="shared" si="462"/>
        <v>2.0156346153307986E-2</v>
      </c>
      <c r="Z272" s="5">
        <f t="shared" si="463"/>
        <v>4.8688340127850645E-3</v>
      </c>
      <c r="AA272" s="5">
        <f t="shared" si="464"/>
        <v>8.8030367875462402E-3</v>
      </c>
      <c r="AB272" s="5">
        <f t="shared" si="465"/>
        <v>7.9581124022099041E-3</v>
      </c>
      <c r="AC272" s="5">
        <f t="shared" si="466"/>
        <v>3.8689198776837658E-4</v>
      </c>
      <c r="AD272" s="5">
        <f t="shared" si="467"/>
        <v>3.5758372390737016E-2</v>
      </c>
      <c r="AE272" s="5">
        <f t="shared" si="468"/>
        <v>2.5526046235483799E-2</v>
      </c>
      <c r="AF272" s="5">
        <f t="shared" si="469"/>
        <v>9.1108598190118417E-3</v>
      </c>
      <c r="AG272" s="5">
        <f t="shared" si="470"/>
        <v>2.1679233275668903E-3</v>
      </c>
      <c r="AH272" s="5">
        <f t="shared" si="471"/>
        <v>8.6890197885126734E-4</v>
      </c>
      <c r="AI272" s="5">
        <f t="shared" si="472"/>
        <v>1.5710077740407654E-3</v>
      </c>
      <c r="AJ272" s="5">
        <f t="shared" si="473"/>
        <v>1.4202208569943815E-3</v>
      </c>
      <c r="AK272" s="5">
        <f t="shared" si="474"/>
        <v>8.5593774729448104E-4</v>
      </c>
      <c r="AL272" s="5">
        <f t="shared" si="475"/>
        <v>1.9973909774772553E-5</v>
      </c>
      <c r="AM272" s="5">
        <f t="shared" si="476"/>
        <v>1.2930499039065586E-2</v>
      </c>
      <c r="AN272" s="5">
        <f t="shared" si="477"/>
        <v>9.2304121874564986E-3</v>
      </c>
      <c r="AO272" s="5">
        <f t="shared" si="478"/>
        <v>3.2945561069583598E-3</v>
      </c>
      <c r="AP272" s="5">
        <f t="shared" si="479"/>
        <v>7.839375404886475E-4</v>
      </c>
      <c r="AQ272" s="5">
        <f t="shared" si="480"/>
        <v>1.3990308119720481E-4</v>
      </c>
      <c r="AR272" s="5">
        <f t="shared" si="481"/>
        <v>1.2405280555781851E-4</v>
      </c>
      <c r="AS272" s="5">
        <f t="shared" si="482"/>
        <v>2.2429218331456919E-4</v>
      </c>
      <c r="AT272" s="5">
        <f t="shared" si="483"/>
        <v>2.0276439242871154E-4</v>
      </c>
      <c r="AU272" s="5">
        <f t="shared" si="484"/>
        <v>1.2220190714158204E-4</v>
      </c>
      <c r="AV272" s="5">
        <f t="shared" si="485"/>
        <v>5.5236422172683047E-5</v>
      </c>
      <c r="AW272" s="5">
        <f t="shared" si="486"/>
        <v>7.1610043827874289E-7</v>
      </c>
      <c r="AX272" s="5">
        <f t="shared" si="487"/>
        <v>3.896472215706603E-3</v>
      </c>
      <c r="AY272" s="5">
        <f t="shared" si="488"/>
        <v>2.7814892928171874E-3</v>
      </c>
      <c r="AZ272" s="5">
        <f t="shared" si="489"/>
        <v>9.9278042518438094E-4</v>
      </c>
      <c r="BA272" s="5">
        <f t="shared" si="490"/>
        <v>2.3623147383058184E-4</v>
      </c>
      <c r="BB272" s="5">
        <f t="shared" si="491"/>
        <v>4.2158347263296866E-5</v>
      </c>
      <c r="BC272" s="5">
        <f t="shared" si="492"/>
        <v>6.0189312292819262E-6</v>
      </c>
      <c r="BD272" s="5">
        <f t="shared" si="493"/>
        <v>1.4759143284024474E-5</v>
      </c>
      <c r="BE272" s="5">
        <f t="shared" si="494"/>
        <v>2.6685091531311779E-5</v>
      </c>
      <c r="BF272" s="5">
        <f t="shared" si="495"/>
        <v>2.4123829423258929E-5</v>
      </c>
      <c r="BG272" s="5">
        <f t="shared" si="496"/>
        <v>1.4538933230680088E-5</v>
      </c>
      <c r="BH272" s="5">
        <f t="shared" si="497"/>
        <v>6.5717358481145152E-6</v>
      </c>
      <c r="BI272" s="5">
        <f t="shared" si="498"/>
        <v>2.376389594596035E-6</v>
      </c>
      <c r="BJ272" s="8">
        <f t="shared" si="499"/>
        <v>0.63280171901398585</v>
      </c>
      <c r="BK272" s="8">
        <f t="shared" si="500"/>
        <v>0.22538778261340894</v>
      </c>
      <c r="BL272" s="8">
        <f t="shared" si="501"/>
        <v>0.13707959034185935</v>
      </c>
      <c r="BM272" s="8">
        <f t="shared" si="502"/>
        <v>0.45914574573832245</v>
      </c>
      <c r="BN272" s="8">
        <f t="shared" si="503"/>
        <v>0.53821140705133785</v>
      </c>
    </row>
    <row r="273" spans="1:66" x14ac:dyDescent="0.25">
      <c r="A273" t="s">
        <v>99</v>
      </c>
      <c r="B273" t="s">
        <v>100</v>
      </c>
      <c r="C273" t="s">
        <v>106</v>
      </c>
      <c r="D273" s="11">
        <v>44442</v>
      </c>
      <c r="E273">
        <f>VLOOKUP(A273,home!$A$2:$E$405,3,FALSE)</f>
        <v>1.33549783549784</v>
      </c>
      <c r="F273">
        <f>VLOOKUP(B273,home!$B$2:$E$405,3,FALSE)</f>
        <v>0.79</v>
      </c>
      <c r="G273">
        <f>VLOOKUP(C273,away!$B$2:$E$405,4,FALSE)</f>
        <v>0.99</v>
      </c>
      <c r="H273">
        <f>VLOOKUP(A273,away!$A$2:$E$405,3,FALSE)</f>
        <v>1.2380952380952399</v>
      </c>
      <c r="I273">
        <f>VLOOKUP(C273,away!$B$2:$E$405,3,FALSE)</f>
        <v>0.91</v>
      </c>
      <c r="J273">
        <f>VLOOKUP(B273,home!$B$2:$E$405,4,FALSE)</f>
        <v>1.39</v>
      </c>
      <c r="K273" s="3">
        <f t="shared" si="448"/>
        <v>1.0444928571428607</v>
      </c>
      <c r="L273" s="3">
        <f t="shared" si="449"/>
        <v>1.5660666666666687</v>
      </c>
      <c r="M273" s="5">
        <f t="shared" si="450"/>
        <v>7.3493410943467841E-2</v>
      </c>
      <c r="N273" s="5">
        <f t="shared" si="451"/>
        <v>7.6763342777517105E-2</v>
      </c>
      <c r="O273" s="5">
        <f t="shared" si="452"/>
        <v>0.11509558109820035</v>
      </c>
      <c r="P273" s="5">
        <f t="shared" si="453"/>
        <v>0.1202165123457771</v>
      </c>
      <c r="Q273" s="5">
        <f t="shared" si="454"/>
        <v>4.0089381610762809E-2</v>
      </c>
      <c r="R273" s="5">
        <f t="shared" si="455"/>
        <v>9.0123676519260953E-2</v>
      </c>
      <c r="S273" s="5">
        <f t="shared" si="456"/>
        <v>4.9160903185249738E-2</v>
      </c>
      <c r="T273" s="5">
        <f t="shared" si="457"/>
        <v>6.2782644227895354E-2</v>
      </c>
      <c r="U273" s="5">
        <f t="shared" si="458"/>
        <v>9.4133536383821798E-2</v>
      </c>
      <c r="V273" s="5">
        <f t="shared" si="459"/>
        <v>8.9349692847448241E-3</v>
      </c>
      <c r="W273" s="5">
        <f t="shared" si="460"/>
        <v>1.3957690913238703E-2</v>
      </c>
      <c r="X273" s="5">
        <f t="shared" si="461"/>
        <v>2.1858674482859386E-2</v>
      </c>
      <c r="Y273" s="5">
        <f t="shared" si="462"/>
        <v>1.7116070742561686E-2</v>
      </c>
      <c r="Z273" s="5">
        <f t="shared" si="463"/>
        <v>4.7046561891421368E-2</v>
      </c>
      <c r="AA273" s="5">
        <f t="shared" si="464"/>
        <v>4.9139797848719129E-2</v>
      </c>
      <c r="AB273" s="5">
        <f t="shared" si="465"/>
        <v>2.5663083927215623E-2</v>
      </c>
      <c r="AC273" s="5">
        <f t="shared" si="466"/>
        <v>9.1345845799266801E-4</v>
      </c>
      <c r="AD273" s="5">
        <f t="shared" si="467"/>
        <v>3.6446771152714086E-3</v>
      </c>
      <c r="AE273" s="5">
        <f t="shared" si="468"/>
        <v>5.7078073409893839E-3</v>
      </c>
      <c r="AF273" s="5">
        <f t="shared" si="469"/>
        <v>4.4694034082393939E-3</v>
      </c>
      <c r="AG273" s="5">
        <f t="shared" si="470"/>
        <v>2.3331278991767053E-3</v>
      </c>
      <c r="AH273" s="5">
        <f t="shared" si="471"/>
        <v>1.8419513089856353E-2</v>
      </c>
      <c r="AI273" s="5">
        <f t="shared" si="472"/>
        <v>1.9239049854404382E-2</v>
      </c>
      <c r="AJ273" s="5">
        <f t="shared" si="473"/>
        <v>1.0047525075570387E-2</v>
      </c>
      <c r="AK273" s="5">
        <f t="shared" si="474"/>
        <v>3.4981893911323505E-3</v>
      </c>
      <c r="AL273" s="5">
        <f t="shared" si="475"/>
        <v>5.9767420552625885E-5</v>
      </c>
      <c r="AM273" s="5">
        <f t="shared" si="476"/>
        <v>7.6136784269860685E-4</v>
      </c>
      <c r="AN273" s="5">
        <f t="shared" si="477"/>
        <v>1.1923527995221996E-3</v>
      </c>
      <c r="AO273" s="5">
        <f t="shared" si="478"/>
        <v>9.3365198711920113E-4</v>
      </c>
      <c r="AP273" s="5">
        <f t="shared" si="479"/>
        <v>4.8738708509815957E-4</v>
      </c>
      <c r="AQ273" s="5">
        <f t="shared" si="480"/>
        <v>1.9082016693401478E-4</v>
      </c>
      <c r="AR273" s="5">
        <f t="shared" si="481"/>
        <v>5.7692370932508749E-3</v>
      </c>
      <c r="AS273" s="5">
        <f t="shared" si="482"/>
        <v>6.025926935064178E-3</v>
      </c>
      <c r="AT273" s="5">
        <f t="shared" si="483"/>
        <v>3.147018820669653E-3</v>
      </c>
      <c r="AU273" s="5">
        <f t="shared" si="484"/>
        <v>1.0956795598278672E-3</v>
      </c>
      <c r="AV273" s="5">
        <f t="shared" si="485"/>
        <v>2.8610736848941017E-4</v>
      </c>
      <c r="AW273" s="5">
        <f t="shared" si="486"/>
        <v>2.7156746126786347E-6</v>
      </c>
      <c r="AX273" s="5">
        <f t="shared" si="487"/>
        <v>1.3254054555949393E-4</v>
      </c>
      <c r="AY273" s="5">
        <f t="shared" si="488"/>
        <v>2.0756733038253841E-4</v>
      </c>
      <c r="AZ273" s="5">
        <f t="shared" si="489"/>
        <v>1.6253213860054056E-4</v>
      </c>
      <c r="BA273" s="5">
        <f t="shared" si="490"/>
        <v>8.4845388174784516E-5</v>
      </c>
      <c r="BB273" s="5">
        <f t="shared" si="491"/>
        <v>3.3218383560231109E-5</v>
      </c>
      <c r="BC273" s="5">
        <f t="shared" si="492"/>
        <v>1.0404440642845187E-5</v>
      </c>
      <c r="BD273" s="5">
        <f t="shared" si="493"/>
        <v>1.505834983972853E-3</v>
      </c>
      <c r="BE273" s="5">
        <f t="shared" si="494"/>
        <v>1.5728338847954789E-3</v>
      </c>
      <c r="BF273" s="5">
        <f t="shared" si="495"/>
        <v>8.2140687907056743E-4</v>
      </c>
      <c r="BG273" s="5">
        <f t="shared" si="496"/>
        <v>2.8598453933240575E-4</v>
      </c>
      <c r="BH273" s="5">
        <f t="shared" si="497"/>
        <v>7.4677202146497312E-5</v>
      </c>
      <c r="BI273" s="5">
        <f t="shared" si="498"/>
        <v>1.5599960846685993E-5</v>
      </c>
      <c r="BJ273" s="8">
        <f t="shared" si="499"/>
        <v>0.25291950862680446</v>
      </c>
      <c r="BK273" s="8">
        <f t="shared" si="500"/>
        <v>0.25298658896816734</v>
      </c>
      <c r="BL273" s="8">
        <f t="shared" si="501"/>
        <v>0.44596026041564774</v>
      </c>
      <c r="BM273" s="8">
        <f t="shared" si="502"/>
        <v>0.48292616295128477</v>
      </c>
      <c r="BN273" s="8">
        <f t="shared" si="503"/>
        <v>0.51578190529498613</v>
      </c>
    </row>
    <row r="274" spans="1:66" x14ac:dyDescent="0.25">
      <c r="A274" t="s">
        <v>99</v>
      </c>
      <c r="B274" t="s">
        <v>104</v>
      </c>
      <c r="C274" t="s">
        <v>102</v>
      </c>
      <c r="D274" s="11">
        <v>44442</v>
      </c>
      <c r="E274">
        <f>VLOOKUP(A274,home!$A$2:$E$405,3,FALSE)</f>
        <v>1.33549783549784</v>
      </c>
      <c r="F274">
        <f>VLOOKUP(B274,home!$B$2:$E$405,3,FALSE)</f>
        <v>0.86</v>
      </c>
      <c r="G274">
        <f>VLOOKUP(C274,away!$B$2:$E$405,4,FALSE)</f>
        <v>1.42</v>
      </c>
      <c r="H274">
        <f>VLOOKUP(A274,away!$A$2:$E$405,3,FALSE)</f>
        <v>1.2380952380952399</v>
      </c>
      <c r="I274">
        <f>VLOOKUP(C274,away!$B$2:$E$405,3,FALSE)</f>
        <v>1.06</v>
      </c>
      <c r="J274">
        <f>VLOOKUP(B274,home!$B$2:$E$405,4,FALSE)</f>
        <v>1.1299999999999999</v>
      </c>
      <c r="K274" s="3">
        <f t="shared" si="448"/>
        <v>1.6309099567099619</v>
      </c>
      <c r="L274" s="3">
        <f t="shared" si="449"/>
        <v>1.4829904761904784</v>
      </c>
      <c r="M274" s="5">
        <f t="shared" si="450"/>
        <v>4.4427331131579699E-2</v>
      </c>
      <c r="N274" s="5">
        <f t="shared" si="451"/>
        <v>7.2456976692543779E-2</v>
      </c>
      <c r="O274" s="5">
        <f t="shared" si="452"/>
        <v>6.5885308950693444E-2</v>
      </c>
      <c r="P274" s="5">
        <f t="shared" si="453"/>
        <v>0.10745300636859789</v>
      </c>
      <c r="Q274" s="5">
        <f t="shared" si="454"/>
        <v>5.9085402360485664E-2</v>
      </c>
      <c r="R274" s="5">
        <f t="shared" si="455"/>
        <v>4.8853642847372841E-2</v>
      </c>
      <c r="S274" s="5">
        <f t="shared" si="456"/>
        <v>6.4972103227706315E-2</v>
      </c>
      <c r="T274" s="5">
        <f t="shared" si="457"/>
        <v>8.7623088982482653E-2</v>
      </c>
      <c r="U274" s="5">
        <f t="shared" si="458"/>
        <v>7.9675892541332768E-2</v>
      </c>
      <c r="V274" s="5">
        <f t="shared" si="459"/>
        <v>1.7460342651666603E-2</v>
      </c>
      <c r="W274" s="5">
        <f t="shared" si="460"/>
        <v>3.2120990335310115E-2</v>
      </c>
      <c r="X274" s="5">
        <f t="shared" si="461"/>
        <v>4.7635122753071302E-2</v>
      </c>
      <c r="Y274" s="5">
        <f t="shared" si="462"/>
        <v>3.5321216687484558E-2</v>
      </c>
      <c r="Z274" s="5">
        <f t="shared" si="463"/>
        <v>2.4149829023288341E-2</v>
      </c>
      <c r="AA274" s="5">
        <f t="shared" si="464"/>
        <v>3.9386196606924162E-2</v>
      </c>
      <c r="AB274" s="5">
        <f t="shared" si="465"/>
        <v>3.2117670101584374E-2</v>
      </c>
      <c r="AC274" s="5">
        <f t="shared" si="466"/>
        <v>2.639375163836115E-3</v>
      </c>
      <c r="AD274" s="5">
        <f t="shared" si="467"/>
        <v>1.3096610739310429E-2</v>
      </c>
      <c r="AE274" s="5">
        <f t="shared" si="468"/>
        <v>1.9422148996771308E-2</v>
      </c>
      <c r="AF274" s="5">
        <f t="shared" si="469"/>
        <v>1.4401430994682156E-2</v>
      </c>
      <c r="AG274" s="5">
        <f t="shared" si="470"/>
        <v>7.1190616695426699E-3</v>
      </c>
      <c r="AH274" s="5">
        <f t="shared" si="471"/>
        <v>8.9534916107912484E-3</v>
      </c>
      <c r="AI274" s="5">
        <f t="shared" si="472"/>
        <v>1.460233861535856E-2</v>
      </c>
      <c r="AJ274" s="5">
        <f t="shared" si="473"/>
        <v>1.1907549719519321E-2</v>
      </c>
      <c r="AK274" s="5">
        <f t="shared" si="474"/>
        <v>6.4733804658609912E-3</v>
      </c>
      <c r="AL274" s="5">
        <f t="shared" si="475"/>
        <v>2.5534623761111556E-4</v>
      </c>
      <c r="AM274" s="5">
        <f t="shared" si="476"/>
        <v>4.2718785707792006E-3</v>
      </c>
      <c r="AN274" s="5">
        <f t="shared" si="477"/>
        <v>6.3351552359077468E-3</v>
      </c>
      <c r="AO274" s="5">
        <f t="shared" si="478"/>
        <v>4.697487440019717E-3</v>
      </c>
      <c r="AP274" s="5">
        <f t="shared" si="479"/>
        <v>2.3221097118578779E-3</v>
      </c>
      <c r="AQ274" s="5">
        <f t="shared" si="480"/>
        <v>8.6091664683866172E-4</v>
      </c>
      <c r="AR274" s="5">
        <f t="shared" si="481"/>
        <v>2.6555885574909553E-3</v>
      </c>
      <c r="AS274" s="5">
        <f t="shared" si="482"/>
        <v>4.331025819337044E-3</v>
      </c>
      <c r="AT274" s="5">
        <f t="shared" si="483"/>
        <v>3.5317565657623537E-3</v>
      </c>
      <c r="AU274" s="5">
        <f t="shared" si="484"/>
        <v>1.9199923159258679E-3</v>
      </c>
      <c r="AV274" s="5">
        <f t="shared" si="485"/>
        <v>7.8283364621252905E-4</v>
      </c>
      <c r="AW274" s="5">
        <f t="shared" si="486"/>
        <v>1.7155181154743354E-5</v>
      </c>
      <c r="AX274" s="5">
        <f t="shared" si="487"/>
        <v>1.1611748824899521E-3</v>
      </c>
      <c r="AY274" s="5">
        <f t="shared" si="488"/>
        <v>1.7220112919241969E-3</v>
      </c>
      <c r="AZ274" s="5">
        <f t="shared" si="489"/>
        <v>1.276863172908023E-3</v>
      </c>
      <c r="BA274" s="5">
        <f t="shared" si="490"/>
        <v>6.3119197494031828E-4</v>
      </c>
      <c r="BB274" s="5">
        <f t="shared" si="491"/>
        <v>2.3401292187108765E-4</v>
      </c>
      <c r="BC274" s="5">
        <f t="shared" si="492"/>
        <v>6.9407786888065945E-5</v>
      </c>
      <c r="BD274" s="5">
        <f t="shared" si="493"/>
        <v>6.5636875657324942E-4</v>
      </c>
      <c r="BE274" s="5">
        <f t="shared" si="494"/>
        <v>1.0704783403686494E-3</v>
      </c>
      <c r="BF274" s="5">
        <f t="shared" si="495"/>
        <v>8.7292689187479331E-4</v>
      </c>
      <c r="BG274" s="5">
        <f t="shared" si="496"/>
        <v>4.745550531461602E-4</v>
      </c>
      <c r="BH274" s="5">
        <f t="shared" si="497"/>
        <v>1.9348914029577443E-4</v>
      </c>
      <c r="BI274" s="5">
        <f t="shared" si="498"/>
        <v>6.3112673084725869E-5</v>
      </c>
      <c r="BJ274" s="8">
        <f t="shared" si="499"/>
        <v>0.41186425984810959</v>
      </c>
      <c r="BK274" s="8">
        <f t="shared" si="500"/>
        <v>0.23892951607292193</v>
      </c>
      <c r="BL274" s="8">
        <f t="shared" si="501"/>
        <v>0.32440759921950973</v>
      </c>
      <c r="BM274" s="8">
        <f t="shared" si="502"/>
        <v>0.59948467970178676</v>
      </c>
      <c r="BN274" s="8">
        <f t="shared" si="503"/>
        <v>0.39816166835127331</v>
      </c>
    </row>
    <row r="275" spans="1:66" x14ac:dyDescent="0.25">
      <c r="A275" t="s">
        <v>99</v>
      </c>
      <c r="B275" t="s">
        <v>105</v>
      </c>
      <c r="C275" t="s">
        <v>112</v>
      </c>
      <c r="D275" s="11">
        <v>44442</v>
      </c>
      <c r="E275">
        <f>VLOOKUP(A275,home!$A$2:$E$405,3,FALSE)</f>
        <v>1.33549783549784</v>
      </c>
      <c r="F275">
        <f>VLOOKUP(B275,home!$B$2:$E$405,3,FALSE)</f>
        <v>1.25</v>
      </c>
      <c r="G275">
        <f>VLOOKUP(C275,away!$B$2:$E$405,4,FALSE)</f>
        <v>1.31</v>
      </c>
      <c r="H275">
        <f>VLOOKUP(A275,away!$A$2:$E$405,3,FALSE)</f>
        <v>1.2380952380952399</v>
      </c>
      <c r="I275">
        <f>VLOOKUP(C275,away!$B$2:$E$405,3,FALSE)</f>
        <v>0.64</v>
      </c>
      <c r="J275">
        <f>VLOOKUP(B275,home!$B$2:$E$405,4,FALSE)</f>
        <v>1.48</v>
      </c>
      <c r="K275" s="3">
        <f t="shared" si="448"/>
        <v>2.1868777056277131</v>
      </c>
      <c r="L275" s="3">
        <f t="shared" si="449"/>
        <v>1.1727238095238113</v>
      </c>
      <c r="M275" s="5">
        <f t="shared" si="450"/>
        <v>3.4749103177311176E-2</v>
      </c>
      <c r="N275" s="5">
        <f t="shared" si="451"/>
        <v>7.5992039029018937E-2</v>
      </c>
      <c r="O275" s="5">
        <f t="shared" si="452"/>
        <v>4.0751100655632339E-2</v>
      </c>
      <c r="P275" s="5">
        <f t="shared" si="453"/>
        <v>8.9117673503593245E-2</v>
      </c>
      <c r="Q275" s="5">
        <f t="shared" si="454"/>
        <v>8.3092647978876305E-2</v>
      </c>
      <c r="R275" s="5">
        <f t="shared" si="455"/>
        <v>2.3894893001580729E-2</v>
      </c>
      <c r="S275" s="5">
        <f t="shared" si="456"/>
        <v>5.7137875545796919E-2</v>
      </c>
      <c r="T275" s="5">
        <f t="shared" si="457"/>
        <v>9.7444726681208835E-2</v>
      </c>
      <c r="U275" s="5">
        <f t="shared" si="458"/>
        <v>5.2255208783516562E-2</v>
      </c>
      <c r="V275" s="5">
        <f t="shared" si="459"/>
        <v>1.6281777631934849E-2</v>
      </c>
      <c r="W275" s="5">
        <f t="shared" si="460"/>
        <v>6.0571153122192078E-2</v>
      </c>
      <c r="X275" s="5">
        <f t="shared" si="461"/>
        <v>7.1033233436707199E-2</v>
      </c>
      <c r="Y275" s="5">
        <f t="shared" si="462"/>
        <v>4.1651182059344725E-2</v>
      </c>
      <c r="Z275" s="5">
        <f t="shared" si="463"/>
        <v>9.3407033163258654E-3</v>
      </c>
      <c r="AA275" s="5">
        <f t="shared" si="464"/>
        <v>2.0426975837355879E-2</v>
      </c>
      <c r="AB275" s="5">
        <f t="shared" si="465"/>
        <v>2.2335649026054786E-2</v>
      </c>
      <c r="AC275" s="5">
        <f t="shared" si="466"/>
        <v>2.6097690486733905E-3</v>
      </c>
      <c r="AD275" s="5">
        <f t="shared" si="467"/>
        <v>3.311542609177108E-2</v>
      </c>
      <c r="AE275" s="5">
        <f t="shared" si="468"/>
        <v>3.8835248640346001E-2</v>
      </c>
      <c r="AF275" s="5">
        <f t="shared" si="469"/>
        <v>2.2771510364655495E-2</v>
      </c>
      <c r="AG275" s="5">
        <f t="shared" si="470"/>
        <v>8.9015641278165775E-3</v>
      </c>
      <c r="AH275" s="5">
        <f t="shared" si="471"/>
        <v>2.7385162941883424E-3</v>
      </c>
      <c r="AI275" s="5">
        <f t="shared" si="472"/>
        <v>5.9888002302587095E-3</v>
      </c>
      <c r="AJ275" s="5">
        <f t="shared" si="473"/>
        <v>6.5483868535054441E-3</v>
      </c>
      <c r="AK275" s="5">
        <f t="shared" si="474"/>
        <v>4.7735070725855554E-3</v>
      </c>
      <c r="AL275" s="5">
        <f t="shared" si="475"/>
        <v>2.6772091908411051E-4</v>
      </c>
      <c r="AM275" s="5">
        <f t="shared" si="476"/>
        <v>1.4483877406491284E-2</v>
      </c>
      <c r="AN275" s="5">
        <f t="shared" si="477"/>
        <v>1.6985587888816319E-2</v>
      </c>
      <c r="AO275" s="5">
        <f t="shared" si="478"/>
        <v>9.9597016679870958E-3</v>
      </c>
      <c r="AP275" s="5">
        <f t="shared" si="479"/>
        <v>3.8933264272674934E-3</v>
      </c>
      <c r="AQ275" s="5">
        <f t="shared" si="480"/>
        <v>1.1414491498762164E-3</v>
      </c>
      <c r="AR275" s="5">
        <f t="shared" si="481"/>
        <v>6.4230465219271672E-4</v>
      </c>
      <c r="AS275" s="5">
        <f t="shared" si="482"/>
        <v>1.4046417241012146E-3</v>
      </c>
      <c r="AT275" s="5">
        <f t="shared" si="483"/>
        <v>1.5358898354157101E-3</v>
      </c>
      <c r="AU275" s="5">
        <f t="shared" si="484"/>
        <v>1.1196010797902779E-3</v>
      </c>
      <c r="AV275" s="5">
        <f t="shared" si="485"/>
        <v>6.1210766014751844E-4</v>
      </c>
      <c r="AW275" s="5">
        <f t="shared" si="486"/>
        <v>1.9072167237172298E-5</v>
      </c>
      <c r="AX275" s="5">
        <f t="shared" si="487"/>
        <v>5.2790780985501207E-3</v>
      </c>
      <c r="AY275" s="5">
        <f t="shared" si="488"/>
        <v>6.1909005785054164E-3</v>
      </c>
      <c r="AZ275" s="5">
        <f t="shared" si="489"/>
        <v>3.6301082554040204E-3</v>
      </c>
      <c r="BA275" s="5">
        <f t="shared" si="490"/>
        <v>1.4190381274204126E-3</v>
      </c>
      <c r="BB275" s="5">
        <f t="shared" si="491"/>
        <v>4.1603494966200054E-4</v>
      </c>
      <c r="BC275" s="5">
        <f t="shared" si="492"/>
        <v>9.7578818212533676E-5</v>
      </c>
      <c r="BD275" s="5">
        <f t="shared" si="493"/>
        <v>1.2554099309905139E-4</v>
      </c>
      <c r="BE275" s="5">
        <f t="shared" si="494"/>
        <v>2.7454279895067804E-4</v>
      </c>
      <c r="BF275" s="5">
        <f t="shared" si="495"/>
        <v>3.0019576313293473E-4</v>
      </c>
      <c r="BG275" s="5">
        <f t="shared" si="496"/>
        <v>2.1883047390643757E-4</v>
      </c>
      <c r="BH275" s="5">
        <f t="shared" si="497"/>
        <v>1.1963887117448385E-4</v>
      </c>
      <c r="BI275" s="5">
        <f t="shared" si="498"/>
        <v>5.2327116019588938E-5</v>
      </c>
      <c r="BJ275" s="8">
        <f t="shared" si="499"/>
        <v>0.59690541290013022</v>
      </c>
      <c r="BK275" s="8">
        <f t="shared" si="500"/>
        <v>0.20635482040489911</v>
      </c>
      <c r="BL275" s="8">
        <f t="shared" si="501"/>
        <v>0.18611865872260899</v>
      </c>
      <c r="BM275" s="8">
        <f t="shared" si="502"/>
        <v>0.64495030958668309</v>
      </c>
      <c r="BN275" s="8">
        <f t="shared" si="503"/>
        <v>0.34759745734601272</v>
      </c>
    </row>
    <row r="276" spans="1:66" x14ac:dyDescent="0.25">
      <c r="A276" t="s">
        <v>99</v>
      </c>
      <c r="B276" t="s">
        <v>117</v>
      </c>
      <c r="C276" t="s">
        <v>121</v>
      </c>
      <c r="D276" s="11">
        <v>44442</v>
      </c>
      <c r="E276">
        <f>VLOOKUP(A276,home!$A$2:$E$405,3,FALSE)</f>
        <v>1.33549783549784</v>
      </c>
      <c r="F276">
        <f>VLOOKUP(B276,home!$B$2:$E$405,3,FALSE)</f>
        <v>1.1000000000000001</v>
      </c>
      <c r="G276">
        <f>VLOOKUP(C276,away!$B$2:$E$405,4,FALSE)</f>
        <v>1.1599999999999999</v>
      </c>
      <c r="H276">
        <f>VLOOKUP(A276,away!$A$2:$E$405,3,FALSE)</f>
        <v>1.2380952380952399</v>
      </c>
      <c r="I276">
        <f>VLOOKUP(C276,away!$B$2:$E$405,3,FALSE)</f>
        <v>0.92</v>
      </c>
      <c r="J276">
        <f>VLOOKUP(B276,home!$B$2:$E$405,4,FALSE)</f>
        <v>0.89</v>
      </c>
      <c r="K276" s="3">
        <f t="shared" si="448"/>
        <v>1.7040952380952439</v>
      </c>
      <c r="L276" s="3">
        <f t="shared" si="449"/>
        <v>1.0137523809523825</v>
      </c>
      <c r="M276" s="5">
        <f t="shared" si="450"/>
        <v>6.6016694693038044E-2</v>
      </c>
      <c r="N276" s="5">
        <f t="shared" si="451"/>
        <v>0.11249873506119368</v>
      </c>
      <c r="O276" s="5">
        <f t="shared" si="452"/>
        <v>6.6924581427673824E-2</v>
      </c>
      <c r="P276" s="5">
        <f t="shared" si="453"/>
        <v>0.11404586052241635</v>
      </c>
      <c r="Q276" s="5">
        <f t="shared" si="454"/>
        <v>9.5854279354759306E-2</v>
      </c>
      <c r="R276" s="5">
        <f t="shared" si="455"/>
        <v>3.3922476883272969E-2</v>
      </c>
      <c r="S276" s="5">
        <f t="shared" si="456"/>
        <v>4.9254428606185875E-2</v>
      </c>
      <c r="T276" s="5">
        <f t="shared" si="457"/>
        <v>9.7172503920362044E-2</v>
      </c>
      <c r="U276" s="5">
        <f t="shared" si="458"/>
        <v>5.7807131321181447E-2</v>
      </c>
      <c r="V276" s="5">
        <f t="shared" si="459"/>
        <v>9.4542814276017302E-3</v>
      </c>
      <c r="W276" s="5">
        <f t="shared" si="460"/>
        <v>5.4448273666498855E-2</v>
      </c>
      <c r="X276" s="5">
        <f t="shared" si="461"/>
        <v>5.5197067068160119E-2</v>
      </c>
      <c r="Y276" s="5">
        <f t="shared" si="462"/>
        <v>2.7978079080967833E-2</v>
      </c>
      <c r="Z276" s="5">
        <f t="shared" si="463"/>
        <v>1.1462997236073377E-2</v>
      </c>
      <c r="AA276" s="5">
        <f t="shared" si="464"/>
        <v>1.9534039004291584E-2</v>
      </c>
      <c r="AB276" s="5">
        <f t="shared" si="465"/>
        <v>1.6643931423990024E-2</v>
      </c>
      <c r="AC276" s="5">
        <f t="shared" si="466"/>
        <v>1.0207850321473735E-3</v>
      </c>
      <c r="AD276" s="5">
        <f t="shared" si="467"/>
        <v>2.3196260969396851E-2</v>
      </c>
      <c r="AE276" s="5">
        <f t="shared" si="468"/>
        <v>2.3515264786918875E-2</v>
      </c>
      <c r="AF276" s="5">
        <f t="shared" si="469"/>
        <v>1.1919327833232365E-2</v>
      </c>
      <c r="AG276" s="5">
        <f t="shared" si="470"/>
        <v>4.0277489900971044E-3</v>
      </c>
      <c r="AH276" s="5">
        <f t="shared" si="471"/>
        <v>2.9051601852299919E-3</v>
      </c>
      <c r="AI276" s="5">
        <f t="shared" si="472"/>
        <v>4.9506696375543249E-3</v>
      </c>
      <c r="AJ276" s="5">
        <f t="shared" si="473"/>
        <v>4.2182062773695166E-3</v>
      </c>
      <c r="AK276" s="5">
        <f t="shared" si="474"/>
        <v>2.3960750768562862E-3</v>
      </c>
      <c r="AL276" s="5">
        <f t="shared" si="475"/>
        <v>7.0537495365957258E-5</v>
      </c>
      <c r="AM276" s="5">
        <f t="shared" si="476"/>
        <v>7.9057275719127441E-3</v>
      </c>
      <c r="AN276" s="5">
        <f t="shared" si="477"/>
        <v>8.014450149187443E-3</v>
      </c>
      <c r="AO276" s="5">
        <f t="shared" si="478"/>
        <v>4.0623339603814736E-3</v>
      </c>
      <c r="AP276" s="5">
        <f t="shared" si="479"/>
        <v>1.3727335748534803E-3</v>
      </c>
      <c r="AQ276" s="5">
        <f t="shared" si="480"/>
        <v>3.479029824802478E-4</v>
      </c>
      <c r="AR276" s="5">
        <f t="shared" si="481"/>
        <v>5.890226109649939E-4</v>
      </c>
      <c r="AS276" s="5">
        <f t="shared" si="482"/>
        <v>1.0037506264758732E-3</v>
      </c>
      <c r="AT276" s="5">
        <f t="shared" si="483"/>
        <v>8.5524333140632686E-4</v>
      </c>
      <c r="AU276" s="5">
        <f t="shared" si="484"/>
        <v>4.8580536282074465E-4</v>
      </c>
      <c r="AV276" s="5">
        <f t="shared" si="485"/>
        <v>2.0696465135599089E-4</v>
      </c>
      <c r="AW276" s="5">
        <f t="shared" si="486"/>
        <v>3.3848800567760461E-6</v>
      </c>
      <c r="AX276" s="5">
        <f t="shared" si="487"/>
        <v>2.2453521181624641E-3</v>
      </c>
      <c r="AY276" s="5">
        <f t="shared" si="488"/>
        <v>2.2762310558636732E-3</v>
      </c>
      <c r="AZ276" s="5">
        <f t="shared" si="489"/>
        <v>1.1537673262397772E-3</v>
      </c>
      <c r="BA276" s="5">
        <f t="shared" si="490"/>
        <v>3.8987812468021285E-4</v>
      </c>
      <c r="BB276" s="5">
        <f t="shared" si="491"/>
        <v>9.8809969293953907E-5</v>
      </c>
      <c r="BC276" s="5">
        <f t="shared" si="492"/>
        <v>2.0033768326715519E-5</v>
      </c>
      <c r="BD276" s="5">
        <f t="shared" si="493"/>
        <v>9.9520512383425194E-5</v>
      </c>
      <c r="BE276" s="5">
        <f t="shared" si="494"/>
        <v>1.6959243124539363E-4</v>
      </c>
      <c r="BF276" s="5">
        <f t="shared" si="495"/>
        <v>1.4450082725113518E-4</v>
      </c>
      <c r="BG276" s="5">
        <f t="shared" si="496"/>
        <v>8.2081057206494291E-5</v>
      </c>
      <c r="BH276" s="5">
        <f t="shared" si="497"/>
        <v>3.4968484680852569E-5</v>
      </c>
      <c r="BI276" s="5">
        <f t="shared" si="498"/>
        <v>1.1917925645609466E-5</v>
      </c>
      <c r="BJ276" s="8">
        <f t="shared" si="499"/>
        <v>0.53369476133296911</v>
      </c>
      <c r="BK276" s="8">
        <f t="shared" si="500"/>
        <v>0.24213881883261898</v>
      </c>
      <c r="BL276" s="8">
        <f t="shared" si="501"/>
        <v>0.21298563905885684</v>
      </c>
      <c r="BM276" s="8">
        <f t="shared" si="502"/>
        <v>0.50874674234235717</v>
      </c>
      <c r="BN276" s="8">
        <f t="shared" si="503"/>
        <v>0.4892626279423542</v>
      </c>
    </row>
    <row r="277" spans="1:66" x14ac:dyDescent="0.25">
      <c r="A277" t="s">
        <v>99</v>
      </c>
      <c r="B277" t="s">
        <v>107</v>
      </c>
      <c r="C277" t="s">
        <v>395</v>
      </c>
      <c r="D277" s="11">
        <v>44442</v>
      </c>
      <c r="E277">
        <f>VLOOKUP(A277,home!$A$2:$E$405,3,FALSE)</f>
        <v>1.33549783549784</v>
      </c>
      <c r="F277">
        <f>VLOOKUP(B277,home!$B$2:$E$405,3,FALSE)</f>
        <v>0.82</v>
      </c>
      <c r="G277">
        <f>VLOOKUP(C277,away!$B$2:$E$405,4,FALSE)</f>
        <v>0.57999999999999996</v>
      </c>
      <c r="H277">
        <f>VLOOKUP(A277,away!$A$2:$E$405,3,FALSE)</f>
        <v>1.2380952380952399</v>
      </c>
      <c r="I277">
        <f>VLOOKUP(C277,away!$B$2:$E$405,3,FALSE)</f>
        <v>1.1200000000000001</v>
      </c>
      <c r="J277">
        <f>VLOOKUP(B277,home!$B$2:$E$405,4,FALSE)</f>
        <v>0.69</v>
      </c>
      <c r="K277" s="3">
        <f t="shared" si="448"/>
        <v>0.63516277056277259</v>
      </c>
      <c r="L277" s="3">
        <f t="shared" si="449"/>
        <v>0.95680000000000154</v>
      </c>
      <c r="M277" s="5">
        <f t="shared" si="450"/>
        <v>0.20352574509810981</v>
      </c>
      <c r="N277" s="5">
        <f t="shared" si="451"/>
        <v>0.12927197613736804</v>
      </c>
      <c r="O277" s="5">
        <f t="shared" si="452"/>
        <v>0.19473343290987175</v>
      </c>
      <c r="P277" s="5">
        <f t="shared" si="453"/>
        <v>0.12368742676823394</v>
      </c>
      <c r="Q277" s="5">
        <f t="shared" si="454"/>
        <v>4.105437325976765E-2</v>
      </c>
      <c r="R277" s="5">
        <f t="shared" si="455"/>
        <v>9.3160474304082794E-2</v>
      </c>
      <c r="S277" s="5">
        <f t="shared" si="456"/>
        <v>1.8791946361838077E-2</v>
      </c>
      <c r="T277" s="5">
        <f t="shared" si="457"/>
        <v>3.9280824334945751E-2</v>
      </c>
      <c r="U277" s="5">
        <f t="shared" si="458"/>
        <v>5.9172064965923213E-2</v>
      </c>
      <c r="V277" s="5">
        <f t="shared" si="459"/>
        <v>1.2689235448605084E-3</v>
      </c>
      <c r="W277" s="5">
        <f t="shared" si="460"/>
        <v>8.6920698211307417E-3</v>
      </c>
      <c r="X277" s="5">
        <f t="shared" si="461"/>
        <v>8.3165724048579071E-3</v>
      </c>
      <c r="Y277" s="5">
        <f t="shared" si="462"/>
        <v>3.978648238484029E-3</v>
      </c>
      <c r="Z277" s="5">
        <f t="shared" si="463"/>
        <v>2.9711980604715523E-2</v>
      </c>
      <c r="AA277" s="5">
        <f t="shared" si="464"/>
        <v>1.8871943919798476E-2</v>
      </c>
      <c r="AB277" s="5">
        <f t="shared" si="465"/>
        <v>5.9933780930022341E-3</v>
      </c>
      <c r="AC277" s="5">
        <f t="shared" si="466"/>
        <v>4.8197185064278991E-5</v>
      </c>
      <c r="AD277" s="5">
        <f t="shared" si="467"/>
        <v>1.3802197873786161E-3</v>
      </c>
      <c r="AE277" s="5">
        <f t="shared" si="468"/>
        <v>1.320594292563862E-3</v>
      </c>
      <c r="AF277" s="5">
        <f t="shared" si="469"/>
        <v>6.3177230956255263E-4</v>
      </c>
      <c r="AG277" s="5">
        <f t="shared" si="470"/>
        <v>2.0149324859648377E-4</v>
      </c>
      <c r="AH277" s="5">
        <f t="shared" si="471"/>
        <v>7.1071057606479637E-3</v>
      </c>
      <c r="AI277" s="5">
        <f t="shared" si="472"/>
        <v>4.5141689856158015E-3</v>
      </c>
      <c r="AJ277" s="5">
        <f t="shared" si="473"/>
        <v>1.4336160398461366E-3</v>
      </c>
      <c r="AK277" s="5">
        <f t="shared" si="474"/>
        <v>3.0352651193063409E-4</v>
      </c>
      <c r="AL277" s="5">
        <f t="shared" si="475"/>
        <v>1.1716229404195209E-6</v>
      </c>
      <c r="AM277" s="5">
        <f t="shared" si="476"/>
        <v>1.7533284482739266E-4</v>
      </c>
      <c r="AN277" s="5">
        <f t="shared" si="477"/>
        <v>1.6775846593084954E-4</v>
      </c>
      <c r="AO277" s="5">
        <f t="shared" si="478"/>
        <v>8.0255650101318559E-5</v>
      </c>
      <c r="AP277" s="5">
        <f t="shared" si="479"/>
        <v>2.5596202005647239E-5</v>
      </c>
      <c r="AQ277" s="5">
        <f t="shared" si="480"/>
        <v>6.1226115197508291E-6</v>
      </c>
      <c r="AR277" s="5">
        <f t="shared" si="481"/>
        <v>1.360015758357597E-3</v>
      </c>
      <c r="AS277" s="5">
        <f t="shared" si="482"/>
        <v>8.6383137708744148E-4</v>
      </c>
      <c r="AT277" s="5">
        <f t="shared" si="483"/>
        <v>2.7433676538495721E-4</v>
      </c>
      <c r="AU277" s="5">
        <f t="shared" si="484"/>
        <v>5.8082833323046253E-5</v>
      </c>
      <c r="AV277" s="5">
        <f t="shared" si="485"/>
        <v>9.2230133339004456E-6</v>
      </c>
      <c r="AW277" s="5">
        <f t="shared" si="486"/>
        <v>1.9778418719523371E-8</v>
      </c>
      <c r="AX277" s="5">
        <f t="shared" si="487"/>
        <v>1.8560815915203227E-5</v>
      </c>
      <c r="AY277" s="5">
        <f t="shared" si="488"/>
        <v>1.7758988667666475E-5</v>
      </c>
      <c r="AZ277" s="5">
        <f t="shared" si="489"/>
        <v>8.495900178611655E-6</v>
      </c>
      <c r="BA277" s="5">
        <f t="shared" si="490"/>
        <v>2.7096257636318817E-6</v>
      </c>
      <c r="BB277" s="5">
        <f t="shared" si="491"/>
        <v>6.4814248266074704E-7</v>
      </c>
      <c r="BC277" s="5">
        <f t="shared" si="492"/>
        <v>1.2402854548196079E-7</v>
      </c>
      <c r="BD277" s="5">
        <f t="shared" si="493"/>
        <v>2.1687717959942504E-4</v>
      </c>
      <c r="BE277" s="5">
        <f t="shared" si="494"/>
        <v>1.3775231026621083E-4</v>
      </c>
      <c r="BF277" s="5">
        <f t="shared" si="495"/>
        <v>4.3747569520054563E-5</v>
      </c>
      <c r="BG277" s="5">
        <f t="shared" si="496"/>
        <v>9.2622758205817865E-6</v>
      </c>
      <c r="BH277" s="5">
        <f t="shared" si="497"/>
        <v>1.4707631929793262E-6</v>
      </c>
      <c r="BI277" s="5">
        <f t="shared" si="498"/>
        <v>1.8683480489889981E-7</v>
      </c>
      <c r="BJ277" s="8">
        <f t="shared" si="499"/>
        <v>0.23463190711059387</v>
      </c>
      <c r="BK277" s="8">
        <f t="shared" si="500"/>
        <v>0.34734116956971473</v>
      </c>
      <c r="BL277" s="8">
        <f t="shared" si="501"/>
        <v>0.38826449817141001</v>
      </c>
      <c r="BM277" s="8">
        <f t="shared" si="502"/>
        <v>0.21449838776875119</v>
      </c>
      <c r="BN277" s="8">
        <f t="shared" si="503"/>
        <v>0.78543342847743403</v>
      </c>
    </row>
    <row r="278" spans="1:66" x14ac:dyDescent="0.25">
      <c r="A278" t="s">
        <v>99</v>
      </c>
      <c r="B278" t="s">
        <v>115</v>
      </c>
      <c r="C278" t="s">
        <v>111</v>
      </c>
      <c r="D278" s="11">
        <v>44442</v>
      </c>
      <c r="E278">
        <f>VLOOKUP(A278,home!$A$2:$E$405,3,FALSE)</f>
        <v>1.33549783549784</v>
      </c>
      <c r="F278">
        <f>VLOOKUP(B278,home!$B$2:$E$405,3,FALSE)</f>
        <v>1.1200000000000001</v>
      </c>
      <c r="G278">
        <f>VLOOKUP(C278,away!$B$2:$E$405,4,FALSE)</f>
        <v>0.63</v>
      </c>
      <c r="H278">
        <f>VLOOKUP(A278,away!$A$2:$E$405,3,FALSE)</f>
        <v>1.2380952380952399</v>
      </c>
      <c r="I278">
        <f>VLOOKUP(C278,away!$B$2:$E$405,3,FALSE)</f>
        <v>0.95</v>
      </c>
      <c r="J278">
        <f>VLOOKUP(B278,home!$B$2:$E$405,4,FALSE)</f>
        <v>1.01</v>
      </c>
      <c r="K278" s="3">
        <f t="shared" si="448"/>
        <v>0.94232727272727601</v>
      </c>
      <c r="L278" s="3">
        <f t="shared" si="449"/>
        <v>1.1879523809523826</v>
      </c>
      <c r="M278" s="5">
        <f t="shared" si="450"/>
        <v>0.11880406521237542</v>
      </c>
      <c r="N278" s="5">
        <f t="shared" si="451"/>
        <v>0.1119523107604912</v>
      </c>
      <c r="O278" s="5">
        <f t="shared" si="452"/>
        <v>0.1411335721358635</v>
      </c>
      <c r="P278" s="5">
        <f t="shared" si="453"/>
        <v>0.13299401412104656</v>
      </c>
      <c r="Q278" s="5">
        <f t="shared" si="454"/>
        <v>5.2747857837225055E-2</v>
      </c>
      <c r="R278" s="5">
        <f t="shared" si="455"/>
        <v>8.3829981525556971E-2</v>
      </c>
      <c r="S278" s="5">
        <f t="shared" si="456"/>
        <v>3.7219702373843276E-2</v>
      </c>
      <c r="T278" s="5">
        <f t="shared" si="457"/>
        <v>6.2661943307869297E-2</v>
      </c>
      <c r="U278" s="5">
        <f t="shared" si="458"/>
        <v>7.8995277863756028E-2</v>
      </c>
      <c r="V278" s="5">
        <f t="shared" si="459"/>
        <v>4.6294689909430987E-3</v>
      </c>
      <c r="W278" s="5">
        <f t="shared" si="460"/>
        <v>1.656858167265279E-2</v>
      </c>
      <c r="X278" s="5">
        <f t="shared" si="461"/>
        <v>1.968268604703189E-2</v>
      </c>
      <c r="Y278" s="5">
        <f t="shared" si="462"/>
        <v>1.169104687655489E-2</v>
      </c>
      <c r="Z278" s="5">
        <f t="shared" si="463"/>
        <v>3.3195342049493218E-2</v>
      </c>
      <c r="AA278" s="5">
        <f t="shared" si="464"/>
        <v>3.128087614074801E-2</v>
      </c>
      <c r="AB278" s="5">
        <f t="shared" si="465"/>
        <v>1.4738411351115392E-2</v>
      </c>
      <c r="AC278" s="5">
        <f t="shared" si="466"/>
        <v>3.239007769082946E-4</v>
      </c>
      <c r="AD278" s="5">
        <f t="shared" si="467"/>
        <v>3.9032565951375073E-3</v>
      </c>
      <c r="AE278" s="5">
        <f t="shared" si="468"/>
        <v>4.6368829656616914E-3</v>
      </c>
      <c r="AF278" s="5">
        <f t="shared" si="469"/>
        <v>2.7541980796276762E-3</v>
      </c>
      <c r="AG278" s="5">
        <f t="shared" si="470"/>
        <v>1.0906187221027259E-3</v>
      </c>
      <c r="AH278" s="5">
        <f t="shared" si="471"/>
        <v>9.8586214060560531E-3</v>
      </c>
      <c r="AI278" s="5">
        <f t="shared" si="472"/>
        <v>9.2900478224195449E-3</v>
      </c>
      <c r="AJ278" s="5">
        <f t="shared" si="473"/>
        <v>4.3771327140032885E-3</v>
      </c>
      <c r="AK278" s="5">
        <f t="shared" si="474"/>
        <v>1.3748971775840199E-3</v>
      </c>
      <c r="AL278" s="5">
        <f t="shared" si="475"/>
        <v>1.4503498485832127E-5</v>
      </c>
      <c r="AM278" s="5">
        <f t="shared" si="476"/>
        <v>7.3562902841013634E-4</v>
      </c>
      <c r="AN278" s="5">
        <f t="shared" si="477"/>
        <v>8.738922557975094E-4</v>
      </c>
      <c r="AO278" s="5">
        <f t="shared" si="478"/>
        <v>5.1907119298525003E-4</v>
      </c>
      <c r="AP278" s="5">
        <f t="shared" si="479"/>
        <v>2.0554395319687382E-4</v>
      </c>
      <c r="AQ278" s="5">
        <f t="shared" si="480"/>
        <v>6.1044107147647844E-5</v>
      </c>
      <c r="AR278" s="5">
        <f t="shared" si="481"/>
        <v>2.3423145544464838E-3</v>
      </c>
      <c r="AS278" s="5">
        <f t="shared" si="482"/>
        <v>2.20722688596096E-3</v>
      </c>
      <c r="AT278" s="5">
        <f t="shared" si="483"/>
        <v>1.0399650458689546E-3</v>
      </c>
      <c r="AU278" s="5">
        <f t="shared" si="484"/>
        <v>3.2666247513512956E-4</v>
      </c>
      <c r="AV278" s="5">
        <f t="shared" si="485"/>
        <v>7.6955739824107044E-5</v>
      </c>
      <c r="AW278" s="5">
        <f t="shared" si="486"/>
        <v>4.5099431361611326E-7</v>
      </c>
      <c r="AX278" s="5">
        <f t="shared" si="487"/>
        <v>1.1553388268012323E-4</v>
      </c>
      <c r="AY278" s="5">
        <f t="shared" si="488"/>
        <v>1.3724875101052563E-4</v>
      </c>
      <c r="AZ278" s="5">
        <f t="shared" si="489"/>
        <v>8.1522490272847327E-5</v>
      </c>
      <c r="BA278" s="5">
        <f t="shared" si="490"/>
        <v>3.2281612140265484E-5</v>
      </c>
      <c r="BB278" s="5">
        <f t="shared" si="491"/>
        <v>9.5872545007524306E-6</v>
      </c>
      <c r="BC278" s="5">
        <f t="shared" si="492"/>
        <v>2.2778403621930601E-6</v>
      </c>
      <c r="BD278" s="5">
        <f t="shared" si="493"/>
        <v>4.6375969198235266E-4</v>
      </c>
      <c r="BE278" s="5">
        <f t="shared" si="494"/>
        <v>4.3701340574657196E-4</v>
      </c>
      <c r="BF278" s="5">
        <f t="shared" si="495"/>
        <v>2.0590482539121276E-4</v>
      </c>
      <c r="BG278" s="5">
        <f t="shared" si="496"/>
        <v>6.4676577517429185E-5</v>
      </c>
      <c r="BH278" s="5">
        <f t="shared" si="497"/>
        <v>1.5236625725333321E-5</v>
      </c>
      <c r="BI278" s="5">
        <f t="shared" si="498"/>
        <v>2.8715775930639214E-6</v>
      </c>
      <c r="BJ278" s="8">
        <f t="shared" si="499"/>
        <v>0.29046301523285872</v>
      </c>
      <c r="BK278" s="8">
        <f t="shared" si="500"/>
        <v>0.29412290372461292</v>
      </c>
      <c r="BL278" s="8">
        <f t="shared" si="501"/>
        <v>0.3820614055422944</v>
      </c>
      <c r="BM278" s="8">
        <f t="shared" si="502"/>
        <v>0.35824406720000379</v>
      </c>
      <c r="BN278" s="8">
        <f t="shared" si="503"/>
        <v>0.64146180159255872</v>
      </c>
    </row>
    <row r="279" spans="1:66" x14ac:dyDescent="0.25">
      <c r="A279" t="s">
        <v>99</v>
      </c>
      <c r="B279" t="s">
        <v>114</v>
      </c>
      <c r="C279" t="s">
        <v>110</v>
      </c>
      <c r="D279" s="11">
        <v>44442</v>
      </c>
      <c r="E279">
        <f>VLOOKUP(A279,home!$A$2:$E$405,3,FALSE)</f>
        <v>1.33549783549784</v>
      </c>
      <c r="F279">
        <f>VLOOKUP(B279,home!$B$2:$E$405,3,FALSE)</f>
        <v>1.73</v>
      </c>
      <c r="G279">
        <f>VLOOKUP(C279,away!$B$2:$E$405,4,FALSE)</f>
        <v>0.82</v>
      </c>
      <c r="H279">
        <f>VLOOKUP(A279,away!$A$2:$E$405,3,FALSE)</f>
        <v>1.2380952380952399</v>
      </c>
      <c r="I279">
        <f>VLOOKUP(C279,away!$B$2:$E$405,3,FALSE)</f>
        <v>1.61</v>
      </c>
      <c r="J279">
        <f>VLOOKUP(B279,home!$B$2:$E$405,4,FALSE)</f>
        <v>0.64</v>
      </c>
      <c r="K279" s="3">
        <f t="shared" si="448"/>
        <v>1.8945372294372356</v>
      </c>
      <c r="L279" s="3">
        <f t="shared" si="449"/>
        <v>1.2757333333333352</v>
      </c>
      <c r="M279" s="5">
        <f t="shared" si="450"/>
        <v>4.1992234830904362E-2</v>
      </c>
      <c r="N279" s="5">
        <f t="shared" si="451"/>
        <v>7.9555852234419341E-2</v>
      </c>
      <c r="O279" s="5">
        <f t="shared" si="452"/>
        <v>5.3570893714945798E-2</v>
      </c>
      <c r="P279" s="5">
        <f t="shared" si="453"/>
        <v>0.10149205255719004</v>
      </c>
      <c r="Q279" s="5">
        <f t="shared" si="454"/>
        <v>7.5360761938857476E-2</v>
      </c>
      <c r="R279" s="5">
        <f t="shared" si="455"/>
        <v>3.4171087404306813E-2</v>
      </c>
      <c r="S279" s="5">
        <f t="shared" si="456"/>
        <v>6.1324651889512145E-2</v>
      </c>
      <c r="T279" s="5">
        <f t="shared" si="457"/>
        <v>9.6140236030798576E-2</v>
      </c>
      <c r="U279" s="5">
        <f t="shared" si="458"/>
        <v>6.4738397257813052E-2</v>
      </c>
      <c r="V279" s="5">
        <f t="shared" si="459"/>
        <v>1.6468560113778195E-2</v>
      </c>
      <c r="W279" s="5">
        <f t="shared" si="460"/>
        <v>4.7591256377307371E-2</v>
      </c>
      <c r="X279" s="5">
        <f t="shared" si="461"/>
        <v>6.0713752135743676E-2</v>
      </c>
      <c r="Y279" s="5">
        <f t="shared" si="462"/>
        <v>3.8727278695653095E-2</v>
      </c>
      <c r="Z279" s="5">
        <f t="shared" si="463"/>
        <v>1.4531065079307027E-2</v>
      </c>
      <c r="AA279" s="5">
        <f t="shared" si="464"/>
        <v>2.7529643776122503E-2</v>
      </c>
      <c r="AB279" s="5">
        <f t="shared" si="465"/>
        <v>2.6077967523504584E-2</v>
      </c>
      <c r="AC279" s="5">
        <f t="shared" si="466"/>
        <v>2.4877039399953641E-3</v>
      </c>
      <c r="AD279" s="5">
        <f t="shared" si="467"/>
        <v>2.2540851750625281E-2</v>
      </c>
      <c r="AE279" s="5">
        <f t="shared" si="468"/>
        <v>2.8756115939997731E-2</v>
      </c>
      <c r="AF279" s="5">
        <f t="shared" si="469"/>
        <v>1.8342567820926581E-2</v>
      </c>
      <c r="AG279" s="5">
        <f t="shared" si="470"/>
        <v>7.8000750626944799E-3</v>
      </c>
      <c r="AH279" s="5">
        <f t="shared" si="471"/>
        <v>4.6344410226269971E-3</v>
      </c>
      <c r="AI279" s="5">
        <f t="shared" si="472"/>
        <v>8.7801210549980201E-3</v>
      </c>
      <c r="AJ279" s="5">
        <f t="shared" si="473"/>
        <v>8.3171331088297447E-3</v>
      </c>
      <c r="AK279" s="5">
        <f t="shared" si="474"/>
        <v>5.2523727722876687E-3</v>
      </c>
      <c r="AL279" s="5">
        <f t="shared" si="475"/>
        <v>2.4050368363716878E-4</v>
      </c>
      <c r="AM279" s="5">
        <f t="shared" si="476"/>
        <v>8.5408965649570109E-3</v>
      </c>
      <c r="AN279" s="5">
        <f t="shared" si="477"/>
        <v>1.089590644446784E-2</v>
      </c>
      <c r="AO279" s="5">
        <f t="shared" si="478"/>
        <v>6.9501355240445635E-3</v>
      </c>
      <c r="AP279" s="5">
        <f t="shared" si="479"/>
        <v>2.9555065197359328E-3</v>
      </c>
      <c r="AQ279" s="5">
        <f t="shared" si="480"/>
        <v>9.4260954602778198E-4</v>
      </c>
      <c r="AR279" s="5">
        <f t="shared" si="481"/>
        <v>1.1824621787865377E-3</v>
      </c>
      <c r="AS279" s="5">
        <f t="shared" si="482"/>
        <v>2.2402186201125641E-3</v>
      </c>
      <c r="AT279" s="5">
        <f t="shared" si="483"/>
        <v>2.1220887889408825E-3</v>
      </c>
      <c r="AU279" s="5">
        <f t="shared" si="484"/>
        <v>1.3401254049399596E-3</v>
      </c>
      <c r="AV279" s="5">
        <f t="shared" si="485"/>
        <v>6.3472936794335135E-4</v>
      </c>
      <c r="AW279" s="5">
        <f t="shared" si="486"/>
        <v>1.6146644332771109E-5</v>
      </c>
      <c r="AX279" s="5">
        <f t="shared" si="487"/>
        <v>2.6968410858472787E-3</v>
      </c>
      <c r="AY279" s="5">
        <f t="shared" si="488"/>
        <v>3.4404500679182399E-3</v>
      </c>
      <c r="AZ279" s="5">
        <f t="shared" si="489"/>
        <v>2.1945484166561182E-3</v>
      </c>
      <c r="BA279" s="5">
        <f t="shared" si="490"/>
        <v>9.3321952224736753E-4</v>
      </c>
      <c r="BB279" s="5">
        <f t="shared" si="491"/>
        <v>2.9763481296209431E-4</v>
      </c>
      <c r="BC279" s="5">
        <f t="shared" si="492"/>
        <v>7.5940530411235259E-5</v>
      </c>
      <c r="BD279" s="5">
        <f t="shared" si="493"/>
        <v>2.5141773614732461E-4</v>
      </c>
      <c r="BE279" s="5">
        <f t="shared" si="494"/>
        <v>4.7632026127193434E-4</v>
      </c>
      <c r="BF279" s="5">
        <f t="shared" si="495"/>
        <v>4.512032340574754E-4</v>
      </c>
      <c r="BG279" s="5">
        <f t="shared" si="496"/>
        <v>2.8494044165479002E-4</v>
      </c>
      <c r="BH279" s="5">
        <f t="shared" si="497"/>
        <v>1.3495756872182208E-4</v>
      </c>
      <c r="BI279" s="5">
        <f t="shared" si="498"/>
        <v>5.11364276675652E-5</v>
      </c>
      <c r="BJ279" s="8">
        <f t="shared" si="499"/>
        <v>0.51545243702229904</v>
      </c>
      <c r="BK279" s="8">
        <f t="shared" si="500"/>
        <v>0.22744615708293553</v>
      </c>
      <c r="BL279" s="8">
        <f t="shared" si="501"/>
        <v>0.24224165766567932</v>
      </c>
      <c r="BM279" s="8">
        <f t="shared" si="502"/>
        <v>0.610104130746012</v>
      </c>
      <c r="BN279" s="8">
        <f t="shared" si="503"/>
        <v>0.3861428826806238</v>
      </c>
    </row>
    <row r="280" spans="1:66" x14ac:dyDescent="0.25">
      <c r="A280" t="s">
        <v>99</v>
      </c>
      <c r="B280" t="s">
        <v>116</v>
      </c>
      <c r="C280" t="s">
        <v>119</v>
      </c>
      <c r="D280" s="11">
        <v>44442</v>
      </c>
      <c r="E280">
        <f>VLOOKUP(A280,home!$A$2:$E$405,3,FALSE)</f>
        <v>1.33549783549784</v>
      </c>
      <c r="F280">
        <f>VLOOKUP(B280,home!$B$2:$E$405,3,FALSE)</f>
        <v>1.1200000000000001</v>
      </c>
      <c r="G280">
        <f>VLOOKUP(C280,away!$B$2:$E$405,4,FALSE)</f>
        <v>1.1200000000000001</v>
      </c>
      <c r="H280">
        <f>VLOOKUP(A280,away!$A$2:$E$405,3,FALSE)</f>
        <v>1.2380952380952399</v>
      </c>
      <c r="I280">
        <f>VLOOKUP(C280,away!$B$2:$E$405,3,FALSE)</f>
        <v>0.79</v>
      </c>
      <c r="J280">
        <f>VLOOKUP(B280,home!$B$2:$E$405,4,FALSE)</f>
        <v>1.0900000000000001</v>
      </c>
      <c r="K280" s="3">
        <f t="shared" si="448"/>
        <v>1.6752484848484908</v>
      </c>
      <c r="L280" s="3">
        <f t="shared" si="449"/>
        <v>1.0661238095238112</v>
      </c>
      <c r="M280" s="5">
        <f t="shared" si="450"/>
        <v>6.4481798140882812E-2</v>
      </c>
      <c r="N280" s="5">
        <f t="shared" si="451"/>
        <v>0.10802303463582018</v>
      </c>
      <c r="O280" s="5">
        <f t="shared" si="452"/>
        <v>6.8745580278903401E-2</v>
      </c>
      <c r="P280" s="5">
        <f t="shared" si="453"/>
        <v>0.11516592920226321</v>
      </c>
      <c r="Q280" s="5">
        <f t="shared" si="454"/>
        <v>9.0482712551196914E-2</v>
      </c>
      <c r="R280" s="5">
        <f t="shared" si="455"/>
        <v>3.6645649967434739E-2</v>
      </c>
      <c r="S280" s="5">
        <f t="shared" si="456"/>
        <v>5.1422229339986254E-2</v>
      </c>
      <c r="T280" s="5">
        <f t="shared" si="457"/>
        <v>9.646577420113002E-2</v>
      </c>
      <c r="U280" s="5">
        <f t="shared" si="458"/>
        <v>6.1390569584233189E-2</v>
      </c>
      <c r="V280" s="5">
        <f t="shared" si="459"/>
        <v>1.0204583126703181E-2</v>
      </c>
      <c r="W280" s="5">
        <f t="shared" si="460"/>
        <v>5.0527009035458051E-2</v>
      </c>
      <c r="X280" s="5">
        <f t="shared" si="461"/>
        <v>5.3868047356726574E-2</v>
      </c>
      <c r="Y280" s="5">
        <f t="shared" si="462"/>
        <v>2.8715003929781196E-2</v>
      </c>
      <c r="Z280" s="5">
        <f t="shared" si="463"/>
        <v>1.3022933315252552E-2</v>
      </c>
      <c r="AA280" s="5">
        <f t="shared" si="464"/>
        <v>2.181664930465977E-2</v>
      </c>
      <c r="AB280" s="5">
        <f t="shared" si="465"/>
        <v>1.8274154346051084E-2</v>
      </c>
      <c r="AC280" s="5">
        <f t="shared" si="466"/>
        <v>1.1391008119656029E-3</v>
      </c>
      <c r="AD280" s="5">
        <f t="shared" si="467"/>
        <v>2.1161323832644269E-2</v>
      </c>
      <c r="AE280" s="5">
        <f t="shared" si="468"/>
        <v>2.2560591179025726E-2</v>
      </c>
      <c r="AF280" s="5">
        <f t="shared" si="469"/>
        <v>1.2026191706446098E-2</v>
      </c>
      <c r="AG280" s="5">
        <f t="shared" si="470"/>
        <v>4.2738031053799934E-3</v>
      </c>
      <c r="AH280" s="5">
        <f t="shared" si="471"/>
        <v>3.4710148193079012E-3</v>
      </c>
      <c r="AI280" s="5">
        <f t="shared" si="472"/>
        <v>5.8148123169322191E-3</v>
      </c>
      <c r="AJ280" s="5">
        <f t="shared" si="473"/>
        <v>4.8706277618095224E-3</v>
      </c>
      <c r="AK280" s="5">
        <f t="shared" si="474"/>
        <v>2.7198372594107998E-3</v>
      </c>
      <c r="AL280" s="5">
        <f t="shared" si="475"/>
        <v>8.1378377928264901E-5</v>
      </c>
      <c r="AM280" s="5">
        <f t="shared" si="476"/>
        <v>7.0900951376051159E-3</v>
      </c>
      <c r="AN280" s="5">
        <f t="shared" si="477"/>
        <v>7.558919237989817E-3</v>
      </c>
      <c r="AO280" s="5">
        <f t="shared" si="478"/>
        <v>4.0293718869442632E-3</v>
      </c>
      <c r="AP280" s="5">
        <f t="shared" si="479"/>
        <v>1.4319364353657222E-3</v>
      </c>
      <c r="AQ280" s="5">
        <f t="shared" si="480"/>
        <v>3.8165538186701252E-4</v>
      </c>
      <c r="AR280" s="5">
        <f t="shared" si="481"/>
        <v>7.4010630841482886E-4</v>
      </c>
      <c r="AS280" s="5">
        <f t="shared" si="482"/>
        <v>1.239861971798752E-3</v>
      </c>
      <c r="AT280" s="5">
        <f t="shared" si="483"/>
        <v>1.0385384448385608E-3</v>
      </c>
      <c r="AU280" s="5">
        <f t="shared" si="484"/>
        <v>5.7993665205756915E-4</v>
      </c>
      <c r="AV280" s="5">
        <f t="shared" si="485"/>
        <v>2.4288449941688717E-4</v>
      </c>
      <c r="AW280" s="5">
        <f t="shared" si="486"/>
        <v>4.0373221510618926E-6</v>
      </c>
      <c r="AX280" s="5">
        <f t="shared" si="487"/>
        <v>1.9796118561174352E-3</v>
      </c>
      <c r="AY280" s="5">
        <f t="shared" si="488"/>
        <v>2.1105113334224227E-3</v>
      </c>
      <c r="AZ280" s="5">
        <f t="shared" si="489"/>
        <v>1.1250331914157458E-3</v>
      </c>
      <c r="BA280" s="5">
        <f t="shared" si="490"/>
        <v>3.9980822395762873E-4</v>
      </c>
      <c r="BB280" s="5">
        <f t="shared" si="491"/>
        <v>1.0656126670116404E-4</v>
      </c>
      <c r="BC280" s="5">
        <f t="shared" si="492"/>
        <v>2.2721500720625585E-5</v>
      </c>
      <c r="BD280" s="5">
        <f t="shared" si="493"/>
        <v>1.315074928299703E-4</v>
      </c>
      <c r="BE280" s="5">
        <f t="shared" si="494"/>
        <v>2.203077281096315E-4</v>
      </c>
      <c r="BF280" s="5">
        <f t="shared" si="495"/>
        <v>1.8453509385803676E-4</v>
      </c>
      <c r="BG280" s="5">
        <f t="shared" si="496"/>
        <v>1.0304737879568338E-4</v>
      </c>
      <c r="BH280" s="5">
        <f t="shared" si="497"/>
        <v>4.3157491298769253E-5</v>
      </c>
      <c r="BI280" s="5">
        <f t="shared" si="498"/>
        <v>1.4459904381625027E-5</v>
      </c>
      <c r="BJ280" s="8">
        <f t="shared" si="499"/>
        <v>0.51433971698571579</v>
      </c>
      <c r="BK280" s="8">
        <f t="shared" si="500"/>
        <v>0.24460553033315174</v>
      </c>
      <c r="BL280" s="8">
        <f t="shared" si="501"/>
        <v>0.228287238604543</v>
      </c>
      <c r="BM280" s="8">
        <f t="shared" si="502"/>
        <v>0.51460424045089048</v>
      </c>
      <c r="BN280" s="8">
        <f t="shared" si="503"/>
        <v>0.48354470477650119</v>
      </c>
    </row>
    <row r="281" spans="1:66" x14ac:dyDescent="0.25">
      <c r="A281" t="s">
        <v>99</v>
      </c>
      <c r="B281" t="s">
        <v>118</v>
      </c>
      <c r="C281" t="s">
        <v>417</v>
      </c>
      <c r="D281" s="11">
        <v>44442</v>
      </c>
      <c r="E281">
        <f>VLOOKUP(A281,home!$A$2:$E$405,3,FALSE)</f>
        <v>1.33549783549784</v>
      </c>
      <c r="F281">
        <f>VLOOKUP(B281,home!$B$2:$E$405,3,FALSE)</f>
        <v>0.79</v>
      </c>
      <c r="G281">
        <f>VLOOKUP(C281,away!$B$2:$E$405,4,FALSE)</f>
        <v>0.75</v>
      </c>
      <c r="H281">
        <f>VLOOKUP(A281,away!$A$2:$E$405,3,FALSE)</f>
        <v>1.2380952380952399</v>
      </c>
      <c r="I281">
        <f>VLOOKUP(C281,away!$B$2:$E$405,3,FALSE)</f>
        <v>0.71</v>
      </c>
      <c r="J281">
        <f>VLOOKUP(B281,home!$B$2:$E$405,4,FALSE)</f>
        <v>1.62</v>
      </c>
      <c r="K281" s="3">
        <f t="shared" si="448"/>
        <v>0.79128246753247011</v>
      </c>
      <c r="L281" s="3">
        <f t="shared" si="449"/>
        <v>1.4240571428571449</v>
      </c>
      <c r="M281" s="5">
        <f t="shared" si="450"/>
        <v>0.10911645087487186</v>
      </c>
      <c r="N281" s="5">
        <f t="shared" si="451"/>
        <v>8.6341934496654171E-2</v>
      </c>
      <c r="O281" s="5">
        <f t="shared" si="452"/>
        <v>0.15538806127158206</v>
      </c>
      <c r="P281" s="5">
        <f t="shared" si="453"/>
        <v>0.1229558485480641</v>
      </c>
      <c r="Q281" s="5">
        <f t="shared" si="454"/>
        <v>3.4160429490019704E-2</v>
      </c>
      <c r="R281" s="5">
        <f t="shared" si="455"/>
        <v>0.11064073928426006</v>
      </c>
      <c r="S281" s="5">
        <f t="shared" si="456"/>
        <v>3.4637629273497547E-2</v>
      </c>
      <c r="T281" s="5">
        <f t="shared" si="457"/>
        <v>4.8646403618330419E-2</v>
      </c>
      <c r="U281" s="5">
        <f t="shared" si="458"/>
        <v>8.7548077190466006E-2</v>
      </c>
      <c r="V281" s="5">
        <f t="shared" si="459"/>
        <v>4.336752223956083E-3</v>
      </c>
      <c r="W281" s="5">
        <f t="shared" si="460"/>
        <v>9.0101829796105856E-3</v>
      </c>
      <c r="X281" s="5">
        <f t="shared" si="461"/>
        <v>1.2831015430564328E-2</v>
      </c>
      <c r="Y281" s="5">
        <f t="shared" si="462"/>
        <v>9.136049587002688E-3</v>
      </c>
      <c r="Z281" s="5">
        <f t="shared" si="463"/>
        <v>5.2519578356248549E-2</v>
      </c>
      <c r="AA281" s="5">
        <f t="shared" si="464"/>
        <v>4.1557821555497268E-2</v>
      </c>
      <c r="AB281" s="5">
        <f t="shared" si="465"/>
        <v>1.6441987792853975E-2</v>
      </c>
      <c r="AC281" s="5">
        <f t="shared" si="466"/>
        <v>3.0542429977555529E-4</v>
      </c>
      <c r="AD281" s="5">
        <f t="shared" si="467"/>
        <v>1.7823999552563316E-3</v>
      </c>
      <c r="AE281" s="5">
        <f t="shared" si="468"/>
        <v>2.5382393877110346E-3</v>
      </c>
      <c r="AF281" s="5">
        <f t="shared" si="469"/>
        <v>1.8072989651756225E-3</v>
      </c>
      <c r="AG281" s="5">
        <f t="shared" si="470"/>
        <v>8.5789900021222387E-4</v>
      </c>
      <c r="AH281" s="5">
        <f t="shared" si="471"/>
        <v>1.869772017451532E-2</v>
      </c>
      <c r="AI281" s="5">
        <f t="shared" si="472"/>
        <v>1.4795178156922131E-2</v>
      </c>
      <c r="AJ281" s="5">
        <f t="shared" si="473"/>
        <v>5.8535825397959228E-3</v>
      </c>
      <c r="AK281" s="5">
        <f t="shared" si="474"/>
        <v>1.5439457453315674E-3</v>
      </c>
      <c r="AL281" s="5">
        <f t="shared" si="475"/>
        <v>1.3766468262119699E-5</v>
      </c>
      <c r="AM281" s="5">
        <f t="shared" si="476"/>
        <v>2.8207636694499899E-4</v>
      </c>
      <c r="AN281" s="5">
        <f t="shared" si="477"/>
        <v>4.0169286517921889E-4</v>
      </c>
      <c r="AO281" s="5">
        <f t="shared" si="478"/>
        <v>2.8601679694660939E-4</v>
      </c>
      <c r="AP281" s="5">
        <f t="shared" si="479"/>
        <v>1.3576808755631358E-4</v>
      </c>
      <c r="AQ281" s="5">
        <f t="shared" si="480"/>
        <v>4.8335378714155668E-5</v>
      </c>
      <c r="AR281" s="5">
        <f t="shared" si="481"/>
        <v>5.32532439393253E-3</v>
      </c>
      <c r="AS281" s="5">
        <f t="shared" si="482"/>
        <v>4.2138358268417886E-3</v>
      </c>
      <c r="AT281" s="5">
        <f t="shared" si="483"/>
        <v>1.6671672054200482E-3</v>
      </c>
      <c r="AU281" s="5">
        <f t="shared" si="484"/>
        <v>4.3973339336466282E-4</v>
      </c>
      <c r="AV281" s="5">
        <f t="shared" si="485"/>
        <v>8.6988331139504165E-5</v>
      </c>
      <c r="AW281" s="5">
        <f t="shared" si="486"/>
        <v>4.3090248310850956E-7</v>
      </c>
      <c r="AX281" s="5">
        <f t="shared" si="487"/>
        <v>3.7200347278138859E-5</v>
      </c>
      <c r="AY281" s="5">
        <f t="shared" si="488"/>
        <v>5.2975420258199999E-5</v>
      </c>
      <c r="AZ281" s="5">
        <f t="shared" si="489"/>
        <v>3.7720012807274404E-5</v>
      </c>
      <c r="BA281" s="5">
        <f t="shared" si="490"/>
        <v>1.790515122228737E-5</v>
      </c>
      <c r="BB281" s="5">
        <f t="shared" si="491"/>
        <v>6.3744896230089183E-6</v>
      </c>
      <c r="BC281" s="5">
        <f t="shared" si="492"/>
        <v>1.8155274959429174E-6</v>
      </c>
      <c r="BD281" s="5">
        <f t="shared" si="493"/>
        <v>1.2639277068685023E-3</v>
      </c>
      <c r="BE281" s="5">
        <f t="shared" si="494"/>
        <v>1.0001238346735652E-3</v>
      </c>
      <c r="BF281" s="5">
        <f t="shared" si="495"/>
        <v>3.9569022786926737E-4</v>
      </c>
      <c r="BG281" s="5">
        <f t="shared" si="496"/>
        <v>1.043675799622931E-4</v>
      </c>
      <c r="BH281" s="5">
        <f t="shared" si="497"/>
        <v>2.0646059050738913E-5</v>
      </c>
      <c r="BI281" s="5">
        <f t="shared" si="498"/>
        <v>3.2673729100979564E-6</v>
      </c>
      <c r="BJ281" s="8">
        <f t="shared" si="499"/>
        <v>0.20841973335456326</v>
      </c>
      <c r="BK281" s="8">
        <f t="shared" si="500"/>
        <v>0.27141884710868547</v>
      </c>
      <c r="BL281" s="8">
        <f t="shared" si="501"/>
        <v>0.46698818564325728</v>
      </c>
      <c r="BM281" s="8">
        <f t="shared" si="502"/>
        <v>0.38069033597952751</v>
      </c>
      <c r="BN281" s="8">
        <f t="shared" si="503"/>
        <v>0.61860346396545207</v>
      </c>
    </row>
    <row r="282" spans="1:66" x14ac:dyDescent="0.25">
      <c r="A282" t="s">
        <v>99</v>
      </c>
      <c r="B282" t="s">
        <v>120</v>
      </c>
      <c r="C282" t="s">
        <v>113</v>
      </c>
      <c r="D282" s="11">
        <v>44442</v>
      </c>
      <c r="E282">
        <f>VLOOKUP(A282,home!$A$2:$E$405,3,FALSE)</f>
        <v>1.33549783549784</v>
      </c>
      <c r="F282">
        <f>VLOOKUP(B282,home!$B$2:$E$405,3,FALSE)</f>
        <v>0.79</v>
      </c>
      <c r="G282">
        <f>VLOOKUP(C282,away!$B$2:$E$405,4,FALSE)</f>
        <v>1.1599999999999999</v>
      </c>
      <c r="H282">
        <f>VLOOKUP(A282,away!$A$2:$E$405,3,FALSE)</f>
        <v>1.2380952380952399</v>
      </c>
      <c r="I282">
        <f>VLOOKUP(C282,away!$B$2:$E$405,3,FALSE)</f>
        <v>1.05</v>
      </c>
      <c r="J282">
        <f>VLOOKUP(B282,home!$B$2:$E$405,4,FALSE)</f>
        <v>1.29</v>
      </c>
      <c r="K282" s="3">
        <f t="shared" si="448"/>
        <v>1.2238502164502205</v>
      </c>
      <c r="L282" s="3">
        <f t="shared" si="449"/>
        <v>1.6770000000000027</v>
      </c>
      <c r="M282" s="5">
        <f t="shared" si="450"/>
        <v>5.4976458291198911E-2</v>
      </c>
      <c r="N282" s="5">
        <f t="shared" si="451"/>
        <v>6.7282950379350309E-2</v>
      </c>
      <c r="O282" s="5">
        <f t="shared" si="452"/>
        <v>9.2195520554340729E-2</v>
      </c>
      <c r="P282" s="5">
        <f t="shared" si="453"/>
        <v>0.11283350778617064</v>
      </c>
      <c r="Q282" s="5">
        <f t="shared" si="454"/>
        <v>4.1172126692588663E-2</v>
      </c>
      <c r="R282" s="5">
        <f t="shared" si="455"/>
        <v>7.7305943984814843E-2</v>
      </c>
      <c r="S282" s="5">
        <f t="shared" si="456"/>
        <v>5.7894782944620797E-2</v>
      </c>
      <c r="T282" s="5">
        <f t="shared" si="457"/>
        <v>6.90456564634713E-2</v>
      </c>
      <c r="U282" s="5">
        <f t="shared" si="458"/>
        <v>9.4610896278704268E-2</v>
      </c>
      <c r="V282" s="5">
        <f t="shared" si="459"/>
        <v>1.3202563111568356E-2</v>
      </c>
      <c r="W282" s="5">
        <f t="shared" si="460"/>
        <v>1.6796172054813513E-2</v>
      </c>
      <c r="X282" s="5">
        <f t="shared" si="461"/>
        <v>2.8167180535922303E-2</v>
      </c>
      <c r="Y282" s="5">
        <f t="shared" si="462"/>
        <v>2.3618180879370898E-2</v>
      </c>
      <c r="Z282" s="5">
        <f t="shared" si="463"/>
        <v>4.321402268751158E-2</v>
      </c>
      <c r="AA282" s="5">
        <f t="shared" si="464"/>
        <v>5.2887491019795778E-2</v>
      </c>
      <c r="AB282" s="5">
        <f t="shared" si="465"/>
        <v>3.2363183666043085E-2</v>
      </c>
      <c r="AC282" s="5">
        <f t="shared" si="466"/>
        <v>1.6935561533401831E-3</v>
      </c>
      <c r="AD282" s="5">
        <f t="shared" si="467"/>
        <v>5.1389997012046655E-3</v>
      </c>
      <c r="AE282" s="5">
        <f t="shared" si="468"/>
        <v>8.6181024989202375E-3</v>
      </c>
      <c r="AF282" s="5">
        <f t="shared" si="469"/>
        <v>7.2262789453446333E-3</v>
      </c>
      <c r="AG282" s="5">
        <f t="shared" si="470"/>
        <v>4.0394899304476567E-3</v>
      </c>
      <c r="AH282" s="5">
        <f t="shared" si="471"/>
        <v>1.8117479011739258E-2</v>
      </c>
      <c r="AI282" s="5">
        <f t="shared" si="472"/>
        <v>2.2173080610049418E-2</v>
      </c>
      <c r="AJ282" s="5">
        <f t="shared" si="473"/>
        <v>1.3568264751988586E-2</v>
      </c>
      <c r="AK282" s="5">
        <f t="shared" si="474"/>
        <v>5.5351745845250424E-3</v>
      </c>
      <c r="AL282" s="5">
        <f t="shared" si="475"/>
        <v>1.3903397006919784E-4</v>
      </c>
      <c r="AM282" s="5">
        <f t="shared" si="476"/>
        <v>1.2578731793313888E-3</v>
      </c>
      <c r="AN282" s="5">
        <f t="shared" si="477"/>
        <v>2.1094533217387423E-3</v>
      </c>
      <c r="AO282" s="5">
        <f t="shared" si="478"/>
        <v>1.768776610277939E-3</v>
      </c>
      <c r="AP282" s="5">
        <f t="shared" si="479"/>
        <v>9.8874612514536953E-4</v>
      </c>
      <c r="AQ282" s="5">
        <f t="shared" si="480"/>
        <v>4.1453181296719692E-4</v>
      </c>
      <c r="AR282" s="5">
        <f t="shared" si="481"/>
        <v>6.0766024605373482E-3</v>
      </c>
      <c r="AS282" s="5">
        <f t="shared" si="482"/>
        <v>7.4368512366105761E-3</v>
      </c>
      <c r="AT282" s="5">
        <f t="shared" si="483"/>
        <v>4.5507959978169721E-3</v>
      </c>
      <c r="AU282" s="5">
        <f t="shared" si="484"/>
        <v>1.8564975556496994E-3</v>
      </c>
      <c r="AV282" s="5">
        <f t="shared" si="485"/>
        <v>5.6801873383029752E-4</v>
      </c>
      <c r="AW282" s="5">
        <f t="shared" si="486"/>
        <v>7.9264688074154157E-6</v>
      </c>
      <c r="AX282" s="5">
        <f t="shared" si="487"/>
        <v>2.5657472713194117E-4</v>
      </c>
      <c r="AY282" s="5">
        <f t="shared" si="488"/>
        <v>4.3027581740026605E-4</v>
      </c>
      <c r="AZ282" s="5">
        <f t="shared" si="489"/>
        <v>3.6078627289012379E-4</v>
      </c>
      <c r="BA282" s="5">
        <f t="shared" si="490"/>
        <v>2.0167952654557956E-4</v>
      </c>
      <c r="BB282" s="5">
        <f t="shared" si="491"/>
        <v>8.4554141504234373E-5</v>
      </c>
      <c r="BC282" s="5">
        <f t="shared" si="492"/>
        <v>2.8359459060520212E-5</v>
      </c>
      <c r="BD282" s="5">
        <f t="shared" si="493"/>
        <v>1.6984103877201926E-3</v>
      </c>
      <c r="BE282" s="5">
        <f t="shared" si="494"/>
        <v>2.0785999206326604E-3</v>
      </c>
      <c r="BF282" s="5">
        <f t="shared" si="495"/>
        <v>1.2719474813898464E-3</v>
      </c>
      <c r="BG282" s="5">
        <f t="shared" si="496"/>
        <v>5.1889106680409215E-4</v>
      </c>
      <c r="BH282" s="5">
        <f t="shared" si="497"/>
        <v>1.5876123610556849E-4</v>
      </c>
      <c r="BI282" s="5">
        <f t="shared" si="498"/>
        <v>3.8859994634340888E-5</v>
      </c>
      <c r="BJ282" s="8">
        <f t="shared" si="499"/>
        <v>0.27900674907542744</v>
      </c>
      <c r="BK282" s="8">
        <f t="shared" si="500"/>
        <v>0.24117017807436839</v>
      </c>
      <c r="BL282" s="8">
        <f t="shared" si="501"/>
        <v>0.43501127053373256</v>
      </c>
      <c r="BM282" s="8">
        <f t="shared" si="502"/>
        <v>0.55221336333398308</v>
      </c>
      <c r="BN282" s="8">
        <f t="shared" si="503"/>
        <v>0.4457665076884641</v>
      </c>
    </row>
    <row r="283" spans="1:66" x14ac:dyDescent="0.25">
      <c r="A283" t="s">
        <v>99</v>
      </c>
      <c r="B283" t="s">
        <v>108</v>
      </c>
      <c r="C283" t="s">
        <v>103</v>
      </c>
      <c r="D283" s="11">
        <v>44442</v>
      </c>
      <c r="E283">
        <f>VLOOKUP(A283,home!$A$2:$E$405,3,FALSE)</f>
        <v>1.33549783549784</v>
      </c>
      <c r="F283">
        <f>VLOOKUP(B283,home!$B$2:$E$405,3,FALSE)</f>
        <v>0.9</v>
      </c>
      <c r="G283">
        <f>VLOOKUP(C283,away!$B$2:$E$405,4,FALSE)</f>
        <v>0.97</v>
      </c>
      <c r="H283">
        <f>VLOOKUP(A283,away!$A$2:$E$405,3,FALSE)</f>
        <v>1.2380952380952399</v>
      </c>
      <c r="I283">
        <f>VLOOKUP(C283,away!$B$2:$E$405,3,FALSE)</f>
        <v>1.05</v>
      </c>
      <c r="J283">
        <f>VLOOKUP(B283,home!$B$2:$E$405,4,FALSE)</f>
        <v>0.56999999999999995</v>
      </c>
      <c r="K283" s="3">
        <f t="shared" si="448"/>
        <v>1.1658896103896144</v>
      </c>
      <c r="L283" s="3">
        <f t="shared" si="449"/>
        <v>0.7410000000000011</v>
      </c>
      <c r="M283" s="5">
        <f t="shared" si="450"/>
        <v>0.14854169133826176</v>
      </c>
      <c r="N283" s="5">
        <f t="shared" si="451"/>
        <v>0.17318321464098033</v>
      </c>
      <c r="O283" s="5">
        <f t="shared" si="452"/>
        <v>0.11006939328165211</v>
      </c>
      <c r="P283" s="5">
        <f t="shared" si="453"/>
        <v>0.12832876204896659</v>
      </c>
      <c r="Q283" s="5">
        <f t="shared" si="454"/>
        <v>0.1009562553218968</v>
      </c>
      <c r="R283" s="5">
        <f t="shared" si="455"/>
        <v>4.0780710210852167E-2</v>
      </c>
      <c r="S283" s="5">
        <f t="shared" si="456"/>
        <v>2.7716580814201284E-2</v>
      </c>
      <c r="T283" s="5">
        <f t="shared" si="457"/>
        <v>7.4808585193525623E-2</v>
      </c>
      <c r="U283" s="5">
        <f t="shared" si="458"/>
        <v>4.754580633914219E-2</v>
      </c>
      <c r="V283" s="5">
        <f t="shared" si="459"/>
        <v>2.6605583269599851E-3</v>
      </c>
      <c r="W283" s="5">
        <f t="shared" si="460"/>
        <v>3.9234616394546881E-2</v>
      </c>
      <c r="X283" s="5">
        <f t="shared" si="461"/>
        <v>2.9072850748359282E-2</v>
      </c>
      <c r="Y283" s="5">
        <f t="shared" si="462"/>
        <v>1.0771491202267129E-2</v>
      </c>
      <c r="Z283" s="5">
        <f t="shared" si="463"/>
        <v>1.0072835422080499E-2</v>
      </c>
      <c r="AA283" s="5">
        <f t="shared" si="464"/>
        <v>1.1743814165768141E-2</v>
      </c>
      <c r="AB283" s="5">
        <f t="shared" si="465"/>
        <v>6.8459954611077281E-3</v>
      </c>
      <c r="AC283" s="5">
        <f t="shared" si="466"/>
        <v>1.4365754547672029E-4</v>
      </c>
      <c r="AD283" s="5">
        <f t="shared" si="467"/>
        <v>1.1435807905506062E-2</v>
      </c>
      <c r="AE283" s="5">
        <f t="shared" si="468"/>
        <v>8.4739336579800033E-3</v>
      </c>
      <c r="AF283" s="5">
        <f t="shared" si="469"/>
        <v>3.1395924202815956E-3</v>
      </c>
      <c r="AG283" s="5">
        <f t="shared" si="470"/>
        <v>7.7547932780955525E-4</v>
      </c>
      <c r="AH283" s="5">
        <f t="shared" si="471"/>
        <v>1.8659927619404152E-3</v>
      </c>
      <c r="AI283" s="5">
        <f t="shared" si="472"/>
        <v>2.175541574208551E-3</v>
      </c>
      <c r="AJ283" s="5">
        <f t="shared" si="473"/>
        <v>1.2682206591702082E-3</v>
      </c>
      <c r="AK283" s="5">
        <f t="shared" si="474"/>
        <v>4.9286843006933782E-4</v>
      </c>
      <c r="AL283" s="5">
        <f t="shared" si="475"/>
        <v>4.9643692094603208E-6</v>
      </c>
      <c r="AM283" s="5">
        <f t="shared" si="476"/>
        <v>2.6665779246881852E-3</v>
      </c>
      <c r="AN283" s="5">
        <f t="shared" si="477"/>
        <v>1.975934242193948E-3</v>
      </c>
      <c r="AO283" s="5">
        <f t="shared" si="478"/>
        <v>7.3208363673285873E-4</v>
      </c>
      <c r="AP283" s="5">
        <f t="shared" si="479"/>
        <v>1.8082465827301639E-4</v>
      </c>
      <c r="AQ283" s="5">
        <f t="shared" si="480"/>
        <v>3.3497767945076333E-5</v>
      </c>
      <c r="AR283" s="5">
        <f t="shared" si="481"/>
        <v>2.7654012731957001E-4</v>
      </c>
      <c r="AS283" s="5">
        <f t="shared" si="482"/>
        <v>3.224152612977078E-4</v>
      </c>
      <c r="AT283" s="5">
        <f t="shared" si="483"/>
        <v>1.879503016890252E-4</v>
      </c>
      <c r="AU283" s="5">
        <f t="shared" si="484"/>
        <v>7.3043101336275998E-5</v>
      </c>
      <c r="AV283" s="5">
        <f t="shared" si="485"/>
        <v>2.1290048239649987E-5</v>
      </c>
      <c r="AW283" s="5">
        <f t="shared" si="486"/>
        <v>1.1913440845096918E-7</v>
      </c>
      <c r="AX283" s="5">
        <f t="shared" si="487"/>
        <v>5.181559162813755E-4</v>
      </c>
      <c r="AY283" s="5">
        <f t="shared" si="488"/>
        <v>3.8395353396449976E-4</v>
      </c>
      <c r="AZ283" s="5">
        <f t="shared" si="489"/>
        <v>1.4225478433384735E-4</v>
      </c>
      <c r="BA283" s="5">
        <f t="shared" si="490"/>
        <v>3.5136931730460353E-5</v>
      </c>
      <c r="BB283" s="5">
        <f t="shared" si="491"/>
        <v>6.5091166030677892E-6</v>
      </c>
      <c r="BC283" s="5">
        <f t="shared" si="492"/>
        <v>9.6465108057464796E-7</v>
      </c>
      <c r="BD283" s="5">
        <f t="shared" si="493"/>
        <v>3.4152705723966937E-5</v>
      </c>
      <c r="BE283" s="5">
        <f t="shared" si="494"/>
        <v>3.9818284770266962E-5</v>
      </c>
      <c r="BF283" s="5">
        <f t="shared" si="495"/>
        <v>2.3211862258594639E-5</v>
      </c>
      <c r="BG283" s="5">
        <f t="shared" si="496"/>
        <v>9.0208230150300962E-6</v>
      </c>
      <c r="BH283" s="5">
        <f t="shared" si="497"/>
        <v>2.6293209575967763E-6</v>
      </c>
      <c r="BI283" s="5">
        <f t="shared" si="498"/>
        <v>6.1309959736835041E-7</v>
      </c>
      <c r="BJ283" s="8">
        <f t="shared" si="499"/>
        <v>0.45852771997698016</v>
      </c>
      <c r="BK283" s="8">
        <f t="shared" si="500"/>
        <v>0.30778016797704033</v>
      </c>
      <c r="BL283" s="8">
        <f t="shared" si="501"/>
        <v>0.22377902782011586</v>
      </c>
      <c r="BM283" s="8">
        <f t="shared" si="502"/>
        <v>0.29791588995405111</v>
      </c>
      <c r="BN283" s="8">
        <f t="shared" si="503"/>
        <v>0.70186002684260973</v>
      </c>
    </row>
    <row r="284" spans="1:66" x14ac:dyDescent="0.25">
      <c r="A284" t="s">
        <v>99</v>
      </c>
      <c r="B284" t="s">
        <v>109</v>
      </c>
      <c r="C284" t="s">
        <v>101</v>
      </c>
      <c r="D284" s="11">
        <v>44442</v>
      </c>
      <c r="E284">
        <f>VLOOKUP(A284,home!$A$2:$E$405,3,FALSE)</f>
        <v>1.33549783549784</v>
      </c>
      <c r="F284">
        <f>VLOOKUP(B284,home!$B$2:$E$405,3,FALSE)</f>
        <v>1.01</v>
      </c>
      <c r="G284">
        <f>VLOOKUP(C284,away!$B$2:$E$405,4,FALSE)</f>
        <v>0.43</v>
      </c>
      <c r="H284">
        <f>VLOOKUP(A284,away!$A$2:$E$405,3,FALSE)</f>
        <v>1.2380952380952399</v>
      </c>
      <c r="I284">
        <f>VLOOKUP(C284,away!$B$2:$E$405,3,FALSE)</f>
        <v>1.26</v>
      </c>
      <c r="J284">
        <f>VLOOKUP(B284,home!$B$2:$E$405,4,FALSE)</f>
        <v>0.85</v>
      </c>
      <c r="K284" s="3">
        <f t="shared" si="448"/>
        <v>0.58000670995671189</v>
      </c>
      <c r="L284" s="3">
        <f t="shared" si="449"/>
        <v>1.3260000000000018</v>
      </c>
      <c r="M284" s="5">
        <f t="shared" si="450"/>
        <v>0.14867289677399323</v>
      </c>
      <c r="N284" s="5">
        <f t="shared" si="451"/>
        <v>8.6231277717617669E-2</v>
      </c>
      <c r="O284" s="5">
        <f t="shared" si="452"/>
        <v>0.19714026112231528</v>
      </c>
      <c r="P284" s="5">
        <f t="shared" si="453"/>
        <v>0.11434267425356116</v>
      </c>
      <c r="Q284" s="5">
        <f t="shared" si="454"/>
        <v>2.5007359842179468E-2</v>
      </c>
      <c r="R284" s="5">
        <f t="shared" si="455"/>
        <v>0.13070399312409522</v>
      </c>
      <c r="S284" s="5">
        <f t="shared" si="456"/>
        <v>2.1984920316934036E-2</v>
      </c>
      <c r="T284" s="5">
        <f t="shared" si="457"/>
        <v>3.3159759150730016E-2</v>
      </c>
      <c r="U284" s="5">
        <f t="shared" si="458"/>
        <v>7.5809193030111161E-2</v>
      </c>
      <c r="V284" s="5">
        <f t="shared" si="459"/>
        <v>1.8787064584483159E-3</v>
      </c>
      <c r="W284" s="5">
        <f t="shared" si="460"/>
        <v>4.8348121689220369E-3</v>
      </c>
      <c r="X284" s="5">
        <f t="shared" si="461"/>
        <v>6.410960935990629E-3</v>
      </c>
      <c r="Y284" s="5">
        <f t="shared" si="462"/>
        <v>4.2504671005617932E-3</v>
      </c>
      <c r="Z284" s="5">
        <f t="shared" si="463"/>
        <v>5.7771164960850184E-2</v>
      </c>
      <c r="AA284" s="5">
        <f t="shared" si="464"/>
        <v>3.350766331930919E-2</v>
      </c>
      <c r="AB284" s="5">
        <f t="shared" si="465"/>
        <v>9.7173347800848589E-3</v>
      </c>
      <c r="AC284" s="5">
        <f t="shared" si="466"/>
        <v>9.0305767416947559E-5</v>
      </c>
      <c r="AD284" s="5">
        <f t="shared" si="467"/>
        <v>7.0105587483878628E-4</v>
      </c>
      <c r="AE284" s="5">
        <f t="shared" si="468"/>
        <v>9.2960009003623166E-4</v>
      </c>
      <c r="AF284" s="5">
        <f t="shared" si="469"/>
        <v>6.1632485969402258E-4</v>
      </c>
      <c r="AG284" s="5">
        <f t="shared" si="470"/>
        <v>2.724155879847584E-4</v>
      </c>
      <c r="AH284" s="5">
        <f t="shared" si="471"/>
        <v>1.9151141184521867E-2</v>
      </c>
      <c r="AI284" s="5">
        <f t="shared" si="472"/>
        <v>1.1107790390351013E-2</v>
      </c>
      <c r="AJ284" s="5">
        <f t="shared" si="473"/>
        <v>3.2212964795981357E-3</v>
      </c>
      <c r="AK284" s="5">
        <f t="shared" si="474"/>
        <v>6.2279119097561762E-4</v>
      </c>
      <c r="AL284" s="5">
        <f t="shared" si="475"/>
        <v>2.7781265236718368E-6</v>
      </c>
      <c r="AM284" s="5">
        <f t="shared" si="476"/>
        <v>8.1323422292213792E-5</v>
      </c>
      <c r="AN284" s="5">
        <f t="shared" si="477"/>
        <v>1.0783485795947562E-4</v>
      </c>
      <c r="AO284" s="5">
        <f t="shared" si="478"/>
        <v>7.1494510827132456E-5</v>
      </c>
      <c r="AP284" s="5">
        <f t="shared" si="479"/>
        <v>3.1600573785592596E-5</v>
      </c>
      <c r="AQ284" s="5">
        <f t="shared" si="480"/>
        <v>1.0475590209923961E-5</v>
      </c>
      <c r="AR284" s="5">
        <f t="shared" si="481"/>
        <v>5.0788826421352034E-3</v>
      </c>
      <c r="AS284" s="5">
        <f t="shared" si="482"/>
        <v>2.9457860115210915E-3</v>
      </c>
      <c r="AT284" s="5">
        <f t="shared" si="483"/>
        <v>8.5428782638942631E-4</v>
      </c>
      <c r="AU284" s="5">
        <f t="shared" si="484"/>
        <v>1.6516422384673393E-4</v>
      </c>
      <c r="AV284" s="5">
        <f t="shared" si="485"/>
        <v>2.3949089518974513E-5</v>
      </c>
      <c r="AW284" s="5">
        <f t="shared" si="486"/>
        <v>5.9350729581546963E-8</v>
      </c>
      <c r="AX284" s="5">
        <f t="shared" si="487"/>
        <v>7.8613551010212024E-6</v>
      </c>
      <c r="AY284" s="5">
        <f t="shared" si="488"/>
        <v>1.0424156863954128E-5</v>
      </c>
      <c r="AZ284" s="5">
        <f t="shared" si="489"/>
        <v>6.9112160008015977E-6</v>
      </c>
      <c r="BA284" s="5">
        <f t="shared" si="490"/>
        <v>3.0547574723543112E-6</v>
      </c>
      <c r="BB284" s="5">
        <f t="shared" si="491"/>
        <v>1.0126521020854556E-6</v>
      </c>
      <c r="BC284" s="5">
        <f t="shared" si="492"/>
        <v>2.6855533747306307E-7</v>
      </c>
      <c r="BD284" s="5">
        <f t="shared" si="493"/>
        <v>1.1224330639118803E-3</v>
      </c>
      <c r="BE284" s="5">
        <f t="shared" si="494"/>
        <v>6.5101870854616147E-4</v>
      </c>
      <c r="BF284" s="5">
        <f t="shared" si="495"/>
        <v>1.887976096320633E-4</v>
      </c>
      <c r="BG284" s="5">
        <f t="shared" si="496"/>
        <v>3.6501293470128219E-5</v>
      </c>
      <c r="BH284" s="5">
        <f t="shared" si="497"/>
        <v>5.2927487836933691E-6</v>
      </c>
      <c r="BI284" s="5">
        <f t="shared" si="498"/>
        <v>6.1396596173147621E-7</v>
      </c>
      <c r="BJ284" s="8">
        <f t="shared" si="499"/>
        <v>0.16274629497650747</v>
      </c>
      <c r="BK284" s="8">
        <f t="shared" si="500"/>
        <v>0.28698270585374136</v>
      </c>
      <c r="BL284" s="8">
        <f t="shared" si="501"/>
        <v>0.49205419180507937</v>
      </c>
      <c r="BM284" s="8">
        <f t="shared" si="502"/>
        <v>0.29744552995628193</v>
      </c>
      <c r="BN284" s="8">
        <f t="shared" si="503"/>
        <v>0.70209846283376198</v>
      </c>
    </row>
    <row r="285" spans="1:66" x14ac:dyDescent="0.25">
      <c r="A285" t="s">
        <v>122</v>
      </c>
      <c r="B285" t="s">
        <v>125</v>
      </c>
      <c r="C285" t="s">
        <v>130</v>
      </c>
      <c r="D285" s="11">
        <v>44442</v>
      </c>
      <c r="E285">
        <f>VLOOKUP(A285,home!$A$2:$E$405,3,FALSE)</f>
        <v>1.2585470085470101</v>
      </c>
      <c r="F285">
        <f>VLOOKUP(B285,home!$B$2:$E$405,3,FALSE)</f>
        <v>0.91</v>
      </c>
      <c r="G285">
        <f>VLOOKUP(C285,away!$B$2:$E$405,4,FALSE)</f>
        <v>0.87</v>
      </c>
      <c r="H285">
        <f>VLOOKUP(A285,away!$A$2:$E$405,3,FALSE)</f>
        <v>1.1004273504273501</v>
      </c>
      <c r="I285">
        <f>VLOOKUP(C285,away!$B$2:$E$405,3,FALSE)</f>
        <v>1.35</v>
      </c>
      <c r="J285">
        <f>VLOOKUP(B285,home!$B$2:$E$405,4,FALSE)</f>
        <v>0.91</v>
      </c>
      <c r="K285" s="3">
        <f t="shared" si="448"/>
        <v>0.9963916666666679</v>
      </c>
      <c r="L285" s="3">
        <f t="shared" si="449"/>
        <v>1.3518749999999997</v>
      </c>
      <c r="M285" s="5">
        <f t="shared" si="450"/>
        <v>9.5534612111876208E-2</v>
      </c>
      <c r="N285" s="5">
        <f t="shared" si="451"/>
        <v>9.5189891386505965E-2</v>
      </c>
      <c r="O285" s="5">
        <f t="shared" si="452"/>
        <v>0.12915085374874263</v>
      </c>
      <c r="P285" s="5">
        <f t="shared" si="453"/>
        <v>0.12868483441813275</v>
      </c>
      <c r="Q285" s="5">
        <f t="shared" si="454"/>
        <v>4.7423207264209885E-2</v>
      </c>
      <c r="R285" s="5">
        <f t="shared" si="455"/>
        <v>8.7297905205790713E-2</v>
      </c>
      <c r="S285" s="5">
        <f t="shared" si="456"/>
        <v>4.3334520974005301E-2</v>
      </c>
      <c r="T285" s="5">
        <f t="shared" si="457"/>
        <v>6.4110248320303723E-2</v>
      </c>
      <c r="U285" s="5">
        <f t="shared" si="458"/>
        <v>8.6982905264506596E-2</v>
      </c>
      <c r="V285" s="5">
        <f t="shared" si="459"/>
        <v>6.4857187857022686E-3</v>
      </c>
      <c r="W285" s="5">
        <f t="shared" si="460"/>
        <v>1.575069617488831E-2</v>
      </c>
      <c r="X285" s="5">
        <f t="shared" si="461"/>
        <v>2.1292972391427131E-2</v>
      </c>
      <c r="Y285" s="5">
        <f t="shared" si="462"/>
        <v>1.4392718525830276E-2</v>
      </c>
      <c r="Z285" s="5">
        <f t="shared" si="463"/>
        <v>3.9338618533359446E-2</v>
      </c>
      <c r="AA285" s="5">
        <f t="shared" si="464"/>
        <v>3.9196671684818288E-2</v>
      </c>
      <c r="AB285" s="5">
        <f t="shared" si="465"/>
        <v>1.9527618513911139E-2</v>
      </c>
      <c r="AC285" s="5">
        <f t="shared" si="466"/>
        <v>5.4601522786532802E-4</v>
      </c>
      <c r="AD285" s="5">
        <f t="shared" si="467"/>
        <v>3.923465603214318E-3</v>
      </c>
      <c r="AE285" s="5">
        <f t="shared" si="468"/>
        <v>5.3040350623453549E-3</v>
      </c>
      <c r="AF285" s="5">
        <f t="shared" si="469"/>
        <v>3.5851961999540634E-3</v>
      </c>
      <c r="AG285" s="5">
        <f t="shared" si="470"/>
        <v>1.6155790376042999E-3</v>
      </c>
      <c r="AH285" s="5">
        <f t="shared" si="471"/>
        <v>1.3295223732446321E-2</v>
      </c>
      <c r="AI285" s="5">
        <f t="shared" si="472"/>
        <v>1.3247250133478427E-2</v>
      </c>
      <c r="AJ285" s="5">
        <f t="shared" si="473"/>
        <v>6.5997248196234034E-3</v>
      </c>
      <c r="AK285" s="5">
        <f t="shared" si="474"/>
        <v>2.1919702708553131E-3</v>
      </c>
      <c r="AL285" s="5">
        <f t="shared" si="475"/>
        <v>2.9419234614297046E-5</v>
      </c>
      <c r="AM285" s="5">
        <f t="shared" si="476"/>
        <v>7.8186168629921181E-4</v>
      </c>
      <c r="AN285" s="5">
        <f t="shared" si="477"/>
        <v>1.0569792671657468E-3</v>
      </c>
      <c r="AO285" s="5">
        <f t="shared" si="478"/>
        <v>7.1445192339984699E-4</v>
      </c>
      <c r="AP285" s="5">
        <f t="shared" si="479"/>
        <v>3.2194989798205604E-4</v>
      </c>
      <c r="AQ285" s="5">
        <f t="shared" si="480"/>
        <v>1.0880900458362297E-4</v>
      </c>
      <c r="AR285" s="5">
        <f t="shared" si="481"/>
        <v>3.5946961166601721E-3</v>
      </c>
      <c r="AS285" s="5">
        <f t="shared" si="482"/>
        <v>3.5817252548392274E-3</v>
      </c>
      <c r="AT285" s="5">
        <f t="shared" si="483"/>
        <v>1.7844005981056768E-3</v>
      </c>
      <c r="AU285" s="5">
        <f t="shared" si="484"/>
        <v>5.9265396198250489E-4</v>
      </c>
      <c r="AV285" s="5">
        <f t="shared" si="485"/>
        <v>1.47628867234088E-4</v>
      </c>
      <c r="AW285" s="5">
        <f t="shared" si="486"/>
        <v>1.100767230779966E-6</v>
      </c>
      <c r="AX285" s="5">
        <f t="shared" si="487"/>
        <v>1.2984007811908045E-4</v>
      </c>
      <c r="AY285" s="5">
        <f t="shared" si="488"/>
        <v>1.7552755560723186E-4</v>
      </c>
      <c r="AZ285" s="5">
        <f t="shared" si="489"/>
        <v>1.1864565711826327E-4</v>
      </c>
      <c r="BA285" s="5">
        <f t="shared" si="490"/>
        <v>5.3464699238917393E-5</v>
      </c>
      <c r="BB285" s="5">
        <f t="shared" si="491"/>
        <v>1.8069397570902858E-5</v>
      </c>
      <c r="BC285" s="5">
        <f t="shared" si="492"/>
        <v>4.8855133682328573E-6</v>
      </c>
      <c r="BD285" s="5">
        <f t="shared" si="493"/>
        <v>8.0992996878499529E-4</v>
      </c>
      <c r="BE285" s="5">
        <f t="shared" si="494"/>
        <v>8.0700747148096375E-4</v>
      </c>
      <c r="BF285" s="5">
        <f t="shared" si="495"/>
        <v>4.020477597606854E-4</v>
      </c>
      <c r="BG285" s="5">
        <f t="shared" si="496"/>
        <v>1.3353234580918319E-4</v>
      </c>
      <c r="BH285" s="5">
        <f t="shared" si="497"/>
        <v>3.3262629148680461E-5</v>
      </c>
      <c r="BI285" s="5">
        <f t="shared" si="498"/>
        <v>6.6285212990338047E-6</v>
      </c>
      <c r="BJ285" s="8">
        <f t="shared" si="499"/>
        <v>0.27607249464673644</v>
      </c>
      <c r="BK285" s="8">
        <f t="shared" si="500"/>
        <v>0.27479064830780342</v>
      </c>
      <c r="BL285" s="8">
        <f t="shared" si="501"/>
        <v>0.40938363686927798</v>
      </c>
      <c r="BM285" s="8">
        <f t="shared" si="502"/>
        <v>0.41612966743354263</v>
      </c>
      <c r="BN285" s="8">
        <f t="shared" si="503"/>
        <v>0.58328130413525814</v>
      </c>
    </row>
    <row r="286" spans="1:66" x14ac:dyDescent="0.25">
      <c r="A286" t="s">
        <v>122</v>
      </c>
      <c r="B286" t="s">
        <v>362</v>
      </c>
      <c r="C286" t="s">
        <v>133</v>
      </c>
      <c r="D286" s="11">
        <v>44442</v>
      </c>
      <c r="E286">
        <f>VLOOKUP(A286,home!$A$2:$E$405,3,FALSE)</f>
        <v>1.2585470085470101</v>
      </c>
      <c r="F286">
        <f>VLOOKUP(B286,home!$B$2:$E$405,3,FALSE)</f>
        <v>1.47</v>
      </c>
      <c r="G286">
        <f>VLOOKUP(C286,away!$B$2:$E$405,4,FALSE)</f>
        <v>1.3</v>
      </c>
      <c r="H286">
        <f>VLOOKUP(A286,away!$A$2:$E$405,3,FALSE)</f>
        <v>1.1004273504273501</v>
      </c>
      <c r="I286">
        <f>VLOOKUP(C286,away!$B$2:$E$405,3,FALSE)</f>
        <v>0.67</v>
      </c>
      <c r="J286">
        <f>VLOOKUP(B286,home!$B$2:$E$405,4,FALSE)</f>
        <v>1.0900000000000001</v>
      </c>
      <c r="K286" s="3">
        <f t="shared" si="448"/>
        <v>2.4050833333333363</v>
      </c>
      <c r="L286" s="3">
        <f t="shared" si="449"/>
        <v>0.80364209401709386</v>
      </c>
      <c r="M286" s="5">
        <f t="shared" si="450"/>
        <v>4.04080835018426E-2</v>
      </c>
      <c r="N286" s="5">
        <f t="shared" si="451"/>
        <v>9.7184808162223399E-2</v>
      </c>
      <c r="O286" s="5">
        <f t="shared" si="452"/>
        <v>3.2473636840638365E-2</v>
      </c>
      <c r="P286" s="5">
        <f t="shared" si="453"/>
        <v>7.8101802738138756E-2</v>
      </c>
      <c r="Q286" s="5">
        <f t="shared" si="454"/>
        <v>0.11686878118208058</v>
      </c>
      <c r="R286" s="5">
        <f t="shared" si="455"/>
        <v>1.304859075548063E-2</v>
      </c>
      <c r="S286" s="5">
        <f t="shared" si="456"/>
        <v>3.7739302772606051E-2</v>
      </c>
      <c r="T286" s="5">
        <f t="shared" si="457"/>
        <v>9.3920672034392749E-2</v>
      </c>
      <c r="U286" s="5">
        <f t="shared" si="458"/>
        <v>3.1382948149493911E-2</v>
      </c>
      <c r="V286" s="5">
        <f t="shared" si="459"/>
        <v>8.104834822871148E-3</v>
      </c>
      <c r="W286" s="5">
        <f t="shared" si="460"/>
        <v>9.3693052602667554E-2</v>
      </c>
      <c r="X286" s="5">
        <f t="shared" si="461"/>
        <v>7.5295680988461455E-2</v>
      </c>
      <c r="Y286" s="5">
        <f t="shared" si="462"/>
        <v>3.0255389370005124E-2</v>
      </c>
      <c r="Z286" s="5">
        <f t="shared" si="463"/>
        <v>3.4954655995688495E-3</v>
      </c>
      <c r="AA286" s="5">
        <f t="shared" si="464"/>
        <v>8.4068860557630579E-3</v>
      </c>
      <c r="AB286" s="5">
        <f t="shared" si="465"/>
        <v>1.0109630768974084E-2</v>
      </c>
      <c r="AC286" s="5">
        <f t="shared" si="466"/>
        <v>9.7907732145384864E-4</v>
      </c>
      <c r="AD286" s="5">
        <f t="shared" si="467"/>
        <v>5.6334899815949822E-2</v>
      </c>
      <c r="AE286" s="5">
        <f t="shared" si="468"/>
        <v>4.5273096854333103E-2</v>
      </c>
      <c r="AF286" s="5">
        <f t="shared" si="469"/>
        <v>1.819168317932748E-2</v>
      </c>
      <c r="AG286" s="5">
        <f t="shared" si="470"/>
        <v>4.8732007879767614E-3</v>
      </c>
      <c r="AH286" s="5">
        <f t="shared" si="471"/>
        <v>7.0227582350055652E-4</v>
      </c>
      <c r="AI286" s="5">
        <f t="shared" si="472"/>
        <v>1.6890318785041322E-3</v>
      </c>
      <c r="AJ286" s="5">
        <f t="shared" si="473"/>
        <v>2.0311312102294934E-3</v>
      </c>
      <c r="AK286" s="5">
        <f t="shared" si="474"/>
        <v>1.6283466071787076E-3</v>
      </c>
      <c r="AL286" s="5">
        <f t="shared" si="475"/>
        <v>7.5695452195436965E-5</v>
      </c>
      <c r="AM286" s="5">
        <f t="shared" si="476"/>
        <v>2.7098025726468838E-2</v>
      </c>
      <c r="AN286" s="5">
        <f t="shared" si="477"/>
        <v>2.1777114138548492E-2</v>
      </c>
      <c r="AO286" s="5">
        <f t="shared" si="478"/>
        <v>8.7505028039761863E-3</v>
      </c>
      <c r="AP286" s="5">
        <f t="shared" si="479"/>
        <v>2.3440907990299586E-3</v>
      </c>
      <c r="AQ286" s="5">
        <f t="shared" si="480"/>
        <v>4.709525095746595E-4</v>
      </c>
      <c r="AR286" s="5">
        <f t="shared" si="481"/>
        <v>1.1287568267511326E-4</v>
      </c>
      <c r="AS286" s="5">
        <f t="shared" si="482"/>
        <v>2.7147542314053734E-4</v>
      </c>
      <c r="AT286" s="5">
        <f t="shared" si="483"/>
        <v>3.2646050780246082E-4</v>
      </c>
      <c r="AU286" s="5">
        <f t="shared" si="484"/>
        <v>2.6172157543574536E-4</v>
      </c>
      <c r="AV286" s="5">
        <f t="shared" si="485"/>
        <v>1.5736554976356369E-4</v>
      </c>
      <c r="AW286" s="5">
        <f t="shared" si="486"/>
        <v>4.0640598249994579E-6</v>
      </c>
      <c r="AX286" s="5">
        <f t="shared" si="487"/>
        <v>1.0862168340161359E-2</v>
      </c>
      <c r="AY286" s="5">
        <f t="shared" si="488"/>
        <v>8.7292957104534528E-3</v>
      </c>
      <c r="AZ286" s="5">
        <f t="shared" si="489"/>
        <v>3.5076147420216239E-3</v>
      </c>
      <c r="BA286" s="5">
        <f t="shared" si="490"/>
        <v>9.3962228542782903E-4</v>
      </c>
      <c r="BB286" s="5">
        <f t="shared" si="491"/>
        <v>1.8878000526158695E-4</v>
      </c>
      <c r="BC286" s="5">
        <f t="shared" si="492"/>
        <v>3.0342311747395949E-5</v>
      </c>
      <c r="BD286" s="5">
        <f t="shared" si="493"/>
        <v>1.5118608331439503E-5</v>
      </c>
      <c r="BE286" s="5">
        <f t="shared" si="494"/>
        <v>3.636151292113967E-5</v>
      </c>
      <c r="BF286" s="5">
        <f t="shared" si="495"/>
        <v>4.3726234350708904E-5</v>
      </c>
      <c r="BG286" s="5">
        <f t="shared" si="496"/>
        <v>3.5055079155439197E-5</v>
      </c>
      <c r="BH286" s="5">
        <f t="shared" si="497"/>
        <v>2.1077596656356915E-5</v>
      </c>
      <c r="BI286" s="5">
        <f t="shared" si="498"/>
        <v>1.0138675284985297E-5</v>
      </c>
      <c r="BJ286" s="8">
        <f t="shared" si="499"/>
        <v>0.71658977435008941</v>
      </c>
      <c r="BK286" s="8">
        <f t="shared" si="500"/>
        <v>0.17413809231956126</v>
      </c>
      <c r="BL286" s="8">
        <f t="shared" si="501"/>
        <v>0.10276385453528045</v>
      </c>
      <c r="BM286" s="8">
        <f t="shared" si="502"/>
        <v>0.61017625197346725</v>
      </c>
      <c r="BN286" s="8">
        <f t="shared" si="503"/>
        <v>0.3780857031804043</v>
      </c>
    </row>
    <row r="287" spans="1:66" x14ac:dyDescent="0.25">
      <c r="A287" t="s">
        <v>122</v>
      </c>
      <c r="B287" t="s">
        <v>128</v>
      </c>
      <c r="C287" t="s">
        <v>140</v>
      </c>
      <c r="D287" s="11">
        <v>44442</v>
      </c>
      <c r="E287">
        <f>VLOOKUP(A287,home!$A$2:$E$405,3,FALSE)</f>
        <v>1.2585470085470101</v>
      </c>
      <c r="F287">
        <f>VLOOKUP(B287,home!$B$2:$E$405,3,FALSE)</f>
        <v>1.1100000000000001</v>
      </c>
      <c r="G287">
        <f>VLOOKUP(C287,away!$B$2:$E$405,4,FALSE)</f>
        <v>0.75</v>
      </c>
      <c r="H287">
        <f>VLOOKUP(A287,away!$A$2:$E$405,3,FALSE)</f>
        <v>1.1004273504273501</v>
      </c>
      <c r="I287">
        <f>VLOOKUP(C287,away!$B$2:$E$405,3,FALSE)</f>
        <v>0.63</v>
      </c>
      <c r="J287">
        <f>VLOOKUP(B287,home!$B$2:$E$405,4,FALSE)</f>
        <v>1.05</v>
      </c>
      <c r="K287" s="3">
        <f t="shared" si="448"/>
        <v>1.0477403846153859</v>
      </c>
      <c r="L287" s="3">
        <f t="shared" si="449"/>
        <v>0.72793269230769209</v>
      </c>
      <c r="M287" s="5">
        <f t="shared" si="450"/>
        <v>0.16936941248291568</v>
      </c>
      <c r="N287" s="5">
        <f t="shared" si="451"/>
        <v>0.17745517337693201</v>
      </c>
      <c r="O287" s="5">
        <f t="shared" si="452"/>
        <v>0.12328953242326082</v>
      </c>
      <c r="P287" s="5">
        <f t="shared" si="453"/>
        <v>0.12917542212019839</v>
      </c>
      <c r="Q287" s="5">
        <f t="shared" si="454"/>
        <v>9.2963475802968348E-2</v>
      </c>
      <c r="R287" s="5">
        <f t="shared" si="455"/>
        <v>4.4873240635110369E-2</v>
      </c>
      <c r="S287" s="5">
        <f t="shared" si="456"/>
        <v>2.463002238024322E-2</v>
      </c>
      <c r="T287" s="5">
        <f t="shared" si="457"/>
        <v>6.7671153227535724E-2</v>
      </c>
      <c r="U287" s="5">
        <f t="shared" si="458"/>
        <v>4.7015506401969304E-2</v>
      </c>
      <c r="V287" s="5">
        <f t="shared" si="459"/>
        <v>2.087215087460429E-3</v>
      </c>
      <c r="W287" s="5">
        <f t="shared" si="460"/>
        <v>3.2467195964328392E-2</v>
      </c>
      <c r="X287" s="5">
        <f t="shared" si="461"/>
        <v>2.3633933369995003E-2</v>
      </c>
      <c r="Y287" s="5">
        <f t="shared" si="462"/>
        <v>8.6019563739205326E-3</v>
      </c>
      <c r="Z287" s="5">
        <f t="shared" si="463"/>
        <v>1.0888232956028943E-2</v>
      </c>
      <c r="AA287" s="5">
        <f t="shared" si="464"/>
        <v>1.1408041385131684E-2</v>
      </c>
      <c r="AB287" s="5">
        <f t="shared" si="465"/>
        <v>5.9763328342830541E-3</v>
      </c>
      <c r="AC287" s="5">
        <f t="shared" si="466"/>
        <v>9.9492909472933909E-5</v>
      </c>
      <c r="AD287" s="5">
        <f t="shared" si="467"/>
        <v>8.5042980967621334E-3</v>
      </c>
      <c r="AE287" s="5">
        <f t="shared" si="468"/>
        <v>6.1905566097632406E-3</v>
      </c>
      <c r="AF287" s="5">
        <f t="shared" si="469"/>
        <v>2.2531542699140671E-3</v>
      </c>
      <c r="AG287" s="5">
        <f t="shared" si="470"/>
        <v>5.4671488462770649E-4</v>
      </c>
      <c r="AH287" s="5">
        <f t="shared" si="471"/>
        <v>1.9814751825388719E-3</v>
      </c>
      <c r="AI287" s="5">
        <f t="shared" si="472"/>
        <v>2.0760715698591196E-3</v>
      </c>
      <c r="AJ287" s="5">
        <f t="shared" si="473"/>
        <v>1.0875920125466309E-3</v>
      </c>
      <c r="AK287" s="5">
        <f t="shared" si="474"/>
        <v>3.7983802451007622E-4</v>
      </c>
      <c r="AL287" s="5">
        <f t="shared" si="475"/>
        <v>3.0352679130723958E-6</v>
      </c>
      <c r="AM287" s="5">
        <f t="shared" si="476"/>
        <v>1.782059311757091E-3</v>
      </c>
      <c r="AN287" s="5">
        <f t="shared" si="477"/>
        <v>1.297219232659332E-3</v>
      </c>
      <c r="AO287" s="5">
        <f t="shared" si="478"/>
        <v>4.7214414427151289E-4</v>
      </c>
      <c r="AP287" s="5">
        <f t="shared" si="479"/>
        <v>1.1456305269895794E-4</v>
      </c>
      <c r="AQ287" s="5">
        <f t="shared" si="480"/>
        <v>2.0848547847535113E-5</v>
      </c>
      <c r="AR287" s="5">
        <f t="shared" si="481"/>
        <v>2.8847611287327943E-4</v>
      </c>
      <c r="AS287" s="5">
        <f t="shared" si="482"/>
        <v>3.022480734542013E-4</v>
      </c>
      <c r="AT287" s="5">
        <f t="shared" si="483"/>
        <v>1.5833875636508211E-4</v>
      </c>
      <c r="AU287" s="5">
        <f t="shared" si="484"/>
        <v>5.5299303164491009E-5</v>
      </c>
      <c r="AV287" s="5">
        <f t="shared" si="485"/>
        <v>1.4484828291631657E-5</v>
      </c>
      <c r="AW287" s="5">
        <f t="shared" si="486"/>
        <v>6.4304214637366749E-8</v>
      </c>
      <c r="AX287" s="5">
        <f t="shared" si="487"/>
        <v>3.1118925145130061E-4</v>
      </c>
      <c r="AY287" s="5">
        <f t="shared" si="488"/>
        <v>2.265248296261606E-4</v>
      </c>
      <c r="AZ287" s="5">
        <f t="shared" si="489"/>
        <v>8.2447414552156158E-5</v>
      </c>
      <c r="BA287" s="5">
        <f t="shared" si="490"/>
        <v>2.0005389482919812E-5</v>
      </c>
      <c r="BB287" s="5">
        <f t="shared" si="491"/>
        <v>3.6406442567414511E-6</v>
      </c>
      <c r="BC287" s="5">
        <f t="shared" si="492"/>
        <v>5.3002879510886836E-7</v>
      </c>
      <c r="BD287" s="5">
        <f t="shared" si="493"/>
        <v>3.4998532251717316E-5</v>
      </c>
      <c r="BE287" s="5">
        <f t="shared" si="494"/>
        <v>3.6669375642388286E-5</v>
      </c>
      <c r="BF287" s="5">
        <f t="shared" si="495"/>
        <v>1.920999286958098E-5</v>
      </c>
      <c r="BG287" s="5">
        <f t="shared" si="496"/>
        <v>6.7090284392111992E-6</v>
      </c>
      <c r="BH287" s="5">
        <f t="shared" si="497"/>
        <v>1.7573300093236759E-6</v>
      </c>
      <c r="BI287" s="5">
        <f t="shared" si="498"/>
        <v>3.6824512397298968E-7</v>
      </c>
      <c r="BJ287" s="8">
        <f t="shared" si="499"/>
        <v>0.42461878382414597</v>
      </c>
      <c r="BK287" s="8">
        <f t="shared" si="500"/>
        <v>0.32559112507782983</v>
      </c>
      <c r="BL287" s="8">
        <f t="shared" si="501"/>
        <v>0.23900619004769486</v>
      </c>
      <c r="BM287" s="8">
        <f t="shared" si="502"/>
        <v>0.2627516145389025</v>
      </c>
      <c r="BN287" s="8">
        <f t="shared" si="503"/>
        <v>0.73712625684138555</v>
      </c>
    </row>
    <row r="288" spans="1:66" x14ac:dyDescent="0.25">
      <c r="A288" t="s">
        <v>122</v>
      </c>
      <c r="B288" t="s">
        <v>131</v>
      </c>
      <c r="C288" t="s">
        <v>138</v>
      </c>
      <c r="D288" s="11">
        <v>44442</v>
      </c>
      <c r="E288">
        <f>VLOOKUP(A288,home!$A$2:$E$405,3,FALSE)</f>
        <v>1.2585470085470101</v>
      </c>
      <c r="F288">
        <f>VLOOKUP(B288,home!$B$2:$E$405,3,FALSE)</f>
        <v>1.0900000000000001</v>
      </c>
      <c r="G288">
        <f>VLOOKUP(C288,away!$B$2:$E$405,4,FALSE)</f>
        <v>1.19</v>
      </c>
      <c r="H288">
        <f>VLOOKUP(A288,away!$A$2:$E$405,3,FALSE)</f>
        <v>1.1004273504273501</v>
      </c>
      <c r="I288">
        <f>VLOOKUP(C288,away!$B$2:$E$405,3,FALSE)</f>
        <v>1.03</v>
      </c>
      <c r="J288">
        <f>VLOOKUP(B288,home!$B$2:$E$405,4,FALSE)</f>
        <v>1.05</v>
      </c>
      <c r="K288" s="3">
        <f t="shared" si="448"/>
        <v>1.6324613247863267</v>
      </c>
      <c r="L288" s="3">
        <f t="shared" si="449"/>
        <v>1.1901121794871792</v>
      </c>
      <c r="M288" s="5">
        <f t="shared" si="450"/>
        <v>5.9452743774260172E-2</v>
      </c>
      <c r="N288" s="5">
        <f t="shared" si="451"/>
        <v>9.7054304863910798E-2</v>
      </c>
      <c r="O288" s="5">
        <f t="shared" si="452"/>
        <v>7.0755434469677581E-2</v>
      </c>
      <c r="P288" s="5">
        <f t="shared" si="453"/>
        <v>0.11550551029020199</v>
      </c>
      <c r="Q288" s="5">
        <f t="shared" si="454"/>
        <v>7.9218699547177931E-2</v>
      </c>
      <c r="R288" s="5">
        <f t="shared" si="455"/>
        <v>4.210345216363514E-2</v>
      </c>
      <c r="S288" s="5">
        <f t="shared" si="456"/>
        <v>5.6101375901410143E-2</v>
      </c>
      <c r="T288" s="5">
        <f t="shared" si="457"/>
        <v>9.4279139174231946E-2</v>
      </c>
      <c r="U288" s="5">
        <f t="shared" si="458"/>
        <v>6.8732257297125565E-2</v>
      </c>
      <c r="V288" s="5">
        <f t="shared" si="459"/>
        <v>1.2110492468661242E-2</v>
      </c>
      <c r="W288" s="5">
        <f t="shared" si="460"/>
        <v>4.3107154403545345E-2</v>
      </c>
      <c r="X288" s="5">
        <f t="shared" si="461"/>
        <v>5.13023494786937E-2</v>
      </c>
      <c r="Y288" s="5">
        <f t="shared" si="462"/>
        <v>3.0527775475450557E-2</v>
      </c>
      <c r="Z288" s="5">
        <f t="shared" si="463"/>
        <v>1.6702610406132672E-2</v>
      </c>
      <c r="AA288" s="5">
        <f t="shared" si="464"/>
        <v>2.7266365510985231E-2</v>
      </c>
      <c r="AB288" s="5">
        <f t="shared" si="465"/>
        <v>2.2255643582085583E-2</v>
      </c>
      <c r="AC288" s="5">
        <f t="shared" si="466"/>
        <v>1.4705257104803114E-3</v>
      </c>
      <c r="AD288" s="5">
        <f t="shared" si="467"/>
        <v>1.7592690596345096E-2</v>
      </c>
      <c r="AE288" s="5">
        <f t="shared" si="468"/>
        <v>2.0937275348659863E-2</v>
      </c>
      <c r="AF288" s="5">
        <f t="shared" si="469"/>
        <v>1.245885319885839E-2</v>
      </c>
      <c r="AG288" s="5">
        <f t="shared" si="470"/>
        <v>4.9424776448013918E-3</v>
      </c>
      <c r="AH288" s="5">
        <f t="shared" si="471"/>
        <v>4.9694950183919494E-3</v>
      </c>
      <c r="AI288" s="5">
        <f t="shared" si="472"/>
        <v>8.1125084212431715E-3</v>
      </c>
      <c r="AJ288" s="5">
        <f t="shared" si="473"/>
        <v>6.621678122341431E-3</v>
      </c>
      <c r="AK288" s="5">
        <f t="shared" si="474"/>
        <v>3.6032111466353755E-3</v>
      </c>
      <c r="AL288" s="5">
        <f t="shared" si="475"/>
        <v>1.1427820605139346E-4</v>
      </c>
      <c r="AM288" s="5">
        <f t="shared" si="476"/>
        <v>5.7438773994930902E-3</v>
      </c>
      <c r="AN288" s="5">
        <f t="shared" si="477"/>
        <v>6.8358584506178714E-3</v>
      </c>
      <c r="AO288" s="5">
        <f t="shared" si="478"/>
        <v>4.0677191996653442E-3</v>
      </c>
      <c r="AP288" s="5">
        <f t="shared" si="479"/>
        <v>1.6136807207518559E-3</v>
      </c>
      <c r="AQ288" s="5">
        <f t="shared" si="480"/>
        <v>4.8011526989260835E-4</v>
      </c>
      <c r="AR288" s="5">
        <f t="shared" si="481"/>
        <v>1.1828513094578241E-3</v>
      </c>
      <c r="AS288" s="5">
        <f t="shared" si="482"/>
        <v>1.9309590156627609E-3</v>
      </c>
      <c r="AT288" s="5">
        <f t="shared" si="483"/>
        <v>1.5761079564084663E-3</v>
      </c>
      <c r="AU288" s="5">
        <f t="shared" si="484"/>
        <v>8.5764509417494473E-4</v>
      </c>
      <c r="AV288" s="5">
        <f t="shared" si="485"/>
        <v>3.5001811165833114E-4</v>
      </c>
      <c r="AW288" s="5">
        <f t="shared" si="486"/>
        <v>6.1672522798265835E-6</v>
      </c>
      <c r="AX288" s="5">
        <f t="shared" si="487"/>
        <v>1.5627762848311221E-3</v>
      </c>
      <c r="AY288" s="5">
        <f t="shared" si="488"/>
        <v>1.8598790903912434E-3</v>
      </c>
      <c r="AZ288" s="5">
        <f t="shared" si="489"/>
        <v>1.1067323789240777E-3</v>
      </c>
      <c r="BA288" s="5">
        <f t="shared" si="490"/>
        <v>4.3904522786345499E-4</v>
      </c>
      <c r="BB288" s="5">
        <f t="shared" si="491"/>
        <v>1.306282682565054E-4</v>
      </c>
      <c r="BC288" s="5">
        <f t="shared" si="492"/>
        <v>3.1092458607477108E-5</v>
      </c>
      <c r="BD288" s="5">
        <f t="shared" si="493"/>
        <v>2.3462095831801929E-4</v>
      </c>
      <c r="BE288" s="5">
        <f t="shared" si="494"/>
        <v>3.8300964043847132E-4</v>
      </c>
      <c r="BF288" s="5">
        <f t="shared" si="495"/>
        <v>3.1262421251806083E-4</v>
      </c>
      <c r="BG288" s="5">
        <f t="shared" si="496"/>
        <v>1.7011564537583853E-4</v>
      </c>
      <c r="BH288" s="5">
        <f t="shared" si="497"/>
        <v>6.9426802954280589E-5</v>
      </c>
      <c r="BI288" s="5">
        <f t="shared" si="498"/>
        <v>2.2667314145284816E-5</v>
      </c>
      <c r="BJ288" s="8">
        <f t="shared" si="499"/>
        <v>0.47529212448096969</v>
      </c>
      <c r="BK288" s="8">
        <f t="shared" si="500"/>
        <v>0.2466148054414565</v>
      </c>
      <c r="BL288" s="8">
        <f t="shared" si="501"/>
        <v>0.26151009179323331</v>
      </c>
      <c r="BM288" s="8">
        <f t="shared" si="502"/>
        <v>0.53417577517481707</v>
      </c>
      <c r="BN288" s="8">
        <f t="shared" si="503"/>
        <v>0.46409014510886359</v>
      </c>
    </row>
    <row r="289" spans="1:66" x14ac:dyDescent="0.25">
      <c r="A289" t="s">
        <v>122</v>
      </c>
      <c r="B289" t="s">
        <v>135</v>
      </c>
      <c r="C289" t="s">
        <v>129</v>
      </c>
      <c r="D289" s="11">
        <v>44442</v>
      </c>
      <c r="E289">
        <f>VLOOKUP(A289,home!$A$2:$E$405,3,FALSE)</f>
        <v>1.2585470085470101</v>
      </c>
      <c r="F289">
        <f>VLOOKUP(B289,home!$B$2:$E$405,3,FALSE)</f>
        <v>0.63</v>
      </c>
      <c r="G289">
        <f>VLOOKUP(C289,away!$B$2:$E$405,4,FALSE)</f>
        <v>1.1499999999999999</v>
      </c>
      <c r="H289">
        <f>VLOOKUP(A289,away!$A$2:$E$405,3,FALSE)</f>
        <v>1.1004273504273501</v>
      </c>
      <c r="I289">
        <f>VLOOKUP(C289,away!$B$2:$E$405,3,FALSE)</f>
        <v>0.4</v>
      </c>
      <c r="J289">
        <f>VLOOKUP(B289,home!$B$2:$E$405,4,FALSE)</f>
        <v>0.91</v>
      </c>
      <c r="K289" s="3">
        <f t="shared" si="448"/>
        <v>0.91181730769230862</v>
      </c>
      <c r="L289" s="3">
        <f t="shared" si="449"/>
        <v>0.40055555555555544</v>
      </c>
      <c r="M289" s="5">
        <f t="shared" si="450"/>
        <v>0.26918056929711037</v>
      </c>
      <c r="N289" s="5">
        <f t="shared" si="451"/>
        <v>0.24544350197957412</v>
      </c>
      <c r="O289" s="5">
        <f t="shared" si="452"/>
        <v>0.10782177247956475</v>
      </c>
      <c r="P289" s="5">
        <f t="shared" si="453"/>
        <v>9.831375829292939E-2</v>
      </c>
      <c r="Q289" s="5">
        <f t="shared" si="454"/>
        <v>0.11189981658279353</v>
      </c>
      <c r="R289" s="5">
        <f t="shared" si="455"/>
        <v>2.1594304988268375E-2</v>
      </c>
      <c r="S289" s="5">
        <f t="shared" si="456"/>
        <v>8.9768692210209777E-3</v>
      </c>
      <c r="T289" s="5">
        <f t="shared" si="457"/>
        <v>4.4822093197885618E-2</v>
      </c>
      <c r="U289" s="5">
        <f t="shared" si="458"/>
        <v>1.969006103588946E-2</v>
      </c>
      <c r="V289" s="5">
        <f t="shared" si="459"/>
        <v>3.6429480657093025E-4</v>
      </c>
      <c r="W289" s="5">
        <f t="shared" si="460"/>
        <v>3.4010729829261982E-2</v>
      </c>
      <c r="X289" s="5">
        <f t="shared" si="461"/>
        <v>1.3623186781609934E-2</v>
      </c>
      <c r="Y289" s="5">
        <f t="shared" si="462"/>
        <v>2.7284215748724326E-3</v>
      </c>
      <c r="Z289" s="5">
        <f t="shared" si="463"/>
        <v>2.8832396104706468E-3</v>
      </c>
      <c r="AA289" s="5">
        <f t="shared" si="464"/>
        <v>2.6289877790511658E-3</v>
      </c>
      <c r="AB289" s="5">
        <f t="shared" si="465"/>
        <v>1.1985782793252078E-3</v>
      </c>
      <c r="AC289" s="5">
        <f t="shared" si="466"/>
        <v>8.3157914346551005E-6</v>
      </c>
      <c r="AD289" s="5">
        <f t="shared" si="467"/>
        <v>7.7528930263920373E-3</v>
      </c>
      <c r="AE289" s="5">
        <f t="shared" si="468"/>
        <v>3.1054643733492539E-3</v>
      </c>
      <c r="AF289" s="5">
        <f t="shared" si="469"/>
        <v>6.2195550366244757E-4</v>
      </c>
      <c r="AG289" s="5">
        <f t="shared" si="470"/>
        <v>8.3042577433448993E-5</v>
      </c>
      <c r="AH289" s="5">
        <f t="shared" si="471"/>
        <v>2.8872441099296337E-4</v>
      </c>
      <c r="AI289" s="5">
        <f t="shared" si="472"/>
        <v>2.6326391509665147E-4</v>
      </c>
      <c r="AJ289" s="5">
        <f t="shared" si="473"/>
        <v>1.2002429713798262E-4</v>
      </c>
      <c r="AK289" s="5">
        <f t="shared" si="474"/>
        <v>3.6480077158005655E-5</v>
      </c>
      <c r="AL289" s="5">
        <f t="shared" si="475"/>
        <v>1.2148822052883161E-7</v>
      </c>
      <c r="AM289" s="5">
        <f t="shared" si="476"/>
        <v>1.4138444092302528E-3</v>
      </c>
      <c r="AN289" s="5">
        <f t="shared" si="477"/>
        <v>5.6632323280834008E-4</v>
      </c>
      <c r="AO289" s="5">
        <f t="shared" si="478"/>
        <v>1.1342195857078138E-4</v>
      </c>
      <c r="AP289" s="5">
        <f t="shared" si="479"/>
        <v>1.5143931875839508E-5</v>
      </c>
      <c r="AQ289" s="5">
        <f t="shared" si="480"/>
        <v>1.5164965114555953E-6</v>
      </c>
      <c r="AR289" s="5">
        <f t="shared" si="481"/>
        <v>2.3130033369547404E-5</v>
      </c>
      <c r="AS289" s="5">
        <f t="shared" si="482"/>
        <v>2.1090364753853972E-5</v>
      </c>
      <c r="AT289" s="5">
        <f t="shared" si="483"/>
        <v>9.6152798040539434E-6</v>
      </c>
      <c r="AU289" s="5">
        <f t="shared" si="484"/>
        <v>2.9224595145468981E-6</v>
      </c>
      <c r="AV289" s="5">
        <f t="shared" si="485"/>
        <v>6.6618729159848101E-7</v>
      </c>
      <c r="AW289" s="5">
        <f t="shared" si="486"/>
        <v>1.2325435156880778E-9</v>
      </c>
      <c r="AX289" s="5">
        <f t="shared" si="487"/>
        <v>2.1486130045335854E-4</v>
      </c>
      <c r="AY289" s="5">
        <f t="shared" si="488"/>
        <v>8.6063887570484143E-5</v>
      </c>
      <c r="AZ289" s="5">
        <f t="shared" si="489"/>
        <v>1.7236684149533069E-5</v>
      </c>
      <c r="BA289" s="5">
        <f t="shared" si="490"/>
        <v>2.3014165318172848E-6</v>
      </c>
      <c r="BB289" s="5">
        <f t="shared" si="491"/>
        <v>2.3046129436670311E-7</v>
      </c>
      <c r="BC289" s="5">
        <f t="shared" si="492"/>
        <v>1.8462510359821443E-8</v>
      </c>
      <c r="BD289" s="5">
        <f t="shared" si="493"/>
        <v>1.5441438943929311E-6</v>
      </c>
      <c r="BE289" s="5">
        <f t="shared" si="494"/>
        <v>1.407977128474879E-6</v>
      </c>
      <c r="BF289" s="5">
        <f t="shared" si="495"/>
        <v>6.4190895728915591E-7</v>
      </c>
      <c r="BG289" s="5">
        <f t="shared" si="496"/>
        <v>1.9510123240632508E-7</v>
      </c>
      <c r="BH289" s="5">
        <f t="shared" si="497"/>
        <v>4.4474170115046675E-8</v>
      </c>
      <c r="BI289" s="5">
        <f t="shared" si="498"/>
        <v>8.1104636112303219E-9</v>
      </c>
      <c r="BJ289" s="8">
        <f t="shared" si="499"/>
        <v>0.46652206766834142</v>
      </c>
      <c r="BK289" s="8">
        <f t="shared" si="500"/>
        <v>0.37692999278485734</v>
      </c>
      <c r="BL289" s="8">
        <f t="shared" si="501"/>
        <v>0.15370346330306447</v>
      </c>
      <c r="BM289" s="8">
        <f t="shared" si="502"/>
        <v>0.14569897709146634</v>
      </c>
      <c r="BN289" s="8">
        <f t="shared" si="503"/>
        <v>0.85425372362024066</v>
      </c>
    </row>
    <row r="290" spans="1:66" x14ac:dyDescent="0.25">
      <c r="A290" t="s">
        <v>122</v>
      </c>
      <c r="B290" t="s">
        <v>137</v>
      </c>
      <c r="C290" t="s">
        <v>141</v>
      </c>
      <c r="D290" s="11">
        <v>44442</v>
      </c>
      <c r="E290">
        <f>VLOOKUP(A290,home!$A$2:$E$405,3,FALSE)</f>
        <v>1.2585470085470101</v>
      </c>
      <c r="F290">
        <f>VLOOKUP(B290,home!$B$2:$E$405,3,FALSE)</f>
        <v>1.03</v>
      </c>
      <c r="G290">
        <f>VLOOKUP(C290,away!$B$2:$E$405,4,FALSE)</f>
        <v>0.75</v>
      </c>
      <c r="H290">
        <f>VLOOKUP(A290,away!$A$2:$E$405,3,FALSE)</f>
        <v>1.1004273504273501</v>
      </c>
      <c r="I290">
        <f>VLOOKUP(C290,away!$B$2:$E$405,3,FALSE)</f>
        <v>0.48</v>
      </c>
      <c r="J290">
        <f>VLOOKUP(B290,home!$B$2:$E$405,4,FALSE)</f>
        <v>0.82</v>
      </c>
      <c r="K290" s="3">
        <f t="shared" si="448"/>
        <v>0.97222756410256528</v>
      </c>
      <c r="L290" s="3">
        <f t="shared" si="449"/>
        <v>0.43312820512820494</v>
      </c>
      <c r="M290" s="5">
        <f t="shared" si="450"/>
        <v>0.24527977793042274</v>
      </c>
      <c r="N290" s="5">
        <f t="shared" si="451"/>
        <v>0.23846776102091308</v>
      </c>
      <c r="O290" s="5">
        <f t="shared" si="452"/>
        <v>0.1062375899692487</v>
      </c>
      <c r="P290" s="5">
        <f t="shared" si="453"/>
        <v>0.10328711331192979</v>
      </c>
      <c r="Q290" s="5">
        <f t="shared" si="454"/>
        <v>0.11592246520717746</v>
      </c>
      <c r="R290" s="5">
        <f t="shared" si="455"/>
        <v>2.3007248330263436E-2</v>
      </c>
      <c r="S290" s="5">
        <f t="shared" si="456"/>
        <v>1.0873529675301667E-2</v>
      </c>
      <c r="T290" s="5">
        <f t="shared" si="457"/>
        <v>5.0209289289221561E-2</v>
      </c>
      <c r="U290" s="5">
        <f t="shared" si="458"/>
        <v>2.2368281000834832E-2</v>
      </c>
      <c r="V290" s="5">
        <f t="shared" si="459"/>
        <v>5.0875938088594454E-4</v>
      </c>
      <c r="W290" s="5">
        <f t="shared" si="460"/>
        <v>3.756767199104618E-2</v>
      </c>
      <c r="X290" s="5">
        <f t="shared" si="461"/>
        <v>1.627161834032697E-2</v>
      </c>
      <c r="Y290" s="5">
        <f t="shared" si="462"/>
        <v>3.5238484231384999E-3</v>
      </c>
      <c r="Z290" s="5">
        <f t="shared" si="463"/>
        <v>3.3216960580752975E-3</v>
      </c>
      <c r="AA290" s="5">
        <f t="shared" si="464"/>
        <v>3.2294444672316398E-3</v>
      </c>
      <c r="AB290" s="5">
        <f t="shared" si="465"/>
        <v>1.5698774638905615E-3</v>
      </c>
      <c r="AC290" s="5">
        <f t="shared" si="466"/>
        <v>1.3389884875920113E-5</v>
      </c>
      <c r="AD290" s="5">
        <f t="shared" si="467"/>
        <v>9.1310815572147475E-3</v>
      </c>
      <c r="AE290" s="5">
        <f t="shared" si="468"/>
        <v>3.9549289657556785E-3</v>
      </c>
      <c r="AF290" s="5">
        <f t="shared" si="469"/>
        <v>8.5649564217365223E-4</v>
      </c>
      <c r="AG290" s="5">
        <f t="shared" si="470"/>
        <v>1.2365747339826774E-4</v>
      </c>
      <c r="AH290" s="5">
        <f t="shared" si="471"/>
        <v>3.5968006290389674E-4</v>
      </c>
      <c r="AI290" s="5">
        <f t="shared" si="472"/>
        <v>3.4969087141331298E-4</v>
      </c>
      <c r="AJ290" s="5">
        <f t="shared" si="473"/>
        <v>1.6998955205153429E-4</v>
      </c>
      <c r="AK290" s="5">
        <f t="shared" si="474"/>
        <v>5.5089509371316475E-5</v>
      </c>
      <c r="AL290" s="5">
        <f t="shared" si="475"/>
        <v>2.255387815631773E-7</v>
      </c>
      <c r="AM290" s="5">
        <f t="shared" si="476"/>
        <v>1.7754978359985512E-3</v>
      </c>
      <c r="AN290" s="5">
        <f t="shared" si="477"/>
        <v>7.6901819091506447E-4</v>
      </c>
      <c r="AO290" s="5">
        <f t="shared" si="478"/>
        <v>1.6654173437099051E-4</v>
      </c>
      <c r="AP290" s="5">
        <f t="shared" si="479"/>
        <v>2.4044640829015133E-5</v>
      </c>
      <c r="AQ290" s="5">
        <f t="shared" si="480"/>
        <v>2.6036030313059191E-6</v>
      </c>
      <c r="AR290" s="5">
        <f t="shared" si="481"/>
        <v>3.1157516013192929E-5</v>
      </c>
      <c r="AS290" s="5">
        <f t="shared" si="482"/>
        <v>3.0292195896993235E-5</v>
      </c>
      <c r="AT290" s="5">
        <f t="shared" si="483"/>
        <v>1.4725453914125724E-5</v>
      </c>
      <c r="AU290" s="5">
        <f t="shared" si="484"/>
        <v>4.7721640630783467E-6</v>
      </c>
      <c r="AV290" s="5">
        <f t="shared" si="485"/>
        <v>1.1599073606361153E-6</v>
      </c>
      <c r="AW290" s="5">
        <f t="shared" si="486"/>
        <v>2.6381721092481614E-9</v>
      </c>
      <c r="AX290" s="5">
        <f t="shared" si="487"/>
        <v>2.8769798936037445E-4</v>
      </c>
      <c r="AY290" s="5">
        <f t="shared" si="488"/>
        <v>1.2461011375065239E-4</v>
      </c>
      <c r="AZ290" s="5">
        <f t="shared" si="489"/>
        <v>2.6986077454820751E-5</v>
      </c>
      <c r="BA290" s="5">
        <f t="shared" si="490"/>
        <v>3.8961437638190769E-6</v>
      </c>
      <c r="BB290" s="5">
        <f t="shared" si="491"/>
        <v>4.2188243883610127E-7</v>
      </c>
      <c r="BC290" s="5">
        <f t="shared" si="492"/>
        <v>3.6545836701638057E-8</v>
      </c>
      <c r="BD290" s="5">
        <f t="shared" si="493"/>
        <v>2.2491998311745929E-6</v>
      </c>
      <c r="BE290" s="5">
        <f t="shared" si="494"/>
        <v>2.1867340730427756E-6</v>
      </c>
      <c r="BF290" s="5">
        <f t="shared" si="495"/>
        <v>1.0630015705872291E-6</v>
      </c>
      <c r="BG290" s="5">
        <f t="shared" si="496"/>
        <v>3.444931425364077E-7</v>
      </c>
      <c r="BH290" s="5">
        <f t="shared" si="497"/>
        <v>8.3731432204552345E-8</v>
      </c>
      <c r="BI290" s="5">
        <f t="shared" si="498"/>
        <v>1.6281201274210211E-8</v>
      </c>
      <c r="BJ290" s="8">
        <f t="shared" si="499"/>
        <v>0.47921017266811616</v>
      </c>
      <c r="BK290" s="8">
        <f t="shared" si="500"/>
        <v>0.36008740583594823</v>
      </c>
      <c r="BL290" s="8">
        <f t="shared" si="501"/>
        <v>0.15743494190570803</v>
      </c>
      <c r="BM290" s="8">
        <f t="shared" si="502"/>
        <v>0.16772765322231412</v>
      </c>
      <c r="BN290" s="8">
        <f t="shared" si="503"/>
        <v>0.83220195576995515</v>
      </c>
    </row>
    <row r="291" spans="1:66" x14ac:dyDescent="0.25">
      <c r="A291" t="s">
        <v>122</v>
      </c>
      <c r="B291" t="s">
        <v>401</v>
      </c>
      <c r="C291" t="s">
        <v>126</v>
      </c>
      <c r="D291" s="11">
        <v>44442</v>
      </c>
      <c r="E291">
        <f>VLOOKUP(A291,home!$A$2:$E$405,3,FALSE)</f>
        <v>1.2585470085470101</v>
      </c>
      <c r="F291">
        <f>VLOOKUP(B291,home!$B$2:$E$405,3,FALSE)</f>
        <v>0.99</v>
      </c>
      <c r="G291">
        <f>VLOOKUP(C291,away!$B$2:$E$405,4,FALSE)</f>
        <v>0.64</v>
      </c>
      <c r="H291">
        <f>VLOOKUP(A291,away!$A$2:$E$405,3,FALSE)</f>
        <v>1.1004273504273501</v>
      </c>
      <c r="I291">
        <f>VLOOKUP(C291,away!$B$2:$E$405,3,FALSE)</f>
        <v>0.91</v>
      </c>
      <c r="J291">
        <f>VLOOKUP(B291,home!$B$2:$E$405,4,FALSE)</f>
        <v>1.32</v>
      </c>
      <c r="K291" s="3">
        <f t="shared" si="448"/>
        <v>0.79741538461538553</v>
      </c>
      <c r="L291" s="3">
        <f t="shared" si="449"/>
        <v>1.3218333333333332</v>
      </c>
      <c r="M291" s="5">
        <f t="shared" si="450"/>
        <v>0.12012184000243732</v>
      </c>
      <c r="N291" s="5">
        <f t="shared" si="451"/>
        <v>9.5787003246251362E-2</v>
      </c>
      <c r="O291" s="5">
        <f t="shared" si="452"/>
        <v>0.158781052176555</v>
      </c>
      <c r="P291" s="5">
        <f t="shared" si="453"/>
        <v>0.12661445379100322</v>
      </c>
      <c r="Q291" s="5">
        <f t="shared" si="454"/>
        <v>3.8191015017382347E-2</v>
      </c>
      <c r="R291" s="5">
        <f t="shared" si="455"/>
        <v>0.10494104373435485</v>
      </c>
      <c r="S291" s="5">
        <f t="shared" si="456"/>
        <v>3.336449872160803E-2</v>
      </c>
      <c r="T291" s="5">
        <f t="shared" si="457"/>
        <v>5.0482156683809877E-2</v>
      </c>
      <c r="U291" s="5">
        <f t="shared" si="458"/>
        <v>8.3681602751370571E-2</v>
      </c>
      <c r="V291" s="5">
        <f t="shared" si="459"/>
        <v>3.9075397497900736E-3</v>
      </c>
      <c r="W291" s="5">
        <f t="shared" si="460"/>
        <v>1.0151367642979307E-2</v>
      </c>
      <c r="X291" s="5">
        <f t="shared" si="461"/>
        <v>1.3418416129411474E-2</v>
      </c>
      <c r="Y291" s="5">
        <f t="shared" si="462"/>
        <v>8.8684548601968699E-3</v>
      </c>
      <c r="Z291" s="5">
        <f t="shared" si="463"/>
        <v>4.623818988095376E-2</v>
      </c>
      <c r="AA291" s="5">
        <f t="shared" si="464"/>
        <v>3.6871043967839974E-2</v>
      </c>
      <c r="AB291" s="5">
        <f t="shared" si="465"/>
        <v>1.4700768853392948E-2</v>
      </c>
      <c r="AC291" s="5">
        <f t="shared" si="466"/>
        <v>2.5742144969030271E-4</v>
      </c>
      <c r="AD291" s="5">
        <f t="shared" si="467"/>
        <v>2.0237141833496304E-3</v>
      </c>
      <c r="AE291" s="5">
        <f t="shared" si="468"/>
        <v>2.6750128646909855E-3</v>
      </c>
      <c r="AF291" s="5">
        <f t="shared" si="469"/>
        <v>1.7679605858220179E-3</v>
      </c>
      <c r="AG291" s="5">
        <f t="shared" si="470"/>
        <v>7.7898307811968956E-4</v>
      </c>
      <c r="AH291" s="5">
        <f t="shared" si="471"/>
        <v>1.5279795164410194E-2</v>
      </c>
      <c r="AI291" s="5">
        <f t="shared" si="472"/>
        <v>1.2184343737872463E-2</v>
      </c>
      <c r="AJ291" s="5">
        <f t="shared" si="473"/>
        <v>4.8579915740108162E-3</v>
      </c>
      <c r="AK291" s="5">
        <f t="shared" si="474"/>
        <v>1.2912790731493793E-3</v>
      </c>
      <c r="AL291" s="5">
        <f t="shared" si="475"/>
        <v>1.0853405590844944E-5</v>
      </c>
      <c r="AM291" s="5">
        <f t="shared" si="476"/>
        <v>3.2274816477347149E-4</v>
      </c>
      <c r="AN291" s="5">
        <f t="shared" si="477"/>
        <v>4.2661928246973352E-4</v>
      </c>
      <c r="AO291" s="5">
        <f t="shared" si="478"/>
        <v>2.8195979410562151E-4</v>
      </c>
      <c r="AP291" s="5">
        <f t="shared" si="479"/>
        <v>1.2423461816953791E-4</v>
      </c>
      <c r="AQ291" s="5">
        <f t="shared" si="480"/>
        <v>4.1054364862608588E-5</v>
      </c>
      <c r="AR291" s="5">
        <f t="shared" si="481"/>
        <v>4.0394685149645702E-3</v>
      </c>
      <c r="AS291" s="5">
        <f t="shared" si="482"/>
        <v>3.2211343395022133E-3</v>
      </c>
      <c r="AT291" s="5">
        <f t="shared" si="483"/>
        <v>1.2842910391159912E-3</v>
      </c>
      <c r="AU291" s="5">
        <f t="shared" si="484"/>
        <v>3.4137114430492389E-4</v>
      </c>
      <c r="AV291" s="5">
        <f t="shared" si="485"/>
        <v>6.8053650583126279E-5</v>
      </c>
      <c r="AW291" s="5">
        <f t="shared" si="486"/>
        <v>3.177787423144628E-7</v>
      </c>
      <c r="AX291" s="5">
        <f t="shared" si="487"/>
        <v>4.2894058657791236E-5</v>
      </c>
      <c r="AY291" s="5">
        <f t="shared" si="488"/>
        <v>5.6698796535823694E-5</v>
      </c>
      <c r="AZ291" s="5">
        <f t="shared" si="489"/>
        <v>3.7473179610468159E-5</v>
      </c>
      <c r="BA291" s="5">
        <f t="shared" si="490"/>
        <v>1.6511099305034595E-5</v>
      </c>
      <c r="BB291" s="5">
        <f t="shared" si="491"/>
        <v>5.4562303578428963E-6</v>
      </c>
      <c r="BC291" s="5">
        <f t="shared" si="492"/>
        <v>1.4424454322683987E-6</v>
      </c>
      <c r="BD291" s="5">
        <f t="shared" si="493"/>
        <v>8.8991735533844405E-4</v>
      </c>
      <c r="BE291" s="5">
        <f t="shared" si="494"/>
        <v>7.0963379018311207E-4</v>
      </c>
      <c r="BF291" s="5">
        <f t="shared" si="495"/>
        <v>2.8293645086746995E-4</v>
      </c>
      <c r="BG291" s="5">
        <f t="shared" si="496"/>
        <v>7.5205959596731919E-5</v>
      </c>
      <c r="BH291" s="5">
        <f t="shared" si="497"/>
        <v>1.4992597299299279E-5</v>
      </c>
      <c r="BI291" s="5">
        <f t="shared" si="498"/>
        <v>2.3910655483608663E-6</v>
      </c>
      <c r="BJ291" s="8">
        <f t="shared" si="499"/>
        <v>0.22550117632629371</v>
      </c>
      <c r="BK291" s="8">
        <f t="shared" si="500"/>
        <v>0.28433330591665562</v>
      </c>
      <c r="BL291" s="8">
        <f t="shared" si="501"/>
        <v>0.44351831694026034</v>
      </c>
      <c r="BM291" s="8">
        <f t="shared" si="502"/>
        <v>0.35509820007838588</v>
      </c>
      <c r="BN291" s="8">
        <f t="shared" si="503"/>
        <v>0.64443640796798407</v>
      </c>
    </row>
    <row r="292" spans="1:66" x14ac:dyDescent="0.25">
      <c r="A292" t="s">
        <v>122</v>
      </c>
      <c r="B292" t="s">
        <v>139</v>
      </c>
      <c r="C292" t="s">
        <v>127</v>
      </c>
      <c r="D292" s="11">
        <v>44442</v>
      </c>
      <c r="E292">
        <f>VLOOKUP(A292,home!$A$2:$E$405,3,FALSE)</f>
        <v>1.2585470085470101</v>
      </c>
      <c r="F292">
        <f>VLOOKUP(B292,home!$B$2:$E$405,3,FALSE)</f>
        <v>0.88</v>
      </c>
      <c r="G292">
        <f>VLOOKUP(C292,away!$B$2:$E$405,4,FALSE)</f>
        <v>1.1100000000000001</v>
      </c>
      <c r="H292">
        <f>VLOOKUP(A292,away!$A$2:$E$405,3,FALSE)</f>
        <v>1.1004273504273501</v>
      </c>
      <c r="I292">
        <f>VLOOKUP(C292,away!$B$2:$E$405,3,FALSE)</f>
        <v>0.95</v>
      </c>
      <c r="J292">
        <f>VLOOKUP(B292,home!$B$2:$E$405,4,FALSE)</f>
        <v>0.81</v>
      </c>
      <c r="K292" s="3">
        <f t="shared" si="448"/>
        <v>1.2293487179487195</v>
      </c>
      <c r="L292" s="3">
        <f t="shared" si="449"/>
        <v>0.84677884615384591</v>
      </c>
      <c r="M292" s="5">
        <f t="shared" si="450"/>
        <v>0.12541493435899018</v>
      </c>
      <c r="N292" s="5">
        <f t="shared" si="451"/>
        <v>0.15417868876584739</v>
      </c>
      <c r="O292" s="5">
        <f t="shared" si="452"/>
        <v>0.10619871340696603</v>
      </c>
      <c r="P292" s="5">
        <f t="shared" si="453"/>
        <v>0.13055525217465719</v>
      </c>
      <c r="Q292" s="5">
        <f t="shared" si="454"/>
        <v>9.4769686684654589E-2</v>
      </c>
      <c r="R292" s="5">
        <f t="shared" si="455"/>
        <v>4.4963412000886827E-2</v>
      </c>
      <c r="S292" s="5">
        <f t="shared" si="456"/>
        <v>3.3976563392361471E-2</v>
      </c>
      <c r="T292" s="5">
        <f t="shared" si="457"/>
        <v>8.0248965941193309E-2</v>
      </c>
      <c r="U292" s="5">
        <f t="shared" si="458"/>
        <v>5.5275712897890288E-2</v>
      </c>
      <c r="V292" s="5">
        <f t="shared" si="459"/>
        <v>3.9299048256537334E-3</v>
      </c>
      <c r="W292" s="5">
        <f t="shared" si="460"/>
        <v>3.8834997608727301E-2</v>
      </c>
      <c r="X292" s="5">
        <f t="shared" si="461"/>
        <v>3.2884654465505467E-2</v>
      </c>
      <c r="Y292" s="5">
        <f t="shared" si="462"/>
        <v>1.3923014882234318E-2</v>
      </c>
      <c r="Z292" s="5">
        <f t="shared" si="463"/>
        <v>1.269135537775031E-2</v>
      </c>
      <c r="AA292" s="5">
        <f t="shared" si="464"/>
        <v>1.5602101462668931E-2</v>
      </c>
      <c r="AB292" s="5">
        <f t="shared" si="465"/>
        <v>9.5902117152189478E-3</v>
      </c>
      <c r="AC292" s="5">
        <f t="shared" si="466"/>
        <v>2.5568611413683624E-4</v>
      </c>
      <c r="AD292" s="5">
        <f t="shared" si="467"/>
        <v>1.1935438630457628E-2</v>
      </c>
      <c r="AE292" s="5">
        <f t="shared" si="468"/>
        <v>1.010667695183895E-2</v>
      </c>
      <c r="AF292" s="5">
        <f t="shared" si="469"/>
        <v>4.2790601238639264E-3</v>
      </c>
      <c r="AG292" s="5">
        <f t="shared" si="470"/>
        <v>1.2078058647694762E-3</v>
      </c>
      <c r="AH292" s="5">
        <f t="shared" si="471"/>
        <v>2.6866928157249538E-3</v>
      </c>
      <c r="AI292" s="5">
        <f t="shared" si="472"/>
        <v>3.3028823685335071E-3</v>
      </c>
      <c r="AJ292" s="5">
        <f t="shared" si="473"/>
        <v>2.0301971026460489E-3</v>
      </c>
      <c r="AK292" s="5">
        <f t="shared" si="474"/>
        <v>8.3194006844037477E-4</v>
      </c>
      <c r="AL292" s="5">
        <f t="shared" si="475"/>
        <v>1.064663160868606E-5</v>
      </c>
      <c r="AM292" s="5">
        <f t="shared" si="476"/>
        <v>2.9345632357017384E-3</v>
      </c>
      <c r="AN292" s="5">
        <f t="shared" si="477"/>
        <v>2.4849260706930145E-3</v>
      </c>
      <c r="AO292" s="5">
        <f t="shared" si="478"/>
        <v>1.0520914154595203E-3</v>
      </c>
      <c r="AP292" s="5">
        <f t="shared" si="479"/>
        <v>2.969629182770597E-4</v>
      </c>
      <c r="AQ292" s="5">
        <f t="shared" si="480"/>
        <v>6.2865479322281859E-5</v>
      </c>
      <c r="AR292" s="5">
        <f t="shared" si="481"/>
        <v>4.5500692849388078E-4</v>
      </c>
      <c r="AS292" s="5">
        <f t="shared" si="482"/>
        <v>5.5936218420173708E-4</v>
      </c>
      <c r="AT292" s="5">
        <f t="shared" si="483"/>
        <v>3.4382559200870055E-4</v>
      </c>
      <c r="AU292" s="5">
        <f t="shared" si="484"/>
        <v>1.4089385024461845E-4</v>
      </c>
      <c r="AV292" s="5">
        <f t="shared" si="485"/>
        <v>4.3301918541270163E-5</v>
      </c>
      <c r="AW292" s="5">
        <f t="shared" si="486"/>
        <v>3.078611015831828E-7</v>
      </c>
      <c r="AX292" s="5">
        <f t="shared" si="487"/>
        <v>6.0126692525823042E-4</v>
      </c>
      <c r="AY292" s="5">
        <f t="shared" si="488"/>
        <v>5.0914011320063511E-4</v>
      </c>
      <c r="AZ292" s="5">
        <f t="shared" si="489"/>
        <v>2.155645387933361E-4</v>
      </c>
      <c r="BA292" s="5">
        <f t="shared" si="490"/>
        <v>6.0845163810369028E-5</v>
      </c>
      <c r="BB292" s="5">
        <f t="shared" si="491"/>
        <v>1.2880599401346507E-5</v>
      </c>
      <c r="BC292" s="5">
        <f t="shared" si="492"/>
        <v>2.1814038197684232E-6</v>
      </c>
      <c r="BD292" s="5">
        <f t="shared" si="493"/>
        <v>6.4215040317008962E-5</v>
      </c>
      <c r="BE292" s="5">
        <f t="shared" si="494"/>
        <v>7.894267748674031E-5</v>
      </c>
      <c r="BF292" s="5">
        <f t="shared" si="495"/>
        <v>4.8524039679881727E-5</v>
      </c>
      <c r="BG292" s="5">
        <f t="shared" si="496"/>
        <v>1.988432199005179E-5</v>
      </c>
      <c r="BH292" s="5">
        <f t="shared" si="497"/>
        <v>6.1111914364374272E-6</v>
      </c>
      <c r="BI292" s="5">
        <f t="shared" si="498"/>
        <v>1.5025570715047074E-6</v>
      </c>
      <c r="BJ292" s="8">
        <f t="shared" si="499"/>
        <v>0.45060227778282963</v>
      </c>
      <c r="BK292" s="8">
        <f t="shared" si="500"/>
        <v>0.29465212761060877</v>
      </c>
      <c r="BL292" s="8">
        <f t="shared" si="501"/>
        <v>0.24224343414044774</v>
      </c>
      <c r="BM292" s="8">
        <f t="shared" si="502"/>
        <v>0.34359967526753532</v>
      </c>
      <c r="BN292" s="8">
        <f t="shared" si="503"/>
        <v>0.6560806873920022</v>
      </c>
    </row>
    <row r="293" spans="1:66" x14ac:dyDescent="0.25">
      <c r="A293" t="s">
        <v>122</v>
      </c>
      <c r="B293" t="s">
        <v>132</v>
      </c>
      <c r="C293" t="s">
        <v>144</v>
      </c>
      <c r="D293" s="11">
        <v>44442</v>
      </c>
      <c r="E293">
        <f>VLOOKUP(A293,home!$A$2:$E$405,3,FALSE)</f>
        <v>1.2585470085470101</v>
      </c>
      <c r="F293">
        <f>VLOOKUP(B293,home!$B$2:$E$405,3,FALSE)</f>
        <v>0.95</v>
      </c>
      <c r="G293">
        <f>VLOOKUP(C293,away!$B$2:$E$405,4,FALSE)</f>
        <v>1.23</v>
      </c>
      <c r="H293">
        <f>VLOOKUP(A293,away!$A$2:$E$405,3,FALSE)</f>
        <v>1.1004273504273501</v>
      </c>
      <c r="I293">
        <f>VLOOKUP(C293,away!$B$2:$E$405,3,FALSE)</f>
        <v>1.35</v>
      </c>
      <c r="J293">
        <f>VLOOKUP(B293,home!$B$2:$E$405,4,FALSE)</f>
        <v>0.95</v>
      </c>
      <c r="K293" s="3">
        <f t="shared" si="448"/>
        <v>1.4706121794871811</v>
      </c>
      <c r="L293" s="3">
        <f t="shared" si="449"/>
        <v>1.4112980769230765</v>
      </c>
      <c r="M293" s="5">
        <f t="shared" si="450"/>
        <v>5.6027633398514062E-2</v>
      </c>
      <c r="N293" s="5">
        <f t="shared" si="451"/>
        <v>8.2394920063697558E-2</v>
      </c>
      <c r="O293" s="5">
        <f t="shared" si="452"/>
        <v>7.9071691269874039E-2</v>
      </c>
      <c r="P293" s="5">
        <f t="shared" si="453"/>
        <v>0.11628379223412698</v>
      </c>
      <c r="Q293" s="5">
        <f t="shared" si="454"/>
        <v>6.0585486486773178E-2</v>
      </c>
      <c r="R293" s="5">
        <f t="shared" si="455"/>
        <v>5.5796862914114231E-2</v>
      </c>
      <c r="S293" s="5">
        <f t="shared" si="456"/>
        <v>6.033594280241468E-2</v>
      </c>
      <c r="T293" s="5">
        <f t="shared" si="457"/>
        <v>8.550418056823203E-2</v>
      </c>
      <c r="U293" s="5">
        <f t="shared" si="458"/>
        <v>8.2055546178673E-2</v>
      </c>
      <c r="V293" s="5">
        <f t="shared" si="459"/>
        <v>1.3913952041767996E-2</v>
      </c>
      <c r="W293" s="5">
        <f t="shared" si="460"/>
        <v>2.969925144253488E-2</v>
      </c>
      <c r="X293" s="5">
        <f t="shared" si="461"/>
        <v>4.1914496446904384E-2</v>
      </c>
      <c r="Y293" s="5">
        <f t="shared" si="462"/>
        <v>2.9576924115357645E-2</v>
      </c>
      <c r="Z293" s="5">
        <f t="shared" si="463"/>
        <v>2.6248668443009965E-2</v>
      </c>
      <c r="AA293" s="5">
        <f t="shared" si="464"/>
        <v>3.860161150761128E-2</v>
      </c>
      <c r="AB293" s="5">
        <f t="shared" si="465"/>
        <v>2.8384000015462846E-2</v>
      </c>
      <c r="AC293" s="5">
        <f t="shared" si="466"/>
        <v>1.8048762394534199E-3</v>
      </c>
      <c r="AD293" s="5">
        <f t="shared" si="467"/>
        <v>1.0919020223261007E-2</v>
      </c>
      <c r="AE293" s="5">
        <f t="shared" si="468"/>
        <v>1.5409992242972442E-2</v>
      </c>
      <c r="AF293" s="5">
        <f t="shared" si="469"/>
        <v>1.0874046208953268E-2</v>
      </c>
      <c r="AG293" s="5">
        <f t="shared" si="470"/>
        <v>5.1155068343561368E-3</v>
      </c>
      <c r="AH293" s="5">
        <f t="shared" si="471"/>
        <v>9.2611738238528637E-3</v>
      </c>
      <c r="AI293" s="5">
        <f t="shared" si="472"/>
        <v>1.3619595021705894E-2</v>
      </c>
      <c r="AJ293" s="5">
        <f t="shared" si="473"/>
        <v>1.0014571159301834E-2</v>
      </c>
      <c r="AK293" s="5">
        <f t="shared" si="474"/>
        <v>4.9091834397367784E-3</v>
      </c>
      <c r="AL293" s="5">
        <f t="shared" si="475"/>
        <v>1.4983881410381326E-4</v>
      </c>
      <c r="AM293" s="5">
        <f t="shared" si="476"/>
        <v>3.2115288256788959E-3</v>
      </c>
      <c r="AN293" s="5">
        <f t="shared" si="477"/>
        <v>4.532424455663652E-3</v>
      </c>
      <c r="AO293" s="5">
        <f t="shared" si="478"/>
        <v>3.1983009590386175E-3</v>
      </c>
      <c r="AP293" s="5">
        <f t="shared" si="479"/>
        <v>1.5045853309708099E-3</v>
      </c>
      <c r="AQ293" s="5">
        <f t="shared" si="480"/>
        <v>5.3085459604144437E-4</v>
      </c>
      <c r="AR293" s="5">
        <f t="shared" si="481"/>
        <v>2.6140553615307737E-3</v>
      </c>
      <c r="AS293" s="5">
        <f t="shared" si="482"/>
        <v>3.844261652520923E-3</v>
      </c>
      <c r="AT293" s="5">
        <f t="shared" si="483"/>
        <v>2.8267090036663942E-3</v>
      </c>
      <c r="AU293" s="5">
        <f t="shared" si="484"/>
        <v>1.3856642295526243E-3</v>
      </c>
      <c r="AV293" s="5">
        <f t="shared" si="485"/>
        <v>5.0944367316495265E-4</v>
      </c>
      <c r="AW293" s="5">
        <f t="shared" si="486"/>
        <v>8.6385078967905335E-6</v>
      </c>
      <c r="AX293" s="5">
        <f t="shared" si="487"/>
        <v>7.8715223430292369E-4</v>
      </c>
      <c r="AY293" s="5">
        <f t="shared" si="488"/>
        <v>1.1109064345174191E-3</v>
      </c>
      <c r="AZ293" s="5">
        <f t="shared" si="489"/>
        <v>7.8391005733795271E-4</v>
      </c>
      <c r="BA293" s="5">
        <f t="shared" si="490"/>
        <v>3.6877691880057026E-4</v>
      </c>
      <c r="BB293" s="5">
        <f t="shared" si="491"/>
        <v>1.3011353907921576E-4</v>
      </c>
      <c r="BC293" s="5">
        <f t="shared" si="492"/>
        <v>3.6725797496830514E-5</v>
      </c>
      <c r="BD293" s="5">
        <f t="shared" si="493"/>
        <v>6.1486855078313933E-4</v>
      </c>
      <c r="BE293" s="5">
        <f t="shared" si="494"/>
        <v>9.042331795653171E-4</v>
      </c>
      <c r="BF293" s="5">
        <f t="shared" si="495"/>
        <v>6.6488816348258737E-4</v>
      </c>
      <c r="BG293" s="5">
        <f t="shared" si="496"/>
        <v>3.2593087707145229E-4</v>
      </c>
      <c r="BH293" s="5">
        <f t="shared" si="497"/>
        <v>1.1982947937305424E-4</v>
      </c>
      <c r="BI293" s="5">
        <f t="shared" si="498"/>
        <v>3.5244538365524304E-5</v>
      </c>
      <c r="BJ293" s="8">
        <f t="shared" si="499"/>
        <v>0.3881891037819708</v>
      </c>
      <c r="BK293" s="8">
        <f t="shared" si="500"/>
        <v>0.24962694196489837</v>
      </c>
      <c r="BL293" s="8">
        <f t="shared" si="501"/>
        <v>0.33555936403940956</v>
      </c>
      <c r="BM293" s="8">
        <f t="shared" si="502"/>
        <v>0.54836142393556808</v>
      </c>
      <c r="BN293" s="8">
        <f t="shared" si="503"/>
        <v>0.45016038636710004</v>
      </c>
    </row>
    <row r="294" spans="1:66" x14ac:dyDescent="0.25">
      <c r="A294" t="s">
        <v>122</v>
      </c>
      <c r="B294" t="s">
        <v>124</v>
      </c>
      <c r="C294" t="s">
        <v>136</v>
      </c>
      <c r="D294" s="11">
        <v>44442</v>
      </c>
      <c r="E294">
        <f>VLOOKUP(A294,home!$A$2:$E$405,3,FALSE)</f>
        <v>1.2585470085470101</v>
      </c>
      <c r="F294">
        <f>VLOOKUP(B294,home!$B$2:$E$405,3,FALSE)</f>
        <v>0.87</v>
      </c>
      <c r="G294">
        <f>VLOOKUP(C294,away!$B$2:$E$405,4,FALSE)</f>
        <v>1.0900000000000001</v>
      </c>
      <c r="H294">
        <f>VLOOKUP(A294,away!$A$2:$E$405,3,FALSE)</f>
        <v>1.1004273504273501</v>
      </c>
      <c r="I294">
        <f>VLOOKUP(C294,away!$B$2:$E$405,3,FALSE)</f>
        <v>1.0900000000000001</v>
      </c>
      <c r="J294">
        <f>VLOOKUP(B294,home!$B$2:$E$405,4,FALSE)</f>
        <v>1.1399999999999999</v>
      </c>
      <c r="K294" s="3">
        <f t="shared" si="448"/>
        <v>1.1934801282051297</v>
      </c>
      <c r="L294" s="3">
        <f t="shared" si="449"/>
        <v>1.3673910256410253</v>
      </c>
      <c r="M294" s="5">
        <f t="shared" si="450"/>
        <v>7.7237425446452915E-2</v>
      </c>
      <c r="N294" s="5">
        <f t="shared" si="451"/>
        <v>9.2181332424066773E-2</v>
      </c>
      <c r="O294" s="5">
        <f t="shared" si="452"/>
        <v>0.10561376239909748</v>
      </c>
      <c r="P294" s="5">
        <f t="shared" si="453"/>
        <v>0.12604792668830098</v>
      </c>
      <c r="Q294" s="5">
        <f t="shared" si="454"/>
        <v>5.5008294219797457E-2</v>
      </c>
      <c r="R294" s="5">
        <f t="shared" si="455"/>
        <v>7.2207655444354743E-2</v>
      </c>
      <c r="S294" s="5">
        <f t="shared" si="456"/>
        <v>5.1426105060409392E-2</v>
      </c>
      <c r="T294" s="5">
        <f t="shared" si="457"/>
        <v>7.5217847851972122E-2</v>
      </c>
      <c r="U294" s="5">
        <f t="shared" si="458"/>
        <v>8.6178401877120323E-2</v>
      </c>
      <c r="V294" s="5">
        <f t="shared" si="459"/>
        <v>9.3250043012046858E-3</v>
      </c>
      <c r="W294" s="5">
        <f t="shared" si="460"/>
        <v>2.1883768679263123E-2</v>
      </c>
      <c r="X294" s="5">
        <f t="shared" si="461"/>
        <v>2.9923668899228546E-2</v>
      </c>
      <c r="Y294" s="5">
        <f t="shared" si="462"/>
        <v>2.0458678153529291E-2</v>
      </c>
      <c r="Z294" s="5">
        <f t="shared" si="463"/>
        <v>3.2912033345730007E-2</v>
      </c>
      <c r="AA294" s="5">
        <f t="shared" si="464"/>
        <v>3.927985777695335E-2</v>
      </c>
      <c r="AB294" s="5">
        <f t="shared" si="465"/>
        <v>2.3439864847758778E-2</v>
      </c>
      <c r="AC294" s="5">
        <f t="shared" si="466"/>
        <v>9.5112363900355656E-4</v>
      </c>
      <c r="AD294" s="5">
        <f t="shared" si="467"/>
        <v>6.5294607622345888E-3</v>
      </c>
      <c r="AE294" s="5">
        <f t="shared" si="468"/>
        <v>8.9283260485547855E-3</v>
      </c>
      <c r="AF294" s="5">
        <f t="shared" si="469"/>
        <v>6.1042564563954065E-3</v>
      </c>
      <c r="AG294" s="5">
        <f t="shared" si="470"/>
        <v>2.782301832228789E-3</v>
      </c>
      <c r="AH294" s="5">
        <f t="shared" si="471"/>
        <v>1.1250904758137338E-2</v>
      </c>
      <c r="AI294" s="5">
        <f t="shared" si="472"/>
        <v>1.3427731253165456E-2</v>
      </c>
      <c r="AJ294" s="5">
        <f t="shared" si="473"/>
        <v>8.012865208765969E-3</v>
      </c>
      <c r="AK294" s="5">
        <f t="shared" si="474"/>
        <v>3.1877317988828107E-3</v>
      </c>
      <c r="AL294" s="5">
        <f t="shared" si="475"/>
        <v>6.2087601717768578E-5</v>
      </c>
      <c r="AM294" s="5">
        <f t="shared" si="476"/>
        <v>1.5585563335244208E-3</v>
      </c>
      <c r="AN294" s="5">
        <f t="shared" si="477"/>
        <v>2.1311559434172736E-3</v>
      </c>
      <c r="AO294" s="5">
        <f t="shared" si="478"/>
        <v>1.4570617556351566E-3</v>
      </c>
      <c r="AP294" s="5">
        <f t="shared" si="479"/>
        <v>6.6412438948675663E-4</v>
      </c>
      <c r="AQ294" s="5">
        <f t="shared" si="480"/>
        <v>2.2702943252337889E-4</v>
      </c>
      <c r="AR294" s="5">
        <f t="shared" si="481"/>
        <v>3.0768772393237804E-3</v>
      </c>
      <c r="AS294" s="5">
        <f t="shared" si="482"/>
        <v>3.6721918420595909E-3</v>
      </c>
      <c r="AT294" s="5">
        <f t="shared" si="483"/>
        <v>2.1913439952275563E-3</v>
      </c>
      <c r="AU294" s="5">
        <f t="shared" si="484"/>
        <v>8.717751707885751E-4</v>
      </c>
      <c r="AV294" s="5">
        <f t="shared" si="485"/>
        <v>2.6011158564969941E-4</v>
      </c>
      <c r="AW294" s="5">
        <f t="shared" si="486"/>
        <v>2.8145586389907027E-6</v>
      </c>
      <c r="AX294" s="5">
        <f t="shared" si="487"/>
        <v>3.1001766879160678E-4</v>
      </c>
      <c r="AY294" s="5">
        <f t="shared" si="488"/>
        <v>4.2391537809579488E-4</v>
      </c>
      <c r="AZ294" s="5">
        <f t="shared" si="489"/>
        <v>2.8982904181970603E-4</v>
      </c>
      <c r="BA294" s="5">
        <f t="shared" si="490"/>
        <v>1.3210321025146785E-4</v>
      </c>
      <c r="BB294" s="5">
        <f t="shared" si="491"/>
        <v>4.5159186039056636E-5</v>
      </c>
      <c r="BC294" s="5">
        <f t="shared" si="492"/>
        <v>1.23500531430119E-5</v>
      </c>
      <c r="BD294" s="5">
        <f t="shared" si="493"/>
        <v>7.0121572067507857E-4</v>
      </c>
      <c r="BE294" s="5">
        <f t="shared" si="494"/>
        <v>8.3688702821074529E-4</v>
      </c>
      <c r="BF294" s="5">
        <f t="shared" si="495"/>
        <v>4.9940401886108517E-4</v>
      </c>
      <c r="BG294" s="5">
        <f t="shared" si="496"/>
        <v>1.9867625748549501E-4</v>
      </c>
      <c r="BH294" s="5">
        <f t="shared" si="497"/>
        <v>5.9279041313775995E-5</v>
      </c>
      <c r="BI294" s="5">
        <f t="shared" si="498"/>
        <v>1.4149671565408514E-5</v>
      </c>
      <c r="BJ294" s="8">
        <f t="shared" si="499"/>
        <v>0.32626923771999849</v>
      </c>
      <c r="BK294" s="8">
        <f t="shared" si="500"/>
        <v>0.26547358811518512</v>
      </c>
      <c r="BL294" s="8">
        <f t="shared" si="501"/>
        <v>0.37498068693539699</v>
      </c>
      <c r="BM294" s="8">
        <f t="shared" si="502"/>
        <v>0.47091804867478348</v>
      </c>
      <c r="BN294" s="8">
        <f t="shared" si="503"/>
        <v>0.52829639662207029</v>
      </c>
    </row>
    <row r="295" spans="1:66" x14ac:dyDescent="0.25">
      <c r="A295" t="s">
        <v>122</v>
      </c>
      <c r="B295" t="s">
        <v>134</v>
      </c>
      <c r="C295" t="s">
        <v>142</v>
      </c>
      <c r="D295" s="11">
        <v>44442</v>
      </c>
      <c r="E295">
        <f>VLOOKUP(A295,home!$A$2:$E$405,3,FALSE)</f>
        <v>1.2585470085470101</v>
      </c>
      <c r="F295">
        <f>VLOOKUP(B295,home!$B$2:$E$405,3,FALSE)</f>
        <v>0.52</v>
      </c>
      <c r="G295">
        <f>VLOOKUP(C295,away!$B$2:$E$405,4,FALSE)</f>
        <v>1.05</v>
      </c>
      <c r="H295">
        <f>VLOOKUP(A295,away!$A$2:$E$405,3,FALSE)</f>
        <v>1.1004273504273501</v>
      </c>
      <c r="I295">
        <f>VLOOKUP(C295,away!$B$2:$E$405,3,FALSE)</f>
        <v>0.96</v>
      </c>
      <c r="J295">
        <f>VLOOKUP(B295,home!$B$2:$E$405,4,FALSE)</f>
        <v>1.23</v>
      </c>
      <c r="K295" s="3">
        <f t="shared" si="448"/>
        <v>0.68716666666666759</v>
      </c>
      <c r="L295" s="3">
        <f t="shared" si="449"/>
        <v>1.2993846153846149</v>
      </c>
      <c r="M295" s="5">
        <f t="shared" si="450"/>
        <v>0.13716766325221266</v>
      </c>
      <c r="N295" s="5">
        <f t="shared" si="451"/>
        <v>9.4257045931478947E-2</v>
      </c>
      <c r="O295" s="5">
        <f t="shared" si="452"/>
        <v>0.17823355135818272</v>
      </c>
      <c r="P295" s="5">
        <f t="shared" si="453"/>
        <v>0.12247615537496473</v>
      </c>
      <c r="Q295" s="5">
        <f t="shared" si="454"/>
        <v>3.238515003129068E-2</v>
      </c>
      <c r="R295" s="5">
        <f t="shared" si="455"/>
        <v>0.11579696729009316</v>
      </c>
      <c r="S295" s="5">
        <f t="shared" si="456"/>
        <v>2.7339549788514991E-2</v>
      </c>
      <c r="T295" s="5">
        <f t="shared" si="457"/>
        <v>4.2080765717581688E-2</v>
      </c>
      <c r="U295" s="5">
        <f t="shared" si="458"/>
        <v>7.9571816022842454E-2</v>
      </c>
      <c r="V295" s="5">
        <f t="shared" si="459"/>
        <v>2.7123682623059501E-3</v>
      </c>
      <c r="W295" s="5">
        <f t="shared" si="460"/>
        <v>7.4179985321673157E-3</v>
      </c>
      <c r="X295" s="5">
        <f t="shared" si="461"/>
        <v>9.6388331696438644E-3</v>
      </c>
      <c r="Y295" s="5">
        <f t="shared" si="462"/>
        <v>6.2622757654470819E-3</v>
      </c>
      <c r="Z295" s="5">
        <f t="shared" si="463"/>
        <v>5.0154932601647502E-2</v>
      </c>
      <c r="AA295" s="5">
        <f t="shared" si="464"/>
        <v>3.4464797852765489E-2</v>
      </c>
      <c r="AB295" s="5">
        <f t="shared" si="465"/>
        <v>1.1841530128912691E-2</v>
      </c>
      <c r="AC295" s="5">
        <f t="shared" si="466"/>
        <v>1.513660494262611E-4</v>
      </c>
      <c r="AD295" s="5">
        <f t="shared" si="467"/>
        <v>1.2743503311719118E-3</v>
      </c>
      <c r="AE295" s="5">
        <f t="shared" si="468"/>
        <v>1.655871214935071E-3</v>
      </c>
      <c r="AF295" s="5">
        <f t="shared" si="469"/>
        <v>1.0758067908724312E-3</v>
      </c>
      <c r="AG295" s="5">
        <f t="shared" si="470"/>
        <v>4.6596226439531027E-4</v>
      </c>
      <c r="AH295" s="5">
        <f t="shared" si="471"/>
        <v>1.6292636952058254E-2</v>
      </c>
      <c r="AI295" s="5">
        <f t="shared" si="472"/>
        <v>1.1195757025556046E-2</v>
      </c>
      <c r="AJ295" s="5">
        <f t="shared" si="473"/>
        <v>3.8466755180306365E-3</v>
      </c>
      <c r="AK295" s="5">
        <f t="shared" si="474"/>
        <v>8.8110239782446319E-4</v>
      </c>
      <c r="AL295" s="5">
        <f t="shared" si="475"/>
        <v>5.4061522514786411E-6</v>
      </c>
      <c r="AM295" s="5">
        <f t="shared" si="476"/>
        <v>1.7513821384739333E-4</v>
      </c>
      <c r="AN295" s="5">
        <f t="shared" si="477"/>
        <v>2.2757190063924361E-4</v>
      </c>
      <c r="AO295" s="5">
        <f t="shared" si="478"/>
        <v>1.4785171329223472E-4</v>
      </c>
      <c r="AP295" s="5">
        <f t="shared" si="479"/>
        <v>6.4038747203395578E-5</v>
      </c>
      <c r="AQ295" s="5">
        <f t="shared" si="480"/>
        <v>2.0802740726149182E-5</v>
      </c>
      <c r="AR295" s="5">
        <f t="shared" si="481"/>
        <v>4.2340803599102729E-3</v>
      </c>
      <c r="AS295" s="5">
        <f t="shared" si="482"/>
        <v>2.9095188873183467E-3</v>
      </c>
      <c r="AT295" s="5">
        <f t="shared" si="483"/>
        <v>9.9966219770112989E-4</v>
      </c>
      <c r="AU295" s="5">
        <f t="shared" si="484"/>
        <v>2.2897818006232027E-4</v>
      </c>
      <c r="AV295" s="5">
        <f t="shared" si="485"/>
        <v>3.9336543183206155E-5</v>
      </c>
      <c r="AW295" s="5">
        <f t="shared" si="486"/>
        <v>1.3408666109659639E-7</v>
      </c>
      <c r="AX295" s="5">
        <f t="shared" si="487"/>
        <v>2.0058190435911205E-5</v>
      </c>
      <c r="AY295" s="5">
        <f t="shared" si="488"/>
        <v>2.6063304064877841E-5</v>
      </c>
      <c r="AZ295" s="5">
        <f t="shared" si="489"/>
        <v>1.6933128163996785E-5</v>
      </c>
      <c r="BA295" s="5">
        <f t="shared" si="490"/>
        <v>7.3342154088777828E-6</v>
      </c>
      <c r="BB295" s="5">
        <f t="shared" si="491"/>
        <v>2.3824916670531433E-6</v>
      </c>
      <c r="BC295" s="5">
        <f t="shared" si="492"/>
        <v>6.1915460369017939E-7</v>
      </c>
      <c r="BD295" s="5">
        <f t="shared" si="493"/>
        <v>9.1694981332826142E-4</v>
      </c>
      <c r="BE295" s="5">
        <f t="shared" si="494"/>
        <v>6.3009734672540461E-4</v>
      </c>
      <c r="BF295" s="5">
        <f t="shared" si="495"/>
        <v>2.1649094671240387E-4</v>
      </c>
      <c r="BG295" s="5">
        <f t="shared" si="496"/>
        <v>4.9588454071957918E-5</v>
      </c>
      <c r="BH295" s="5">
        <f t="shared" si="497"/>
        <v>8.5188831724451144E-6</v>
      </c>
      <c r="BI295" s="5">
        <f t="shared" si="498"/>
        <v>1.1707785106663753E-6</v>
      </c>
      <c r="BJ295" s="8">
        <f t="shared" si="499"/>
        <v>0.19722285354903715</v>
      </c>
      <c r="BK295" s="8">
        <f t="shared" si="500"/>
        <v>0.28987857218374102</v>
      </c>
      <c r="BL295" s="8">
        <f t="shared" si="501"/>
        <v>0.4623592269369623</v>
      </c>
      <c r="BM295" s="8">
        <f t="shared" si="502"/>
        <v>0.31927312281576131</v>
      </c>
      <c r="BN295" s="8">
        <f t="shared" si="503"/>
        <v>0.68031653323822294</v>
      </c>
    </row>
    <row r="296" spans="1:66" x14ac:dyDescent="0.25">
      <c r="A296" t="s">
        <v>145</v>
      </c>
      <c r="B296" t="s">
        <v>355</v>
      </c>
      <c r="C296" t="s">
        <v>148</v>
      </c>
      <c r="D296" s="11">
        <v>44442</v>
      </c>
      <c r="E296">
        <f>VLOOKUP(A296,home!$A$2:$E$405,3,FALSE)</f>
        <v>1.42165242165242</v>
      </c>
      <c r="F296">
        <f>VLOOKUP(B296,home!$B$2:$E$405,3,FALSE)</f>
        <v>0.35</v>
      </c>
      <c r="G296">
        <f>VLOOKUP(C296,away!$B$2:$E$405,4,FALSE)</f>
        <v>0.92</v>
      </c>
      <c r="H296">
        <f>VLOOKUP(A296,away!$A$2:$E$405,3,FALSE)</f>
        <v>1.1680911680911701</v>
      </c>
      <c r="I296">
        <f>VLOOKUP(C296,away!$B$2:$E$405,3,FALSE)</f>
        <v>0.79</v>
      </c>
      <c r="J296">
        <f>VLOOKUP(B296,home!$B$2:$E$405,4,FALSE)</f>
        <v>1.71</v>
      </c>
      <c r="K296" s="3">
        <f t="shared" si="448"/>
        <v>0.45777207977207923</v>
      </c>
      <c r="L296" s="3">
        <f t="shared" si="449"/>
        <v>1.5779743589743618</v>
      </c>
      <c r="M296" s="5">
        <f t="shared" si="450"/>
        <v>0.13058297392509854</v>
      </c>
      <c r="N296" s="5">
        <f t="shared" si="451"/>
        <v>5.9777239556515559E-2</v>
      </c>
      <c r="O296" s="5">
        <f t="shared" si="452"/>
        <v>0.20605658457242318</v>
      </c>
      <c r="P296" s="5">
        <f t="shared" si="453"/>
        <v>9.4326951270449502E-2</v>
      </c>
      <c r="Q296" s="5">
        <f t="shared" si="454"/>
        <v>1.3682175637409965E-2</v>
      </c>
      <c r="R296" s="5">
        <f t="shared" si="455"/>
        <v>0.16257600347655798</v>
      </c>
      <c r="S296" s="5">
        <f t="shared" si="456"/>
        <v>1.703432972257421E-2</v>
      </c>
      <c r="T296" s="5">
        <f t="shared" si="457"/>
        <v>2.1590122330816617E-2</v>
      </c>
      <c r="U296" s="5">
        <f t="shared" si="458"/>
        <v>7.4422755232496737E-2</v>
      </c>
      <c r="V296" s="5">
        <f t="shared" si="459"/>
        <v>1.3671991594211917E-3</v>
      </c>
      <c r="W296" s="5">
        <f t="shared" si="460"/>
        <v>2.0877726657813453E-3</v>
      </c>
      <c r="X296" s="5">
        <f t="shared" si="461"/>
        <v>3.2944517339705127E-3</v>
      </c>
      <c r="Y296" s="5">
        <f t="shared" si="462"/>
        <v>2.5992801815420481E-3</v>
      </c>
      <c r="Z296" s="5">
        <f t="shared" si="463"/>
        <v>8.5513588290178383E-2</v>
      </c>
      <c r="AA296" s="5">
        <f t="shared" si="464"/>
        <v>3.9145733160368276E-2</v>
      </c>
      <c r="AB296" s="5">
        <f t="shared" si="465"/>
        <v>8.9599118415123174E-3</v>
      </c>
      <c r="AC296" s="5">
        <f t="shared" si="466"/>
        <v>6.1724992073667554E-5</v>
      </c>
      <c r="AD296" s="5">
        <f t="shared" si="467"/>
        <v>2.3893100882650605E-4</v>
      </c>
      <c r="AE296" s="5">
        <f t="shared" si="468"/>
        <v>3.7702700549210346E-4</v>
      </c>
      <c r="AF296" s="5">
        <f t="shared" si="469"/>
        <v>2.9746947365371268E-4</v>
      </c>
      <c r="AG296" s="5">
        <f t="shared" si="470"/>
        <v>1.5646640066771931E-4</v>
      </c>
      <c r="AH296" s="5">
        <f t="shared" si="471"/>
        <v>3.3734562416447948E-2</v>
      </c>
      <c r="AI296" s="5">
        <f t="shared" si="472"/>
        <v>1.5442740797578397E-2</v>
      </c>
      <c r="AJ296" s="5">
        <f t="shared" si="473"/>
        <v>3.5346277861443001E-3</v>
      </c>
      <c r="AK296" s="5">
        <f t="shared" si="474"/>
        <v>5.3935130429448564E-4</v>
      </c>
      <c r="AL296" s="5">
        <f t="shared" si="475"/>
        <v>1.7834883505843156E-6</v>
      </c>
      <c r="AM296" s="5">
        <f t="shared" si="476"/>
        <v>2.1875188966510144E-5</v>
      </c>
      <c r="AN296" s="5">
        <f t="shared" si="477"/>
        <v>3.4518487286871874E-5</v>
      </c>
      <c r="AO296" s="5">
        <f t="shared" si="478"/>
        <v>2.7234643924633162E-5</v>
      </c>
      <c r="AP296" s="5">
        <f t="shared" si="479"/>
        <v>1.4325189929622666E-5</v>
      </c>
      <c r="AQ296" s="5">
        <f t="shared" si="480"/>
        <v>5.6511955990955809E-6</v>
      </c>
      <c r="AR296" s="5">
        <f t="shared" si="481"/>
        <v>1.0646454900875003E-2</v>
      </c>
      <c r="AS296" s="5">
        <f t="shared" si="482"/>
        <v>4.8736498021731967E-3</v>
      </c>
      <c r="AT296" s="5">
        <f t="shared" si="483"/>
        <v>1.1155104030108032E-3</v>
      </c>
      <c r="AU296" s="5">
        <f t="shared" si="484"/>
        <v>1.7021650573121529E-4</v>
      </c>
      <c r="AV296" s="5">
        <f t="shared" si="485"/>
        <v>1.9480090960028609E-5</v>
      </c>
      <c r="AW296" s="5">
        <f t="shared" si="486"/>
        <v>3.5786318180235935E-8</v>
      </c>
      <c r="AX296" s="5">
        <f t="shared" si="487"/>
        <v>1.6689751247677649E-6</v>
      </c>
      <c r="AY296" s="5">
        <f t="shared" si="488"/>
        <v>2.6335999526495691E-6</v>
      </c>
      <c r="AZ296" s="5">
        <f t="shared" si="489"/>
        <v>2.0778765985385576E-6</v>
      </c>
      <c r="BA296" s="5">
        <f t="shared" si="490"/>
        <v>1.0929453312022354E-6</v>
      </c>
      <c r="BB296" s="5">
        <f t="shared" si="491"/>
        <v>4.3115992709946756E-7</v>
      </c>
      <c r="BC296" s="5">
        <f t="shared" si="492"/>
        <v>1.3607186191604289E-7</v>
      </c>
      <c r="BD296" s="5">
        <f t="shared" si="493"/>
        <v>2.7999721412596138E-3</v>
      </c>
      <c r="BE296" s="5">
        <f t="shared" si="494"/>
        <v>1.2817490704082955E-3</v>
      </c>
      <c r="BF296" s="5">
        <f t="shared" si="495"/>
        <v>2.9337446885336732E-4</v>
      </c>
      <c r="BG296" s="5">
        <f t="shared" si="496"/>
        <v>4.4766213586345033E-5</v>
      </c>
      <c r="BH296" s="5">
        <f t="shared" si="497"/>
        <v>5.123180674235567E-6</v>
      </c>
      <c r="BI296" s="5">
        <f t="shared" si="498"/>
        <v>4.6904981445858781E-7</v>
      </c>
      <c r="BJ296" s="8">
        <f t="shared" si="499"/>
        <v>0.104212581329179</v>
      </c>
      <c r="BK296" s="8">
        <f t="shared" si="500"/>
        <v>0.24337759615792032</v>
      </c>
      <c r="BL296" s="8">
        <f t="shared" si="501"/>
        <v>0.56566303641517024</v>
      </c>
      <c r="BM296" s="8">
        <f t="shared" si="502"/>
        <v>0.33176227594035862</v>
      </c>
      <c r="BN296" s="8">
        <f t="shared" si="503"/>
        <v>0.66700192843845474</v>
      </c>
    </row>
    <row r="297" spans="1:66" x14ac:dyDescent="0.25">
      <c r="A297" t="s">
        <v>145</v>
      </c>
      <c r="B297" t="s">
        <v>371</v>
      </c>
      <c r="C297" t="s">
        <v>146</v>
      </c>
      <c r="D297" s="11">
        <v>44442</v>
      </c>
      <c r="E297">
        <f>VLOOKUP(A297,home!$A$2:$E$405,3,FALSE)</f>
        <v>1.42165242165242</v>
      </c>
      <c r="F297">
        <f>VLOOKUP(B297,home!$B$2:$E$405,3,FALSE)</f>
        <v>0.66</v>
      </c>
      <c r="G297">
        <f>VLOOKUP(C297,away!$B$2:$E$405,4,FALSE)</f>
        <v>0.95</v>
      </c>
      <c r="H297">
        <f>VLOOKUP(A297,away!$A$2:$E$405,3,FALSE)</f>
        <v>1.1680911680911701</v>
      </c>
      <c r="I297">
        <f>VLOOKUP(C297,away!$B$2:$E$405,3,FALSE)</f>
        <v>0.8</v>
      </c>
      <c r="J297">
        <f>VLOOKUP(B297,home!$B$2:$E$405,4,FALSE)</f>
        <v>0.96</v>
      </c>
      <c r="K297" s="3">
        <f t="shared" si="448"/>
        <v>0.89137606837606731</v>
      </c>
      <c r="L297" s="3">
        <f t="shared" si="449"/>
        <v>0.89709401709401859</v>
      </c>
      <c r="M297" s="5">
        <f t="shared" si="450"/>
        <v>0.16721579995291408</v>
      </c>
      <c r="N297" s="5">
        <f t="shared" si="451"/>
        <v>0.14905216233238749</v>
      </c>
      <c r="O297" s="5">
        <f t="shared" si="452"/>
        <v>0.15000829370134947</v>
      </c>
      <c r="P297" s="5">
        <f t="shared" si="453"/>
        <v>0.13371380306331127</v>
      </c>
      <c r="Q297" s="5">
        <f t="shared" si="454"/>
        <v>6.6430765221397459E-2</v>
      </c>
      <c r="R297" s="5">
        <f t="shared" si="455"/>
        <v>6.728577139698147E-2</v>
      </c>
      <c r="S297" s="5">
        <f t="shared" si="456"/>
        <v>2.6730998408476658E-2</v>
      </c>
      <c r="T297" s="5">
        <f t="shared" si="457"/>
        <v>5.9594642031093069E-2</v>
      </c>
      <c r="U297" s="5">
        <f t="shared" si="458"/>
        <v>5.9976926365492178E-2</v>
      </c>
      <c r="V297" s="5">
        <f t="shared" si="459"/>
        <v>2.375043678011831E-3</v>
      </c>
      <c r="W297" s="5">
        <f t="shared" si="460"/>
        <v>1.9738264774087622E-2</v>
      </c>
      <c r="X297" s="5">
        <f t="shared" si="461"/>
        <v>1.7707079236651626E-2</v>
      </c>
      <c r="Y297" s="5">
        <f t="shared" si="462"/>
        <v>7.9424574217049453E-3</v>
      </c>
      <c r="Z297" s="5">
        <f t="shared" si="463"/>
        <v>2.0120554318595978E-2</v>
      </c>
      <c r="AA297" s="5">
        <f t="shared" si="464"/>
        <v>1.7934980602057182E-2</v>
      </c>
      <c r="AB297" s="5">
        <f t="shared" si="465"/>
        <v>7.9934062477313821E-3</v>
      </c>
      <c r="AC297" s="5">
        <f t="shared" si="466"/>
        <v>1.1869995341269406E-4</v>
      </c>
      <c r="AD297" s="5">
        <f t="shared" si="467"/>
        <v>4.3985542127230109E-3</v>
      </c>
      <c r="AE297" s="5">
        <f t="shared" si="468"/>
        <v>3.9459166680975042E-3</v>
      </c>
      <c r="AF297" s="5">
        <f t="shared" si="469"/>
        <v>1.7699291174509174E-3</v>
      </c>
      <c r="AG297" s="5">
        <f t="shared" si="470"/>
        <v>5.2926427398190497E-4</v>
      </c>
      <c r="AH297" s="5">
        <f t="shared" si="471"/>
        <v>4.5125072249569166E-3</v>
      </c>
      <c r="AI297" s="5">
        <f t="shared" si="472"/>
        <v>4.0223409487006936E-3</v>
      </c>
      <c r="AJ297" s="5">
        <f t="shared" si="473"/>
        <v>1.7927092302604424E-3</v>
      </c>
      <c r="AK297" s="5">
        <f t="shared" si="474"/>
        <v>5.3265936847034646E-4</v>
      </c>
      <c r="AL297" s="5">
        <f t="shared" si="475"/>
        <v>3.7967278687106177E-6</v>
      </c>
      <c r="AM297" s="5">
        <f t="shared" si="476"/>
        <v>7.8415319213520542E-4</v>
      </c>
      <c r="AN297" s="5">
        <f t="shared" si="477"/>
        <v>7.0345913714966915E-4</v>
      </c>
      <c r="AO297" s="5">
        <f t="shared" si="478"/>
        <v>3.155344916035444E-4</v>
      </c>
      <c r="AP297" s="5">
        <f t="shared" si="479"/>
        <v>9.4354701534780854E-5</v>
      </c>
      <c r="AQ297" s="5">
        <f t="shared" si="480"/>
        <v>2.1161259557885923E-5</v>
      </c>
      <c r="AR297" s="5">
        <f t="shared" si="481"/>
        <v>8.0962864672047682E-4</v>
      </c>
      <c r="AS297" s="5">
        <f t="shared" si="482"/>
        <v>7.2168359995833451E-4</v>
      </c>
      <c r="AT297" s="5">
        <f t="shared" si="483"/>
        <v>3.2164574497117341E-4</v>
      </c>
      <c r="AU297" s="5">
        <f t="shared" si="484"/>
        <v>9.5569106520765264E-5</v>
      </c>
      <c r="AV297" s="5">
        <f t="shared" si="485"/>
        <v>2.1297003607173326E-5</v>
      </c>
      <c r="AW297" s="5">
        <f t="shared" si="486"/>
        <v>8.4334621400195918E-8</v>
      </c>
      <c r="AX297" s="5">
        <f t="shared" si="487"/>
        <v>1.1649589823500366E-4</v>
      </c>
      <c r="AY297" s="5">
        <f t="shared" si="488"/>
        <v>1.0450777332261541E-4</v>
      </c>
      <c r="AZ297" s="5">
        <f t="shared" si="489"/>
        <v>4.6876649093768077E-5</v>
      </c>
      <c r="BA297" s="5">
        <f t="shared" si="490"/>
        <v>1.40175871478117E-5</v>
      </c>
      <c r="BB297" s="5">
        <f t="shared" si="491"/>
        <v>3.1437733910989703E-6</v>
      </c>
      <c r="BC297" s="5">
        <f t="shared" si="492"/>
        <v>5.6405206005085234E-7</v>
      </c>
      <c r="BD297" s="5">
        <f t="shared" si="493"/>
        <v>1.2105216917347771E-4</v>
      </c>
      <c r="BE297" s="5">
        <f t="shared" si="494"/>
        <v>1.0790300662624912E-4</v>
      </c>
      <c r="BF297" s="5">
        <f t="shared" si="495"/>
        <v>4.8091078906231346E-5</v>
      </c>
      <c r="BG297" s="5">
        <f t="shared" si="496"/>
        <v>1.4289078946466575E-5</v>
      </c>
      <c r="BH297" s="5">
        <f t="shared" si="497"/>
        <v>3.1842357530041525E-6</v>
      </c>
      <c r="BI297" s="5">
        <f t="shared" si="498"/>
        <v>5.6767030925906964E-7</v>
      </c>
      <c r="BJ297" s="8">
        <f t="shared" si="499"/>
        <v>0.33331330380480695</v>
      </c>
      <c r="BK297" s="8">
        <f t="shared" si="500"/>
        <v>0.33026264955731782</v>
      </c>
      <c r="BL297" s="8">
        <f t="shared" si="501"/>
        <v>0.31632450642749266</v>
      </c>
      <c r="BM297" s="8">
        <f t="shared" si="502"/>
        <v>0.26620999500117098</v>
      </c>
      <c r="BN297" s="8">
        <f t="shared" si="503"/>
        <v>0.73370659566834118</v>
      </c>
    </row>
    <row r="298" spans="1:66" x14ac:dyDescent="0.25">
      <c r="A298" t="s">
        <v>145</v>
      </c>
      <c r="B298" t="s">
        <v>419</v>
      </c>
      <c r="C298" t="s">
        <v>423</v>
      </c>
      <c r="D298" s="11">
        <v>44442</v>
      </c>
      <c r="E298">
        <f>VLOOKUP(A298,home!$A$2:$E$405,3,FALSE)</f>
        <v>1.42165242165242</v>
      </c>
      <c r="F298">
        <f>VLOOKUP(B298,home!$B$2:$E$405,3,FALSE)</f>
        <v>0.95</v>
      </c>
      <c r="G298">
        <f>VLOOKUP(C298,away!$B$2:$E$405,4,FALSE)</f>
        <v>0.7</v>
      </c>
      <c r="H298">
        <f>VLOOKUP(A298,away!$A$2:$E$405,3,FALSE)</f>
        <v>1.1680911680911701</v>
      </c>
      <c r="I298">
        <f>VLOOKUP(C298,away!$B$2:$E$405,3,FALSE)</f>
        <v>1.1399999999999999</v>
      </c>
      <c r="J298">
        <f>VLOOKUP(B298,home!$B$2:$E$405,4,FALSE)</f>
        <v>0.73</v>
      </c>
      <c r="K298" s="3">
        <f t="shared" si="448"/>
        <v>0.94539886039885923</v>
      </c>
      <c r="L298" s="3">
        <f t="shared" si="449"/>
        <v>0.97208547008547164</v>
      </c>
      <c r="M298" s="5">
        <f t="shared" si="450"/>
        <v>0.14697624109292948</v>
      </c>
      <c r="N298" s="5">
        <f t="shared" si="451"/>
        <v>0.13895117083496347</v>
      </c>
      <c r="O298" s="5">
        <f t="shared" si="452"/>
        <v>0.14287346841421594</v>
      </c>
      <c r="P298" s="5">
        <f t="shared" si="453"/>
        <v>0.13507241422003213</v>
      </c>
      <c r="Q298" s="5">
        <f t="shared" si="454"/>
        <v>6.5682139279230833E-2</v>
      </c>
      <c r="R298" s="5">
        <f t="shared" si="455"/>
        <v>6.9442611353087436E-2</v>
      </c>
      <c r="S298" s="5">
        <f t="shared" si="456"/>
        <v>3.1033174048335395E-2</v>
      </c>
      <c r="T298" s="5">
        <f t="shared" si="457"/>
        <v>6.3848653237470521E-2</v>
      </c>
      <c r="U298" s="5">
        <f t="shared" si="458"/>
        <v>6.5650965636329731E-2</v>
      </c>
      <c r="V298" s="5">
        <f t="shared" si="459"/>
        <v>3.168861177417397E-3</v>
      </c>
      <c r="W298" s="5">
        <f t="shared" si="460"/>
        <v>2.0698606541047996E-2</v>
      </c>
      <c r="X298" s="5">
        <f t="shared" si="461"/>
        <v>2.0120814669568856E-2</v>
      </c>
      <c r="Y298" s="5">
        <f t="shared" si="462"/>
        <v>9.7795757932852469E-3</v>
      </c>
      <c r="Z298" s="5">
        <f t="shared" si="463"/>
        <v>2.250138450037624E-2</v>
      </c>
      <c r="AA298" s="5">
        <f t="shared" si="464"/>
        <v>2.1272783264052249E-2</v>
      </c>
      <c r="AB298" s="5">
        <f t="shared" si="465"/>
        <v>1.0055632527673459E-2</v>
      </c>
      <c r="AC298" s="5">
        <f t="shared" si="466"/>
        <v>1.8201314646973759E-4</v>
      </c>
      <c r="AD298" s="5">
        <f t="shared" si="467"/>
        <v>4.8921097589377863E-3</v>
      </c>
      <c r="AE298" s="5">
        <f t="shared" si="468"/>
        <v>4.7555488147267609E-3</v>
      </c>
      <c r="AF298" s="5">
        <f t="shared" si="469"/>
        <v>2.3113999525390351E-3</v>
      </c>
      <c r="AG298" s="5">
        <f t="shared" si="470"/>
        <v>7.4895943647314842E-4</v>
      </c>
      <c r="AH298" s="5">
        <f t="shared" si="471"/>
        <v>5.4683172324055456E-3</v>
      </c>
      <c r="AI298" s="5">
        <f t="shared" si="472"/>
        <v>5.1697408798156456E-3</v>
      </c>
      <c r="AJ298" s="5">
        <f t="shared" si="473"/>
        <v>2.4437335681675534E-3</v>
      </c>
      <c r="AK298" s="5">
        <f t="shared" si="474"/>
        <v>7.7010097682134778E-4</v>
      </c>
      <c r="AL298" s="5">
        <f t="shared" si="475"/>
        <v>6.6908651168748646E-6</v>
      </c>
      <c r="AM298" s="5">
        <f t="shared" si="476"/>
        <v>9.2499899820918448E-4</v>
      </c>
      <c r="AN298" s="5">
        <f t="shared" si="477"/>
        <v>8.9917808600276528E-4</v>
      </c>
      <c r="AO298" s="5">
        <f t="shared" si="478"/>
        <v>4.3703897621127637E-4</v>
      </c>
      <c r="AP298" s="5">
        <f t="shared" si="479"/>
        <v>1.4161307954533729E-4</v>
      </c>
      <c r="AQ298" s="5">
        <f t="shared" si="480"/>
        <v>3.4415004250020124E-5</v>
      </c>
      <c r="AR298" s="5">
        <f t="shared" si="481"/>
        <v>1.0631343454878862E-3</v>
      </c>
      <c r="AS298" s="5">
        <f t="shared" si="482"/>
        <v>1.0050859986751345E-3</v>
      </c>
      <c r="AT298" s="5">
        <f t="shared" si="483"/>
        <v>4.7510357887516069E-4</v>
      </c>
      <c r="AU298" s="5">
        <f t="shared" si="484"/>
        <v>1.4972079401333219E-4</v>
      </c>
      <c r="AV298" s="5">
        <f t="shared" si="485"/>
        <v>3.5386467009554139E-5</v>
      </c>
      <c r="AW298" s="5">
        <f t="shared" si="486"/>
        <v>1.7080449681989859E-7</v>
      </c>
      <c r="AX298" s="5">
        <f t="shared" si="487"/>
        <v>1.4574883312950821E-4</v>
      </c>
      <c r="AY298" s="5">
        <f t="shared" si="488"/>
        <v>1.4168032296710693E-4</v>
      </c>
      <c r="AZ298" s="5">
        <f t="shared" si="489"/>
        <v>6.8862691676670779E-5</v>
      </c>
      <c r="BA298" s="5">
        <f t="shared" si="490"/>
        <v>2.2313474003289142E-5</v>
      </c>
      <c r="BB298" s="5">
        <f t="shared" si="491"/>
        <v>5.4226509664318191E-6</v>
      </c>
      <c r="BC298" s="5">
        <f t="shared" si="492"/>
        <v>1.0542560427626625E-6</v>
      </c>
      <c r="BD298" s="5">
        <f t="shared" si="493"/>
        <v>1.7224290833293363E-4</v>
      </c>
      <c r="BE298" s="5">
        <f t="shared" si="494"/>
        <v>1.6283824924974059E-4</v>
      </c>
      <c r="BF298" s="5">
        <f t="shared" si="495"/>
        <v>7.6973547635025066E-5</v>
      </c>
      <c r="BG298" s="5">
        <f t="shared" si="496"/>
        <v>2.425690140500334E-5</v>
      </c>
      <c r="BH298" s="5">
        <f t="shared" si="497"/>
        <v>5.7331117362744103E-6</v>
      </c>
      <c r="BI298" s="5">
        <f t="shared" si="498"/>
        <v>1.0840154604026308E-6</v>
      </c>
      <c r="BJ298" s="8">
        <f t="shared" si="499"/>
        <v>0.334611304691248</v>
      </c>
      <c r="BK298" s="8">
        <f t="shared" si="500"/>
        <v>0.3165810748732682</v>
      </c>
      <c r="BL298" s="8">
        <f t="shared" si="501"/>
        <v>0.32631891377044936</v>
      </c>
      <c r="BM298" s="8">
        <f t="shared" si="502"/>
        <v>0.30087312312241221</v>
      </c>
      <c r="BN298" s="8">
        <f t="shared" si="503"/>
        <v>0.69899804519445929</v>
      </c>
    </row>
    <row r="299" spans="1:66" x14ac:dyDescent="0.25">
      <c r="A299" t="s">
        <v>145</v>
      </c>
      <c r="B299" t="s">
        <v>425</v>
      </c>
      <c r="C299" t="s">
        <v>147</v>
      </c>
      <c r="D299" s="11">
        <v>44442</v>
      </c>
      <c r="E299">
        <f>VLOOKUP(A299,home!$A$2:$E$405,3,FALSE)</f>
        <v>1.42165242165242</v>
      </c>
      <c r="F299">
        <f>VLOOKUP(B299,home!$B$2:$E$405,3,FALSE)</f>
        <v>1.45</v>
      </c>
      <c r="G299">
        <f>VLOOKUP(C299,away!$B$2:$E$405,4,FALSE)</f>
        <v>1.27</v>
      </c>
      <c r="H299">
        <f>VLOOKUP(A299,away!$A$2:$E$405,3,FALSE)</f>
        <v>1.1680911680911701</v>
      </c>
      <c r="I299">
        <f>VLOOKUP(C299,away!$B$2:$E$405,3,FALSE)</f>
        <v>0.92</v>
      </c>
      <c r="J299">
        <f>VLOOKUP(B299,home!$B$2:$E$405,4,FALSE)</f>
        <v>0.68</v>
      </c>
      <c r="K299" s="3">
        <f t="shared" si="448"/>
        <v>2.6179729344729314</v>
      </c>
      <c r="L299" s="3">
        <f t="shared" si="449"/>
        <v>0.73075783475783607</v>
      </c>
      <c r="M299" s="5">
        <f t="shared" si="450"/>
        <v>3.5128912514061243E-2</v>
      </c>
      <c r="N299" s="5">
        <f t="shared" si="451"/>
        <v>9.1966542179279784E-2</v>
      </c>
      <c r="O299" s="5">
        <f t="shared" si="452"/>
        <v>2.5670728046172847E-2</v>
      </c>
      <c r="P299" s="5">
        <f t="shared" si="453"/>
        <v>6.7205271233095706E-2</v>
      </c>
      <c r="Q299" s="5">
        <f t="shared" si="454"/>
        <v>0.12038295915120888</v>
      </c>
      <c r="R299" s="5">
        <f t="shared" si="455"/>
        <v>9.3795428218392592E-3</v>
      </c>
      <c r="S299" s="5">
        <f t="shared" si="456"/>
        <v>3.214267221982816E-2</v>
      </c>
      <c r="T299" s="5">
        <f t="shared" si="457"/>
        <v>8.7970790571078442E-2</v>
      </c>
      <c r="U299" s="5">
        <f t="shared" si="458"/>
        <v>2.4555389245305044E-2</v>
      </c>
      <c r="V299" s="5">
        <f t="shared" si="459"/>
        <v>6.8324758094770836E-3</v>
      </c>
      <c r="W299" s="5">
        <f t="shared" si="460"/>
        <v>0.1050531096098751</v>
      </c>
      <c r="X299" s="5">
        <f t="shared" si="461"/>
        <v>7.6768382913089961E-2</v>
      </c>
      <c r="Y299" s="5">
        <f t="shared" si="462"/>
        <v>2.8049548637715031E-2</v>
      </c>
      <c r="Z299" s="5">
        <f t="shared" si="463"/>
        <v>2.2847248011685539E-3</v>
      </c>
      <c r="AA299" s="5">
        <f t="shared" si="464"/>
        <v>5.9813476921783239E-3</v>
      </c>
      <c r="AB299" s="5">
        <f t="shared" si="465"/>
        <v>7.829503184897493E-3</v>
      </c>
      <c r="AC299" s="5">
        <f t="shared" si="466"/>
        <v>8.1695239958267036E-4</v>
      </c>
      <c r="AD299" s="5">
        <f t="shared" si="467"/>
        <v>6.8756549410217804E-2</v>
      </c>
      <c r="AE299" s="5">
        <f t="shared" si="468"/>
        <v>5.0244387172430939E-2</v>
      </c>
      <c r="AF299" s="5">
        <f t="shared" si="469"/>
        <v>1.8358239789430009E-2</v>
      </c>
      <c r="AG299" s="5">
        <f t="shared" si="470"/>
        <v>4.4718091861630097E-3</v>
      </c>
      <c r="AH299" s="5">
        <f t="shared" si="471"/>
        <v>4.17395137179865E-4</v>
      </c>
      <c r="AI299" s="5">
        <f t="shared" si="472"/>
        <v>1.0927291721175027E-3</v>
      </c>
      <c r="AJ299" s="5">
        <f t="shared" si="473"/>
        <v>1.4303676986563182E-3</v>
      </c>
      <c r="AK299" s="5">
        <f t="shared" si="474"/>
        <v>1.2482213071421916E-3</v>
      </c>
      <c r="AL299" s="5">
        <f t="shared" si="475"/>
        <v>6.2516603753680388E-5</v>
      </c>
      <c r="AM299" s="5">
        <f t="shared" si="476"/>
        <v>3.6000557084740203E-2</v>
      </c>
      <c r="AN299" s="5">
        <f t="shared" si="477"/>
        <v>2.6307689145320633E-2</v>
      </c>
      <c r="AO299" s="5">
        <f t="shared" si="478"/>
        <v>9.6122749786583632E-3</v>
      </c>
      <c r="AP299" s="5">
        <f t="shared" si="479"/>
        <v>2.3414150835004374E-3</v>
      </c>
      <c r="AQ299" s="5">
        <f t="shared" si="480"/>
        <v>4.2775185417202931E-4</v>
      </c>
      <c r="AR299" s="5">
        <f t="shared" si="481"/>
        <v>6.1002953336801642E-5</v>
      </c>
      <c r="AS299" s="5">
        <f t="shared" si="482"/>
        <v>1.597040807586619E-4</v>
      </c>
      <c r="AT299" s="5">
        <f t="shared" si="483"/>
        <v>2.0905048047552808E-4</v>
      </c>
      <c r="AU299" s="5">
        <f t="shared" si="484"/>
        <v>1.8242949994116481E-4</v>
      </c>
      <c r="AV299" s="5">
        <f t="shared" si="485"/>
        <v>1.1939887332385018E-4</v>
      </c>
      <c r="AW299" s="5">
        <f t="shared" si="486"/>
        <v>3.3222438688077493E-6</v>
      </c>
      <c r="AX299" s="5">
        <f t="shared" si="487"/>
        <v>1.5708080678966264E-2</v>
      </c>
      <c r="AY299" s="5">
        <f t="shared" si="488"/>
        <v>1.1478803025162788E-2</v>
      </c>
      <c r="AZ299" s="5">
        <f t="shared" si="489"/>
        <v>4.1941126221398273E-3</v>
      </c>
      <c r="BA299" s="5">
        <f t="shared" si="490"/>
        <v>1.0216268861618037E-3</v>
      </c>
      <c r="BB299" s="5">
        <f t="shared" si="491"/>
        <v>1.8664046281549748E-4</v>
      </c>
      <c r="BC299" s="5">
        <f t="shared" si="492"/>
        <v>2.7277796097050681E-5</v>
      </c>
      <c r="BD299" s="5">
        <f t="shared" si="493"/>
        <v>7.4297310157057425E-6</v>
      </c>
      <c r="BE299" s="5">
        <f t="shared" si="494"/>
        <v>1.9450834709531714E-5</v>
      </c>
      <c r="BF299" s="5">
        <f t="shared" si="495"/>
        <v>2.546087941123035E-5</v>
      </c>
      <c r="BG299" s="5">
        <f t="shared" si="496"/>
        <v>2.2218631062160051E-5</v>
      </c>
      <c r="BH299" s="5">
        <f t="shared" si="497"/>
        <v>1.4541943690443643E-5</v>
      </c>
      <c r="BI299" s="5">
        <f t="shared" si="498"/>
        <v>7.6140829992421755E-6</v>
      </c>
      <c r="BJ299" s="8">
        <f t="shared" si="499"/>
        <v>0.75932854823822371</v>
      </c>
      <c r="BK299" s="8">
        <f t="shared" si="500"/>
        <v>0.15366760380496133</v>
      </c>
      <c r="BL299" s="8">
        <f t="shared" si="501"/>
        <v>7.8433526296213155E-2</v>
      </c>
      <c r="BM299" s="8">
        <f t="shared" si="502"/>
        <v>0.63250496641361498</v>
      </c>
      <c r="BN299" s="8">
        <f t="shared" si="503"/>
        <v>0.34973395594565776</v>
      </c>
    </row>
    <row r="300" spans="1:66" x14ac:dyDescent="0.25">
      <c r="A300" t="s">
        <v>145</v>
      </c>
      <c r="B300" t="s">
        <v>349</v>
      </c>
      <c r="C300" t="s">
        <v>389</v>
      </c>
      <c r="D300" s="11">
        <v>44442</v>
      </c>
      <c r="E300">
        <f>VLOOKUP(A300,home!$A$2:$E$405,3,FALSE)</f>
        <v>1.42165242165242</v>
      </c>
      <c r="F300">
        <f>VLOOKUP(B300,home!$B$2:$E$405,3,FALSE)</f>
        <v>0.85</v>
      </c>
      <c r="G300">
        <f>VLOOKUP(C300,away!$B$2:$E$405,4,FALSE)</f>
        <v>0.7</v>
      </c>
      <c r="H300">
        <f>VLOOKUP(A300,away!$A$2:$E$405,3,FALSE)</f>
        <v>1.1680911680911701</v>
      </c>
      <c r="I300">
        <f>VLOOKUP(C300,away!$B$2:$E$405,3,FALSE)</f>
        <v>0.83</v>
      </c>
      <c r="J300">
        <f>VLOOKUP(B300,home!$B$2:$E$405,4,FALSE)</f>
        <v>0.92</v>
      </c>
      <c r="K300" s="3">
        <f t="shared" si="448"/>
        <v>0.84588319088318986</v>
      </c>
      <c r="L300" s="3">
        <f t="shared" si="449"/>
        <v>0.89195441595441749</v>
      </c>
      <c r="M300" s="5">
        <f t="shared" si="450"/>
        <v>0.17590035538889795</v>
      </c>
      <c r="N300" s="5">
        <f t="shared" si="451"/>
        <v>0.14879115389384809</v>
      </c>
      <c r="O300" s="5">
        <f t="shared" si="452"/>
        <v>0.15689509875707894</v>
      </c>
      <c r="P300" s="5">
        <f t="shared" si="453"/>
        <v>0.13271492677057112</v>
      </c>
      <c r="Q300" s="5">
        <f t="shared" si="454"/>
        <v>6.2929968015459997E-2</v>
      </c>
      <c r="R300" s="5">
        <f t="shared" si="455"/>
        <v>6.9971638088990484E-2</v>
      </c>
      <c r="S300" s="5">
        <f t="shared" si="456"/>
        <v>2.5032996307450504E-2</v>
      </c>
      <c r="T300" s="5">
        <f t="shared" si="457"/>
        <v>5.613066286725979E-2</v>
      </c>
      <c r="U300" s="5">
        <f t="shared" si="458"/>
        <v>5.9187832498039016E-2</v>
      </c>
      <c r="V300" s="5">
        <f t="shared" si="459"/>
        <v>2.0985696162694602E-3</v>
      </c>
      <c r="W300" s="5">
        <f t="shared" si="460"/>
        <v>1.7743800715698126E-2</v>
      </c>
      <c r="X300" s="5">
        <f t="shared" si="461"/>
        <v>1.5826661404182096E-2</v>
      </c>
      <c r="Y300" s="5">
        <f t="shared" si="462"/>
        <v>7.0583302646377803E-3</v>
      </c>
      <c r="Z300" s="5">
        <f t="shared" si="463"/>
        <v>2.0803837195013133E-2</v>
      </c>
      <c r="AA300" s="5">
        <f t="shared" si="464"/>
        <v>1.7597616189132095E-2</v>
      </c>
      <c r="AB300" s="5">
        <f t="shared" si="465"/>
        <v>7.4427638670003689E-3</v>
      </c>
      <c r="AC300" s="5">
        <f t="shared" si="466"/>
        <v>9.8959263161516232E-5</v>
      </c>
      <c r="AD300" s="5">
        <f t="shared" si="467"/>
        <v>3.7522956919475389E-3</v>
      </c>
      <c r="AE300" s="5">
        <f t="shared" si="468"/>
        <v>3.3468767123993439E-3</v>
      </c>
      <c r="AF300" s="5">
        <f t="shared" si="469"/>
        <v>1.4926307316397987E-3</v>
      </c>
      <c r="AG300" s="5">
        <f t="shared" si="470"/>
        <v>4.4378619082513054E-4</v>
      </c>
      <c r="AH300" s="5">
        <f t="shared" si="471"/>
        <v>4.6390186137221807E-3</v>
      </c>
      <c r="AI300" s="5">
        <f t="shared" si="472"/>
        <v>3.9240678675418299E-3</v>
      </c>
      <c r="AJ300" s="5">
        <f t="shared" si="473"/>
        <v>1.6596515245192386E-3</v>
      </c>
      <c r="AK300" s="5">
        <f t="shared" si="474"/>
        <v>4.6795710910482806E-4</v>
      </c>
      <c r="AL300" s="5">
        <f t="shared" si="475"/>
        <v>2.9865479997953964E-6</v>
      </c>
      <c r="AM300" s="5">
        <f t="shared" si="476"/>
        <v>6.3480077060836643E-4</v>
      </c>
      <c r="AN300" s="5">
        <f t="shared" si="477"/>
        <v>5.662133505953997E-4</v>
      </c>
      <c r="AO300" s="5">
        <f t="shared" si="478"/>
        <v>2.5251824921795673E-4</v>
      </c>
      <c r="AP300" s="5">
        <f t="shared" si="479"/>
        <v>7.5078255833011556E-5</v>
      </c>
      <c r="AQ300" s="5">
        <f t="shared" si="480"/>
        <v>1.6741595458102535E-5</v>
      </c>
      <c r="AR300" s="5">
        <f t="shared" si="481"/>
        <v>8.2755862764084809E-4</v>
      </c>
      <c r="AS300" s="5">
        <f t="shared" si="482"/>
        <v>7.0001793259175408E-4</v>
      </c>
      <c r="AT300" s="5">
        <f t="shared" si="483"/>
        <v>2.960667012480833E-4</v>
      </c>
      <c r="AU300" s="5">
        <f t="shared" si="484"/>
        <v>8.3479281988662935E-5</v>
      </c>
      <c r="AV300" s="5">
        <f t="shared" si="485"/>
        <v>1.7653430355301947E-5</v>
      </c>
      <c r="AW300" s="5">
        <f t="shared" si="486"/>
        <v>6.2592176471056025E-8</v>
      </c>
      <c r="AX300" s="5">
        <f t="shared" si="487"/>
        <v>8.9494550236218778E-5</v>
      </c>
      <c r="AY300" s="5">
        <f t="shared" si="488"/>
        <v>7.9825059287049786E-5</v>
      </c>
      <c r="AZ300" s="5">
        <f t="shared" si="489"/>
        <v>3.5600157067453619E-5</v>
      </c>
      <c r="BA300" s="5">
        <f t="shared" si="490"/>
        <v>1.0584572434995375E-5</v>
      </c>
      <c r="BB300" s="5">
        <f t="shared" si="491"/>
        <v>2.3602390310958813E-6</v>
      </c>
      <c r="BC300" s="5">
        <f t="shared" si="492"/>
        <v>4.2104512529878952E-7</v>
      </c>
      <c r="BD300" s="5">
        <f t="shared" si="493"/>
        <v>1.230240953975719E-4</v>
      </c>
      <c r="BE300" s="5">
        <f t="shared" si="494"/>
        <v>1.0406401437041607E-4</v>
      </c>
      <c r="BF300" s="5">
        <f t="shared" si="495"/>
        <v>4.4013000265880837E-5</v>
      </c>
      <c r="BG300" s="5">
        <f t="shared" si="496"/>
        <v>1.2409952368415322E-5</v>
      </c>
      <c r="BH300" s="5">
        <f t="shared" si="497"/>
        <v>2.6243425270258877E-6</v>
      </c>
      <c r="BI300" s="5">
        <f t="shared" si="498"/>
        <v>4.4397744614622254E-7</v>
      </c>
      <c r="BJ300" s="8">
        <f t="shared" si="499"/>
        <v>0.31927980433279268</v>
      </c>
      <c r="BK300" s="8">
        <f t="shared" si="500"/>
        <v>0.3359286189536374</v>
      </c>
      <c r="BL300" s="8">
        <f t="shared" si="501"/>
        <v>0.32399699987132913</v>
      </c>
      <c r="BM300" s="8">
        <f t="shared" si="502"/>
        <v>0.25272635697081514</v>
      </c>
      <c r="BN300" s="8">
        <f t="shared" si="503"/>
        <v>0.74720314091484674</v>
      </c>
    </row>
    <row r="301" spans="1:66" x14ac:dyDescent="0.25">
      <c r="A301" t="s">
        <v>145</v>
      </c>
      <c r="B301" t="s">
        <v>404</v>
      </c>
      <c r="C301" t="s">
        <v>388</v>
      </c>
      <c r="D301" s="11">
        <v>44442</v>
      </c>
      <c r="E301">
        <f>VLOOKUP(A301,home!$A$2:$E$405,3,FALSE)</f>
        <v>1.42165242165242</v>
      </c>
      <c r="F301">
        <f>VLOOKUP(B301,home!$B$2:$E$405,3,FALSE)</f>
        <v>1.03</v>
      </c>
      <c r="G301">
        <f>VLOOKUP(C301,away!$B$2:$E$405,4,FALSE)</f>
        <v>0.84</v>
      </c>
      <c r="H301">
        <f>VLOOKUP(A301,away!$A$2:$E$405,3,FALSE)</f>
        <v>1.1680911680911701</v>
      </c>
      <c r="I301">
        <f>VLOOKUP(C301,away!$B$2:$E$405,3,FALSE)</f>
        <v>0.97</v>
      </c>
      <c r="J301">
        <f>VLOOKUP(B301,home!$B$2:$E$405,4,FALSE)</f>
        <v>0.76</v>
      </c>
      <c r="K301" s="3">
        <f t="shared" si="448"/>
        <v>1.2300136752136737</v>
      </c>
      <c r="L301" s="3">
        <f t="shared" si="449"/>
        <v>0.86111680911681054</v>
      </c>
      <c r="M301" s="5">
        <f t="shared" si="450"/>
        <v>0.12354738845451575</v>
      </c>
      <c r="N301" s="5">
        <f t="shared" si="451"/>
        <v>0.15196497733599032</v>
      </c>
      <c r="O301" s="5">
        <f t="shared" si="452"/>
        <v>0.10638873292066768</v>
      </c>
      <c r="P301" s="5">
        <f t="shared" si="453"/>
        <v>0.13085959638107642</v>
      </c>
      <c r="Q301" s="5">
        <f t="shared" si="454"/>
        <v>9.3459500138402055E-2</v>
      </c>
      <c r="R301" s="5">
        <f t="shared" si="455"/>
        <v>4.5806563109312963E-2</v>
      </c>
      <c r="S301" s="5">
        <f t="shared" si="456"/>
        <v>3.465114515820493E-2</v>
      </c>
      <c r="T301" s="5">
        <f t="shared" si="457"/>
        <v>8.0479546540832878E-2</v>
      </c>
      <c r="U301" s="5">
        <f t="shared" si="458"/>
        <v>5.6342699038993124E-2</v>
      </c>
      <c r="V301" s="5">
        <f t="shared" si="459"/>
        <v>4.0779987575502007E-3</v>
      </c>
      <c r="W301" s="5">
        <f t="shared" si="460"/>
        <v>3.8318821082956235E-2</v>
      </c>
      <c r="X301" s="5">
        <f t="shared" si="461"/>
        <v>3.2996980940073237E-2</v>
      </c>
      <c r="Y301" s="5">
        <f t="shared" si="462"/>
        <v>1.4207127468802041E-2</v>
      </c>
      <c r="Z301" s="5">
        <f t="shared" si="463"/>
        <v>1.3148267153766463E-2</v>
      </c>
      <c r="AA301" s="5">
        <f t="shared" si="464"/>
        <v>1.6172548404495515E-2</v>
      </c>
      <c r="AB301" s="5">
        <f t="shared" si="465"/>
        <v>9.9462278502922847E-3</v>
      </c>
      <c r="AC301" s="5">
        <f t="shared" si="466"/>
        <v>2.6995980961791715E-4</v>
      </c>
      <c r="AD301" s="5">
        <f t="shared" si="467"/>
        <v>1.178316848752556E-2</v>
      </c>
      <c r="AE301" s="5">
        <f t="shared" si="468"/>
        <v>1.0146684449263765E-2</v>
      </c>
      <c r="AF301" s="5">
        <f t="shared" si="469"/>
        <v>4.3687402680325877E-3</v>
      </c>
      <c r="AG301" s="5">
        <f t="shared" si="470"/>
        <v>1.2539985598227805E-3</v>
      </c>
      <c r="AH301" s="5">
        <f t="shared" si="471"/>
        <v>2.8305484642166864E-3</v>
      </c>
      <c r="AI301" s="5">
        <f t="shared" si="472"/>
        <v>3.4816133193415859E-3</v>
      </c>
      <c r="AJ301" s="5">
        <f t="shared" si="473"/>
        <v>2.1412159972981114E-3</v>
      </c>
      <c r="AK301" s="5">
        <f t="shared" si="474"/>
        <v>8.7790831942098667E-4</v>
      </c>
      <c r="AL301" s="5">
        <f t="shared" si="475"/>
        <v>1.143750010991725E-5</v>
      </c>
      <c r="AM301" s="5">
        <f t="shared" si="476"/>
        <v>2.8986916754006479E-3</v>
      </c>
      <c r="AN301" s="5">
        <f t="shared" si="477"/>
        <v>2.496112126134467E-3</v>
      </c>
      <c r="AO301" s="5">
        <f t="shared" si="478"/>
        <v>1.0747220546273451E-3</v>
      </c>
      <c r="AP301" s="5">
        <f t="shared" si="479"/>
        <v>3.0848707545605398E-4</v>
      </c>
      <c r="AQ301" s="5">
        <f t="shared" si="480"/>
        <v>6.6410851517623498E-5</v>
      </c>
      <c r="AR301" s="5">
        <f t="shared" si="481"/>
        <v>4.8748657231135236E-4</v>
      </c>
      <c r="AS301" s="5">
        <f t="shared" si="482"/>
        <v>5.9961515042600277E-4</v>
      </c>
      <c r="AT301" s="5">
        <f t="shared" si="483"/>
        <v>3.6876741744464384E-4</v>
      </c>
      <c r="AU301" s="5">
        <f t="shared" si="484"/>
        <v>1.5119632214338037E-4</v>
      </c>
      <c r="AV301" s="5">
        <f t="shared" si="485"/>
        <v>4.6493385969592506E-5</v>
      </c>
      <c r="AW301" s="5">
        <f t="shared" si="486"/>
        <v>3.3651204761611281E-7</v>
      </c>
      <c r="AX301" s="5">
        <f t="shared" si="487"/>
        <v>5.942384001618046E-4</v>
      </c>
      <c r="AY301" s="5">
        <f t="shared" si="488"/>
        <v>5.1170867500201157E-4</v>
      </c>
      <c r="AZ301" s="5">
        <f t="shared" si="489"/>
        <v>2.2032047070756161E-4</v>
      </c>
      <c r="BA301" s="5">
        <f t="shared" si="490"/>
        <v>6.3240553572936403E-5</v>
      </c>
      <c r="BB301" s="5">
        <f t="shared" si="491"/>
        <v>1.3614375924876926E-5</v>
      </c>
      <c r="BC301" s="5">
        <f t="shared" si="492"/>
        <v>2.3447135909093493E-6</v>
      </c>
      <c r="BD301" s="5">
        <f t="shared" si="493"/>
        <v>6.9963813606007145E-5</v>
      </c>
      <c r="BE301" s="5">
        <f t="shared" si="494"/>
        <v>8.605644750548928E-5</v>
      </c>
      <c r="BF301" s="5">
        <f t="shared" si="495"/>
        <v>5.2925303636029736E-5</v>
      </c>
      <c r="BG301" s="5">
        <f t="shared" si="496"/>
        <v>2.1699615745717503E-5</v>
      </c>
      <c r="BH301" s="5">
        <f t="shared" si="497"/>
        <v>6.6727060285286281E-6</v>
      </c>
      <c r="BI301" s="5">
        <f t="shared" si="498"/>
        <v>1.6415039331541846E-6</v>
      </c>
      <c r="BJ301" s="8">
        <f t="shared" si="499"/>
        <v>0.4472294362437978</v>
      </c>
      <c r="BK301" s="8">
        <f t="shared" si="500"/>
        <v>0.29392923473607713</v>
      </c>
      <c r="BL301" s="8">
        <f t="shared" si="501"/>
        <v>0.24588057566278879</v>
      </c>
      <c r="BM301" s="8">
        <f t="shared" si="502"/>
        <v>0.34764938329351064</v>
      </c>
      <c r="BN301" s="8">
        <f t="shared" si="503"/>
        <v>0.65202675833996526</v>
      </c>
    </row>
    <row r="302" spans="1:66" x14ac:dyDescent="0.25">
      <c r="A302" t="s">
        <v>145</v>
      </c>
      <c r="B302" t="s">
        <v>432</v>
      </c>
      <c r="C302" t="s">
        <v>391</v>
      </c>
      <c r="D302" s="11">
        <v>44442</v>
      </c>
      <c r="E302">
        <f>VLOOKUP(A302,home!$A$2:$E$405,3,FALSE)</f>
        <v>1.42165242165242</v>
      </c>
      <c r="F302">
        <f>VLOOKUP(B302,home!$B$2:$E$405,3,FALSE)</f>
        <v>1.36</v>
      </c>
      <c r="G302">
        <f>VLOOKUP(C302,away!$B$2:$E$405,4,FALSE)</f>
        <v>1.66</v>
      </c>
      <c r="H302">
        <f>VLOOKUP(A302,away!$A$2:$E$405,3,FALSE)</f>
        <v>1.1680911680911701</v>
      </c>
      <c r="I302">
        <f>VLOOKUP(C302,away!$B$2:$E$405,3,FALSE)</f>
        <v>0.65</v>
      </c>
      <c r="J302">
        <f>VLOOKUP(B302,home!$B$2:$E$405,4,FALSE)</f>
        <v>1.48</v>
      </c>
      <c r="K302" s="3">
        <f t="shared" si="448"/>
        <v>3.2095225071225033</v>
      </c>
      <c r="L302" s="3">
        <f t="shared" si="449"/>
        <v>1.1237037037037056</v>
      </c>
      <c r="M302" s="5">
        <f t="shared" si="450"/>
        <v>1.3125134658967686E-2</v>
      </c>
      <c r="N302" s="5">
        <f t="shared" si="451"/>
        <v>4.2125415096970438E-2</v>
      </c>
      <c r="O302" s="5">
        <f t="shared" si="452"/>
        <v>1.4748762427891859E-2</v>
      </c>
      <c r="P302" s="5">
        <f t="shared" si="453"/>
        <v>4.7336484964521669E-2</v>
      </c>
      <c r="Q302" s="5">
        <f t="shared" si="454"/>
        <v>6.760123393780236E-2</v>
      </c>
      <c r="R302" s="5">
        <f t="shared" si="455"/>
        <v>8.2866194826340736E-3</v>
      </c>
      <c r="S302" s="5">
        <f t="shared" si="456"/>
        <v>4.2680377516458666E-2</v>
      </c>
      <c r="T302" s="5">
        <f t="shared" si="457"/>
        <v>7.5963756950849143E-2</v>
      </c>
      <c r="U302" s="5">
        <f t="shared" si="458"/>
        <v>2.6596091737473897E-2</v>
      </c>
      <c r="V302" s="5">
        <f t="shared" si="459"/>
        <v>1.7103223878651503E-2</v>
      </c>
      <c r="W302" s="5">
        <f t="shared" si="460"/>
        <v>7.2322560610876746E-2</v>
      </c>
      <c r="X302" s="5">
        <f t="shared" si="461"/>
        <v>8.1269129219777927E-2</v>
      </c>
      <c r="Y302" s="5">
        <f t="shared" si="462"/>
        <v>4.5661210750519772E-2</v>
      </c>
      <c r="Z302" s="5">
        <f t="shared" si="463"/>
        <v>3.1039016679397301E-3</v>
      </c>
      <c r="AA302" s="5">
        <f t="shared" si="464"/>
        <v>9.9620422631476434E-3</v>
      </c>
      <c r="AB302" s="5">
        <f t="shared" si="465"/>
        <v>1.5986699430238983E-2</v>
      </c>
      <c r="AC302" s="5">
        <f t="shared" si="466"/>
        <v>3.8552294938907308E-3</v>
      </c>
      <c r="AD302" s="5">
        <f t="shared" si="467"/>
        <v>5.8030221513335097E-2</v>
      </c>
      <c r="AE302" s="5">
        <f t="shared" si="468"/>
        <v>6.5208774841281097E-2</v>
      </c>
      <c r="AF302" s="5">
        <f t="shared" si="469"/>
        <v>3.6637670901564313E-2</v>
      </c>
      <c r="AG302" s="5">
        <f t="shared" si="470"/>
        <v>1.3723295495721762E-2</v>
      </c>
      <c r="AH302" s="5">
        <f t="shared" si="471"/>
        <v>8.7196645004899596E-4</v>
      </c>
      <c r="AI302" s="5">
        <f t="shared" si="472"/>
        <v>2.7985959468879631E-3</v>
      </c>
      <c r="AJ302" s="5">
        <f t="shared" si="473"/>
        <v>4.4910783399393665E-3</v>
      </c>
      <c r="AK302" s="5">
        <f t="shared" si="474"/>
        <v>4.8047390044285874E-3</v>
      </c>
      <c r="AL302" s="5">
        <f t="shared" si="475"/>
        <v>5.5616347630430289E-4</v>
      </c>
      <c r="AM302" s="5">
        <f t="shared" si="476"/>
        <v>3.7249860408070691E-2</v>
      </c>
      <c r="AN302" s="5">
        <f t="shared" si="477"/>
        <v>4.1857806102995054E-2</v>
      </c>
      <c r="AO302" s="5">
        <f t="shared" si="478"/>
        <v>2.3517885873423568E-2</v>
      </c>
      <c r="AP302" s="5">
        <f t="shared" si="479"/>
        <v>8.8090451530823712E-3</v>
      </c>
      <c r="AQ302" s="5">
        <f t="shared" si="480"/>
        <v>2.474689166152959E-3</v>
      </c>
      <c r="AR302" s="5">
        <f t="shared" si="481"/>
        <v>1.9596638588508577E-4</v>
      </c>
      <c r="AS302" s="5">
        <f t="shared" si="482"/>
        <v>6.289585261376366E-4</v>
      </c>
      <c r="AT302" s="5">
        <f t="shared" si="483"/>
        <v>1.0093282728426711E-3</v>
      </c>
      <c r="AU302" s="5">
        <f t="shared" si="484"/>
        <v>1.0798206029212117E-3</v>
      </c>
      <c r="AV302" s="5">
        <f t="shared" si="485"/>
        <v>8.6642713218255528E-4</v>
      </c>
      <c r="AW302" s="5">
        <f t="shared" si="486"/>
        <v>5.571757445616222E-5</v>
      </c>
      <c r="AX302" s="5">
        <f t="shared" si="487"/>
        <v>1.9925710894479056E-2</v>
      </c>
      <c r="AY302" s="5">
        <f t="shared" si="488"/>
        <v>2.2390595131055391E-2</v>
      </c>
      <c r="AZ302" s="5">
        <f t="shared" si="489"/>
        <v>1.2580197338448555E-2</v>
      </c>
      <c r="BA302" s="5">
        <f t="shared" si="490"/>
        <v>4.7121381141793789E-3</v>
      </c>
      <c r="BB302" s="5">
        <f t="shared" si="491"/>
        <v>1.3237617628166906E-3</v>
      </c>
      <c r="BC302" s="5">
        <f t="shared" si="492"/>
        <v>2.9750319913969227E-4</v>
      </c>
      <c r="BD302" s="5">
        <f t="shared" si="493"/>
        <v>3.670135893675008E-5</v>
      </c>
      <c r="BE302" s="5">
        <f t="shared" si="494"/>
        <v>1.1779383754948103E-4</v>
      </c>
      <c r="BF302" s="5">
        <f t="shared" si="495"/>
        <v>1.8903098640769562E-4</v>
      </c>
      <c r="BG302" s="5">
        <f t="shared" si="496"/>
        <v>2.0223306847302232E-4</v>
      </c>
      <c r="BH302" s="5">
        <f t="shared" si="497"/>
        <v>1.6226789623715292E-4</v>
      </c>
      <c r="BI302" s="5">
        <f t="shared" si="498"/>
        <v>1.0416049303131222E-4</v>
      </c>
      <c r="BJ302" s="8">
        <f t="shared" si="499"/>
        <v>0.73368246246254176</v>
      </c>
      <c r="BK302" s="8">
        <f t="shared" si="500"/>
        <v>0.14704720911984995</v>
      </c>
      <c r="BL302" s="8">
        <f t="shared" si="501"/>
        <v>9.3139283643295934E-2</v>
      </c>
      <c r="BM302" s="8">
        <f t="shared" si="502"/>
        <v>0.76141432876824</v>
      </c>
      <c r="BN302" s="8">
        <f t="shared" si="503"/>
        <v>0.19322365056878807</v>
      </c>
    </row>
    <row r="303" spans="1:66" x14ac:dyDescent="0.25">
      <c r="A303" t="s">
        <v>145</v>
      </c>
      <c r="B303" t="s">
        <v>434</v>
      </c>
      <c r="C303" t="s">
        <v>357</v>
      </c>
      <c r="D303" s="11">
        <v>44442</v>
      </c>
      <c r="E303">
        <f>VLOOKUP(A303,home!$A$2:$E$405,3,FALSE)</f>
        <v>1.42165242165242</v>
      </c>
      <c r="F303">
        <f>VLOOKUP(B303,home!$B$2:$E$405,3,FALSE)</f>
        <v>0.89</v>
      </c>
      <c r="G303">
        <f>VLOOKUP(C303,away!$B$2:$E$405,4,FALSE)</f>
        <v>0.74</v>
      </c>
      <c r="H303">
        <f>VLOOKUP(A303,away!$A$2:$E$405,3,FALSE)</f>
        <v>1.1680911680911701</v>
      </c>
      <c r="I303">
        <f>VLOOKUP(C303,away!$B$2:$E$405,3,FALSE)</f>
        <v>0.95</v>
      </c>
      <c r="J303">
        <f>VLOOKUP(B303,home!$B$2:$E$405,4,FALSE)</f>
        <v>0.8</v>
      </c>
      <c r="K303" s="3">
        <f t="shared" si="448"/>
        <v>0.93630028490028383</v>
      </c>
      <c r="L303" s="3">
        <f t="shared" si="449"/>
        <v>0.8877492877492893</v>
      </c>
      <c r="M303" s="5">
        <f t="shared" si="450"/>
        <v>0.16137094262613125</v>
      </c>
      <c r="N303" s="5">
        <f t="shared" si="451"/>
        <v>0.15109165955547404</v>
      </c>
      <c r="O303" s="5">
        <f t="shared" si="452"/>
        <v>0.14325693937977943</v>
      </c>
      <c r="P303" s="5">
        <f t="shared" si="453"/>
        <v>0.13413151315523017</v>
      </c>
      <c r="Q303" s="5">
        <f t="shared" si="454"/>
        <v>7.0733581943923513E-2</v>
      </c>
      <c r="R303" s="5">
        <f t="shared" si="455"/>
        <v>6.3588122949771148E-2</v>
      </c>
      <c r="S303" s="5">
        <f t="shared" si="456"/>
        <v>2.7872525450561358E-2</v>
      </c>
      <c r="T303" s="5">
        <f t="shared" si="457"/>
        <v>6.2793686990674086E-2</v>
      </c>
      <c r="U303" s="5">
        <f t="shared" si="458"/>
        <v>5.9537577634144995E-2</v>
      </c>
      <c r="V303" s="5">
        <f t="shared" si="459"/>
        <v>2.5741822972175474E-3</v>
      </c>
      <c r="W303" s="5">
        <f t="shared" si="460"/>
        <v>2.2075957642037722E-2</v>
      </c>
      <c r="X303" s="5">
        <f t="shared" si="461"/>
        <v>1.9597915673102467E-2</v>
      </c>
      <c r="Y303" s="5">
        <f t="shared" si="462"/>
        <v>8.6990178400836726E-3</v>
      </c>
      <c r="Z303" s="5">
        <f t="shared" si="463"/>
        <v>1.8816770285991193E-2</v>
      </c>
      <c r="AA303" s="5">
        <f t="shared" si="464"/>
        <v>1.7618147379676749E-2</v>
      </c>
      <c r="AB303" s="5">
        <f t="shared" si="465"/>
        <v>8.2479382055032635E-3</v>
      </c>
      <c r="AC303" s="5">
        <f t="shared" si="466"/>
        <v>1.3372875602794707E-4</v>
      </c>
      <c r="AD303" s="5">
        <f t="shared" si="467"/>
        <v>5.167431357421628E-3</v>
      </c>
      <c r="AE303" s="5">
        <f t="shared" si="468"/>
        <v>4.587383507044393E-3</v>
      </c>
      <c r="AF303" s="5">
        <f t="shared" si="469"/>
        <v>2.036223220505748E-3</v>
      </c>
      <c r="AG303" s="5">
        <f t="shared" si="470"/>
        <v>6.025519045675141E-4</v>
      </c>
      <c r="AH303" s="5">
        <f t="shared" si="471"/>
        <v>4.1761436047826677E-3</v>
      </c>
      <c r="AI303" s="5">
        <f t="shared" si="472"/>
        <v>3.91012444694251E-3</v>
      </c>
      <c r="AJ303" s="5">
        <f t="shared" si="473"/>
        <v>1.830525316833918E-3</v>
      </c>
      <c r="AK303" s="5">
        <f t="shared" si="474"/>
        <v>5.7130712522292671E-4</v>
      </c>
      <c r="AL303" s="5">
        <f t="shared" si="475"/>
        <v>4.4462132045550903E-6</v>
      </c>
      <c r="AM303" s="5">
        <f t="shared" si="476"/>
        <v>9.6765349043130664E-4</v>
      </c>
      <c r="AN303" s="5">
        <f t="shared" si="477"/>
        <v>8.5903369691850613E-4</v>
      </c>
      <c r="AO303" s="5">
        <f t="shared" si="478"/>
        <v>3.8130327629602126E-4</v>
      </c>
      <c r="AP303" s="5">
        <f t="shared" si="479"/>
        <v>1.1283390398275446E-4</v>
      </c>
      <c r="AQ303" s="5">
        <f t="shared" si="480"/>
        <v>2.5042054473665489E-5</v>
      </c>
      <c r="AR303" s="5">
        <f t="shared" si="481"/>
        <v>7.4147370213691283E-4</v>
      </c>
      <c r="AS303" s="5">
        <f t="shared" si="482"/>
        <v>6.9424203855685961E-4</v>
      </c>
      <c r="AT303" s="5">
        <f t="shared" si="483"/>
        <v>3.250095092452707E-4</v>
      </c>
      <c r="AU303" s="5">
        <f t="shared" si="484"/>
        <v>1.0143549870054948E-4</v>
      </c>
      <c r="AV303" s="5">
        <f t="shared" si="485"/>
        <v>2.3743521583081707E-5</v>
      </c>
      <c r="AW303" s="5">
        <f t="shared" si="486"/>
        <v>1.0265811166915707E-7</v>
      </c>
      <c r="AX303" s="5">
        <f t="shared" si="487"/>
        <v>1.5100237312926437E-4</v>
      </c>
      <c r="AY303" s="5">
        <f t="shared" si="488"/>
        <v>1.3405224919395685E-4</v>
      </c>
      <c r="AZ303" s="5">
        <f t="shared" si="489"/>
        <v>5.9502394371562703E-5</v>
      </c>
      <c r="BA303" s="5">
        <f t="shared" si="490"/>
        <v>1.760773607424404E-5</v>
      </c>
      <c r="BB303" s="5">
        <f t="shared" si="491"/>
        <v>3.9078137896969032E-6</v>
      </c>
      <c r="BC303" s="5">
        <f t="shared" si="492"/>
        <v>6.9383178169205558E-7</v>
      </c>
      <c r="BD303" s="5">
        <f t="shared" si="493"/>
        <v>1.0970712515947879E-4</v>
      </c>
      <c r="BE303" s="5">
        <f t="shared" si="494"/>
        <v>1.0271881254241108E-4</v>
      </c>
      <c r="BF303" s="5">
        <f t="shared" si="495"/>
        <v>4.8087826724039164E-5</v>
      </c>
      <c r="BG303" s="5">
        <f t="shared" si="496"/>
        <v>1.5008215287317786E-5</v>
      </c>
      <c r="BH303" s="5">
        <f t="shared" si="497"/>
        <v>3.5130490623401091E-6</v>
      </c>
      <c r="BI303" s="5">
        <f t="shared" si="498"/>
        <v>6.5785376758754407E-7</v>
      </c>
      <c r="BJ303" s="8">
        <f t="shared" si="499"/>
        <v>0.35009804245527759</v>
      </c>
      <c r="BK303" s="8">
        <f t="shared" si="500"/>
        <v>0.32622139074756679</v>
      </c>
      <c r="BL303" s="8">
        <f t="shared" si="501"/>
        <v>0.30490242319542338</v>
      </c>
      <c r="BM303" s="8">
        <f t="shared" si="502"/>
        <v>0.27573191748286696</v>
      </c>
      <c r="BN303" s="8">
        <f t="shared" si="503"/>
        <v>0.72417275961030958</v>
      </c>
    </row>
    <row r="304" spans="1:66" x14ac:dyDescent="0.25">
      <c r="A304" t="s">
        <v>196</v>
      </c>
      <c r="B304" t="s">
        <v>304</v>
      </c>
      <c r="C304" t="s">
        <v>199</v>
      </c>
      <c r="D304" s="11">
        <v>44442</v>
      </c>
      <c r="E304">
        <f>VLOOKUP(A304,home!$A$2:$E$405,3,FALSE)</f>
        <v>1.6215139442231099</v>
      </c>
      <c r="F304">
        <f>VLOOKUP(B304,home!$B$2:$E$405,3,FALSE)</f>
        <v>0.75</v>
      </c>
      <c r="G304">
        <f>VLOOKUP(C304,away!$B$2:$E$405,4,FALSE)</f>
        <v>0.75</v>
      </c>
      <c r="H304">
        <f>VLOOKUP(A304,away!$A$2:$E$405,3,FALSE)</f>
        <v>1.4223107569721101</v>
      </c>
      <c r="I304">
        <f>VLOOKUP(C304,away!$B$2:$E$405,3,FALSE)</f>
        <v>0.66</v>
      </c>
      <c r="J304">
        <f>VLOOKUP(B304,home!$B$2:$E$405,4,FALSE)</f>
        <v>1.86</v>
      </c>
      <c r="K304" s="3">
        <f t="shared" si="448"/>
        <v>0.91210159362549936</v>
      </c>
      <c r="L304" s="3">
        <f t="shared" si="449"/>
        <v>1.7460286852589624</v>
      </c>
      <c r="M304" s="5">
        <f t="shared" si="450"/>
        <v>7.0079127752573564E-2</v>
      </c>
      <c r="N304" s="5">
        <f t="shared" si="451"/>
        <v>6.3919284103007304E-2</v>
      </c>
      <c r="O304" s="5">
        <f t="shared" si="452"/>
        <v>0.12236016729392088</v>
      </c>
      <c r="P304" s="5">
        <f t="shared" si="453"/>
        <v>0.11160490358506794</v>
      </c>
      <c r="Q304" s="5">
        <f t="shared" si="454"/>
        <v>2.9150440446876997E-2</v>
      </c>
      <c r="R304" s="5">
        <f t="shared" si="455"/>
        <v>0.10682218101413569</v>
      </c>
      <c r="S304" s="5">
        <f t="shared" si="456"/>
        <v>4.4434252050800142E-2</v>
      </c>
      <c r="T304" s="5">
        <f t="shared" si="457"/>
        <v>5.0897505208180323E-2</v>
      </c>
      <c r="U304" s="5">
        <f t="shared" si="458"/>
        <v>9.7432681537544724E-2</v>
      </c>
      <c r="V304" s="5">
        <f t="shared" si="459"/>
        <v>7.8626682834439018E-3</v>
      </c>
      <c r="W304" s="5">
        <f t="shared" si="460"/>
        <v>8.8627210621605775E-3</v>
      </c>
      <c r="X304" s="5">
        <f t="shared" si="461"/>
        <v>1.5474565203981149E-2</v>
      </c>
      <c r="Y304" s="5">
        <f t="shared" si="462"/>
        <v>1.3509517369030647E-2</v>
      </c>
      <c r="Z304" s="5">
        <f t="shared" si="463"/>
        <v>6.2171530757535426E-2</v>
      </c>
      <c r="AA304" s="5">
        <f t="shared" si="464"/>
        <v>5.6706752282084813E-2</v>
      </c>
      <c r="AB304" s="5">
        <f t="shared" si="465"/>
        <v>2.5861159562907986E-2</v>
      </c>
      <c r="AC304" s="5">
        <f t="shared" si="466"/>
        <v>7.8260849898964936E-4</v>
      </c>
      <c r="AD304" s="5">
        <f t="shared" si="467"/>
        <v>2.0209255011637344E-3</v>
      </c>
      <c r="AE304" s="5">
        <f t="shared" si="468"/>
        <v>3.5285938958032254E-3</v>
      </c>
      <c r="AF304" s="5">
        <f t="shared" si="469"/>
        <v>3.0805130803510531E-3</v>
      </c>
      <c r="AG304" s="5">
        <f t="shared" si="470"/>
        <v>1.7928880678694625E-3</v>
      </c>
      <c r="AH304" s="5">
        <f t="shared" si="471"/>
        <v>2.713831902727917E-2</v>
      </c>
      <c r="AI304" s="5">
        <f t="shared" si="472"/>
        <v>2.4752904033098544E-2</v>
      </c>
      <c r="AJ304" s="5">
        <f t="shared" si="473"/>
        <v>1.1288581607724113E-2</v>
      </c>
      <c r="AK304" s="5">
        <f t="shared" si="474"/>
        <v>3.4321110913922231E-3</v>
      </c>
      <c r="AL304" s="5">
        <f t="shared" si="475"/>
        <v>4.9853900227168321E-5</v>
      </c>
      <c r="AM304" s="5">
        <f t="shared" si="476"/>
        <v>3.6865787404197079E-4</v>
      </c>
      <c r="AN304" s="5">
        <f t="shared" si="477"/>
        <v>6.4368722312386638E-4</v>
      </c>
      <c r="AO304" s="5">
        <f t="shared" si="478"/>
        <v>5.6194817795447846E-4</v>
      </c>
      <c r="AP304" s="5">
        <f t="shared" si="479"/>
        <v>3.2705921277917594E-4</v>
      </c>
      <c r="AQ304" s="5">
        <f t="shared" si="480"/>
        <v>1.4276369182266387E-4</v>
      </c>
      <c r="AR304" s="5">
        <f t="shared" si="481"/>
        <v>9.4768566982677098E-3</v>
      </c>
      <c r="AS304" s="5">
        <f t="shared" si="482"/>
        <v>8.6438560970504667E-3</v>
      </c>
      <c r="AT304" s="5">
        <f t="shared" si="483"/>
        <v>3.9420374605946091E-3</v>
      </c>
      <c r="AU304" s="5">
        <f t="shared" si="484"/>
        <v>1.1985128833132536E-3</v>
      </c>
      <c r="AV304" s="5">
        <f t="shared" si="485"/>
        <v>2.7329137771267759E-4</v>
      </c>
      <c r="AW304" s="5">
        <f t="shared" si="486"/>
        <v>2.2054195920412382E-6</v>
      </c>
      <c r="AX304" s="5">
        <f t="shared" si="487"/>
        <v>5.6042239069378338E-5</v>
      </c>
      <c r="AY304" s="5">
        <f t="shared" si="488"/>
        <v>9.7851357001275122E-5</v>
      </c>
      <c r="AZ304" s="5">
        <f t="shared" si="489"/>
        <v>8.5425638107870881E-5</v>
      </c>
      <c r="BA304" s="5">
        <f t="shared" si="490"/>
        <v>4.9718538197631258E-5</v>
      </c>
      <c r="BB304" s="5">
        <f t="shared" si="491"/>
        <v>2.170249847055189E-5</v>
      </c>
      <c r="BC304" s="5">
        <f t="shared" si="492"/>
        <v>7.5786369742744753E-6</v>
      </c>
      <c r="BD304" s="5">
        <f t="shared" si="493"/>
        <v>2.7578106068773286E-3</v>
      </c>
      <c r="BE304" s="5">
        <f t="shared" si="494"/>
        <v>2.5154034494501167E-3</v>
      </c>
      <c r="BF304" s="5">
        <f t="shared" si="495"/>
        <v>1.1471517474272647E-3</v>
      </c>
      <c r="BG304" s="5">
        <f t="shared" si="496"/>
        <v>3.4877297898622825E-4</v>
      </c>
      <c r="BH304" s="5">
        <f t="shared" si="497"/>
        <v>7.9529097486712879E-5</v>
      </c>
      <c r="BI304" s="5">
        <f t="shared" si="498"/>
        <v>1.4507723311445707E-5</v>
      </c>
      <c r="BJ304" s="8">
        <f t="shared" si="499"/>
        <v>0.19459938902596763</v>
      </c>
      <c r="BK304" s="8">
        <f t="shared" si="500"/>
        <v>0.23491126542810362</v>
      </c>
      <c r="BL304" s="8">
        <f t="shared" si="501"/>
        <v>0.50619258757056618</v>
      </c>
      <c r="BM304" s="8">
        <f t="shared" si="502"/>
        <v>0.49384302264918106</v>
      </c>
      <c r="BN304" s="8">
        <f t="shared" si="503"/>
        <v>0.50393610419558232</v>
      </c>
    </row>
    <row r="305" spans="1:66" x14ac:dyDescent="0.25">
      <c r="A305" t="s">
        <v>32</v>
      </c>
      <c r="B305" t="s">
        <v>208</v>
      </c>
      <c r="C305" t="s">
        <v>209</v>
      </c>
      <c r="D305" s="11">
        <v>44442</v>
      </c>
      <c r="E305">
        <f>VLOOKUP(A305,home!$A$2:$E$405,3,FALSE)</f>
        <v>1.24444444444444</v>
      </c>
      <c r="F305">
        <f>VLOOKUP(B305,home!$B$2:$E$405,3,FALSE)</f>
        <v>1.41</v>
      </c>
      <c r="G305">
        <f>VLOOKUP(C305,away!$B$2:$E$405,4,FALSE)</f>
        <v>0.67</v>
      </c>
      <c r="H305">
        <f>VLOOKUP(A305,away!$A$2:$E$405,3,FALSE)</f>
        <v>1.1244444444444399</v>
      </c>
      <c r="I305">
        <f>VLOOKUP(C305,away!$B$2:$E$405,3,FALSE)</f>
        <v>0.94</v>
      </c>
      <c r="J305">
        <f>VLOOKUP(B305,home!$B$2:$E$405,4,FALSE)</f>
        <v>0.74</v>
      </c>
      <c r="K305" s="3">
        <f t="shared" si="448"/>
        <v>1.1756266666666626</v>
      </c>
      <c r="L305" s="3">
        <f t="shared" si="449"/>
        <v>0.78216355555555228</v>
      </c>
      <c r="M305" s="5">
        <f t="shared" si="450"/>
        <v>0.141170030897008</v>
      </c>
      <c r="N305" s="5">
        <f t="shared" si="451"/>
        <v>0.16596325285667926</v>
      </c>
      <c r="O305" s="5">
        <f t="shared" si="452"/>
        <v>0.11041805330429093</v>
      </c>
      <c r="P305" s="5">
        <f t="shared" si="453"/>
        <v>0.12981040794594542</v>
      </c>
      <c r="Q305" s="5">
        <f t="shared" si="454"/>
        <v>9.755541287252717E-2</v>
      </c>
      <c r="R305" s="5">
        <f t="shared" si="455"/>
        <v>4.3182488585003342E-2</v>
      </c>
      <c r="S305" s="5">
        <f t="shared" si="456"/>
        <v>2.9841216836217876E-2</v>
      </c>
      <c r="T305" s="5">
        <f t="shared" si="457"/>
        <v>7.630428859606575E-2</v>
      </c>
      <c r="U305" s="5">
        <f t="shared" si="458"/>
        <v>5.0766485113558683E-2</v>
      </c>
      <c r="V305" s="5">
        <f t="shared" si="459"/>
        <v>3.0488848616719642E-3</v>
      </c>
      <c r="W305" s="5">
        <f t="shared" si="460"/>
        <v>3.8229581616873065E-2</v>
      </c>
      <c r="X305" s="5">
        <f t="shared" si="461"/>
        <v>2.9901785484854615E-2</v>
      </c>
      <c r="Y305" s="5">
        <f t="shared" si="462"/>
        <v>1.1694043426146643E-2</v>
      </c>
      <c r="Z305" s="5">
        <f t="shared" si="463"/>
        <v>1.1258589603127757E-2</v>
      </c>
      <c r="AA305" s="5">
        <f t="shared" si="464"/>
        <v>1.3235898166493027E-2</v>
      </c>
      <c r="AB305" s="5">
        <f t="shared" si="465"/>
        <v>7.7802374209067961E-3</v>
      </c>
      <c r="AC305" s="5">
        <f t="shared" si="466"/>
        <v>1.7522176323431132E-4</v>
      </c>
      <c r="AD305" s="5">
        <f t="shared" si="467"/>
        <v>1.1235928901076404E-2</v>
      </c>
      <c r="AE305" s="5">
        <f t="shared" si="468"/>
        <v>8.7883340992353093E-3</v>
      </c>
      <c r="AF305" s="5">
        <f t="shared" si="469"/>
        <v>3.4369573232339952E-3</v>
      </c>
      <c r="AG305" s="5">
        <f t="shared" si="470"/>
        <v>8.9608758674446524E-4</v>
      </c>
      <c r="AH305" s="5">
        <f t="shared" si="471"/>
        <v>2.2015146186307949E-3</v>
      </c>
      <c r="AI305" s="5">
        <f t="shared" si="472"/>
        <v>2.5881592927188501E-3</v>
      </c>
      <c r="AJ305" s="5">
        <f t="shared" si="473"/>
        <v>1.5213545410507046E-3</v>
      </c>
      <c r="AK305" s="5">
        <f t="shared" si="474"/>
        <v>5.9618165597121039E-4</v>
      </c>
      <c r="AL305" s="5">
        <f t="shared" si="475"/>
        <v>6.4448830738156028E-6</v>
      </c>
      <c r="AM305" s="5">
        <f t="shared" si="476"/>
        <v>2.6418515281752143E-3</v>
      </c>
      <c r="AN305" s="5">
        <f t="shared" si="477"/>
        <v>2.0663599845273948E-3</v>
      </c>
      <c r="AO305" s="5">
        <f t="shared" si="478"/>
        <v>8.0811573627783144E-4</v>
      </c>
      <c r="AP305" s="5">
        <f t="shared" si="479"/>
        <v>2.1069289252915392E-4</v>
      </c>
      <c r="AQ305" s="5">
        <f t="shared" si="480"/>
        <v>4.1199075487721715E-5</v>
      </c>
      <c r="AR305" s="5">
        <f t="shared" si="481"/>
        <v>3.4438890034315761E-4</v>
      </c>
      <c r="AS305" s="5">
        <f t="shared" si="482"/>
        <v>4.048727749474238E-4</v>
      </c>
      <c r="AT305" s="5">
        <f t="shared" si="483"/>
        <v>2.3798961541776089E-4</v>
      </c>
      <c r="AU305" s="5">
        <f t="shared" si="484"/>
        <v>9.3262312758287777E-5</v>
      </c>
      <c r="AV305" s="5">
        <f t="shared" si="485"/>
        <v>2.7410415468412414E-5</v>
      </c>
      <c r="AW305" s="5">
        <f t="shared" si="486"/>
        <v>1.6461884368563745E-7</v>
      </c>
      <c r="AX305" s="5">
        <f t="shared" si="487"/>
        <v>5.1763851764947597E-4</v>
      </c>
      <c r="AY305" s="5">
        <f t="shared" si="488"/>
        <v>4.0487798345721963E-4</v>
      </c>
      <c r="AZ305" s="5">
        <f t="shared" si="489"/>
        <v>1.5834040155353048E-4</v>
      </c>
      <c r="BA305" s="5">
        <f t="shared" si="490"/>
        <v>4.1282697155734436E-5</v>
      </c>
      <c r="BB305" s="5">
        <f t="shared" si="491"/>
        <v>8.0724552975630822E-6</v>
      </c>
      <c r="BC305" s="5">
        <f t="shared" si="492"/>
        <v>1.2627960675210386E-6</v>
      </c>
      <c r="BD305" s="5">
        <f t="shared" si="493"/>
        <v>4.4894741131045146E-5</v>
      </c>
      <c r="BE305" s="5">
        <f t="shared" si="494"/>
        <v>5.2779454866753317E-5</v>
      </c>
      <c r="BF305" s="5">
        <f t="shared" si="495"/>
        <v>3.1024467296742385E-5</v>
      </c>
      <c r="BG305" s="5">
        <f t="shared" si="496"/>
        <v>1.215773035772605E-5</v>
      </c>
      <c r="BH305" s="5">
        <f t="shared" si="497"/>
        <v>3.5732380036713929E-6</v>
      </c>
      <c r="BI305" s="5">
        <f t="shared" si="498"/>
        <v>8.40158776692568E-7</v>
      </c>
      <c r="BJ305" s="8">
        <f t="shared" si="499"/>
        <v>0.45090536683161514</v>
      </c>
      <c r="BK305" s="8">
        <f t="shared" si="500"/>
        <v>0.30445708517060865</v>
      </c>
      <c r="BL305" s="8">
        <f t="shared" si="501"/>
        <v>0.23354356650799207</v>
      </c>
      <c r="BM305" s="8">
        <f t="shared" si="502"/>
        <v>0.31166024828727573</v>
      </c>
      <c r="BN305" s="8">
        <f t="shared" si="503"/>
        <v>0.68809964646145416</v>
      </c>
    </row>
    <row r="306" spans="1:66" x14ac:dyDescent="0.25">
      <c r="A306" t="s">
        <v>37</v>
      </c>
      <c r="B306" t="s">
        <v>231</v>
      </c>
      <c r="C306" t="s">
        <v>38</v>
      </c>
      <c r="D306" s="11">
        <v>44442</v>
      </c>
      <c r="E306">
        <f>VLOOKUP(A306,home!$A$2:$E$405,3,FALSE)</f>
        <v>1.55752212389381</v>
      </c>
      <c r="F306">
        <f>VLOOKUP(B306,home!$B$2:$E$405,3,FALSE)</f>
        <v>0.76</v>
      </c>
      <c r="G306">
        <f>VLOOKUP(C306,away!$B$2:$E$405,4,FALSE)</f>
        <v>0.82</v>
      </c>
      <c r="H306">
        <f>VLOOKUP(A306,away!$A$2:$E$405,3,FALSE)</f>
        <v>1.3097345132743401</v>
      </c>
      <c r="I306">
        <f>VLOOKUP(C306,away!$B$2:$E$405,3,FALSE)</f>
        <v>0.41</v>
      </c>
      <c r="J306">
        <f>VLOOKUP(B306,home!$B$2:$E$405,4,FALSE)</f>
        <v>0.69</v>
      </c>
      <c r="K306" s="3">
        <f t="shared" si="448"/>
        <v>0.97064778761062231</v>
      </c>
      <c r="L306" s="3">
        <f t="shared" si="449"/>
        <v>0.37052389380531076</v>
      </c>
      <c r="M306" s="5">
        <f t="shared" si="450"/>
        <v>0.26153904854218635</v>
      </c>
      <c r="N306" s="5">
        <f t="shared" si="451"/>
        <v>0.25386229884126033</v>
      </c>
      <c r="O306" s="5">
        <f t="shared" si="452"/>
        <v>9.6906466647987077E-2</v>
      </c>
      <c r="P306" s="5">
        <f t="shared" si="453"/>
        <v>9.4062047457031214E-2</v>
      </c>
      <c r="Q306" s="5">
        <f t="shared" si="454"/>
        <v>0.12320543936400798</v>
      </c>
      <c r="R306" s="5">
        <f t="shared" si="455"/>
        <v>1.795308067866332E-2</v>
      </c>
      <c r="S306" s="5">
        <f t="shared" si="456"/>
        <v>8.4573114618309627E-3</v>
      </c>
      <c r="T306" s="5">
        <f t="shared" si="457"/>
        <v>4.5650559131146344E-2</v>
      </c>
      <c r="U306" s="5">
        <f t="shared" si="458"/>
        <v>1.7426118041539561E-2</v>
      </c>
      <c r="V306" s="5">
        <f t="shared" si="459"/>
        <v>3.3796186947813008E-4</v>
      </c>
      <c r="W306" s="5">
        <f t="shared" si="460"/>
        <v>3.9863029046756343E-2</v>
      </c>
      <c r="X306" s="5">
        <f t="shared" si="461"/>
        <v>1.4770204741278367E-2</v>
      </c>
      <c r="Y306" s="5">
        <f t="shared" si="462"/>
        <v>2.7363568865200606E-3</v>
      </c>
      <c r="Z306" s="5">
        <f t="shared" si="463"/>
        <v>2.2173484529530762E-3</v>
      </c>
      <c r="AA306" s="5">
        <f t="shared" si="464"/>
        <v>2.1522643702207391E-3</v>
      </c>
      <c r="AB306" s="5">
        <f t="shared" si="465"/>
        <v>1.0445453246539648E-3</v>
      </c>
      <c r="AC306" s="5">
        <f t="shared" si="466"/>
        <v>7.5967110797393976E-6</v>
      </c>
      <c r="AD306" s="5">
        <f t="shared" si="467"/>
        <v>9.6732402379230038E-3</v>
      </c>
      <c r="AE306" s="5">
        <f t="shared" si="468"/>
        <v>3.5841666386694422E-3</v>
      </c>
      <c r="AF306" s="5">
        <f t="shared" si="469"/>
        <v>6.6400968950344687E-4</v>
      </c>
      <c r="AG306" s="5">
        <f t="shared" si="470"/>
        <v>8.2010485226424208E-5</v>
      </c>
      <c r="AH306" s="5">
        <f t="shared" si="471"/>
        <v>2.0539514567783878E-4</v>
      </c>
      <c r="AI306" s="5">
        <f t="shared" si="472"/>
        <v>1.9936634373815567E-4</v>
      </c>
      <c r="AJ306" s="5">
        <f t="shared" si="473"/>
        <v>9.6757250236729811E-5</v>
      </c>
      <c r="AK306" s="5">
        <f t="shared" si="474"/>
        <v>3.1305736959189724E-5</v>
      </c>
      <c r="AL306" s="5">
        <f t="shared" si="475"/>
        <v>1.0928573795504087E-7</v>
      </c>
      <c r="AM306" s="5">
        <f t="shared" si="476"/>
        <v>1.8778618471932032E-3</v>
      </c>
      <c r="AN306" s="5">
        <f t="shared" si="477"/>
        <v>6.9579268365045914E-4</v>
      </c>
      <c r="AO306" s="5">
        <f t="shared" si="478"/>
        <v>1.2890390721370741E-4</v>
      </c>
      <c r="AP306" s="5">
        <f t="shared" si="479"/>
        <v>1.5920659209180461E-5</v>
      </c>
      <c r="AQ306" s="5">
        <f t="shared" si="480"/>
        <v>1.4747461605332299E-6</v>
      </c>
      <c r="AR306" s="5">
        <f t="shared" si="481"/>
        <v>1.5220761829052376E-5</v>
      </c>
      <c r="AS306" s="5">
        <f t="shared" si="482"/>
        <v>1.4773998795117897E-5</v>
      </c>
      <c r="AT306" s="5">
        <f t="shared" si="483"/>
        <v>7.1701746223215922E-6</v>
      </c>
      <c r="AU306" s="5">
        <f t="shared" si="484"/>
        <v>2.3199047113127613E-6</v>
      </c>
      <c r="AV306" s="5">
        <f t="shared" si="485"/>
        <v>5.6295259387579779E-7</v>
      </c>
      <c r="AW306" s="5">
        <f t="shared" si="486"/>
        <v>1.0917894082910637E-9</v>
      </c>
      <c r="AX306" s="5">
        <f t="shared" si="487"/>
        <v>3.0379040790274648E-4</v>
      </c>
      <c r="AY306" s="5">
        <f t="shared" si="488"/>
        <v>1.1256160483682927E-4</v>
      </c>
      <c r="AZ306" s="5">
        <f t="shared" si="489"/>
        <v>2.0853382058558335E-5</v>
      </c>
      <c r="BA306" s="5">
        <f t="shared" si="490"/>
        <v>2.5755587731156151E-6</v>
      </c>
      <c r="BB306" s="5">
        <f t="shared" si="491"/>
        <v>2.3857651633480653E-7</v>
      </c>
      <c r="BC306" s="5">
        <f t="shared" si="492"/>
        <v>1.7679659960575769E-8</v>
      </c>
      <c r="BD306" s="5">
        <f t="shared" si="493"/>
        <v>9.399426565972886E-7</v>
      </c>
      <c r="BE306" s="5">
        <f t="shared" si="494"/>
        <v>9.1235326010700896E-7</v>
      </c>
      <c r="BF306" s="5">
        <f t="shared" si="495"/>
        <v>4.4278683672110341E-7</v>
      </c>
      <c r="BG306" s="5">
        <f t="shared" si="496"/>
        <v>1.4326335448214832E-7</v>
      </c>
      <c r="BH306" s="5">
        <f t="shared" si="497"/>
        <v>3.476456451844339E-8</v>
      </c>
      <c r="BI306" s="5">
        <f t="shared" si="498"/>
        <v>6.7488295274147656E-9</v>
      </c>
      <c r="BJ306" s="8">
        <f t="shared" si="499"/>
        <v>0.4972513061154662</v>
      </c>
      <c r="BK306" s="8">
        <f t="shared" si="500"/>
        <v>0.36451663693218123</v>
      </c>
      <c r="BL306" s="8">
        <f t="shared" si="501"/>
        <v>0.13605782719173018</v>
      </c>
      <c r="BM306" s="8">
        <f t="shared" si="502"/>
        <v>0.1524021766481472</v>
      </c>
      <c r="BN306" s="8">
        <f t="shared" si="503"/>
        <v>0.84752838153113619</v>
      </c>
    </row>
    <row r="307" spans="1:66" x14ac:dyDescent="0.25">
      <c r="A307" t="s">
        <v>37</v>
      </c>
      <c r="B307" t="s">
        <v>230</v>
      </c>
      <c r="C307" t="s">
        <v>227</v>
      </c>
      <c r="D307" s="11">
        <v>44442</v>
      </c>
      <c r="E307">
        <f>VLOOKUP(A307,home!$A$2:$E$405,3,FALSE)</f>
        <v>1.55752212389381</v>
      </c>
      <c r="F307">
        <f>VLOOKUP(B307,home!$B$2:$E$405,3,FALSE)</f>
        <v>1.28</v>
      </c>
      <c r="G307">
        <f>VLOOKUP(C307,away!$B$2:$E$405,4,FALSE)</f>
        <v>1.02</v>
      </c>
      <c r="H307">
        <f>VLOOKUP(A307,away!$A$2:$E$405,3,FALSE)</f>
        <v>1.3097345132743401</v>
      </c>
      <c r="I307">
        <f>VLOOKUP(C307,away!$B$2:$E$405,3,FALSE)</f>
        <v>0.96</v>
      </c>
      <c r="J307">
        <f>VLOOKUP(B307,home!$B$2:$E$405,4,FALSE)</f>
        <v>0.83</v>
      </c>
      <c r="K307" s="3">
        <f t="shared" si="448"/>
        <v>2.0335008849557585</v>
      </c>
      <c r="L307" s="3">
        <f t="shared" si="449"/>
        <v>1.043596460176994</v>
      </c>
      <c r="M307" s="5">
        <f t="shared" si="450"/>
        <v>4.6092854309199689E-2</v>
      </c>
      <c r="N307" s="5">
        <f t="shared" si="451"/>
        <v>9.3729860027894435E-2</v>
      </c>
      <c r="O307" s="5">
        <f t="shared" si="452"/>
        <v>4.8102339596534704E-2</v>
      </c>
      <c r="P307" s="5">
        <f t="shared" si="453"/>
        <v>9.7816150137995758E-2</v>
      </c>
      <c r="Q307" s="5">
        <f t="shared" si="454"/>
        <v>9.5299876656751367E-2</v>
      </c>
      <c r="R307" s="5">
        <f t="shared" si="455"/>
        <v>2.5099715664587633E-2</v>
      </c>
      <c r="S307" s="5">
        <f t="shared" si="456"/>
        <v>5.1895241525047216E-2</v>
      </c>
      <c r="T307" s="5">
        <f t="shared" si="457"/>
        <v>9.9454613934289865E-2</v>
      </c>
      <c r="U307" s="5">
        <f t="shared" si="458"/>
        <v>5.1040294016076869E-2</v>
      </c>
      <c r="V307" s="5">
        <f t="shared" si="459"/>
        <v>1.2236634585023377E-2</v>
      </c>
      <c r="W307" s="5">
        <f t="shared" si="460"/>
        <v>6.4597461172559503E-2</v>
      </c>
      <c r="X307" s="5">
        <f t="shared" si="461"/>
        <v>6.7413681816103924E-2</v>
      </c>
      <c r="Y307" s="5">
        <f t="shared" si="462"/>
        <v>3.5176339855392112E-2</v>
      </c>
      <c r="Z307" s="5">
        <f t="shared" si="463"/>
        <v>8.7313248063375683E-3</v>
      </c>
      <c r="AA307" s="5">
        <f t="shared" si="464"/>
        <v>1.7755156720523614E-2</v>
      </c>
      <c r="AB307" s="5">
        <f t="shared" si="465"/>
        <v>1.8052563451856476E-2</v>
      </c>
      <c r="AC307" s="5">
        <f t="shared" si="466"/>
        <v>1.6230016882377422E-3</v>
      </c>
      <c r="AD307" s="5">
        <f t="shared" si="467"/>
        <v>3.2839748615073765E-2</v>
      </c>
      <c r="AE307" s="5">
        <f t="shared" si="468"/>
        <v>3.4271445407793324E-2</v>
      </c>
      <c r="AF307" s="5">
        <f t="shared" si="469"/>
        <v>1.7882779556361101E-2</v>
      </c>
      <c r="AG307" s="5">
        <f t="shared" si="470"/>
        <v>6.2208018143813217E-3</v>
      </c>
      <c r="AH307" s="5">
        <f t="shared" si="471"/>
        <v>2.2779949151373658E-3</v>
      </c>
      <c r="AI307" s="5">
        <f t="shared" si="472"/>
        <v>4.6323046758565516E-3</v>
      </c>
      <c r="AJ307" s="5">
        <f t="shared" si="473"/>
        <v>4.7098978288694993E-3</v>
      </c>
      <c r="AK307" s="5">
        <f t="shared" si="474"/>
        <v>3.1925271343524438E-3</v>
      </c>
      <c r="AL307" s="5">
        <f t="shared" si="475"/>
        <v>1.3777040210694651E-4</v>
      </c>
      <c r="AM307" s="5">
        <f t="shared" si="476"/>
        <v>1.3355931574095429E-2</v>
      </c>
      <c r="AN307" s="5">
        <f t="shared" si="477"/>
        <v>1.3938202913092137E-2</v>
      </c>
      <c r="AO307" s="5">
        <f t="shared" si="478"/>
        <v>7.2729296106658096E-3</v>
      </c>
      <c r="AP307" s="5">
        <f t="shared" si="479"/>
        <v>2.5300011989357611E-3</v>
      </c>
      <c r="AQ307" s="5">
        <f t="shared" si="480"/>
        <v>6.6007507386322769E-4</v>
      </c>
      <c r="AR307" s="5">
        <f t="shared" si="481"/>
        <v>4.7546148594770953E-4</v>
      </c>
      <c r="AS307" s="5">
        <f t="shared" si="482"/>
        <v>9.6685135243704734E-4</v>
      </c>
      <c r="AT307" s="5">
        <f t="shared" si="483"/>
        <v>9.8304654040070401E-4</v>
      </c>
      <c r="AU307" s="5">
        <f t="shared" si="484"/>
        <v>6.6634200328584284E-4</v>
      </c>
      <c r="AV307" s="5">
        <f t="shared" si="485"/>
        <v>3.3875176334123873E-4</v>
      </c>
      <c r="AW307" s="5">
        <f t="shared" si="486"/>
        <v>8.1213904091802182E-6</v>
      </c>
      <c r="AX307" s="5">
        <f t="shared" si="487"/>
        <v>4.5265497792219347E-3</v>
      </c>
      <c r="AY307" s="5">
        <f t="shared" si="488"/>
        <v>4.7238913264109651E-3</v>
      </c>
      <c r="AZ307" s="5">
        <f t="shared" si="489"/>
        <v>2.4649181332516441E-3</v>
      </c>
      <c r="BA307" s="5">
        <f t="shared" si="490"/>
        <v>8.574599461625E-4</v>
      </c>
      <c r="BB307" s="5">
        <f t="shared" si="491"/>
        <v>2.2371054113968521E-4</v>
      </c>
      <c r="BC307" s="5">
        <f t="shared" si="492"/>
        <v>4.6692705767531073E-5</v>
      </c>
      <c r="BD307" s="5">
        <f t="shared" si="493"/>
        <v>8.2698320614253828E-5</v>
      </c>
      <c r="BE307" s="5">
        <f t="shared" si="494"/>
        <v>1.6816710815344024E-4</v>
      </c>
      <c r="BF307" s="5">
        <f t="shared" si="495"/>
        <v>1.7098398162523575E-4</v>
      </c>
      <c r="BG307" s="5">
        <f t="shared" si="496"/>
        <v>1.1589869264939202E-4</v>
      </c>
      <c r="BH307" s="5">
        <f t="shared" si="497"/>
        <v>5.8920023516938558E-5</v>
      </c>
      <c r="BI307" s="5">
        <f t="shared" si="498"/>
        <v>2.396278399266173E-5</v>
      </c>
      <c r="BJ307" s="8">
        <f t="shared" si="499"/>
        <v>0.59748697165920728</v>
      </c>
      <c r="BK307" s="8">
        <f t="shared" si="500"/>
        <v>0.21452554397402168</v>
      </c>
      <c r="BL307" s="8">
        <f t="shared" si="501"/>
        <v>0.17891387805975956</v>
      </c>
      <c r="BM307" s="8">
        <f t="shared" si="502"/>
        <v>0.58880115217036078</v>
      </c>
      <c r="BN307" s="8">
        <f t="shared" si="503"/>
        <v>0.40614079639296358</v>
      </c>
    </row>
    <row r="308" spans="1:66" x14ac:dyDescent="0.25">
      <c r="A308" t="s">
        <v>13</v>
      </c>
      <c r="B308" t="s">
        <v>56</v>
      </c>
      <c r="C308" t="s">
        <v>57</v>
      </c>
      <c r="D308" s="11">
        <v>44472</v>
      </c>
      <c r="E308">
        <f>VLOOKUP(A308,home!$A$2:$E$405,3,FALSE)</f>
        <v>1.6049382716049401</v>
      </c>
      <c r="F308">
        <f>VLOOKUP(B308,home!$B$2:$E$405,3,FALSE)</f>
        <v>0.45</v>
      </c>
      <c r="G308">
        <f>VLOOKUP(C308,away!$B$2:$E$405,4,FALSE)</f>
        <v>0.89</v>
      </c>
      <c r="H308">
        <f>VLOOKUP(A308,away!$A$2:$E$405,3,FALSE)</f>
        <v>1.38271604938272</v>
      </c>
      <c r="I308">
        <f>VLOOKUP(C308,away!$B$2:$E$405,3,FALSE)</f>
        <v>0.8</v>
      </c>
      <c r="J308">
        <f>VLOOKUP(B308,home!$B$2:$E$405,4,FALSE)</f>
        <v>1.1399999999999999</v>
      </c>
      <c r="K308" s="3">
        <f t="shared" si="448"/>
        <v>0.64277777777777856</v>
      </c>
      <c r="L308" s="3">
        <f t="shared" si="449"/>
        <v>1.2610370370370405</v>
      </c>
      <c r="M308" s="5">
        <f t="shared" si="450"/>
        <v>0.14899912957759937</v>
      </c>
      <c r="N308" s="5">
        <f t="shared" si="451"/>
        <v>9.5773329400712578E-2</v>
      </c>
      <c r="O308" s="5">
        <f t="shared" si="452"/>
        <v>0.18789342088363395</v>
      </c>
      <c r="P308" s="5">
        <f t="shared" si="453"/>
        <v>0.12077371553464707</v>
      </c>
      <c r="Q308" s="5">
        <f t="shared" si="454"/>
        <v>3.0780483921284612E-2</v>
      </c>
      <c r="R308" s="5">
        <f t="shared" si="455"/>
        <v>0.11847028137492573</v>
      </c>
      <c r="S308" s="5">
        <f t="shared" si="456"/>
        <v>2.4473784520411008E-2</v>
      </c>
      <c r="T308" s="5">
        <f t="shared" si="457"/>
        <v>3.881533024266301E-2</v>
      </c>
      <c r="U308" s="5">
        <f t="shared" si="458"/>
        <v>7.6150064194882891E-2</v>
      </c>
      <c r="V308" s="5">
        <f t="shared" si="459"/>
        <v>2.2041813250138491E-3</v>
      </c>
      <c r="W308" s="5">
        <f t="shared" si="460"/>
        <v>6.5950036846159892E-3</v>
      </c>
      <c r="X308" s="5">
        <f t="shared" si="461"/>
        <v>8.3165439056965117E-3</v>
      </c>
      <c r="Y308" s="5">
        <f t="shared" si="462"/>
        <v>5.2437349426139954E-3</v>
      </c>
      <c r="Z308" s="5">
        <f t="shared" si="463"/>
        <v>4.9798470867326937E-2</v>
      </c>
      <c r="AA308" s="5">
        <f t="shared" si="464"/>
        <v>3.2009350440831849E-2</v>
      </c>
      <c r="AB308" s="5">
        <f t="shared" si="465"/>
        <v>1.0287449572234026E-2</v>
      </c>
      <c r="AC308" s="5">
        <f t="shared" si="466"/>
        <v>1.1166473299570621E-4</v>
      </c>
      <c r="AD308" s="5">
        <f t="shared" si="467"/>
        <v>1.0597804532084317E-3</v>
      </c>
      <c r="AE308" s="5">
        <f t="shared" si="468"/>
        <v>1.3364224026237324E-3</v>
      </c>
      <c r="AF308" s="5">
        <f t="shared" si="469"/>
        <v>8.4263907341727764E-4</v>
      </c>
      <c r="AG308" s="5">
        <f t="shared" si="470"/>
        <v>3.541996934779203E-4</v>
      </c>
      <c r="AH308" s="5">
        <f t="shared" si="471"/>
        <v>1.5699429037877344E-2</v>
      </c>
      <c r="AI308" s="5">
        <f t="shared" si="472"/>
        <v>1.0091244109346725E-2</v>
      </c>
      <c r="AJ308" s="5">
        <f t="shared" si="473"/>
        <v>3.2432137318094936E-3</v>
      </c>
      <c r="AK308" s="5">
        <f t="shared" si="474"/>
        <v>6.9488857179696097E-4</v>
      </c>
      <c r="AL308" s="5">
        <f t="shared" si="475"/>
        <v>3.6204680487216077E-6</v>
      </c>
      <c r="AM308" s="5">
        <f t="shared" si="476"/>
        <v>1.3624066492912861E-4</v>
      </c>
      <c r="AN308" s="5">
        <f t="shared" si="477"/>
        <v>1.7180452442618456E-4</v>
      </c>
      <c r="AO308" s="5">
        <f t="shared" si="478"/>
        <v>1.0832593421597687E-4</v>
      </c>
      <c r="AP308" s="5">
        <f t="shared" si="479"/>
        <v>4.5534338372661604E-5</v>
      </c>
      <c r="AQ308" s="5">
        <f t="shared" si="480"/>
        <v>1.4355121786225811E-5</v>
      </c>
      <c r="AR308" s="5">
        <f t="shared" si="481"/>
        <v>3.9595122954196186E-3</v>
      </c>
      <c r="AS308" s="5">
        <f t="shared" si="482"/>
        <v>2.5450865143336132E-3</v>
      </c>
      <c r="AT308" s="5">
        <f t="shared" si="483"/>
        <v>8.1796252696777626E-4</v>
      </c>
      <c r="AU308" s="5">
        <f t="shared" si="484"/>
        <v>1.7525604512994784E-4</v>
      </c>
      <c r="AV308" s="5">
        <f t="shared" si="485"/>
        <v>2.8162672807687481E-5</v>
      </c>
      <c r="AW308" s="5">
        <f t="shared" si="486"/>
        <v>8.1517511667904116E-8</v>
      </c>
      <c r="AX308" s="5">
        <f t="shared" si="487"/>
        <v>1.4595411974352026E-5</v>
      </c>
      <c r="AY308" s="5">
        <f t="shared" si="488"/>
        <v>1.8405355070471818E-5</v>
      </c>
      <c r="AZ308" s="5">
        <f t="shared" si="489"/>
        <v>1.1604917211841232E-5</v>
      </c>
      <c r="BA308" s="5">
        <f t="shared" si="490"/>
        <v>4.8780768052934727E-6</v>
      </c>
      <c r="BB308" s="5">
        <f t="shared" si="491"/>
        <v>1.5378588802465993E-6</v>
      </c>
      <c r="BC308" s="5">
        <f t="shared" si="492"/>
        <v>3.8785940114545396E-7</v>
      </c>
      <c r="BD308" s="5">
        <f t="shared" si="493"/>
        <v>8.3218194218794873E-4</v>
      </c>
      <c r="BE308" s="5">
        <f t="shared" si="494"/>
        <v>5.3490805950636539E-4</v>
      </c>
      <c r="BF308" s="5">
        <f t="shared" si="495"/>
        <v>1.7191350690246268E-4</v>
      </c>
      <c r="BG308" s="5">
        <f t="shared" si="496"/>
        <v>3.6834060645583255E-5</v>
      </c>
      <c r="BH308" s="5">
        <f t="shared" si="497"/>
        <v>5.9190289120749822E-6</v>
      </c>
      <c r="BI308" s="5">
        <f t="shared" si="498"/>
        <v>7.6092405014119614E-7</v>
      </c>
      <c r="BJ308" s="8">
        <f t="shared" si="499"/>
        <v>0.18964513778338754</v>
      </c>
      <c r="BK308" s="8">
        <f t="shared" si="500"/>
        <v>0.29658450151378624</v>
      </c>
      <c r="BL308" s="8">
        <f t="shared" si="501"/>
        <v>0.46364783949420219</v>
      </c>
      <c r="BM308" s="8">
        <f t="shared" si="502"/>
        <v>0.29696726512834082</v>
      </c>
      <c r="BN308" s="8">
        <f t="shared" si="503"/>
        <v>0.70269036069280344</v>
      </c>
    </row>
    <row r="309" spans="1:66" x14ac:dyDescent="0.25">
      <c r="A309" t="s">
        <v>69</v>
      </c>
      <c r="B309" t="s">
        <v>262</v>
      </c>
      <c r="C309" t="s">
        <v>79</v>
      </c>
      <c r="D309" s="11">
        <v>44472</v>
      </c>
      <c r="E309">
        <f>VLOOKUP(A309,home!$A$2:$E$405,3,FALSE)</f>
        <v>1.34</v>
      </c>
      <c r="F309">
        <f>VLOOKUP(B309,home!$B$2:$E$405,3,FALSE)</f>
        <v>1.68</v>
      </c>
      <c r="G309">
        <f>VLOOKUP(C309,away!$B$2:$E$405,4,FALSE)</f>
        <v>1.64</v>
      </c>
      <c r="H309">
        <f>VLOOKUP(A309,away!$A$2:$E$405,3,FALSE)</f>
        <v>1.31666666666667</v>
      </c>
      <c r="I309">
        <f>VLOOKUP(C309,away!$B$2:$E$405,3,FALSE)</f>
        <v>0.9</v>
      </c>
      <c r="J309">
        <f>VLOOKUP(B309,home!$B$2:$E$405,4,FALSE)</f>
        <v>0.62</v>
      </c>
      <c r="K309" s="3">
        <f t="shared" si="448"/>
        <v>3.6919679999999997</v>
      </c>
      <c r="L309" s="3">
        <f t="shared" si="449"/>
        <v>0.7347000000000018</v>
      </c>
      <c r="M309" s="5">
        <f t="shared" si="450"/>
        <v>1.19542549645652E-2</v>
      </c>
      <c r="N309" s="5">
        <f t="shared" si="451"/>
        <v>4.4134726793015853E-2</v>
      </c>
      <c r="O309" s="5">
        <f t="shared" si="452"/>
        <v>8.7827911224660736E-3</v>
      </c>
      <c r="P309" s="5">
        <f t="shared" si="453"/>
        <v>3.2425783774828826E-2</v>
      </c>
      <c r="Q309" s="5">
        <f t="shared" si="454"/>
        <v>8.1471999504278567E-2</v>
      </c>
      <c r="R309" s="5">
        <f t="shared" si="455"/>
        <v>3.22635831883792E-3</v>
      </c>
      <c r="S309" s="5">
        <f t="shared" si="456"/>
        <v>2.1988644556448833E-2</v>
      </c>
      <c r="T309" s="5">
        <f t="shared" si="457"/>
        <v>5.985747803579361E-2</v>
      </c>
      <c r="U309" s="5">
        <f t="shared" si="458"/>
        <v>1.1911611669683398E-2</v>
      </c>
      <c r="V309" s="5">
        <f t="shared" si="459"/>
        <v>6.6271060063034602E-3</v>
      </c>
      <c r="W309" s="5">
        <f t="shared" si="460"/>
        <v>0.10026400502193744</v>
      </c>
      <c r="X309" s="5">
        <f t="shared" si="461"/>
        <v>7.3663964489617623E-2</v>
      </c>
      <c r="Y309" s="5">
        <f t="shared" si="462"/>
        <v>2.7060457355261094E-2</v>
      </c>
      <c r="Z309" s="5">
        <f t="shared" si="463"/>
        <v>7.9013515228340873E-4</v>
      </c>
      <c r="AA309" s="5">
        <f t="shared" si="464"/>
        <v>2.9171536979054717E-3</v>
      </c>
      <c r="AB309" s="5">
        <f t="shared" si="465"/>
        <v>5.3850190518743334E-3</v>
      </c>
      <c r="AC309" s="5">
        <f t="shared" si="466"/>
        <v>1.1234969632687251E-3</v>
      </c>
      <c r="AD309" s="5">
        <f t="shared" si="467"/>
        <v>9.2542874523208085E-2</v>
      </c>
      <c r="AE309" s="5">
        <f t="shared" si="468"/>
        <v>6.7991249912201152E-2</v>
      </c>
      <c r="AF309" s="5">
        <f t="shared" si="469"/>
        <v>2.4976585655247151E-2</v>
      </c>
      <c r="AG309" s="5">
        <f t="shared" si="470"/>
        <v>6.1167658269700434E-3</v>
      </c>
      <c r="AH309" s="5">
        <f t="shared" si="471"/>
        <v>1.451280740956554E-4</v>
      </c>
      <c r="AI309" s="5">
        <f t="shared" si="472"/>
        <v>5.3580820546278863E-4</v>
      </c>
      <c r="AJ309" s="5">
        <f t="shared" si="473"/>
        <v>9.8909337435302029E-4</v>
      </c>
      <c r="AK309" s="5">
        <f t="shared" si="474"/>
        <v>1.2172336957077905E-3</v>
      </c>
      <c r="AL309" s="5">
        <f t="shared" si="475"/>
        <v>1.2189892121463054E-4</v>
      </c>
      <c r="AM309" s="5">
        <f t="shared" si="476"/>
        <v>6.8333066273539869E-2</v>
      </c>
      <c r="AN309" s="5">
        <f t="shared" si="477"/>
        <v>5.0204303791169864E-2</v>
      </c>
      <c r="AO309" s="5">
        <f t="shared" si="478"/>
        <v>1.8442550997686293E-2</v>
      </c>
      <c r="AP309" s="5">
        <f t="shared" si="479"/>
        <v>4.5165807393333854E-3</v>
      </c>
      <c r="AQ309" s="5">
        <f t="shared" si="480"/>
        <v>8.2958296729706128E-4</v>
      </c>
      <c r="AR309" s="5">
        <f t="shared" si="481"/>
        <v>2.1325119207615665E-5</v>
      </c>
      <c r="AS309" s="5">
        <f t="shared" si="482"/>
        <v>7.8731657710702404E-5</v>
      </c>
      <c r="AT309" s="5">
        <f t="shared" si="483"/>
        <v>1.4533738042743323E-4</v>
      </c>
      <c r="AU309" s="5">
        <f t="shared" si="484"/>
        <v>1.7886031924730327E-4</v>
      </c>
      <c r="AV309" s="5">
        <f t="shared" si="485"/>
        <v>1.6508664378270694E-4</v>
      </c>
      <c r="AW309" s="5">
        <f t="shared" si="486"/>
        <v>9.1847074846919962E-6</v>
      </c>
      <c r="AX309" s="5">
        <f t="shared" si="487"/>
        <v>4.2047249003964754E-2</v>
      </c>
      <c r="AY309" s="5">
        <f t="shared" si="488"/>
        <v>3.0892113843212981E-2</v>
      </c>
      <c r="AZ309" s="5">
        <f t="shared" si="489"/>
        <v>1.1348218020304314E-2</v>
      </c>
      <c r="BA309" s="5">
        <f t="shared" si="490"/>
        <v>2.7791785931725339E-3</v>
      </c>
      <c r="BB309" s="5">
        <f t="shared" si="491"/>
        <v>5.104656281009663E-4</v>
      </c>
      <c r="BC309" s="5">
        <f t="shared" si="492"/>
        <v>7.50078193931562E-5</v>
      </c>
      <c r="BD309" s="5">
        <f t="shared" si="493"/>
        <v>2.6112608469725437E-6</v>
      </c>
      <c r="BE309" s="5">
        <f t="shared" si="494"/>
        <v>9.6406914866755288E-6</v>
      </c>
      <c r="BF309" s="5">
        <f t="shared" si="495"/>
        <v>1.7796562233339235E-5</v>
      </c>
      <c r="BG309" s="5">
        <f t="shared" si="496"/>
        <v>2.190144609183233E-5</v>
      </c>
      <c r="BH309" s="5">
        <f t="shared" si="497"/>
        <v>2.0214859531192508E-5</v>
      </c>
      <c r="BI309" s="5">
        <f t="shared" si="498"/>
        <v>1.492652290273154E-5</v>
      </c>
      <c r="BJ309" s="8">
        <f t="shared" si="499"/>
        <v>0.80805842479470591</v>
      </c>
      <c r="BK309" s="8">
        <f t="shared" si="500"/>
        <v>0.10513329902984267</v>
      </c>
      <c r="BL309" s="8">
        <f t="shared" si="501"/>
        <v>3.5786629673854972E-2</v>
      </c>
      <c r="BM309" s="8">
        <f t="shared" si="502"/>
        <v>0.73688964503696597</v>
      </c>
      <c r="BN309" s="8">
        <f t="shared" si="503"/>
        <v>0.18199591447799243</v>
      </c>
    </row>
    <row r="310" spans="1:66" x14ac:dyDescent="0.25">
      <c r="A310" t="s">
        <v>80</v>
      </c>
      <c r="B310" t="s">
        <v>97</v>
      </c>
      <c r="C310" t="s">
        <v>91</v>
      </c>
      <c r="D310" s="11">
        <v>44472</v>
      </c>
      <c r="E310">
        <f>VLOOKUP(A310,home!$A$2:$E$405,3,FALSE)</f>
        <v>1.2299578059071701</v>
      </c>
      <c r="F310">
        <f>VLOOKUP(B310,home!$B$2:$E$405,3,FALSE)</f>
        <v>1.02</v>
      </c>
      <c r="G310">
        <f>VLOOKUP(C310,away!$B$2:$E$405,4,FALSE)</f>
        <v>1.02</v>
      </c>
      <c r="H310">
        <f>VLOOKUP(A310,away!$A$2:$E$405,3,FALSE)</f>
        <v>1.0168776371307999</v>
      </c>
      <c r="I310">
        <f>VLOOKUP(C310,away!$B$2:$E$405,3,FALSE)</f>
        <v>0.56999999999999995</v>
      </c>
      <c r="J310">
        <f>VLOOKUP(B310,home!$B$2:$E$405,4,FALSE)</f>
        <v>0.98</v>
      </c>
      <c r="K310" s="3">
        <f t="shared" si="448"/>
        <v>1.2796481012658196</v>
      </c>
      <c r="L310" s="3">
        <f t="shared" si="449"/>
        <v>0.56802784810126472</v>
      </c>
      <c r="M310" s="5">
        <f t="shared" si="450"/>
        <v>0.15760301841424931</v>
      </c>
      <c r="N310" s="5">
        <f t="shared" si="451"/>
        <v>0.20167640326755615</v>
      </c>
      <c r="O310" s="5">
        <f t="shared" si="452"/>
        <v>8.9522903404110038E-2</v>
      </c>
      <c r="P310" s="5">
        <f t="shared" si="453"/>
        <v>0.11455781336087278</v>
      </c>
      <c r="Q310" s="5">
        <f t="shared" si="454"/>
        <v>0.12903741325572399</v>
      </c>
      <c r="R310" s="5">
        <f t="shared" si="455"/>
        <v>2.5425751088207001E-2</v>
      </c>
      <c r="S310" s="5">
        <f t="shared" si="456"/>
        <v>2.081732433501101E-2</v>
      </c>
      <c r="T310" s="5">
        <f t="shared" si="457"/>
        <v>7.3296844176202497E-2</v>
      </c>
      <c r="U310" s="5">
        <f t="shared" si="458"/>
        <v>3.2536014103281434E-2</v>
      </c>
      <c r="V310" s="5">
        <f t="shared" si="459"/>
        <v>1.6812898211932929E-3</v>
      </c>
      <c r="W310" s="5">
        <f t="shared" si="460"/>
        <v>5.5040826954980075E-2</v>
      </c>
      <c r="X310" s="5">
        <f t="shared" si="461"/>
        <v>3.1264722492951418E-2</v>
      </c>
      <c r="Y310" s="5">
        <f t="shared" si="462"/>
        <v>8.8796165195771989E-3</v>
      </c>
      <c r="Z310" s="5">
        <f t="shared" si="463"/>
        <v>4.8141782256642049E-3</v>
      </c>
      <c r="AA310" s="5">
        <f t="shared" si="464"/>
        <v>6.1604540256264516E-3</v>
      </c>
      <c r="AB310" s="5">
        <f t="shared" si="465"/>
        <v>3.9416066484141317E-3</v>
      </c>
      <c r="AC310" s="5">
        <f t="shared" si="466"/>
        <v>7.6380550750123849E-5</v>
      </c>
      <c r="AD310" s="5">
        <f t="shared" si="467"/>
        <v>1.7608222426260194E-2</v>
      </c>
      <c r="AE310" s="5">
        <f t="shared" si="468"/>
        <v>1.0001960693677007E-2</v>
      </c>
      <c r="AF310" s="5">
        <f t="shared" si="469"/>
        <v>2.8406961048113911E-3</v>
      </c>
      <c r="AG310" s="5">
        <f t="shared" si="470"/>
        <v>5.3786483184188648E-4</v>
      </c>
      <c r="AH310" s="5">
        <f t="shared" si="471"/>
        <v>6.8364682447500074E-4</v>
      </c>
      <c r="AI310" s="5">
        <f t="shared" si="472"/>
        <v>8.748273608758418E-4</v>
      </c>
      <c r="AJ310" s="5">
        <f t="shared" si="473"/>
        <v>5.5973558564007952E-4</v>
      </c>
      <c r="AK310" s="5">
        <f t="shared" si="474"/>
        <v>2.387548597917466E-4</v>
      </c>
      <c r="AL310" s="5">
        <f t="shared" si="475"/>
        <v>2.2207668267455602E-6</v>
      </c>
      <c r="AM310" s="5">
        <f t="shared" si="476"/>
        <v>4.5064656788860154E-3</v>
      </c>
      <c r="AN310" s="5">
        <f t="shared" si="477"/>
        <v>2.559798002119828E-3</v>
      </c>
      <c r="AO310" s="5">
        <f t="shared" si="478"/>
        <v>7.2701827535902124E-4</v>
      </c>
      <c r="AP310" s="5">
        <f t="shared" si="479"/>
        <v>1.3765554216082587E-4</v>
      </c>
      <c r="AQ310" s="5">
        <f t="shared" si="480"/>
        <v>1.954804534820671E-5</v>
      </c>
      <c r="AR310" s="5">
        <f t="shared" si="481"/>
        <v>7.7666086913559572E-5</v>
      </c>
      <c r="AS310" s="5">
        <f t="shared" si="482"/>
        <v>9.9385260651682636E-5</v>
      </c>
      <c r="AT310" s="5">
        <f t="shared" si="483"/>
        <v>6.3589080043367134E-5</v>
      </c>
      <c r="AU310" s="5">
        <f t="shared" si="484"/>
        <v>2.7123881846245008E-5</v>
      </c>
      <c r="AV310" s="5">
        <f t="shared" si="485"/>
        <v>8.6772559758764614E-6</v>
      </c>
      <c r="AW310" s="5">
        <f t="shared" si="486"/>
        <v>4.4839488026464703E-8</v>
      </c>
      <c r="AX310" s="5">
        <f t="shared" si="487"/>
        <v>9.6111504156767868E-4</v>
      </c>
      <c r="AY310" s="5">
        <f t="shared" si="488"/>
        <v>5.459401088394461E-4</v>
      </c>
      <c r="AZ310" s="5">
        <f t="shared" si="489"/>
        <v>1.5505459260812038E-4</v>
      </c>
      <c r="BA310" s="5">
        <f t="shared" si="490"/>
        <v>2.9358442192469631E-5</v>
      </c>
      <c r="BB310" s="5">
        <f t="shared" si="491"/>
        <v>4.1691031855484755E-6</v>
      </c>
      <c r="BC310" s="5">
        <f t="shared" si="492"/>
        <v>4.7363334219984587E-7</v>
      </c>
      <c r="BD310" s="5">
        <f t="shared" si="493"/>
        <v>7.3527500366591692E-6</v>
      </c>
      <c r="BE310" s="5">
        <f t="shared" si="494"/>
        <v>9.4089326234930919E-6</v>
      </c>
      <c r="BF310" s="5">
        <f t="shared" si="495"/>
        <v>6.0200613832954802E-6</v>
      </c>
      <c r="BG310" s="5">
        <f t="shared" si="496"/>
        <v>2.5678533728792501E-6</v>
      </c>
      <c r="BH310" s="5">
        <f t="shared" si="497"/>
        <v>8.214871732334905E-7</v>
      </c>
      <c r="BI310" s="5">
        <f t="shared" si="498"/>
        <v>2.1024290028849232E-7</v>
      </c>
      <c r="BJ310" s="8">
        <f t="shared" si="499"/>
        <v>0.53983116718919122</v>
      </c>
      <c r="BK310" s="8">
        <f t="shared" si="500"/>
        <v>0.29528398735774269</v>
      </c>
      <c r="BL310" s="8">
        <f t="shared" si="501"/>
        <v>0.16024651679334229</v>
      </c>
      <c r="BM310" s="8">
        <f t="shared" si="502"/>
        <v>0.28180665150586981</v>
      </c>
      <c r="BN310" s="8">
        <f t="shared" si="503"/>
        <v>0.71782330279071926</v>
      </c>
    </row>
    <row r="311" spans="1:66" x14ac:dyDescent="0.25">
      <c r="A311" t="s">
        <v>21</v>
      </c>
      <c r="B311" t="s">
        <v>150</v>
      </c>
      <c r="C311" t="s">
        <v>265</v>
      </c>
      <c r="D311" s="11">
        <v>44472</v>
      </c>
      <c r="E311">
        <f>VLOOKUP(A311,home!$A$2:$E$405,3,FALSE)</f>
        <v>1.3612903225806501</v>
      </c>
      <c r="F311">
        <f>VLOOKUP(B311,home!$B$2:$E$405,3,FALSE)</f>
        <v>1.1499999999999999</v>
      </c>
      <c r="G311">
        <f>VLOOKUP(C311,away!$B$2:$E$405,4,FALSE)</f>
        <v>0.73</v>
      </c>
      <c r="H311">
        <f>VLOOKUP(A311,away!$A$2:$E$405,3,FALSE)</f>
        <v>1.32903225806452</v>
      </c>
      <c r="I311">
        <f>VLOOKUP(C311,away!$B$2:$E$405,3,FALSE)</f>
        <v>1.01</v>
      </c>
      <c r="J311">
        <f>VLOOKUP(B311,home!$B$2:$E$405,4,FALSE)</f>
        <v>0.85</v>
      </c>
      <c r="K311" s="3">
        <f t="shared" si="448"/>
        <v>1.1428032258064555</v>
      </c>
      <c r="L311" s="3">
        <f t="shared" si="449"/>
        <v>1.1409741935483904</v>
      </c>
      <c r="M311" s="5">
        <f t="shared" si="450"/>
        <v>0.10189856519682003</v>
      </c>
      <c r="N311" s="5">
        <f t="shared" si="451"/>
        <v>0.11645000901197537</v>
      </c>
      <c r="O311" s="5">
        <f t="shared" si="452"/>
        <v>0.11626363324917982</v>
      </c>
      <c r="P311" s="5">
        <f t="shared" si="453"/>
        <v>0.1328664551211414</v>
      </c>
      <c r="Q311" s="5">
        <f t="shared" si="454"/>
        <v>6.6539722972038154E-2</v>
      </c>
      <c r="R311" s="5">
        <f t="shared" si="455"/>
        <v>6.6326902592744402E-2</v>
      </c>
      <c r="S311" s="5">
        <f t="shared" si="456"/>
        <v>4.3311441290561976E-2</v>
      </c>
      <c r="T311" s="5">
        <f t="shared" si="457"/>
        <v>7.5920106756954542E-2</v>
      </c>
      <c r="U311" s="5">
        <f t="shared" si="458"/>
        <v>7.5798598240738882E-2</v>
      </c>
      <c r="V311" s="5">
        <f t="shared" si="459"/>
        <v>6.2749086247890521E-3</v>
      </c>
      <c r="W311" s="5">
        <f t="shared" si="460"/>
        <v>2.5347270018904366E-2</v>
      </c>
      <c r="X311" s="5">
        <f t="shared" si="461"/>
        <v>2.8920580968472703E-2</v>
      </c>
      <c r="Y311" s="5">
        <f t="shared" si="462"/>
        <v>1.6498818273727039E-2</v>
      </c>
      <c r="Z311" s="5">
        <f t="shared" si="463"/>
        <v>2.5225761398773063E-2</v>
      </c>
      <c r="AA311" s="5">
        <f t="shared" si="464"/>
        <v>2.8828081499941826E-2</v>
      </c>
      <c r="AB311" s="5">
        <f t="shared" si="465"/>
        <v>1.6472412265972469E-2</v>
      </c>
      <c r="AC311" s="5">
        <f t="shared" si="466"/>
        <v>5.113693600435113E-4</v>
      </c>
      <c r="AD311" s="5">
        <f t="shared" si="467"/>
        <v>7.2417354857477962E-3</v>
      </c>
      <c r="AE311" s="5">
        <f t="shared" si="468"/>
        <v>8.2626333057418521E-3</v>
      </c>
      <c r="AF311" s="5">
        <f t="shared" si="469"/>
        <v>4.7137256863024422E-3</v>
      </c>
      <c r="AG311" s="5">
        <f t="shared" si="470"/>
        <v>1.7927464545124208E-3</v>
      </c>
      <c r="AH311" s="5">
        <f t="shared" si="471"/>
        <v>7.1954856921523031E-3</v>
      </c>
      <c r="AI311" s="5">
        <f t="shared" si="472"/>
        <v>8.2230242602358491E-3</v>
      </c>
      <c r="AJ311" s="5">
        <f t="shared" si="473"/>
        <v>4.698649325241137E-3</v>
      </c>
      <c r="AK311" s="5">
        <f t="shared" si="474"/>
        <v>1.7898772019396319E-3</v>
      </c>
      <c r="AL311" s="5">
        <f t="shared" si="475"/>
        <v>2.6671164209353627E-5</v>
      </c>
      <c r="AM311" s="5">
        <f t="shared" si="476"/>
        <v>1.6551757347099303E-3</v>
      </c>
      <c r="AN311" s="5">
        <f t="shared" si="477"/>
        <v>1.8885127990915273E-3</v>
      </c>
      <c r="AO311" s="5">
        <f t="shared" si="478"/>
        <v>1.0773721839746348E-3</v>
      </c>
      <c r="AP311" s="5">
        <f t="shared" si="479"/>
        <v>4.0975128625397563E-4</v>
      </c>
      <c r="AQ311" s="5">
        <f t="shared" si="480"/>
        <v>1.1687891084726139E-4</v>
      </c>
      <c r="AR311" s="5">
        <f t="shared" si="481"/>
        <v>1.6419726969584894E-3</v>
      </c>
      <c r="AS311" s="5">
        <f t="shared" si="482"/>
        <v>1.8764516947702876E-3</v>
      </c>
      <c r="AT311" s="5">
        <f t="shared" si="483"/>
        <v>1.0722075249267381E-3</v>
      </c>
      <c r="AU311" s="5">
        <f t="shared" si="484"/>
        <v>4.0844073940674383E-4</v>
      </c>
      <c r="AV311" s="5">
        <f t="shared" si="485"/>
        <v>1.1669184863620025E-4</v>
      </c>
      <c r="AW311" s="5">
        <f t="shared" si="486"/>
        <v>9.6602140995310031E-7</v>
      </c>
      <c r="AX311" s="5">
        <f t="shared" si="487"/>
        <v>3.1525669481717979E-4</v>
      </c>
      <c r="AY311" s="5">
        <f t="shared" si="488"/>
        <v>3.5969975312976271E-4</v>
      </c>
      <c r="AZ311" s="5">
        <f t="shared" si="489"/>
        <v>2.0520406787339314E-4</v>
      </c>
      <c r="BA311" s="5">
        <f t="shared" si="490"/>
        <v>7.8044181951564628E-5</v>
      </c>
      <c r="BB311" s="5">
        <f t="shared" si="491"/>
        <v>2.2261599390832573E-5</v>
      </c>
      <c r="BC311" s="5">
        <f t="shared" si="492"/>
        <v>5.0799820824105023E-6</v>
      </c>
      <c r="BD311" s="5">
        <f t="shared" si="493"/>
        <v>3.1224141229011502E-4</v>
      </c>
      <c r="BE311" s="5">
        <f t="shared" si="494"/>
        <v>3.5683049319550699E-4</v>
      </c>
      <c r="BF311" s="5">
        <f t="shared" si="495"/>
        <v>2.0389351934496698E-4</v>
      </c>
      <c r="BG311" s="5">
        <f t="shared" si="496"/>
        <v>7.7670057209486382E-5</v>
      </c>
      <c r="BH311" s="5">
        <f t="shared" si="497"/>
        <v>2.2190397981893259E-5</v>
      </c>
      <c r="BI311" s="5">
        <f t="shared" si="498"/>
        <v>5.0718516791273305E-6</v>
      </c>
      <c r="BJ311" s="8">
        <f t="shared" si="499"/>
        <v>0.35782058612849921</v>
      </c>
      <c r="BK311" s="8">
        <f t="shared" si="500"/>
        <v>0.28524911051069513</v>
      </c>
      <c r="BL311" s="8">
        <f t="shared" si="501"/>
        <v>0.33169032656454595</v>
      </c>
      <c r="BM311" s="8">
        <f t="shared" si="502"/>
        <v>0.39928176272689431</v>
      </c>
      <c r="BN311" s="8">
        <f t="shared" si="503"/>
        <v>0.6003452881438992</v>
      </c>
    </row>
    <row r="312" spans="1:66" x14ac:dyDescent="0.25">
      <c r="A312" t="s">
        <v>175</v>
      </c>
      <c r="B312" t="s">
        <v>281</v>
      </c>
      <c r="C312" t="s">
        <v>178</v>
      </c>
      <c r="D312" s="11">
        <v>44472</v>
      </c>
      <c r="E312">
        <f>VLOOKUP(A312,home!$A$2:$E$405,3,FALSE)</f>
        <v>1.2091836734693899</v>
      </c>
      <c r="F312">
        <f>VLOOKUP(B312,home!$B$2:$E$405,3,FALSE)</f>
        <v>0.59</v>
      </c>
      <c r="G312">
        <f>VLOOKUP(C312,away!$B$2:$E$405,4,FALSE)</f>
        <v>1.42</v>
      </c>
      <c r="H312">
        <f>VLOOKUP(A312,away!$A$2:$E$405,3,FALSE)</f>
        <v>1.06632653061225</v>
      </c>
      <c r="I312">
        <f>VLOOKUP(C312,away!$B$2:$E$405,3,FALSE)</f>
        <v>0.77</v>
      </c>
      <c r="J312">
        <f>VLOOKUP(B312,home!$B$2:$E$405,4,FALSE)</f>
        <v>1.27</v>
      </c>
      <c r="K312" s="3">
        <f t="shared" si="448"/>
        <v>1.0130540816326548</v>
      </c>
      <c r="L312" s="3">
        <f t="shared" si="449"/>
        <v>1.0427607142857194</v>
      </c>
      <c r="M312" s="5">
        <f t="shared" si="450"/>
        <v>0.12798850856631377</v>
      </c>
      <c r="N312" s="5">
        <f t="shared" si="451"/>
        <v>0.12965928100518015</v>
      </c>
      <c r="O312" s="5">
        <f t="shared" si="452"/>
        <v>0.13346138861297324</v>
      </c>
      <c r="P312" s="5">
        <f t="shared" si="453"/>
        <v>0.13520360447473442</v>
      </c>
      <c r="Q312" s="5">
        <f t="shared" si="454"/>
        <v>6.5675931921926542E-2</v>
      </c>
      <c r="R312" s="5">
        <f t="shared" si="455"/>
        <v>6.9584146459813978E-2</v>
      </c>
      <c r="S312" s="5">
        <f t="shared" si="456"/>
        <v>3.5706359242183731E-2</v>
      </c>
      <c r="T312" s="5">
        <f t="shared" si="457"/>
        <v>6.84842816822884E-2</v>
      </c>
      <c r="U312" s="5">
        <f t="shared" si="458"/>
        <v>7.0492503588038991E-2</v>
      </c>
      <c r="V312" s="5">
        <f t="shared" si="459"/>
        <v>4.1910259724707881E-3</v>
      </c>
      <c r="W312" s="5">
        <f t="shared" si="460"/>
        <v>2.2177756966178686E-2</v>
      </c>
      <c r="X312" s="5">
        <f t="shared" si="461"/>
        <v>2.3126093695307569E-2</v>
      </c>
      <c r="Y312" s="5">
        <f t="shared" si="462"/>
        <v>1.2057490990178698E-2</v>
      </c>
      <c r="Z312" s="5">
        <f t="shared" si="463"/>
        <v>2.4186538088465909E-2</v>
      </c>
      <c r="AA312" s="5">
        <f t="shared" si="464"/>
        <v>2.4502271131084056E-2</v>
      </c>
      <c r="AB312" s="5">
        <f t="shared" si="465"/>
        <v>1.2411062889307333E-2</v>
      </c>
      <c r="AC312" s="5">
        <f t="shared" si="466"/>
        <v>2.7670541689280335E-4</v>
      </c>
      <c r="AD312" s="5">
        <f t="shared" si="467"/>
        <v>5.6168168040110888E-3</v>
      </c>
      <c r="AE312" s="5">
        <f t="shared" si="468"/>
        <v>5.8569959025626334E-3</v>
      </c>
      <c r="AF312" s="5">
        <f t="shared" si="469"/>
        <v>3.0537226154623721E-3</v>
      </c>
      <c r="AG312" s="5">
        <f t="shared" si="470"/>
        <v>1.0614339919099993E-3</v>
      </c>
      <c r="AH312" s="5">
        <f t="shared" si="471"/>
        <v>6.3051929333068669E-3</v>
      </c>
      <c r="AI312" s="5">
        <f t="shared" si="472"/>
        <v>6.3875014365678924E-3</v>
      </c>
      <c r="AJ312" s="5">
        <f t="shared" si="473"/>
        <v>3.2354422008747745E-3</v>
      </c>
      <c r="AK312" s="5">
        <f t="shared" si="474"/>
        <v>1.0925593091609101E-3</v>
      </c>
      <c r="AL312" s="5">
        <f t="shared" si="475"/>
        <v>1.1692165229726798E-5</v>
      </c>
      <c r="AM312" s="5">
        <f t="shared" si="476"/>
        <v>1.1380278378172635E-3</v>
      </c>
      <c r="AN312" s="5">
        <f t="shared" si="477"/>
        <v>1.1866907210393623E-3</v>
      </c>
      <c r="AO312" s="5">
        <f t="shared" si="478"/>
        <v>6.1871723195362045E-4</v>
      </c>
      <c r="AP312" s="5">
        <f t="shared" si="479"/>
        <v>2.1505800757761346E-4</v>
      </c>
      <c r="AQ312" s="5">
        <f t="shared" si="480"/>
        <v>5.6063510398623961E-5</v>
      </c>
      <c r="AR312" s="5">
        <f t="shared" si="481"/>
        <v>1.314961497368868E-3</v>
      </c>
      <c r="AS312" s="5">
        <f t="shared" si="482"/>
        <v>1.332127112099319E-3</v>
      </c>
      <c r="AT312" s="5">
        <f t="shared" si="483"/>
        <v>6.747584040828681E-4</v>
      </c>
      <c r="AU312" s="5">
        <f t="shared" si="484"/>
        <v>2.2785558512402858E-4</v>
      </c>
      <c r="AV312" s="5">
        <f t="shared" si="485"/>
        <v>5.7707507633173481E-5</v>
      </c>
      <c r="AW312" s="5">
        <f t="shared" si="486"/>
        <v>3.4309132317187756E-7</v>
      </c>
      <c r="AX312" s="5">
        <f t="shared" si="487"/>
        <v>1.9214729101872725E-4</v>
      </c>
      <c r="AY312" s="5">
        <f t="shared" si="488"/>
        <v>2.0036364643075398E-4</v>
      </c>
      <c r="AZ312" s="5">
        <f t="shared" si="489"/>
        <v>1.0446566953451218E-4</v>
      </c>
      <c r="BA312" s="5">
        <f t="shared" si="490"/>
        <v>3.6310898727381276E-5</v>
      </c>
      <c r="BB312" s="5">
        <f t="shared" si="491"/>
        <v>9.4658946733301293E-6</v>
      </c>
      <c r="BC312" s="5">
        <f t="shared" si="492"/>
        <v>1.9741326181830229E-6</v>
      </c>
      <c r="BD312" s="5">
        <f t="shared" si="493"/>
        <v>2.2853169837576325E-4</v>
      </c>
      <c r="BE312" s="5">
        <f t="shared" si="494"/>
        <v>2.3151496982200967E-4</v>
      </c>
      <c r="BF312" s="5">
        <f t="shared" si="495"/>
        <v>1.1726859256862389E-4</v>
      </c>
      <c r="BG312" s="5">
        <f t="shared" si="496"/>
        <v>3.959980878298708E-5</v>
      </c>
      <c r="BH312" s="5">
        <f t="shared" si="497"/>
        <v>1.0029186979869427E-5</v>
      </c>
      <c r="BI312" s="5">
        <f t="shared" si="498"/>
        <v>2.0320217610827609E-6</v>
      </c>
      <c r="BJ312" s="8">
        <f t="shared" si="499"/>
        <v>0.34052909041679558</v>
      </c>
      <c r="BK312" s="8">
        <f t="shared" si="500"/>
        <v>0.30357825948425599</v>
      </c>
      <c r="BL312" s="8">
        <f t="shared" si="501"/>
        <v>0.33170845494572665</v>
      </c>
      <c r="BM312" s="8">
        <f t="shared" si="502"/>
        <v>0.3382294613391944</v>
      </c>
      <c r="BN312" s="8">
        <f t="shared" si="503"/>
        <v>0.66157286104094215</v>
      </c>
    </row>
    <row r="313" spans="1:66" s="15" customFormat="1" x14ac:dyDescent="0.25">
      <c r="A313" s="15" t="s">
        <v>340</v>
      </c>
      <c r="B313" s="15" t="s">
        <v>353</v>
      </c>
      <c r="C313" s="15" t="s">
        <v>352</v>
      </c>
      <c r="D313" s="16">
        <v>44472</v>
      </c>
      <c r="E313" s="15">
        <f>VLOOKUP(A313,home!$A$2:$E$405,3,FALSE)</f>
        <v>1.33793103448276</v>
      </c>
      <c r="F313" s="15">
        <f>VLOOKUP(B313,home!$B$2:$E$405,3,FALSE)</f>
        <v>1.49</v>
      </c>
      <c r="G313" s="15">
        <f>VLOOKUP(C313,away!$B$2:$E$405,4,FALSE)</f>
        <v>1</v>
      </c>
      <c r="H313" s="15">
        <f>VLOOKUP(A313,away!$A$2:$E$405,3,FALSE)</f>
        <v>1.1275862068965501</v>
      </c>
      <c r="I313" s="15">
        <f>VLOOKUP(C313,away!$B$2:$E$405,3,FALSE)</f>
        <v>0.8</v>
      </c>
      <c r="J313" s="15">
        <f>VLOOKUP(B313,home!$B$2:$E$405,4,FALSE)</f>
        <v>0.53</v>
      </c>
      <c r="K313" s="17">
        <f t="shared" si="448"/>
        <v>1.9935172413793123</v>
      </c>
      <c r="L313" s="17">
        <f t="shared" si="449"/>
        <v>0.47809655172413729</v>
      </c>
      <c r="M313" s="18">
        <f t="shared" si="450"/>
        <v>8.4448466623592067E-2</v>
      </c>
      <c r="N313" s="18">
        <f t="shared" si="451"/>
        <v>0.16834947422217622</v>
      </c>
      <c r="O313" s="18">
        <f t="shared" si="452"/>
        <v>4.0374520691130275E-2</v>
      </c>
      <c r="P313" s="18">
        <f t="shared" si="453"/>
        <v>8.0487303110193989E-2</v>
      </c>
      <c r="Q313" s="18">
        <f t="shared" si="454"/>
        <v>0.1678037897195252</v>
      </c>
      <c r="R313" s="18">
        <f t="shared" si="455"/>
        <v>9.6514595599721045E-3</v>
      </c>
      <c r="S313" s="18">
        <f t="shared" si="456"/>
        <v>1.9177985761503594E-2</v>
      </c>
      <c r="T313" s="18">
        <f t="shared" si="457"/>
        <v>8.0226413231147237E-2</v>
      </c>
      <c r="U313" s="18">
        <f t="shared" si="458"/>
        <v>1.9240351037279585E-2</v>
      </c>
      <c r="V313" s="18">
        <f t="shared" si="459"/>
        <v>2.0309353078398901E-3</v>
      </c>
      <c r="W313" s="18">
        <f t="shared" si="460"/>
        <v>0.11150658265822071</v>
      </c>
      <c r="X313" s="18">
        <f t="shared" si="461"/>
        <v>5.3310912663437814E-2</v>
      </c>
      <c r="Y313" s="18">
        <f t="shared" si="462"/>
        <v>1.2743881756828128E-2</v>
      </c>
      <c r="Z313" s="18">
        <f t="shared" si="463"/>
        <v>1.5381098449092081E-3</v>
      </c>
      <c r="AA313" s="18">
        <f t="shared" si="464"/>
        <v>3.0662484949617666E-3</v>
      </c>
      <c r="AB313" s="18">
        <f t="shared" si="465"/>
        <v>3.0563096205298247E-3</v>
      </c>
      <c r="AC313" s="18">
        <f t="shared" si="466"/>
        <v>1.2097948033792197E-4</v>
      </c>
      <c r="AD313" s="18">
        <f t="shared" si="467"/>
        <v>5.5572573764112586E-2</v>
      </c>
      <c r="AE313" s="18">
        <f t="shared" si="468"/>
        <v>2.6569055887057491E-2</v>
      </c>
      <c r="AF313" s="18">
        <f t="shared" si="469"/>
        <v>6.3512870010840362E-3</v>
      </c>
      <c r="AG313" s="18">
        <f t="shared" si="470"/>
        <v>1.0121761380762052E-3</v>
      </c>
      <c r="AH313" s="18">
        <f t="shared" si="471"/>
        <v>1.8384125325600996E-4</v>
      </c>
      <c r="AI313" s="18">
        <f t="shared" si="472"/>
        <v>3.6649070804263653E-4</v>
      </c>
      <c r="AJ313" s="18">
        <f t="shared" si="473"/>
        <v>3.6530277264415386E-4</v>
      </c>
      <c r="AK313" s="18">
        <f t="shared" si="474"/>
        <v>2.4274579186326262E-4</v>
      </c>
      <c r="AL313" s="18">
        <f t="shared" si="475"/>
        <v>4.6121913130637212E-6</v>
      </c>
      <c r="AM313" s="18">
        <f t="shared" si="476"/>
        <v>2.2156976789316399E-2</v>
      </c>
      <c r="AN313" s="18">
        <f t="shared" si="477"/>
        <v>1.0593174199603917E-2</v>
      </c>
      <c r="AO313" s="18">
        <f t="shared" si="478"/>
        <v>2.5322800283218649E-3</v>
      </c>
      <c r="AP313" s="18">
        <f t="shared" si="479"/>
        <v>4.0355811651352825E-4</v>
      </c>
      <c r="AQ313" s="18">
        <f t="shared" si="480"/>
        <v>4.8234935981351356E-5</v>
      </c>
      <c r="AR313" s="18">
        <f t="shared" si="481"/>
        <v>1.7578773849268441E-5</v>
      </c>
      <c r="AS313" s="18">
        <f t="shared" si="482"/>
        <v>3.5043588750824423E-5</v>
      </c>
      <c r="AT313" s="18">
        <f t="shared" si="483"/>
        <v>3.4929999187287302E-5</v>
      </c>
      <c r="AU313" s="18">
        <f t="shared" si="484"/>
        <v>2.3211185207074207E-5</v>
      </c>
      <c r="AV313" s="18">
        <f t="shared" si="485"/>
        <v>1.1567974475787716E-5</v>
      </c>
      <c r="AW313" s="18">
        <f t="shared" si="486"/>
        <v>1.2210696030205969E-7</v>
      </c>
      <c r="AX313" s="18">
        <f t="shared" si="487"/>
        <v>7.3617192077239223E-3</v>
      </c>
      <c r="AY313" s="18">
        <f t="shared" si="488"/>
        <v>3.5196125679741552E-3</v>
      </c>
      <c r="AZ313" s="18">
        <f t="shared" si="489"/>
        <v>8.413573160766895E-4</v>
      </c>
      <c r="BA313" s="18">
        <f t="shared" si="490"/>
        <v>1.3408334386138014E-4</v>
      </c>
      <c r="BB313" s="18">
        <f t="shared" si="491"/>
        <v>1.6026196085941902E-5</v>
      </c>
      <c r="BC313" s="18">
        <f t="shared" si="492"/>
        <v>1.5324138171887382E-6</v>
      </c>
      <c r="BD313" s="18">
        <f t="shared" si="493"/>
        <v>1.4007251934789467E-6</v>
      </c>
      <c r="BE313" s="18">
        <f t="shared" si="494"/>
        <v>2.7923698236346539E-6</v>
      </c>
      <c r="BF313" s="18">
        <f t="shared" si="495"/>
        <v>2.7833186938614961E-6</v>
      </c>
      <c r="BG313" s="18">
        <f t="shared" si="496"/>
        <v>1.8495312681554138E-6</v>
      </c>
      <c r="BH313" s="18">
        <f t="shared" si="497"/>
        <v>9.2176811788449009E-7</v>
      </c>
      <c r="BI313" s="18">
        <f t="shared" si="498"/>
        <v>3.6751212711129761E-7</v>
      </c>
      <c r="BJ313" s="19">
        <f t="shared" si="499"/>
        <v>0.7310547021569419</v>
      </c>
      <c r="BK313" s="19">
        <f t="shared" si="500"/>
        <v>0.18978989504275465</v>
      </c>
      <c r="BL313" s="19">
        <f t="shared" si="501"/>
        <v>7.6679716676373966E-2</v>
      </c>
      <c r="BM313" s="19">
        <f t="shared" si="502"/>
        <v>0.44442791933337616</v>
      </c>
      <c r="BN313" s="19">
        <f t="shared" si="503"/>
        <v>0.5511150139265899</v>
      </c>
    </row>
    <row r="314" spans="1:66" x14ac:dyDescent="0.25">
      <c r="A314" t="s">
        <v>10</v>
      </c>
      <c r="B314" t="s">
        <v>49</v>
      </c>
      <c r="C314" t="s">
        <v>245</v>
      </c>
      <c r="D314" s="11">
        <v>44533</v>
      </c>
      <c r="E314">
        <f>VLOOKUP(A314,home!$A$2:$E$405,3,FALSE)</f>
        <v>1.5</v>
      </c>
      <c r="F314">
        <f>VLOOKUP(B314,home!$B$2:$E$405,3,FALSE)</f>
        <v>0.67</v>
      </c>
      <c r="G314">
        <f>VLOOKUP(C314,away!$B$2:$E$405,4,FALSE)</f>
        <v>0.37</v>
      </c>
      <c r="H314">
        <f>VLOOKUP(A314,away!$A$2:$E$405,3,FALSE)</f>
        <v>1.4027777777777799</v>
      </c>
      <c r="I314">
        <f>VLOOKUP(C314,away!$B$2:$E$405,3,FALSE)</f>
        <v>1.58</v>
      </c>
      <c r="J314">
        <f>VLOOKUP(B314,home!$B$2:$E$405,4,FALSE)</f>
        <v>0.57999999999999996</v>
      </c>
      <c r="K314" s="3">
        <f t="shared" ref="K314:K377" si="504">E314*F314*G314</f>
        <v>0.37185000000000001</v>
      </c>
      <c r="L314" s="3">
        <f t="shared" ref="L314:L377" si="505">H314*I314*J314</f>
        <v>1.2855055555555577</v>
      </c>
      <c r="M314" s="5">
        <f t="shared" ref="M314:M377" si="506">_xlfn.POISSON.DIST(0,K314,FALSE) * _xlfn.POISSON.DIST(0,L314,FALSE)</f>
        <v>0.19064245748670394</v>
      </c>
      <c r="N314" s="5">
        <f t="shared" ref="N314:N377" si="507">_xlfn.POISSON.DIST(1,K314,FALSE) * _xlfn.POISSON.DIST(0,L314,FALSE)</f>
        <v>7.0890397816430875E-2</v>
      </c>
      <c r="O314" s="5">
        <f t="shared" ref="O314:O377" si="508">_xlfn.POISSON.DIST(0,K314,FALSE) * _xlfn.POISSON.DIST(1,L314,FALSE)</f>
        <v>0.24507193822392212</v>
      </c>
      <c r="P314" s="5">
        <f t="shared" ref="P314:P377" si="509">_xlfn.POISSON.DIST(1,K314,FALSE) * _xlfn.POISSON.DIST(1,L314,FALSE)</f>
        <v>9.1130000228565461E-2</v>
      </c>
      <c r="Q314" s="5">
        <f t="shared" ref="Q314:Q377" si="510">_xlfn.POISSON.DIST(2,K314,FALSE) * _xlfn.POISSON.DIST(0,L314,FALSE)</f>
        <v>1.3180297214019908E-2</v>
      </c>
      <c r="R314" s="5">
        <f t="shared" ref="R314:R377" si="511">_xlfn.POISSON.DIST(0,K314,FALSE) * _xlfn.POISSON.DIST(2,L314,FALSE)</f>
        <v>0.15752066904881018</v>
      </c>
      <c r="S314" s="5">
        <f t="shared" ref="S314:S377" si="512">_xlfn.POISSON.DIST(2,K314,FALSE) * _xlfn.POISSON.DIST(2,L314,FALSE)</f>
        <v>1.0890382251599877E-2</v>
      </c>
      <c r="T314" s="5">
        <f t="shared" ref="T314:T377" si="513">_xlfn.POISSON.DIST(2,K314,FALSE) * _xlfn.POISSON.DIST(1,L314,FALSE)</f>
        <v>1.6943345292496029E-2</v>
      </c>
      <c r="U314" s="5">
        <f t="shared" ref="U314:U377" si="514">_xlfn.POISSON.DIST(1,K314,FALSE) * _xlfn.POISSON.DIST(2,L314,FALSE)</f>
        <v>5.8574060785800082E-2</v>
      </c>
      <c r="V314" s="5">
        <f t="shared" ref="V314:V377" si="515">_xlfn.POISSON.DIST(3,K314,FALSE) * _xlfn.POISSON.DIST(3,L314,FALSE)</f>
        <v>5.7841874386284277E-4</v>
      </c>
      <c r="W314" s="5">
        <f t="shared" ref="W314:W377" si="516">_xlfn.POISSON.DIST(3,K314,FALSE) * _xlfn.POISSON.DIST(0,L314,FALSE)</f>
        <v>1.6336978396777678E-3</v>
      </c>
      <c r="X314" s="5">
        <f t="shared" ref="X314:X377" si="517">_xlfn.POISSON.DIST(3,K314,FALSE) * _xlfn.POISSON.DIST(1,L314,FALSE)</f>
        <v>2.1001276490048831E-3</v>
      </c>
      <c r="Y314" s="5">
        <f t="shared" ref="Y314:Y377" si="518">_xlfn.POISSON.DIST(3,K314,FALSE) * _xlfn.POISSON.DIST(2,L314,FALSE)</f>
        <v>1.3498628800858051E-3</v>
      </c>
      <c r="Z314" s="5">
        <f t="shared" ref="Z314:Z377" si="519">_xlfn.POISSON.DIST(0,K314,FALSE) * _xlfn.POISSON.DIST(3,L314,FALSE)</f>
        <v>6.749789839235798E-2</v>
      </c>
      <c r="AA314" s="5">
        <f t="shared" ref="AA314:AA377" si="520">_xlfn.POISSON.DIST(1,K314,FALSE) * _xlfn.POISSON.DIST(3,L314,FALSE)</f>
        <v>2.5099093517198318E-2</v>
      </c>
      <c r="AB314" s="5">
        <f t="shared" ref="AB314:AB377" si="521">_xlfn.POISSON.DIST(2,K314,FALSE) * _xlfn.POISSON.DIST(3,L314,FALSE)</f>
        <v>4.6665489621850968E-3</v>
      </c>
      <c r="AC314" s="5">
        <f t="shared" ref="AC314:AC377" si="522">_xlfn.POISSON.DIST(4,K314,FALSE) * _xlfn.POISSON.DIST(4,L314,FALSE)</f>
        <v>1.7280810946881963E-5</v>
      </c>
      <c r="AD314" s="5">
        <f t="shared" ref="AD314:AD377" si="523">_xlfn.POISSON.DIST(4,K314,FALSE) * _xlfn.POISSON.DIST(0,L314,FALSE)</f>
        <v>1.5187263542104447E-4</v>
      </c>
      <c r="AE314" s="5">
        <f t="shared" ref="AE314:AE377" si="524">_xlfn.POISSON.DIST(4,K314,FALSE) * _xlfn.POISSON.DIST(1,L314,FALSE)</f>
        <v>1.9523311657061645E-4</v>
      </c>
      <c r="AF314" s="5">
        <f t="shared" ref="AF314:AF377" si="525">_xlfn.POISSON.DIST(4,K314,FALSE) * _xlfn.POISSON.DIST(2,L314,FALSE)</f>
        <v>1.2548662798997665E-4</v>
      </c>
      <c r="AG314" s="5">
        <f t="shared" ref="AG314:AG377" si="526">_xlfn.POISSON.DIST(4,K314,FALSE) * _xlfn.POISSON.DIST(3,L314,FALSE)</f>
        <v>5.3771252476349524E-5</v>
      </c>
      <c r="AH314" s="5">
        <f t="shared" ref="AH314:AH377" si="527">_xlfn.POISSON.DIST(0,K314,FALSE) * _xlfn.POISSON.DIST(4,L314,FALSE)</f>
        <v>2.1692230842925184E-2</v>
      </c>
      <c r="AI314" s="5">
        <f t="shared" ref="AI314:AI377" si="528">_xlfn.POISSON.DIST(1,K314,FALSE) * _xlfn.POISSON.DIST(4,L314,FALSE)</f>
        <v>8.0662560389417309E-3</v>
      </c>
      <c r="AJ314" s="5">
        <f t="shared" ref="AJ314:AJ377" si="529">_xlfn.POISSON.DIST(2,K314,FALSE) * _xlfn.POISSON.DIST(4,L314,FALSE)</f>
        <v>1.4997186540402409E-3</v>
      </c>
      <c r="AK314" s="5">
        <f t="shared" ref="AK314:AK377" si="530">_xlfn.POISSON.DIST(3,K314,FALSE) * _xlfn.POISSON.DIST(4,L314,FALSE)</f>
        <v>1.8589012716828791E-4</v>
      </c>
      <c r="AL314" s="5">
        <f t="shared" ref="AL314:AL377" si="531">_xlfn.POISSON.DIST(5,K314,FALSE) * _xlfn.POISSON.DIST(5,L314,FALSE)</f>
        <v>3.3041964026276405E-7</v>
      </c>
      <c r="AM314" s="5">
        <f t="shared" ref="AM314:AM377" si="532">_xlfn.POISSON.DIST(5,K314,FALSE) * _xlfn.POISSON.DIST(0,L314,FALSE)</f>
        <v>1.1294767896263084E-5</v>
      </c>
      <c r="AN314" s="5">
        <f t="shared" ref="AN314:AN377" si="533">_xlfn.POISSON.DIST(5,K314,FALSE) * _xlfn.POISSON.DIST(1,L314,FALSE)</f>
        <v>1.4519486879356752E-5</v>
      </c>
      <c r="AO314" s="5">
        <f t="shared" ref="AO314:AO377" si="534">_xlfn.POISSON.DIST(5,K314,FALSE) * _xlfn.POISSON.DIST(2,L314,FALSE)</f>
        <v>9.3324405236145668E-6</v>
      </c>
      <c r="AP314" s="5">
        <f t="shared" ref="AP314:AP377" si="535">_xlfn.POISSON.DIST(5,K314,FALSE) * _xlfn.POISSON.DIST(3,L314,FALSE)</f>
        <v>3.9989680466661157E-6</v>
      </c>
      <c r="AQ314" s="5">
        <f t="shared" ref="AQ314:AQ377" si="536">_xlfn.POISSON.DIST(5,K314,FALSE) * _xlfn.POISSON.DIST(4,L314,FALSE)</f>
        <v>1.2851739101196123E-6</v>
      </c>
      <c r="AR314" s="5">
        <f t="shared" ref="AR314:AR377" si="537">_xlfn.POISSON.DIST(0,K314,FALSE) * _xlfn.POISSON.DIST(5,L314,FALSE)</f>
        <v>5.577096652194787E-3</v>
      </c>
      <c r="AS314" s="5">
        <f t="shared" ref="AS314:AS377" si="538">_xlfn.POISSON.DIST(1,K314,FALSE) * _xlfn.POISSON.DIST(5,L314,FALSE)</f>
        <v>2.073843390118632E-3</v>
      </c>
      <c r="AT314" s="5">
        <f t="shared" ref="AT314:AT377" si="539">_xlfn.POISSON.DIST(2,K314,FALSE) * _xlfn.POISSON.DIST(5,L314,FALSE)</f>
        <v>3.8557933230780659E-4</v>
      </c>
      <c r="AU314" s="5">
        <f t="shared" ref="AU314:AU377" si="540">_xlfn.POISSON.DIST(3,K314,FALSE) * _xlfn.POISSON.DIST(5,L314,FALSE)</f>
        <v>4.7792558239552633E-5</v>
      </c>
      <c r="AV314" s="5">
        <f t="shared" ref="AV314:AV377" si="541">_xlfn.POISSON.DIST(4,K314,FALSE) * _xlfn.POISSON.DIST(5,L314,FALSE)</f>
        <v>4.4429156953444114E-6</v>
      </c>
      <c r="AW314" s="5">
        <f t="shared" ref="AW314:AW377" si="542">_xlfn.POISSON.DIST(6,K314,FALSE) * _xlfn.POISSON.DIST(6,L314,FALSE)</f>
        <v>4.3873784421185732E-9</v>
      </c>
      <c r="AX314" s="5">
        <f t="shared" ref="AX314:AX377" si="543">_xlfn.POISSON.DIST(6,K314,FALSE) * _xlfn.POISSON.DIST(0,L314,FALSE)</f>
        <v>6.9999324037090399E-7</v>
      </c>
      <c r="AY314" s="5">
        <f t="shared" ref="AY314:AY377" si="544">_xlfn.POISSON.DIST(6,K314,FALSE) * _xlfn.POISSON.DIST(1,L314,FALSE)</f>
        <v>8.9984519934813383E-7</v>
      </c>
      <c r="AZ314" s="5">
        <f t="shared" ref="AZ314:AZ377" si="545">_xlfn.POISSON.DIST(6,K314,FALSE) * _xlfn.POISSON.DIST(2,L314,FALSE)</f>
        <v>5.783780014510123E-7</v>
      </c>
      <c r="BA314" s="5">
        <f t="shared" ref="BA314:BA377" si="546">_xlfn.POISSON.DIST(6,K314,FALSE) * _xlfn.POISSON.DIST(3,L314,FALSE)</f>
        <v>2.478360446921323E-7</v>
      </c>
      <c r="BB314" s="5">
        <f t="shared" ref="BB314:BB377" si="547">_xlfn.POISSON.DIST(6,K314,FALSE) * _xlfn.POISSON.DIST(4,L314,FALSE)</f>
        <v>7.9648653079662892E-8</v>
      </c>
      <c r="BC314" s="5">
        <f t="shared" ref="BC314:BC377" si="548">_xlfn.POISSON.DIST(6,K314,FALSE) * _xlfn.POISSON.DIST(5,L314,FALSE)</f>
        <v>2.0477757205284783E-8</v>
      </c>
      <c r="BD314" s="5">
        <f t="shared" ref="BD314:BD377" si="549">_xlfn.POISSON.DIST(0,K314,FALSE) * _xlfn.POISSON.DIST(6,L314,FALSE)</f>
        <v>1.1948981217111169E-3</v>
      </c>
      <c r="BE314" s="5">
        <f t="shared" ref="BE314:BE377" si="550">_xlfn.POISSON.DIST(1,K314,FALSE) * _xlfn.POISSON.DIST(6,L314,FALSE)</f>
        <v>4.4432286655827889E-4</v>
      </c>
      <c r="BF314" s="5">
        <f t="shared" ref="BF314:BF377" si="551">_xlfn.POISSON.DIST(2,K314,FALSE) * _xlfn.POISSON.DIST(6,L314,FALSE)</f>
        <v>8.2610728964847981E-5</v>
      </c>
      <c r="BG314" s="5">
        <f t="shared" ref="BG314:BG377" si="552">_xlfn.POISSON.DIST(3,K314,FALSE) * _xlfn.POISSON.DIST(6,L314,FALSE)</f>
        <v>1.023959985519291E-5</v>
      </c>
      <c r="BH314" s="5">
        <f t="shared" ref="BH314:BH377" si="553">_xlfn.POISSON.DIST(4,K314,FALSE) * _xlfn.POISSON.DIST(6,L314,FALSE)</f>
        <v>9.5189880153837079E-7</v>
      </c>
      <c r="BI314" s="5">
        <f t="shared" ref="BI314:BI377" si="554">_xlfn.POISSON.DIST(5,K314,FALSE) * _xlfn.POISSON.DIST(6,L314,FALSE)</f>
        <v>7.079271387040867E-8</v>
      </c>
      <c r="BJ314" s="8">
        <f t="shared" ref="BJ314:BJ377" si="555">SUM(N314,Q314,T314,W314,X314,Y314,AD314,AE314,AF314,AG314,AM314,AN314,AO314,AP314,AQ314,AX314,AY314,AZ314,BA314,BB314,BC314)</f>
        <v>0.10666704934032543</v>
      </c>
      <c r="BK314" s="8">
        <f t="shared" ref="BK314:BK377" si="556">SUM(M314,P314,S314,V314,AC314,AL314,AY314)</f>
        <v>0.29325976978651858</v>
      </c>
      <c r="BL314" s="8">
        <f t="shared" ref="BL314:BL377" si="557">SUM(O314,R314,U314,AA314,AB314,AH314,AI314,AJ314,AK314,AR314,AS314,AT314,AU314,AV314,BD314,BE314,BF314,BG314,BH314,BI314)</f>
        <v>0.5321982550581521</v>
      </c>
      <c r="BM314" s="8">
        <f t="shared" ref="BM314:BM377" si="558">SUM(S314:BI314)</f>
        <v>0.23118631710108084</v>
      </c>
      <c r="BN314" s="8">
        <f t="shared" ref="BN314:BN377" si="559">SUM(M314:R314)</f>
        <v>0.76843576001845237</v>
      </c>
    </row>
    <row r="315" spans="1:66" x14ac:dyDescent="0.25">
      <c r="A315" t="s">
        <v>13</v>
      </c>
      <c r="B315" t="s">
        <v>58</v>
      </c>
      <c r="C315" t="s">
        <v>62</v>
      </c>
      <c r="D315" s="11">
        <v>44533</v>
      </c>
      <c r="E315">
        <f>VLOOKUP(A315,home!$A$2:$E$405,3,FALSE)</f>
        <v>1.6049382716049401</v>
      </c>
      <c r="F315">
        <f>VLOOKUP(B315,home!$B$2:$E$405,3,FALSE)</f>
        <v>0.76</v>
      </c>
      <c r="G315">
        <f>VLOOKUP(C315,away!$B$2:$E$405,4,FALSE)</f>
        <v>1.1499999999999999</v>
      </c>
      <c r="H315">
        <f>VLOOKUP(A315,away!$A$2:$E$405,3,FALSE)</f>
        <v>1.38271604938272</v>
      </c>
      <c r="I315">
        <f>VLOOKUP(C315,away!$B$2:$E$405,3,FALSE)</f>
        <v>1.1499999999999999</v>
      </c>
      <c r="J315">
        <f>VLOOKUP(B315,home!$B$2:$E$405,4,FALSE)</f>
        <v>1.1399999999999999</v>
      </c>
      <c r="K315" s="3">
        <f t="shared" si="504"/>
        <v>1.4027160493827175</v>
      </c>
      <c r="L315" s="3">
        <f t="shared" si="505"/>
        <v>1.8127407407407456</v>
      </c>
      <c r="M315" s="5">
        <f t="shared" si="506"/>
        <v>4.0136995452441308E-2</v>
      </c>
      <c r="N315" s="5">
        <f t="shared" si="507"/>
        <v>5.6300807695140578E-2</v>
      </c>
      <c r="O315" s="5">
        <f t="shared" si="508"/>
        <v>7.2757966867566387E-2</v>
      </c>
      <c r="P315" s="5">
        <f t="shared" si="509"/>
        <v>0.10205876784559138</v>
      </c>
      <c r="Q315" s="5">
        <f t="shared" si="510"/>
        <v>3.9487023273591854E-2</v>
      </c>
      <c r="R315" s="5">
        <f t="shared" si="511"/>
        <v>6.5945665377151477E-2</v>
      </c>
      <c r="S315" s="5">
        <f t="shared" si="512"/>
        <v>6.4877751664934202E-2</v>
      </c>
      <c r="T315" s="5">
        <f t="shared" si="513"/>
        <v>7.1579735818617943E-2</v>
      </c>
      <c r="U315" s="5">
        <f t="shared" si="514"/>
        <v>9.2503043211752581E-2</v>
      </c>
      <c r="V315" s="5">
        <f t="shared" si="515"/>
        <v>1.8329842915015458E-2</v>
      </c>
      <c r="W315" s="5">
        <f t="shared" si="516"/>
        <v>1.8463027096072063E-2</v>
      </c>
      <c r="X315" s="5">
        <f t="shared" si="517"/>
        <v>3.3468681414450127E-2</v>
      </c>
      <c r="Y315" s="5">
        <f t="shared" si="518"/>
        <v>3.0335021169423184E-2</v>
      </c>
      <c r="Z315" s="5">
        <f t="shared" si="519"/>
        <v>3.9847464768139634E-2</v>
      </c>
      <c r="AA315" s="5">
        <f t="shared" si="520"/>
        <v>5.589467835748186E-2</v>
      </c>
      <c r="AB315" s="5">
        <f t="shared" si="521"/>
        <v>3.9202181203562322E-2</v>
      </c>
      <c r="AC315" s="5">
        <f t="shared" si="522"/>
        <v>2.9130250683038102E-3</v>
      </c>
      <c r="AD315" s="5">
        <f t="shared" si="523"/>
        <v>6.4745961069620711E-3</v>
      </c>
      <c r="AE315" s="5">
        <f t="shared" si="524"/>
        <v>1.1736764142931571E-2</v>
      </c>
      <c r="AF315" s="5">
        <f t="shared" si="525"/>
        <v>1.0637855263178602E-2</v>
      </c>
      <c r="AG315" s="5">
        <f t="shared" si="526"/>
        <v>6.4278912098890729E-3</v>
      </c>
      <c r="AH315" s="5">
        <f t="shared" si="527"/>
        <v>1.8058280700109546E-2</v>
      </c>
      <c r="AI315" s="5">
        <f t="shared" si="528"/>
        <v>2.5330640162301837E-2</v>
      </c>
      <c r="AJ315" s="5">
        <f t="shared" si="529"/>
        <v>1.7765847748399618E-2</v>
      </c>
      <c r="AK315" s="5">
        <f t="shared" si="530"/>
        <v>8.306813255856655E-3</v>
      </c>
      <c r="AL315" s="5">
        <f t="shared" si="531"/>
        <v>2.9628500671075855E-4</v>
      </c>
      <c r="AM315" s="5">
        <f t="shared" si="532"/>
        <v>1.81640397450131E-3</v>
      </c>
      <c r="AN315" s="5">
        <f t="shared" si="533"/>
        <v>3.2926694862219388E-3</v>
      </c>
      <c r="AO315" s="5">
        <f t="shared" si="534"/>
        <v>2.9843780617342048E-3</v>
      </c>
      <c r="AP315" s="5">
        <f t="shared" si="535"/>
        <v>1.8033012327594974E-3</v>
      </c>
      <c r="AQ315" s="5">
        <f t="shared" si="536"/>
        <v>8.1722940311278745E-4</v>
      </c>
      <c r="AR315" s="5">
        <f t="shared" si="537"/>
        <v>6.5469962265641826E-3</v>
      </c>
      <c r="AS315" s="5">
        <f t="shared" si="538"/>
        <v>9.1835766822496688E-3</v>
      </c>
      <c r="AT315" s="5">
        <f t="shared" si="539"/>
        <v>6.4409752014642514E-3</v>
      </c>
      <c r="AU315" s="5">
        <f t="shared" si="540"/>
        <v>3.0116197629233296E-3</v>
      </c>
      <c r="AV315" s="5">
        <f t="shared" si="541"/>
        <v>1.0561118440226829E-3</v>
      </c>
      <c r="AW315" s="5">
        <f t="shared" si="542"/>
        <v>2.0927272800429962E-5</v>
      </c>
      <c r="AX315" s="5">
        <f t="shared" si="543"/>
        <v>4.2464983453259112E-4</v>
      </c>
      <c r="AY315" s="5">
        <f t="shared" si="544"/>
        <v>7.6978005560604415E-4</v>
      </c>
      <c r="AZ315" s="5">
        <f t="shared" si="545"/>
        <v>6.9770583410337661E-4</v>
      </c>
      <c r="BA315" s="5">
        <f t="shared" si="546"/>
        <v>4.215865968438982E-4</v>
      </c>
      <c r="BB315" s="5">
        <f t="shared" si="547"/>
        <v>1.9105679996229445E-4</v>
      </c>
      <c r="BC315" s="5">
        <f t="shared" si="548"/>
        <v>6.9267289017441272E-5</v>
      </c>
      <c r="BD315" s="5">
        <f t="shared" si="549"/>
        <v>1.9780011315614697E-3</v>
      </c>
      <c r="BE315" s="5">
        <f t="shared" si="550"/>
        <v>2.7745739329384498E-3</v>
      </c>
      <c r="BF315" s="5">
        <f t="shared" si="551"/>
        <v>1.945969692965846E-3</v>
      </c>
      <c r="BG315" s="5">
        <f t="shared" si="552"/>
        <v>9.0988097331185056E-4</v>
      </c>
      <c r="BH315" s="5">
        <f t="shared" si="553"/>
        <v>3.1907616107312538E-4</v>
      </c>
      <c r="BI315" s="5">
        <f t="shared" si="554"/>
        <v>8.9514650422539515E-5</v>
      </c>
      <c r="BJ315" s="8">
        <f t="shared" si="555"/>
        <v>0.29819943175865249</v>
      </c>
      <c r="BK315" s="8">
        <f t="shared" si="556"/>
        <v>0.22938244800860297</v>
      </c>
      <c r="BL315" s="8">
        <f t="shared" si="557"/>
        <v>0.43002141314367975</v>
      </c>
      <c r="BM315" s="8">
        <f t="shared" si="558"/>
        <v>0.62001467838478619</v>
      </c>
      <c r="BN315" s="8">
        <f t="shared" si="559"/>
        <v>0.37668722651148295</v>
      </c>
    </row>
    <row r="316" spans="1:66" x14ac:dyDescent="0.25">
      <c r="A316" t="s">
        <v>16</v>
      </c>
      <c r="B316" t="s">
        <v>63</v>
      </c>
      <c r="C316" t="s">
        <v>322</v>
      </c>
      <c r="D316" s="11">
        <v>44533</v>
      </c>
      <c r="E316">
        <f>VLOOKUP(A316,home!$A$2:$E$405,3,FALSE)</f>
        <v>1.55</v>
      </c>
      <c r="F316">
        <f>VLOOKUP(B316,home!$B$2:$E$405,3,FALSE)</f>
        <v>1.29</v>
      </c>
      <c r="G316">
        <f>VLOOKUP(C316,away!$B$2:$E$405,4,FALSE)</f>
        <v>1.01</v>
      </c>
      <c r="H316">
        <f>VLOOKUP(A316,away!$A$2:$E$405,3,FALSE)</f>
        <v>1.25416666666667</v>
      </c>
      <c r="I316">
        <f>VLOOKUP(C316,away!$B$2:$E$405,3,FALSE)</f>
        <v>1.24</v>
      </c>
      <c r="J316">
        <f>VLOOKUP(B316,home!$B$2:$E$405,4,FALSE)</f>
        <v>0.63</v>
      </c>
      <c r="K316" s="3">
        <f t="shared" si="504"/>
        <v>2.019495</v>
      </c>
      <c r="L316" s="3">
        <f t="shared" si="505"/>
        <v>0.9797550000000026</v>
      </c>
      <c r="M316" s="5">
        <f t="shared" si="506"/>
        <v>4.9824422675253992E-2</v>
      </c>
      <c r="N316" s="5">
        <f t="shared" si="507"/>
        <v>0.10062017247056207</v>
      </c>
      <c r="O316" s="5">
        <f t="shared" si="508"/>
        <v>4.8815727238193607E-2</v>
      </c>
      <c r="P316" s="5">
        <f t="shared" si="509"/>
        <v>9.8583117078895804E-2</v>
      </c>
      <c r="Q316" s="5">
        <f t="shared" si="510"/>
        <v>0.1016009676017189</v>
      </c>
      <c r="R316" s="5">
        <f t="shared" si="511"/>
        <v>2.3913726420128251E-2</v>
      </c>
      <c r="S316" s="5">
        <f t="shared" si="512"/>
        <v>4.8764393299323534E-2</v>
      </c>
      <c r="T316" s="5">
        <f t="shared" si="513"/>
        <v>9.9544056012622367E-2</v>
      </c>
      <c r="U316" s="5">
        <f t="shared" si="514"/>
        <v>4.8293650936816902E-2</v>
      </c>
      <c r="V316" s="5">
        <f t="shared" si="515"/>
        <v>1.072063689024756E-2</v>
      </c>
      <c r="W316" s="5">
        <f t="shared" si="516"/>
        <v>6.8394215355611104E-2</v>
      </c>
      <c r="X316" s="5">
        <f t="shared" si="517"/>
        <v>6.7009574465736937E-2</v>
      </c>
      <c r="Y316" s="5">
        <f t="shared" si="518"/>
        <v>3.2826482815339134E-2</v>
      </c>
      <c r="Z316" s="5">
        <f t="shared" si="519"/>
        <v>7.8098643429176063E-3</v>
      </c>
      <c r="AA316" s="5">
        <f t="shared" si="520"/>
        <v>1.5771981991200393E-2</v>
      </c>
      <c r="AB316" s="5">
        <f t="shared" si="521"/>
        <v>1.592571938565962E-2</v>
      </c>
      <c r="AC316" s="5">
        <f t="shared" si="522"/>
        <v>1.3257476767469349E-3</v>
      </c>
      <c r="AD316" s="5">
        <f t="shared" si="523"/>
        <v>3.4530443984894965E-2</v>
      </c>
      <c r="AE316" s="5">
        <f t="shared" si="524"/>
        <v>3.3831375146420858E-2</v>
      </c>
      <c r="AF316" s="5">
        <f t="shared" si="525"/>
        <v>1.6573229478290829E-2</v>
      </c>
      <c r="AG316" s="5">
        <f t="shared" si="526"/>
        <v>5.4125681491676248E-3</v>
      </c>
      <c r="AH316" s="5">
        <f t="shared" si="527"/>
        <v>1.9129384098238145E-3</v>
      </c>
      <c r="AI316" s="5">
        <f t="shared" si="528"/>
        <v>3.8631695539471447E-3</v>
      </c>
      <c r="AJ316" s="5">
        <f t="shared" si="529"/>
        <v>3.9008257991742451E-3</v>
      </c>
      <c r="AK316" s="5">
        <f t="shared" si="530"/>
        <v>2.6258993991011307E-3</v>
      </c>
      <c r="AL316" s="5">
        <f t="shared" si="531"/>
        <v>1.0492552159463707E-4</v>
      </c>
      <c r="AM316" s="5">
        <f t="shared" si="532"/>
        <v>1.3946811795055089E-2</v>
      </c>
      <c r="AN316" s="5">
        <f t="shared" si="533"/>
        <v>1.3664458590264236E-2</v>
      </c>
      <c r="AO316" s="5">
        <f t="shared" si="534"/>
        <v>6.6939108130521854E-3</v>
      </c>
      <c r="AP316" s="5">
        <f t="shared" si="535"/>
        <v>2.1861308628806542E-3</v>
      </c>
      <c r="AQ316" s="5">
        <f t="shared" si="536"/>
        <v>5.3546816089041014E-4</v>
      </c>
      <c r="AR316" s="5">
        <f t="shared" si="537"/>
        <v>3.7484219434338743E-4</v>
      </c>
      <c r="AS316" s="5">
        <f t="shared" si="538"/>
        <v>7.569919372654992E-4</v>
      </c>
      <c r="AT316" s="5">
        <f t="shared" si="539"/>
        <v>7.6437071617399478E-4</v>
      </c>
      <c r="AU316" s="5">
        <f t="shared" si="540"/>
        <v>5.1454761315326727E-4</v>
      </c>
      <c r="AV316" s="5">
        <f t="shared" si="541"/>
        <v>2.5978158300623942E-4</v>
      </c>
      <c r="AW316" s="5">
        <f t="shared" si="542"/>
        <v>5.7668533402605485E-6</v>
      </c>
      <c r="AX316" s="5">
        <f t="shared" si="543"/>
        <v>4.6942527810091292E-3</v>
      </c>
      <c r="AY316" s="5">
        <f t="shared" si="544"/>
        <v>4.5992176334576119E-3</v>
      </c>
      <c r="AZ316" s="5">
        <f t="shared" si="545"/>
        <v>2.2530532362341369E-3</v>
      </c>
      <c r="BA316" s="5">
        <f t="shared" si="546"/>
        <v>7.3581339115552766E-4</v>
      </c>
      <c r="BB316" s="5">
        <f t="shared" si="547"/>
        <v>1.8022921226289643E-4</v>
      </c>
      <c r="BC316" s="5">
        <f t="shared" si="548"/>
        <v>3.5316094372126926E-5</v>
      </c>
      <c r="BD316" s="5">
        <f t="shared" si="549"/>
        <v>6.1208919019817726E-5</v>
      </c>
      <c r="BE316" s="5">
        <f t="shared" si="550"/>
        <v>1.2361110591592681E-4</v>
      </c>
      <c r="BF316" s="5">
        <f t="shared" si="551"/>
        <v>1.2481600517084233E-4</v>
      </c>
      <c r="BG316" s="5">
        <f t="shared" si="552"/>
        <v>8.4021766120830079E-5</v>
      </c>
      <c r="BH316" s="5">
        <f t="shared" si="553"/>
        <v>4.2420384143046444E-5</v>
      </c>
      <c r="BI316" s="5">
        <f t="shared" si="554"/>
        <v>1.7133550734992313E-5</v>
      </c>
      <c r="BJ316" s="8">
        <f t="shared" si="555"/>
        <v>0.60986774805099886</v>
      </c>
      <c r="BK316" s="8">
        <f t="shared" si="556"/>
        <v>0.21392246077552005</v>
      </c>
      <c r="BL316" s="8">
        <f t="shared" si="557"/>
        <v>0.16814738490909292</v>
      </c>
      <c r="BM316" s="8">
        <f t="shared" si="558"/>
        <v>0.57179587381365971</v>
      </c>
      <c r="BN316" s="8">
        <f t="shared" si="559"/>
        <v>0.4233581334847526</v>
      </c>
    </row>
    <row r="317" spans="1:66" x14ac:dyDescent="0.25">
      <c r="A317" t="s">
        <v>69</v>
      </c>
      <c r="B317" t="s">
        <v>325</v>
      </c>
      <c r="C317" t="s">
        <v>351</v>
      </c>
      <c r="D317" s="11">
        <v>44533</v>
      </c>
      <c r="E317">
        <f>VLOOKUP(A317,home!$A$2:$E$405,3,FALSE)</f>
        <v>1.34</v>
      </c>
      <c r="F317">
        <f>VLOOKUP(B317,home!$B$2:$E$405,3,FALSE)</f>
        <v>0.95</v>
      </c>
      <c r="G317">
        <f>VLOOKUP(C317,away!$B$2:$E$405,4,FALSE)</f>
        <v>0.6</v>
      </c>
      <c r="H317">
        <f>VLOOKUP(A317,away!$A$2:$E$405,3,FALSE)</f>
        <v>1.31666666666667</v>
      </c>
      <c r="I317">
        <f>VLOOKUP(C317,away!$B$2:$E$405,3,FALSE)</f>
        <v>0.95</v>
      </c>
      <c r="J317">
        <f>VLOOKUP(B317,home!$B$2:$E$405,4,FALSE)</f>
        <v>1.27</v>
      </c>
      <c r="K317" s="3">
        <f t="shared" si="504"/>
        <v>0.76379999999999992</v>
      </c>
      <c r="L317" s="3">
        <f t="shared" si="505"/>
        <v>1.5885583333333373</v>
      </c>
      <c r="M317" s="5">
        <f t="shared" si="506"/>
        <v>9.5144514942020017E-2</v>
      </c>
      <c r="N317" s="5">
        <f t="shared" si="507"/>
        <v>7.2671380512714878E-2</v>
      </c>
      <c r="O317" s="5">
        <f t="shared" si="508"/>
        <v>0.15114261208210411</v>
      </c>
      <c r="P317" s="5">
        <f t="shared" si="509"/>
        <v>0.11544272710831111</v>
      </c>
      <c r="Q317" s="5">
        <f t="shared" si="510"/>
        <v>2.7753200217805803E-2</v>
      </c>
      <c r="R317" s="5">
        <f t="shared" si="511"/>
        <v>0.12004942797239725</v>
      </c>
      <c r="S317" s="5">
        <f t="shared" si="512"/>
        <v>3.5017844303282558E-2</v>
      </c>
      <c r="T317" s="5">
        <f t="shared" si="513"/>
        <v>4.4087577482664002E-2</v>
      </c>
      <c r="U317" s="5">
        <f t="shared" si="514"/>
        <v>9.1693753085317006E-2</v>
      </c>
      <c r="V317" s="5">
        <f t="shared" si="515"/>
        <v>4.7209534608002044E-3</v>
      </c>
      <c r="W317" s="5">
        <f t="shared" si="516"/>
        <v>7.0659647754533579E-3</v>
      </c>
      <c r="X317" s="5">
        <f t="shared" si="517"/>
        <v>1.1224697227086255E-2</v>
      </c>
      <c r="Y317" s="5">
        <f t="shared" si="518"/>
        <v>8.9155431596157388E-3</v>
      </c>
      <c r="Z317" s="5">
        <f t="shared" si="519"/>
        <v>6.3568506405817293E-2</v>
      </c>
      <c r="AA317" s="5">
        <f t="shared" si="520"/>
        <v>4.8553625192763239E-2</v>
      </c>
      <c r="AB317" s="5">
        <f t="shared" si="521"/>
        <v>1.8542629461116279E-2</v>
      </c>
      <c r="AC317" s="5">
        <f t="shared" si="522"/>
        <v>3.5800785678390893E-4</v>
      </c>
      <c r="AD317" s="5">
        <f t="shared" si="523"/>
        <v>1.3492459738728183E-3</v>
      </c>
      <c r="AE317" s="5">
        <f t="shared" si="524"/>
        <v>2.14335593551212E-3</v>
      </c>
      <c r="AF317" s="5">
        <f t="shared" si="525"/>
        <v>1.7024229663286249E-3</v>
      </c>
      <c r="AG317" s="5">
        <f t="shared" si="526"/>
        <v>9.0146606333979876E-4</v>
      </c>
      <c r="AH317" s="5">
        <f t="shared" si="527"/>
        <v>2.5245570147128679E-2</v>
      </c>
      <c r="AI317" s="5">
        <f t="shared" si="528"/>
        <v>1.9282566478376881E-2</v>
      </c>
      <c r="AJ317" s="5">
        <f t="shared" si="529"/>
        <v>7.3640121380921294E-3</v>
      </c>
      <c r="AK317" s="5">
        <f t="shared" si="530"/>
        <v>1.8748774903582562E-3</v>
      </c>
      <c r="AL317" s="5">
        <f t="shared" si="531"/>
        <v>1.7375422361876263E-5</v>
      </c>
      <c r="AM317" s="5">
        <f t="shared" si="532"/>
        <v>2.0611081496881175E-4</v>
      </c>
      <c r="AN317" s="5">
        <f t="shared" si="533"/>
        <v>3.2741905270883146E-4</v>
      </c>
      <c r="AO317" s="5">
        <f t="shared" si="534"/>
        <v>2.6006213233636076E-4</v>
      </c>
      <c r="AP317" s="5">
        <f t="shared" si="535"/>
        <v>1.3770795583578768E-4</v>
      </c>
      <c r="AQ317" s="5">
        <f t="shared" si="536"/>
        <v>5.4689280202309934E-5</v>
      </c>
      <c r="AR317" s="5">
        <f t="shared" si="537"/>
        <v>8.0208121673945136E-3</v>
      </c>
      <c r="AS317" s="5">
        <f t="shared" si="538"/>
        <v>6.1262963334559294E-3</v>
      </c>
      <c r="AT317" s="5">
        <f t="shared" si="539"/>
        <v>2.3396325697468186E-3</v>
      </c>
      <c r="AU317" s="5">
        <f t="shared" si="540"/>
        <v>5.9567045225754009E-4</v>
      </c>
      <c r="AV317" s="5">
        <f t="shared" si="541"/>
        <v>1.1374327285857724E-4</v>
      </c>
      <c r="AW317" s="5">
        <f t="shared" si="542"/>
        <v>5.8561971734847624E-7</v>
      </c>
      <c r="AX317" s="5">
        <f t="shared" si="543"/>
        <v>2.6237906745529721E-5</v>
      </c>
      <c r="AY317" s="5">
        <f t="shared" si="544"/>
        <v>4.168044540983422E-5</v>
      </c>
      <c r="AZ317" s="5">
        <f t="shared" si="545"/>
        <v>3.3105909446418709E-5</v>
      </c>
      <c r="BA317" s="5">
        <f t="shared" si="546"/>
        <v>1.753022277789576E-5</v>
      </c>
      <c r="BB317" s="5">
        <f t="shared" si="547"/>
        <v>6.9619453697540507E-6</v>
      </c>
      <c r="BC317" s="5">
        <f t="shared" si="548"/>
        <v>2.2118912666668468E-6</v>
      </c>
      <c r="BD317" s="5">
        <f t="shared" si="549"/>
        <v>2.1235880014360011E-3</v>
      </c>
      <c r="BE317" s="5">
        <f t="shared" si="550"/>
        <v>1.6219965154968174E-3</v>
      </c>
      <c r="BF317" s="5">
        <f t="shared" si="551"/>
        <v>6.1944046926823437E-4</v>
      </c>
      <c r="BG317" s="5">
        <f t="shared" si="552"/>
        <v>1.5770954347569247E-4</v>
      </c>
      <c r="BH317" s="5">
        <f t="shared" si="553"/>
        <v>3.0114637326683473E-5</v>
      </c>
      <c r="BI317" s="5">
        <f t="shared" si="554"/>
        <v>4.6003119980241679E-6</v>
      </c>
      <c r="BJ317" s="8">
        <f t="shared" si="555"/>
        <v>0.17892857187146161</v>
      </c>
      <c r="BK317" s="8">
        <f t="shared" si="556"/>
        <v>0.2507431035389695</v>
      </c>
      <c r="BL317" s="8">
        <f t="shared" si="557"/>
        <v>0.50550267832236861</v>
      </c>
      <c r="BM317" s="8">
        <f t="shared" si="558"/>
        <v>0.4164979024775714</v>
      </c>
      <c r="BN317" s="8">
        <f t="shared" si="559"/>
        <v>0.58220386283535319</v>
      </c>
    </row>
    <row r="318" spans="1:66" x14ac:dyDescent="0.25">
      <c r="A318" t="s">
        <v>80</v>
      </c>
      <c r="B318" t="s">
        <v>83</v>
      </c>
      <c r="C318" t="s">
        <v>359</v>
      </c>
      <c r="D318" s="11">
        <v>44533</v>
      </c>
      <c r="E318">
        <f>VLOOKUP(A318,home!$A$2:$E$405,3,FALSE)</f>
        <v>1.2299578059071701</v>
      </c>
      <c r="F318">
        <f>VLOOKUP(B318,home!$B$2:$E$405,3,FALSE)</f>
        <v>1.02</v>
      </c>
      <c r="G318">
        <f>VLOOKUP(C318,away!$B$2:$E$405,4,FALSE)</f>
        <v>0.85</v>
      </c>
      <c r="H318">
        <f>VLOOKUP(A318,away!$A$2:$E$405,3,FALSE)</f>
        <v>1.0168776371307999</v>
      </c>
      <c r="I318">
        <f>VLOOKUP(C318,away!$B$2:$E$405,3,FALSE)</f>
        <v>1.26</v>
      </c>
      <c r="J318">
        <f>VLOOKUP(B318,home!$B$2:$E$405,4,FALSE)</f>
        <v>1.1299999999999999</v>
      </c>
      <c r="K318" s="3">
        <f t="shared" si="504"/>
        <v>1.0663734177215163</v>
      </c>
      <c r="L318" s="3">
        <f t="shared" si="505"/>
        <v>1.4478303797468328</v>
      </c>
      <c r="M318" s="5">
        <f t="shared" si="506"/>
        <v>8.0927321099978661E-2</v>
      </c>
      <c r="N318" s="5">
        <f t="shared" si="507"/>
        <v>8.6298743988430807E-2</v>
      </c>
      <c r="O318" s="5">
        <f t="shared" si="508"/>
        <v>0.11716903404007596</v>
      </c>
      <c r="P318" s="5">
        <f t="shared" si="509"/>
        <v>0.12494594328044448</v>
      </c>
      <c r="Q318" s="5">
        <f t="shared" si="510"/>
        <v>4.6013343286008555E-2</v>
      </c>
      <c r="R318" s="5">
        <f t="shared" si="511"/>
        <v>8.4820443524406403E-2</v>
      </c>
      <c r="S318" s="5">
        <f t="shared" si="512"/>
        <v>4.8226879779430167E-2</v>
      </c>
      <c r="T318" s="5">
        <f t="shared" si="513"/>
        <v>6.6619516283203145E-2</v>
      </c>
      <c r="U318" s="5">
        <f t="shared" si="514"/>
        <v>9.0450266253776099E-2</v>
      </c>
      <c r="V318" s="5">
        <f t="shared" si="515"/>
        <v>8.2732024290579961E-3</v>
      </c>
      <c r="W318" s="5">
        <f t="shared" si="516"/>
        <v>1.6355802046898113E-2</v>
      </c>
      <c r="X318" s="5">
        <f t="shared" si="517"/>
        <v>2.3680427088624518E-2</v>
      </c>
      <c r="Y318" s="5">
        <f t="shared" si="518"/>
        <v>1.7142620872145214E-2</v>
      </c>
      <c r="Z318" s="5">
        <f t="shared" si="519"/>
        <v>4.0935204986078701E-2</v>
      </c>
      <c r="AA318" s="5">
        <f t="shared" si="520"/>
        <v>4.3652214446135595E-2</v>
      </c>
      <c r="AB318" s="5">
        <f t="shared" si="521"/>
        <v>2.3274780555019078E-2</v>
      </c>
      <c r="AC318" s="5">
        <f t="shared" si="522"/>
        <v>7.983267172618888E-4</v>
      </c>
      <c r="AD318" s="5">
        <f t="shared" si="523"/>
        <v>4.3603481320818281E-3</v>
      </c>
      <c r="AE318" s="5">
        <f t="shared" si="524"/>
        <v>6.3130444919004252E-3</v>
      </c>
      <c r="AF318" s="5">
        <f t="shared" si="525"/>
        <v>4.570108802033423E-3</v>
      </c>
      <c r="AG318" s="5">
        <f t="shared" si="526"/>
        <v>2.2055807874441311E-3</v>
      </c>
      <c r="AH318" s="5">
        <f t="shared" si="527"/>
        <v>1.4816808345002193E-2</v>
      </c>
      <c r="AI318" s="5">
        <f t="shared" si="528"/>
        <v>1.5800250554584672E-2</v>
      </c>
      <c r="AJ318" s="5">
        <f t="shared" si="529"/>
        <v>8.4244835923743683E-3</v>
      </c>
      <c r="AK318" s="5">
        <f t="shared" si="530"/>
        <v>2.9945484536463649E-3</v>
      </c>
      <c r="AL318" s="5">
        <f t="shared" si="531"/>
        <v>4.9302353459118165E-5</v>
      </c>
      <c r="AM318" s="5">
        <f t="shared" si="532"/>
        <v>9.2995186801274571E-4</v>
      </c>
      <c r="AN318" s="5">
        <f t="shared" si="533"/>
        <v>1.3464125662111701E-3</v>
      </c>
      <c r="AO318" s="5">
        <f t="shared" si="534"/>
        <v>9.7468850851671325E-4</v>
      </c>
      <c r="AP318" s="5">
        <f t="shared" si="535"/>
        <v>4.7039454447354233E-4</v>
      </c>
      <c r="AQ318" s="5">
        <f t="shared" si="536"/>
        <v>1.7026287798899183E-4</v>
      </c>
      <c r="AR318" s="5">
        <f t="shared" si="537"/>
        <v>4.2904450505561152E-3</v>
      </c>
      <c r="AS318" s="5">
        <f t="shared" si="538"/>
        <v>4.5752165521078881E-3</v>
      </c>
      <c r="AT318" s="5">
        <f t="shared" si="539"/>
        <v>2.4394446557436701E-3</v>
      </c>
      <c r="AU318" s="5">
        <f t="shared" si="540"/>
        <v>8.671196449626219E-4</v>
      </c>
      <c r="AV318" s="5">
        <f t="shared" si="541"/>
        <v>2.311683348430647E-4</v>
      </c>
      <c r="AW318" s="5">
        <f t="shared" si="542"/>
        <v>2.1144243223994819E-6</v>
      </c>
      <c r="AX318" s="5">
        <f t="shared" si="543"/>
        <v>1.6527932530154327E-4</v>
      </c>
      <c r="AY318" s="5">
        <f t="shared" si="544"/>
        <v>2.392964283156337E-4</v>
      </c>
      <c r="AZ318" s="5">
        <f t="shared" si="545"/>
        <v>1.7323031934014238E-4</v>
      </c>
      <c r="BA318" s="5">
        <f t="shared" si="546"/>
        <v>8.3602706344634492E-5</v>
      </c>
      <c r="BB318" s="5">
        <f t="shared" si="547"/>
        <v>3.0260634518703776E-5</v>
      </c>
      <c r="BC318" s="5">
        <f t="shared" si="548"/>
        <v>8.7624531933190048E-6</v>
      </c>
      <c r="BD318" s="5">
        <f t="shared" si="549"/>
        <v>1.0353061144715956E-3</v>
      </c>
      <c r="BE318" s="5">
        <f t="shared" si="550"/>
        <v>1.1040229196770585E-3</v>
      </c>
      <c r="BF318" s="5">
        <f t="shared" si="551"/>
        <v>5.8865034704945604E-4</v>
      </c>
      <c r="BG318" s="5">
        <f t="shared" si="552"/>
        <v>2.0924036080869506E-4</v>
      </c>
      <c r="BH318" s="5">
        <f t="shared" si="553"/>
        <v>5.578208967021284E-5</v>
      </c>
      <c r="BI318" s="5">
        <f t="shared" si="554"/>
        <v>1.1896907521854592E-5</v>
      </c>
      <c r="BJ318" s="8">
        <f t="shared" si="555"/>
        <v>0.27815167801098728</v>
      </c>
      <c r="BK318" s="8">
        <f t="shared" si="556"/>
        <v>0.26346027208794798</v>
      </c>
      <c r="BL318" s="8">
        <f t="shared" si="557"/>
        <v>0.41681112274243304</v>
      </c>
      <c r="BM318" s="8">
        <f t="shared" si="558"/>
        <v>0.45894626660410881</v>
      </c>
      <c r="BN318" s="8">
        <f t="shared" si="559"/>
        <v>0.54017482921934479</v>
      </c>
    </row>
    <row r="319" spans="1:66" x14ac:dyDescent="0.25">
      <c r="A319" t="s">
        <v>122</v>
      </c>
      <c r="B319" t="s">
        <v>143</v>
      </c>
      <c r="C319" t="s">
        <v>123</v>
      </c>
      <c r="D319" s="11">
        <v>44533</v>
      </c>
      <c r="E319">
        <f>VLOOKUP(A319,home!$A$2:$E$405,3,FALSE)</f>
        <v>1.2585470085470101</v>
      </c>
      <c r="F319">
        <f>VLOOKUP(B319,home!$B$2:$E$405,3,FALSE)</f>
        <v>0.71</v>
      </c>
      <c r="G319">
        <f>VLOOKUP(C319,away!$B$2:$E$405,4,FALSE)</f>
        <v>0.96</v>
      </c>
      <c r="H319">
        <f>VLOOKUP(A319,away!$A$2:$E$405,3,FALSE)</f>
        <v>1.1004273504273501</v>
      </c>
      <c r="I319">
        <f>VLOOKUP(C319,away!$B$2:$E$405,3,FALSE)</f>
        <v>0.75</v>
      </c>
      <c r="J319">
        <f>VLOOKUP(B319,home!$B$2:$E$405,4,FALSE)</f>
        <v>1.05</v>
      </c>
      <c r="K319" s="3">
        <f t="shared" si="504"/>
        <v>0.85782564102564207</v>
      </c>
      <c r="L319" s="3">
        <f t="shared" si="505"/>
        <v>0.86658653846153821</v>
      </c>
      <c r="M319" s="5">
        <f t="shared" si="506"/>
        <v>0.17827781633592515</v>
      </c>
      <c r="N319" s="5">
        <f t="shared" si="507"/>
        <v>0.15293128207901668</v>
      </c>
      <c r="O319" s="5">
        <f t="shared" si="508"/>
        <v>0.15449315574303124</v>
      </c>
      <c r="P319" s="5">
        <f t="shared" si="509"/>
        <v>0.13252819035934013</v>
      </c>
      <c r="Q319" s="5">
        <f t="shared" si="510"/>
        <v>6.5594187541152885E-2</v>
      </c>
      <c r="R319" s="5">
        <f t="shared" si="511"/>
        <v>6.6940844525676377E-2</v>
      </c>
      <c r="S319" s="5">
        <f t="shared" si="512"/>
        <v>2.4629706601895073E-2</v>
      </c>
      <c r="T319" s="5">
        <f t="shared" si="513"/>
        <v>5.6843039924484626E-2</v>
      </c>
      <c r="U319" s="5">
        <f t="shared" si="514"/>
        <v>5.7423572866036186E-2</v>
      </c>
      <c r="V319" s="5">
        <f t="shared" si="515"/>
        <v>2.0343594509569735E-3</v>
      </c>
      <c r="W319" s="5">
        <f t="shared" si="516"/>
        <v>1.8756125325015222E-2</v>
      </c>
      <c r="X319" s="5">
        <f t="shared" si="517"/>
        <v>1.6253805720355733E-2</v>
      </c>
      <c r="Y319" s="5">
        <f t="shared" si="518"/>
        <v>7.0426646180147112E-3</v>
      </c>
      <c r="Z319" s="5">
        <f t="shared" si="519"/>
        <v>1.9336678246399303E-2</v>
      </c>
      <c r="AA319" s="5">
        <f t="shared" si="520"/>
        <v>1.658749841202407E-2</v>
      </c>
      <c r="AB319" s="5">
        <f t="shared" si="521"/>
        <v>7.1145907291531828E-3</v>
      </c>
      <c r="AC319" s="5">
        <f t="shared" si="522"/>
        <v>9.451890247653131E-5</v>
      </c>
      <c r="AD319" s="5">
        <f t="shared" si="523"/>
        <v>4.022371307522114E-3</v>
      </c>
      <c r="AE319" s="5">
        <f t="shared" si="524"/>
        <v>3.4857328277926002E-3</v>
      </c>
      <c r="AF319" s="5">
        <f t="shared" si="525"/>
        <v>1.5103445726192693E-3</v>
      </c>
      <c r="AG319" s="5">
        <f t="shared" si="526"/>
        <v>4.3628142502343464E-4</v>
      </c>
      <c r="AH319" s="5">
        <f t="shared" si="527"/>
        <v>4.1892262667229231E-3</v>
      </c>
      <c r="AI319" s="5">
        <f t="shared" si="528"/>
        <v>3.5936257076530495E-3</v>
      </c>
      <c r="AJ319" s="5">
        <f t="shared" si="529"/>
        <v>1.5413521381368515E-3</v>
      </c>
      <c r="AK319" s="5">
        <f t="shared" si="530"/>
        <v>4.4073712864782966E-4</v>
      </c>
      <c r="AL319" s="5">
        <f t="shared" si="531"/>
        <v>2.8105390468463867E-6</v>
      </c>
      <c r="AM319" s="5">
        <f t="shared" si="532"/>
        <v>6.9009864906366175E-4</v>
      </c>
      <c r="AN319" s="5">
        <f t="shared" si="533"/>
        <v>5.9803019948906247E-4</v>
      </c>
      <c r="AO319" s="5">
        <f t="shared" si="534"/>
        <v>2.5912246023534487E-4</v>
      </c>
      <c r="AP319" s="5">
        <f t="shared" si="535"/>
        <v>7.4850678617661702E-5</v>
      </c>
      <c r="AQ319" s="5">
        <f t="shared" si="536"/>
        <v>1.621614762119413E-5</v>
      </c>
      <c r="AR319" s="5">
        <f t="shared" si="537"/>
        <v>7.2606541786231443E-4</v>
      </c>
      <c r="AS319" s="5">
        <f t="shared" si="538"/>
        <v>6.2283753250429066E-4</v>
      </c>
      <c r="AT319" s="5">
        <f t="shared" si="539"/>
        <v>2.6714300278766107E-4</v>
      </c>
      <c r="AU319" s="5">
        <f t="shared" si="540"/>
        <v>7.6387372537280103E-5</v>
      </c>
      <c r="AV319" s="5">
        <f t="shared" si="541"/>
        <v>1.6381761703264202E-5</v>
      </c>
      <c r="AW319" s="5">
        <f t="shared" si="542"/>
        <v>5.80360818406543E-8</v>
      </c>
      <c r="AX319" s="5">
        <f t="shared" si="543"/>
        <v>9.8664052667327506E-5</v>
      </c>
      <c r="AY319" s="5">
        <f t="shared" si="544"/>
        <v>8.550093987156624E-5</v>
      </c>
      <c r="AZ319" s="5">
        <f t="shared" si="545"/>
        <v>3.7046981759254348E-5</v>
      </c>
      <c r="BA319" s="5">
        <f t="shared" si="546"/>
        <v>1.0701471894399992E-5</v>
      </c>
      <c r="BB319" s="5">
        <f t="shared" si="547"/>
        <v>2.3184378713528815E-6</v>
      </c>
      <c r="BC319" s="5">
        <f t="shared" si="548"/>
        <v>4.0182540991476632E-7</v>
      </c>
      <c r="BD319" s="5">
        <f t="shared" si="549"/>
        <v>1.0486641952698884E-4</v>
      </c>
      <c r="BE319" s="5">
        <f t="shared" si="550"/>
        <v>8.9957103552803112E-5</v>
      </c>
      <c r="BF319" s="5">
        <f t="shared" si="551"/>
        <v>3.8583755009996688E-5</v>
      </c>
      <c r="BG319" s="5">
        <f t="shared" si="552"/>
        <v>1.1032711458208916E-5</v>
      </c>
      <c r="BH319" s="5">
        <f t="shared" si="553"/>
        <v>2.3660356947222518E-6</v>
      </c>
      <c r="BI319" s="5">
        <f t="shared" si="554"/>
        <v>4.0592921730293329E-7</v>
      </c>
      <c r="BJ319" s="8">
        <f t="shared" si="555"/>
        <v>0.3287487871854981</v>
      </c>
      <c r="BK319" s="8">
        <f t="shared" si="556"/>
        <v>0.33765290312951224</v>
      </c>
      <c r="BL319" s="8">
        <f t="shared" si="557"/>
        <v>0.31428063055893646</v>
      </c>
      <c r="BM319" s="8">
        <f t="shared" si="558"/>
        <v>0.24916807963241397</v>
      </c>
      <c r="BN319" s="8">
        <f t="shared" si="559"/>
        <v>0.7507654765841425</v>
      </c>
    </row>
    <row r="320" spans="1:66" x14ac:dyDescent="0.25">
      <c r="A320" t="s">
        <v>21</v>
      </c>
      <c r="B320" t="s">
        <v>273</v>
      </c>
      <c r="C320" t="s">
        <v>274</v>
      </c>
      <c r="D320" s="11">
        <v>44533</v>
      </c>
      <c r="E320">
        <f>VLOOKUP(A320,home!$A$2:$E$405,3,FALSE)</f>
        <v>1.3612903225806501</v>
      </c>
      <c r="F320">
        <f>VLOOKUP(B320,home!$B$2:$E$405,3,FALSE)</f>
        <v>0.69</v>
      </c>
      <c r="G320">
        <f>VLOOKUP(C320,away!$B$2:$E$405,4,FALSE)</f>
        <v>0.69</v>
      </c>
      <c r="H320">
        <f>VLOOKUP(A320,away!$A$2:$E$405,3,FALSE)</f>
        <v>1.32903225806452</v>
      </c>
      <c r="I320">
        <f>VLOOKUP(C320,away!$B$2:$E$405,3,FALSE)</f>
        <v>1.33</v>
      </c>
      <c r="J320">
        <f>VLOOKUP(B320,home!$B$2:$E$405,4,FALSE)</f>
        <v>0.75</v>
      </c>
      <c r="K320" s="3">
        <f t="shared" si="504"/>
        <v>0.64811032258064738</v>
      </c>
      <c r="L320" s="3">
        <f t="shared" si="505"/>
        <v>1.3257096774193586</v>
      </c>
      <c r="M320" s="5">
        <f t="shared" si="506"/>
        <v>0.13892514723503613</v>
      </c>
      <c r="N320" s="5">
        <f t="shared" si="507"/>
        <v>9.0038821989063184E-2</v>
      </c>
      <c r="O320" s="5">
        <f t="shared" si="508"/>
        <v>0.18417441212639662</v>
      </c>
      <c r="P320" s="5">
        <f t="shared" si="509"/>
        <v>0.11936533765434</v>
      </c>
      <c r="Q320" s="5">
        <f t="shared" si="510"/>
        <v>2.9177544982056616E-2</v>
      </c>
      <c r="R320" s="5">
        <f t="shared" si="511"/>
        <v>0.12208090024449267</v>
      </c>
      <c r="S320" s="5">
        <f t="shared" si="512"/>
        <v>2.5639857356475271E-2</v>
      </c>
      <c r="T320" s="5">
        <f t="shared" si="513"/>
        <v>3.86809537460511E-2</v>
      </c>
      <c r="U320" s="5">
        <f t="shared" si="514"/>
        <v>7.9121891638393976E-2</v>
      </c>
      <c r="V320" s="5">
        <f t="shared" si="515"/>
        <v>2.4477691697665374E-3</v>
      </c>
      <c r="W320" s="5">
        <f t="shared" si="516"/>
        <v>6.3034226968106876E-3</v>
      </c>
      <c r="X320" s="5">
        <f t="shared" si="517"/>
        <v>8.3565084700267592E-3</v>
      </c>
      <c r="Y320" s="5">
        <f t="shared" si="518"/>
        <v>5.5391520740756574E-3</v>
      </c>
      <c r="Z320" s="5">
        <f t="shared" si="519"/>
        <v>5.3947943627397098E-2</v>
      </c>
      <c r="AA320" s="5">
        <f t="shared" si="520"/>
        <v>3.4964219146914909E-2</v>
      </c>
      <c r="AB320" s="5">
        <f t="shared" si="521"/>
        <v>1.1330335675043737E-2</v>
      </c>
      <c r="AC320" s="5">
        <f t="shared" si="522"/>
        <v>1.3144614171019774E-4</v>
      </c>
      <c r="AD320" s="5">
        <f t="shared" si="523"/>
        <v>1.0213283293480373E-3</v>
      </c>
      <c r="AE320" s="5">
        <f t="shared" si="524"/>
        <v>1.3539848500392388E-3</v>
      </c>
      <c r="AF320" s="5">
        <f t="shared" si="525"/>
        <v>8.9749540938810913E-4</v>
      </c>
      <c r="AG320" s="5">
        <f t="shared" si="526"/>
        <v>3.9660611655508853E-4</v>
      </c>
      <c r="AH320" s="5">
        <f t="shared" si="527"/>
        <v>1.7879827735928586E-2</v>
      </c>
      <c r="AI320" s="5">
        <f t="shared" si="528"/>
        <v>1.1588100921619082E-2</v>
      </c>
      <c r="AJ320" s="5">
        <f t="shared" si="529"/>
        <v>3.7551839132038203E-3</v>
      </c>
      <c r="AK320" s="5">
        <f t="shared" si="530"/>
        <v>8.1125781911206194E-4</v>
      </c>
      <c r="AL320" s="5">
        <f t="shared" si="531"/>
        <v>4.5175732114368497E-6</v>
      </c>
      <c r="AM320" s="5">
        <f t="shared" si="532"/>
        <v>1.3238668659890207E-4</v>
      </c>
      <c r="AN320" s="5">
        <f t="shared" si="533"/>
        <v>1.7550631158564815E-4</v>
      </c>
      <c r="AO320" s="5">
        <f t="shared" si="534"/>
        <v>1.1633520785863555E-4</v>
      </c>
      <c r="AP320" s="5">
        <f t="shared" si="535"/>
        <v>5.1408903627595269E-5</v>
      </c>
      <c r="AQ320" s="5">
        <f t="shared" si="536"/>
        <v>1.7038320261155552E-5</v>
      </c>
      <c r="AR320" s="5">
        <f t="shared" si="537"/>
        <v>4.740692132022317E-3</v>
      </c>
      <c r="AS320" s="5">
        <f t="shared" si="538"/>
        <v>3.0724915069405209E-3</v>
      </c>
      <c r="AT320" s="5">
        <f t="shared" si="539"/>
        <v>9.9565673084476029E-4</v>
      </c>
      <c r="AU320" s="5">
        <f t="shared" si="540"/>
        <v>2.1509846833579676E-4</v>
      </c>
      <c r="AV320" s="5">
        <f t="shared" si="541"/>
        <v>3.4851884424929101E-5</v>
      </c>
      <c r="AW320" s="5">
        <f t="shared" si="542"/>
        <v>1.0782018280540134E-7</v>
      </c>
      <c r="AX320" s="5">
        <f t="shared" si="543"/>
        <v>1.4300196359499571E-5</v>
      </c>
      <c r="AY320" s="5">
        <f t="shared" si="544"/>
        <v>1.8957908702785661E-5</v>
      </c>
      <c r="AZ320" s="5">
        <f t="shared" si="545"/>
        <v>1.2566341515457818E-5</v>
      </c>
      <c r="BA320" s="5">
        <f t="shared" si="546"/>
        <v>5.5531068522663598E-6</v>
      </c>
      <c r="BB320" s="5">
        <f t="shared" si="547"/>
        <v>1.8404518734483166E-6</v>
      </c>
      <c r="BC320" s="5">
        <f t="shared" si="548"/>
        <v>4.8798097189100437E-7</v>
      </c>
      <c r="BD320" s="5">
        <f t="shared" si="549"/>
        <v>1.0474635728479655E-3</v>
      </c>
      <c r="BE320" s="5">
        <f t="shared" si="550"/>
        <v>6.7887195408997234E-4</v>
      </c>
      <c r="BF320" s="5">
        <f t="shared" si="551"/>
        <v>2.199919605781032E-4</v>
      </c>
      <c r="BG320" s="5">
        <f t="shared" si="552"/>
        <v>4.7526353511807838E-5</v>
      </c>
      <c r="BH320" s="5">
        <f t="shared" si="553"/>
        <v>7.7005800764049154E-6</v>
      </c>
      <c r="BI320" s="5">
        <f t="shared" si="554"/>
        <v>9.9816508747537958E-7</v>
      </c>
      <c r="BJ320" s="8">
        <f t="shared" si="555"/>
        <v>0.18231220007962173</v>
      </c>
      <c r="BK320" s="8">
        <f t="shared" si="556"/>
        <v>0.28653303303924232</v>
      </c>
      <c r="BL320" s="8">
        <f t="shared" si="557"/>
        <v>0.47676747252986562</v>
      </c>
      <c r="BM320" s="8">
        <f t="shared" si="558"/>
        <v>0.31577963495622163</v>
      </c>
      <c r="BN320" s="8">
        <f t="shared" si="559"/>
        <v>0.68376216423138525</v>
      </c>
    </row>
    <row r="321" spans="1:66" x14ac:dyDescent="0.25">
      <c r="A321" t="s">
        <v>24</v>
      </c>
      <c r="B321" t="s">
        <v>25</v>
      </c>
      <c r="C321" t="s">
        <v>288</v>
      </c>
      <c r="D321" s="11">
        <v>44533</v>
      </c>
      <c r="E321">
        <f>VLOOKUP(A321,home!$A$2:$E$405,3,FALSE)</f>
        <v>1.59861591695502</v>
      </c>
      <c r="F321">
        <f>VLOOKUP(B321,home!$B$2:$E$405,3,FALSE)</f>
        <v>1.03</v>
      </c>
      <c r="G321">
        <f>VLOOKUP(C321,away!$B$2:$E$405,4,FALSE)</f>
        <v>1.88</v>
      </c>
      <c r="H321">
        <f>VLOOKUP(A321,away!$A$2:$E$405,3,FALSE)</f>
        <v>1.4152249134948101</v>
      </c>
      <c r="I321">
        <f>VLOOKUP(C321,away!$B$2:$E$405,3,FALSE)</f>
        <v>0.63</v>
      </c>
      <c r="J321">
        <f>VLOOKUP(B321,home!$B$2:$E$405,4,FALSE)</f>
        <v>0.86</v>
      </c>
      <c r="K321" s="3">
        <f t="shared" si="504"/>
        <v>3.0955598615917004</v>
      </c>
      <c r="L321" s="3">
        <f t="shared" si="505"/>
        <v>0.7667688581314881</v>
      </c>
      <c r="M321" s="5">
        <f t="shared" si="506"/>
        <v>2.1018995137908721E-2</v>
      </c>
      <c r="N321" s="5">
        <f t="shared" si="507"/>
        <v>6.506555767990134E-2</v>
      </c>
      <c r="O321" s="5">
        <f t="shared" si="508"/>
        <v>1.6116710900965569E-2</v>
      </c>
      <c r="P321" s="5">
        <f t="shared" si="509"/>
        <v>4.9890243365906431E-2</v>
      </c>
      <c r="Q321" s="5">
        <f t="shared" si="510"/>
        <v>0.10070716436299113</v>
      </c>
      <c r="R321" s="5">
        <f t="shared" si="511"/>
        <v>6.1788960071843379E-3</v>
      </c>
      <c r="S321" s="5">
        <f t="shared" si="512"/>
        <v>2.9604607246664701E-2</v>
      </c>
      <c r="T321" s="5">
        <f t="shared" si="513"/>
        <v>7.7219117424270789E-2</v>
      </c>
      <c r="U321" s="5">
        <f t="shared" si="514"/>
        <v>1.9127142468789059E-2</v>
      </c>
      <c r="V321" s="5">
        <f t="shared" si="515"/>
        <v>7.8076523459824423E-3</v>
      </c>
      <c r="W321" s="5">
        <f t="shared" si="516"/>
        <v>0.10391501859226447</v>
      </c>
      <c r="X321" s="5">
        <f t="shared" si="517"/>
        <v>7.9678800148702988E-2</v>
      </c>
      <c r="Y321" s="5">
        <f t="shared" si="518"/>
        <v>3.054761130365401E-2</v>
      </c>
      <c r="Z321" s="5">
        <f t="shared" si="519"/>
        <v>1.5792616786473154E-3</v>
      </c>
      <c r="AA321" s="5">
        <f t="shared" si="520"/>
        <v>4.8886990633705604E-3</v>
      </c>
      <c r="AB321" s="5">
        <f t="shared" si="521"/>
        <v>7.5666302979854249E-3</v>
      </c>
      <c r="AC321" s="5">
        <f t="shared" si="522"/>
        <v>1.15825492935592E-3</v>
      </c>
      <c r="AD321" s="5">
        <f t="shared" si="523"/>
        <v>8.0418790142692306E-2</v>
      </c>
      <c r="AE321" s="5">
        <f t="shared" si="524"/>
        <v>6.1662623890027947E-2</v>
      </c>
      <c r="AF321" s="5">
        <f t="shared" si="525"/>
        <v>2.3640489854774072E-2</v>
      </c>
      <c r="AG321" s="5">
        <f t="shared" si="526"/>
        <v>6.0422638038713818E-3</v>
      </c>
      <c r="AH321" s="5">
        <f t="shared" si="527"/>
        <v>3.027321685068047E-4</v>
      </c>
      <c r="AI321" s="5">
        <f t="shared" si="528"/>
        <v>9.3712554964227963E-4</v>
      </c>
      <c r="AJ321" s="5">
        <f t="shared" si="529"/>
        <v>1.450464118372351E-3</v>
      </c>
      <c r="AK321" s="5">
        <f t="shared" si="530"/>
        <v>1.4966661685041475E-3</v>
      </c>
      <c r="AL321" s="5">
        <f t="shared" si="531"/>
        <v>1.0996837846183919E-4</v>
      </c>
      <c r="AM321" s="5">
        <f t="shared" si="532"/>
        <v>4.9788235776696901E-2</v>
      </c>
      <c r="AN321" s="5">
        <f t="shared" si="533"/>
        <v>3.8176068694879189E-2</v>
      </c>
      <c r="AO321" s="5">
        <f t="shared" si="534"/>
        <v>1.4636110300560881E-2</v>
      </c>
      <c r="AP321" s="5">
        <f t="shared" si="535"/>
        <v>3.7408378608825262E-3</v>
      </c>
      <c r="AQ321" s="5">
        <f t="shared" si="536"/>
        <v>7.1708949376098302E-4</v>
      </c>
      <c r="AR321" s="5">
        <f t="shared" si="537"/>
        <v>4.6425119833126383E-5</v>
      </c>
      <c r="AS321" s="5">
        <f t="shared" si="538"/>
        <v>1.4371173752501082E-4</v>
      </c>
      <c r="AT321" s="5">
        <f t="shared" si="539"/>
        <v>2.2243414316101267E-4</v>
      </c>
      <c r="AU321" s="5">
        <f t="shared" si="540"/>
        <v>2.2951940180559097E-4</v>
      </c>
      <c r="AV321" s="5">
        <f t="shared" si="541"/>
        <v>1.7762276192148128E-4</v>
      </c>
      <c r="AW321" s="5">
        <f t="shared" si="542"/>
        <v>7.2505173006322694E-6</v>
      </c>
      <c r="AX321" s="5">
        <f t="shared" si="543"/>
        <v>2.5687077374967799E-2</v>
      </c>
      <c r="AY321" s="5">
        <f t="shared" si="544"/>
        <v>1.9696050987539244E-2</v>
      </c>
      <c r="AZ321" s="5">
        <f t="shared" si="545"/>
        <v>7.5511592627075155E-3</v>
      </c>
      <c r="BA321" s="5">
        <f t="shared" si="546"/>
        <v>1.9299979218117505E-3</v>
      </c>
      <c r="BB321" s="5">
        <f t="shared" si="547"/>
        <v>3.6996557567593518E-4</v>
      </c>
      <c r="BC321" s="5">
        <f t="shared" si="548"/>
        <v>5.6735616401799101E-5</v>
      </c>
      <c r="BD321" s="5">
        <f t="shared" si="549"/>
        <v>5.9328893538439686E-6</v>
      </c>
      <c r="BE321" s="5">
        <f t="shared" si="550"/>
        <v>1.8365614147024111E-5</v>
      </c>
      <c r="BF321" s="5">
        <f t="shared" si="551"/>
        <v>2.8425928993504268E-5</v>
      </c>
      <c r="BG321" s="5">
        <f t="shared" si="552"/>
        <v>2.9331388273582527E-5</v>
      </c>
      <c r="BH321" s="5">
        <f t="shared" si="553"/>
        <v>2.269926705611589E-5</v>
      </c>
      <c r="BI321" s="5">
        <f t="shared" si="554"/>
        <v>1.4053387997292626E-5</v>
      </c>
      <c r="BJ321" s="8">
        <f t="shared" si="555"/>
        <v>0.7912467660690351</v>
      </c>
      <c r="BK321" s="8">
        <f t="shared" si="556"/>
        <v>0.12928577239181929</v>
      </c>
      <c r="BL321" s="8">
        <f t="shared" si="557"/>
        <v>5.9003588383388116E-2</v>
      </c>
      <c r="BM321" s="8">
        <f t="shared" si="558"/>
        <v>0.70244902059779379</v>
      </c>
      <c r="BN321" s="8">
        <f t="shared" si="559"/>
        <v>0.25897756745485756</v>
      </c>
    </row>
    <row r="322" spans="1:66" x14ac:dyDescent="0.25">
      <c r="A322" t="s">
        <v>24</v>
      </c>
      <c r="B322" t="s">
        <v>292</v>
      </c>
      <c r="C322" t="s">
        <v>183</v>
      </c>
      <c r="D322" s="11">
        <v>44533</v>
      </c>
      <c r="E322">
        <f>VLOOKUP(A322,home!$A$2:$E$405,3,FALSE)</f>
        <v>1.59861591695502</v>
      </c>
      <c r="F322">
        <f>VLOOKUP(B322,home!$B$2:$E$405,3,FALSE)</f>
        <v>1.71</v>
      </c>
      <c r="G322">
        <f>VLOOKUP(C322,away!$B$2:$E$405,4,FALSE)</f>
        <v>1.25</v>
      </c>
      <c r="H322">
        <f>VLOOKUP(A322,away!$A$2:$E$405,3,FALSE)</f>
        <v>1.4152249134948101</v>
      </c>
      <c r="I322">
        <f>VLOOKUP(C322,away!$B$2:$E$405,3,FALSE)</f>
        <v>0.83</v>
      </c>
      <c r="J322">
        <f>VLOOKUP(B322,home!$B$2:$E$405,4,FALSE)</f>
        <v>1.04</v>
      </c>
      <c r="K322" s="3">
        <f t="shared" si="504"/>
        <v>3.4170415224913553</v>
      </c>
      <c r="L322" s="3">
        <f t="shared" si="505"/>
        <v>1.2216221453287199</v>
      </c>
      <c r="M322" s="5">
        <f t="shared" si="506"/>
        <v>9.6706121467833861E-3</v>
      </c>
      <c r="N322" s="5">
        <f t="shared" si="507"/>
        <v>3.3044883253468091E-2</v>
      </c>
      <c r="O322" s="5">
        <f t="shared" si="508"/>
        <v>1.1813833957395499E-2</v>
      </c>
      <c r="P322" s="5">
        <f t="shared" si="509"/>
        <v>4.0368361172238784E-2</v>
      </c>
      <c r="Q322" s="5">
        <f t="shared" si="510"/>
        <v>5.6457869091489858E-2</v>
      </c>
      <c r="R322" s="5">
        <f t="shared" si="511"/>
        <v>7.2160205917953871E-3</v>
      </c>
      <c r="S322" s="5">
        <f t="shared" si="512"/>
        <v>4.2127751557959843E-2</v>
      </c>
      <c r="T322" s="5">
        <f t="shared" si="513"/>
        <v>6.8970183160233872E-2</v>
      </c>
      <c r="U322" s="5">
        <f t="shared" si="514"/>
        <v>2.4657441989317477E-2</v>
      </c>
      <c r="V322" s="5">
        <f t="shared" si="515"/>
        <v>1.953947651403876E-2</v>
      </c>
      <c r="W322" s="5">
        <f t="shared" si="516"/>
        <v>6.4306294319000715E-2</v>
      </c>
      <c r="X322" s="5">
        <f t="shared" si="517"/>
        <v>7.8557993224117731E-2</v>
      </c>
      <c r="Y322" s="5">
        <f t="shared" si="518"/>
        <v>4.7984092107582886E-2</v>
      </c>
      <c r="Z322" s="5">
        <f t="shared" si="519"/>
        <v>2.9384168520284323E-3</v>
      </c>
      <c r="AA322" s="5">
        <f t="shared" si="520"/>
        <v>1.004069239376949E-2</v>
      </c>
      <c r="AB322" s="5">
        <f t="shared" si="521"/>
        <v>1.7154731412036738E-2</v>
      </c>
      <c r="AC322" s="5">
        <f t="shared" si="522"/>
        <v>5.0977683280470738E-3</v>
      </c>
      <c r="AD322" s="5">
        <f t="shared" si="523"/>
        <v>5.4934319461393849E-2</v>
      </c>
      <c r="AE322" s="5">
        <f t="shared" si="524"/>
        <v>6.7108981192601211E-2</v>
      </c>
      <c r="AF322" s="5">
        <f t="shared" si="525"/>
        <v>4.0990908787665113E-2</v>
      </c>
      <c r="AG322" s="5">
        <f t="shared" si="526"/>
        <v>1.6691800644053772E-2</v>
      </c>
      <c r="AH322" s="5">
        <f t="shared" si="527"/>
        <v>8.9740877466126009E-4</v>
      </c>
      <c r="AI322" s="5">
        <f t="shared" si="528"/>
        <v>3.0664830456656137E-3</v>
      </c>
      <c r="AJ322" s="5">
        <f t="shared" si="529"/>
        <v>5.2391499475275792E-3</v>
      </c>
      <c r="AK322" s="5">
        <f t="shared" si="530"/>
        <v>5.9674643044200469E-3</v>
      </c>
      <c r="AL322" s="5">
        <f t="shared" si="531"/>
        <v>8.5119142372989487E-4</v>
      </c>
      <c r="AM322" s="5">
        <f t="shared" si="532"/>
        <v>3.754257012187754E-2</v>
      </c>
      <c r="AN322" s="5">
        <f t="shared" si="533"/>
        <v>4.586283505344195E-2</v>
      </c>
      <c r="AO322" s="5">
        <f t="shared" si="534"/>
        <v>2.8013527474421495E-2</v>
      </c>
      <c r="AP322" s="5">
        <f t="shared" si="535"/>
        <v>1.1407315177175937E-2</v>
      </c>
      <c r="AQ322" s="5">
        <f t="shared" si="536"/>
        <v>3.4838572097956365E-3</v>
      </c>
      <c r="AR322" s="5">
        <f t="shared" si="537"/>
        <v>2.1925888650770127E-4</v>
      </c>
      <c r="AS322" s="5">
        <f t="shared" si="538"/>
        <v>7.4921671937203485E-4</v>
      </c>
      <c r="AT322" s="5">
        <f t="shared" si="539"/>
        <v>1.2800523197194983E-3</v>
      </c>
      <c r="AU322" s="5">
        <f t="shared" si="540"/>
        <v>1.4579973091476352E-3</v>
      </c>
      <c r="AV322" s="5">
        <f t="shared" si="541"/>
        <v>1.2455093362595336E-3</v>
      </c>
      <c r="AW322" s="5">
        <f t="shared" si="542"/>
        <v>9.8698804338270951E-5</v>
      </c>
      <c r="AX322" s="5">
        <f t="shared" si="543"/>
        <v>2.1380753494583148E-2</v>
      </c>
      <c r="AY322" s="5">
        <f t="shared" si="544"/>
        <v>2.6119201952797193E-2</v>
      </c>
      <c r="AZ322" s="5">
        <f t="shared" si="545"/>
        <v>1.5953897761925104E-2</v>
      </c>
      <c r="BA322" s="5">
        <f t="shared" si="546"/>
        <v>6.4965449367593341E-3</v>
      </c>
      <c r="BB322" s="5">
        <f t="shared" si="547"/>
        <v>1.9840807907170943E-3</v>
      </c>
      <c r="BC322" s="5">
        <f t="shared" si="548"/>
        <v>4.8475940641226395E-4</v>
      </c>
      <c r="BD322" s="5">
        <f t="shared" si="549"/>
        <v>4.4641918552987309E-5</v>
      </c>
      <c r="BE322" s="5">
        <f t="shared" si="550"/>
        <v>1.5254328933923483E-4</v>
      </c>
      <c r="BF322" s="5">
        <f t="shared" si="551"/>
        <v>2.6062337682478923E-4</v>
      </c>
      <c r="BG322" s="5">
        <f t="shared" si="552"/>
        <v>2.9685363344740529E-4</v>
      </c>
      <c r="BH322" s="5">
        <f t="shared" si="553"/>
        <v>2.5359029789805311E-4</v>
      </c>
      <c r="BI322" s="5">
        <f t="shared" si="554"/>
        <v>1.7330571552371995E-4</v>
      </c>
      <c r="BJ322" s="8">
        <f t="shared" si="555"/>
        <v>0.72777666862151369</v>
      </c>
      <c r="BK322" s="8">
        <f t="shared" si="556"/>
        <v>0.14377436309559494</v>
      </c>
      <c r="BL322" s="8">
        <f t="shared" si="557"/>
        <v>9.2186819219181704E-2</v>
      </c>
      <c r="BM322" s="8">
        <f t="shared" si="558"/>
        <v>0.78208418442668903</v>
      </c>
      <c r="BN322" s="8">
        <f t="shared" si="559"/>
        <v>0.158571580213171</v>
      </c>
    </row>
    <row r="323" spans="1:66" x14ac:dyDescent="0.25">
      <c r="A323" t="s">
        <v>27</v>
      </c>
      <c r="B323" t="s">
        <v>186</v>
      </c>
      <c r="C323" t="s">
        <v>190</v>
      </c>
      <c r="D323" s="11">
        <v>44533</v>
      </c>
      <c r="E323">
        <f>VLOOKUP(A323,home!$A$2:$E$405,3,FALSE)</f>
        <v>1.2429022082018899</v>
      </c>
      <c r="F323">
        <f>VLOOKUP(B323,home!$B$2:$E$405,3,FALSE)</f>
        <v>1.1100000000000001</v>
      </c>
      <c r="G323">
        <f>VLOOKUP(C323,away!$B$2:$E$405,4,FALSE)</f>
        <v>1.56</v>
      </c>
      <c r="H323">
        <f>VLOOKUP(A323,away!$A$2:$E$405,3,FALSE)</f>
        <v>1.0788643533122999</v>
      </c>
      <c r="I323">
        <f>VLOOKUP(C323,away!$B$2:$E$405,3,FALSE)</f>
        <v>1.18</v>
      </c>
      <c r="J323">
        <f>VLOOKUP(B323,home!$B$2:$E$405,4,FALSE)</f>
        <v>0.75</v>
      </c>
      <c r="K323" s="3">
        <f t="shared" si="504"/>
        <v>2.1522094637223925</v>
      </c>
      <c r="L323" s="3">
        <f t="shared" si="505"/>
        <v>0.95479495268138537</v>
      </c>
      <c r="M323" s="5">
        <f t="shared" si="506"/>
        <v>4.4734761544243141E-2</v>
      </c>
      <c r="N323" s="5">
        <f t="shared" si="507"/>
        <v>9.627857715288464E-2</v>
      </c>
      <c r="O323" s="5">
        <f t="shared" si="508"/>
        <v>4.2712524531848692E-2</v>
      </c>
      <c r="P323" s="5">
        <f t="shared" si="509"/>
        <v>9.1926299516919593E-2</v>
      </c>
      <c r="Q323" s="5">
        <f t="shared" si="510"/>
        <v>0.10360583245108244</v>
      </c>
      <c r="R323" s="5">
        <f t="shared" si="511"/>
        <v>2.0390851419644487E-2</v>
      </c>
      <c r="S323" s="5">
        <f t="shared" si="512"/>
        <v>4.7225268734901134E-2</v>
      </c>
      <c r="T323" s="5">
        <f t="shared" si="513"/>
        <v>9.8922325892646795E-2</v>
      </c>
      <c r="U323" s="5">
        <f t="shared" si="514"/>
        <v>4.3885383398716046E-2</v>
      </c>
      <c r="V323" s="5">
        <f t="shared" si="515"/>
        <v>1.0782676599762373E-2</v>
      </c>
      <c r="W323" s="5">
        <f t="shared" si="516"/>
        <v>7.4327151032685404E-2</v>
      </c>
      <c r="X323" s="5">
        <f t="shared" si="517"/>
        <v>7.096718865319504E-2</v>
      </c>
      <c r="Y323" s="5">
        <f t="shared" si="518"/>
        <v>3.3879556766029148E-2</v>
      </c>
      <c r="Z323" s="5">
        <f t="shared" si="519"/>
        <v>6.489694005450874E-3</v>
      </c>
      <c r="AA323" s="5">
        <f t="shared" si="520"/>
        <v>1.3967180855193851E-2</v>
      </c>
      <c r="AB323" s="5">
        <f t="shared" si="521"/>
        <v>1.5030149409035215E-2</v>
      </c>
      <c r="AC323" s="5">
        <f t="shared" si="522"/>
        <v>1.384845258596491E-3</v>
      </c>
      <c r="AD323" s="5">
        <f t="shared" si="523"/>
        <v>3.9991899466017285E-2</v>
      </c>
      <c r="AE323" s="5">
        <f t="shared" si="524"/>
        <v>3.8184063758294695E-2</v>
      </c>
      <c r="AF323" s="5">
        <f t="shared" si="525"/>
        <v>1.822897567464199E-2</v>
      </c>
      <c r="AG323" s="5">
        <f t="shared" si="526"/>
        <v>5.8016446555666417E-3</v>
      </c>
      <c r="AH323" s="5">
        <f t="shared" si="527"/>
        <v>1.5490817702127843E-3</v>
      </c>
      <c r="AI323" s="5">
        <f t="shared" si="528"/>
        <v>3.3339484459317908E-3</v>
      </c>
      <c r="AJ323" s="5">
        <f t="shared" si="529"/>
        <v>3.5876776984484823E-3</v>
      </c>
      <c r="AK323" s="5">
        <f t="shared" si="530"/>
        <v>2.5738112984621986E-3</v>
      </c>
      <c r="AL323" s="5">
        <f t="shared" si="531"/>
        <v>1.1382977857201476E-4</v>
      </c>
      <c r="AM323" s="5">
        <f t="shared" si="532"/>
        <v>1.7214188900599368E-2</v>
      </c>
      <c r="AN323" s="5">
        <f t="shared" si="533"/>
        <v>1.6436020676796202E-2</v>
      </c>
      <c r="AO323" s="5">
        <f t="shared" si="534"/>
        <v>7.8465147921859494E-3</v>
      </c>
      <c r="AP323" s="5">
        <f t="shared" si="535"/>
        <v>2.4972709065729918E-3</v>
      </c>
      <c r="AQ323" s="5">
        <f t="shared" si="536"/>
        <v>5.9609541426849E-4</v>
      </c>
      <c r="AR323" s="5">
        <f t="shared" si="537"/>
        <v>2.9581109109798245E-4</v>
      </c>
      <c r="AS323" s="5">
        <f t="shared" si="538"/>
        <v>6.3664742973512461E-4</v>
      </c>
      <c r="AT323" s="5">
        <f t="shared" si="539"/>
        <v>6.8509931166523615E-4</v>
      </c>
      <c r="AU323" s="5">
        <f t="shared" si="540"/>
        <v>4.9149240738520614E-4</v>
      </c>
      <c r="AV323" s="5">
        <f t="shared" si="541"/>
        <v>2.6444865263053552E-4</v>
      </c>
      <c r="AW323" s="5">
        <f t="shared" si="542"/>
        <v>6.4975262324844752E-6</v>
      </c>
      <c r="AX323" s="5">
        <f t="shared" si="543"/>
        <v>6.1747567103624928E-3</v>
      </c>
      <c r="AY323" s="5">
        <f t="shared" si="544"/>
        <v>5.8956265410896229E-3</v>
      </c>
      <c r="AZ323" s="5">
        <f t="shared" si="545"/>
        <v>2.8145572321633928E-3</v>
      </c>
      <c r="BA323" s="5">
        <f t="shared" si="546"/>
        <v>8.9577501310083261E-4</v>
      </c>
      <c r="BB323" s="5">
        <f t="shared" si="547"/>
        <v>2.1382036531169421E-4</v>
      </c>
      <c r="BC323" s="5">
        <f t="shared" si="548"/>
        <v>4.0830921116019126E-5</v>
      </c>
      <c r="BD323" s="5">
        <f t="shared" si="549"/>
        <v>4.7073156121254509E-5</v>
      </c>
      <c r="BE323" s="5">
        <f t="shared" si="550"/>
        <v>1.0131129209144563E-4</v>
      </c>
      <c r="BF323" s="5">
        <f t="shared" si="551"/>
        <v>1.0902156081057644E-4</v>
      </c>
      <c r="BG323" s="5">
        <f t="shared" si="552"/>
        <v>7.8212411642102989E-5</v>
      </c>
      <c r="BH323" s="5">
        <f t="shared" si="553"/>
        <v>4.2082373129171374E-5</v>
      </c>
      <c r="BI323" s="5">
        <f t="shared" si="554"/>
        <v>1.8114016340899896E-5</v>
      </c>
      <c r="BJ323" s="8">
        <f t="shared" si="555"/>
        <v>0.64081267297661126</v>
      </c>
      <c r="BK323" s="8">
        <f t="shared" si="556"/>
        <v>0.20206330797408439</v>
      </c>
      <c r="BL323" s="8">
        <f t="shared" si="557"/>
        <v>0.14979992253014313</v>
      </c>
      <c r="BM323" s="8">
        <f t="shared" si="558"/>
        <v>0.59362762185480944</v>
      </c>
      <c r="BN323" s="8">
        <f t="shared" si="559"/>
        <v>0.39964884661662303</v>
      </c>
    </row>
    <row r="324" spans="1:66" x14ac:dyDescent="0.25">
      <c r="A324" t="s">
        <v>27</v>
      </c>
      <c r="B324" t="s">
        <v>328</v>
      </c>
      <c r="C324" t="s">
        <v>29</v>
      </c>
      <c r="D324" s="11">
        <v>44533</v>
      </c>
      <c r="E324">
        <f>VLOOKUP(A324,home!$A$2:$E$405,3,FALSE)</f>
        <v>1.2429022082018899</v>
      </c>
      <c r="F324">
        <f>VLOOKUP(B324,home!$B$2:$E$405,3,FALSE)</f>
        <v>1.1599999999999999</v>
      </c>
      <c r="G324">
        <f>VLOOKUP(C324,away!$B$2:$E$405,4,FALSE)</f>
        <v>1.21</v>
      </c>
      <c r="H324">
        <f>VLOOKUP(A324,away!$A$2:$E$405,3,FALSE)</f>
        <v>1.0788643533122999</v>
      </c>
      <c r="I324">
        <f>VLOOKUP(C324,away!$B$2:$E$405,3,FALSE)</f>
        <v>0.5</v>
      </c>
      <c r="J324">
        <f>VLOOKUP(B324,home!$B$2:$E$405,4,FALSE)</f>
        <v>0.93</v>
      </c>
      <c r="K324" s="3">
        <f t="shared" si="504"/>
        <v>1.7445375394321725</v>
      </c>
      <c r="L324" s="3">
        <f t="shared" si="505"/>
        <v>0.50167192429021945</v>
      </c>
      <c r="M324" s="5">
        <f t="shared" si="506"/>
        <v>0.1057995023005714</v>
      </c>
      <c r="N324" s="5">
        <f t="shared" si="507"/>
        <v>0.18457120341658728</v>
      </c>
      <c r="O324" s="5">
        <f t="shared" si="508"/>
        <v>5.3076639908075166E-2</v>
      </c>
      <c r="P324" s="5">
        <f t="shared" si="509"/>
        <v>9.2594190786560879E-2</v>
      </c>
      <c r="Q324" s="5">
        <f t="shared" si="510"/>
        <v>0.16099569652920412</v>
      </c>
      <c r="R324" s="5">
        <f t="shared" si="511"/>
        <v>1.3313530038771561E-2</v>
      </c>
      <c r="S324" s="5">
        <f t="shared" si="512"/>
        <v>2.0259273392091687E-2</v>
      </c>
      <c r="T324" s="5">
        <f t="shared" si="513"/>
        <v>8.0767020880250048E-2</v>
      </c>
      <c r="U324" s="5">
        <f t="shared" si="514"/>
        <v>2.3225952934994853E-2</v>
      </c>
      <c r="V324" s="5">
        <f t="shared" si="515"/>
        <v>1.9700691558339357E-3</v>
      </c>
      <c r="W324" s="5">
        <f t="shared" si="516"/>
        <v>9.3621012094075529E-2</v>
      </c>
      <c r="X324" s="5">
        <f t="shared" si="517"/>
        <v>4.6967033291232779E-2</v>
      </c>
      <c r="Y324" s="5">
        <f t="shared" si="518"/>
        <v>1.1781020984707773E-2</v>
      </c>
      <c r="Z324" s="5">
        <f t="shared" si="519"/>
        <v>2.2263414112153905E-3</v>
      </c>
      <c r="AA324" s="5">
        <f t="shared" si="520"/>
        <v>3.8839361674576473E-3</v>
      </c>
      <c r="AB324" s="5">
        <f t="shared" si="521"/>
        <v>3.3878362224440939E-3</v>
      </c>
      <c r="AC324" s="5">
        <f t="shared" si="522"/>
        <v>1.077609979911391E-4</v>
      </c>
      <c r="AD324" s="5">
        <f t="shared" si="523"/>
        <v>4.0831342519437035E-2</v>
      </c>
      <c r="AE324" s="5">
        <f t="shared" si="524"/>
        <v>2.0483938173079037E-2</v>
      </c>
      <c r="AF324" s="5">
        <f t="shared" si="525"/>
        <v>5.1381083401652212E-3</v>
      </c>
      <c r="AG324" s="5">
        <f t="shared" si="526"/>
        <v>8.592148994074376E-4</v>
      </c>
      <c r="AH324" s="5">
        <f t="shared" si="527"/>
        <v>2.7922324497285683E-4</v>
      </c>
      <c r="AI324" s="5">
        <f t="shared" si="528"/>
        <v>4.8711543273721427E-4</v>
      </c>
      <c r="AJ324" s="5">
        <f t="shared" si="529"/>
        <v>4.2489557922340893E-4</v>
      </c>
      <c r="AK324" s="5">
        <f t="shared" si="530"/>
        <v>2.4708209609800458E-4</v>
      </c>
      <c r="AL324" s="5">
        <f t="shared" si="531"/>
        <v>3.772434535275822E-6</v>
      </c>
      <c r="AM324" s="5">
        <f t="shared" si="532"/>
        <v>1.4246361962114176E-2</v>
      </c>
      <c r="AN324" s="5">
        <f t="shared" si="533"/>
        <v>7.1469998196688062E-3</v>
      </c>
      <c r="AO324" s="5">
        <f t="shared" si="534"/>
        <v>1.7927245762175506E-3</v>
      </c>
      <c r="AP324" s="5">
        <f t="shared" si="535"/>
        <v>2.997865292911424E-4</v>
      </c>
      <c r="AQ324" s="5">
        <f t="shared" si="536"/>
        <v>3.7598621256443392E-5</v>
      </c>
      <c r="AR324" s="5">
        <f t="shared" si="537"/>
        <v>2.8015692522418492E-5</v>
      </c>
      <c r="AS324" s="5">
        <f t="shared" si="538"/>
        <v>4.8874427298548263E-5</v>
      </c>
      <c r="AT324" s="5">
        <f t="shared" si="539"/>
        <v>4.2631636570282996E-5</v>
      </c>
      <c r="AU324" s="5">
        <f t="shared" si="540"/>
        <v>2.4790830121429382E-5</v>
      </c>
      <c r="AV324" s="5">
        <f t="shared" si="541"/>
        <v>1.0812133445129847E-5</v>
      </c>
      <c r="AW324" s="5">
        <f t="shared" si="542"/>
        <v>9.171055615512266E-8</v>
      </c>
      <c r="AX324" s="5">
        <f t="shared" si="543"/>
        <v>4.1422188738744637E-3</v>
      </c>
      <c r="AY324" s="5">
        <f t="shared" si="544"/>
        <v>2.0780349132878684E-3</v>
      </c>
      <c r="AZ324" s="5">
        <f t="shared" si="545"/>
        <v>5.2124588684569209E-4</v>
      </c>
      <c r="BA324" s="5">
        <f t="shared" si="546"/>
        <v>8.7164809027413483E-5</v>
      </c>
      <c r="BB324" s="5">
        <f t="shared" si="547"/>
        <v>1.0932034368792998E-5</v>
      </c>
      <c r="BC324" s="5">
        <f t="shared" si="548"/>
        <v>1.0968589436398399E-6</v>
      </c>
      <c r="BD324" s="5">
        <f t="shared" si="549"/>
        <v>2.3424477296741332E-6</v>
      </c>
      <c r="BE324" s="5">
        <f t="shared" si="550"/>
        <v>4.0864879985741906E-6</v>
      </c>
      <c r="BF324" s="5">
        <f t="shared" si="551"/>
        <v>3.5645158589758616E-6</v>
      </c>
      <c r="BG324" s="5">
        <f t="shared" si="552"/>
        <v>2.0728105752949028E-6</v>
      </c>
      <c r="BH324" s="5">
        <f t="shared" si="553"/>
        <v>9.0402396518348857E-7</v>
      </c>
      <c r="BI324" s="5">
        <f t="shared" si="554"/>
        <v>3.1542074876178365E-7</v>
      </c>
      <c r="BJ324" s="8">
        <f t="shared" si="555"/>
        <v>0.67637975601304212</v>
      </c>
      <c r="BK324" s="8">
        <f t="shared" si="556"/>
        <v>0.22281260398087221</v>
      </c>
      <c r="BL324" s="8">
        <f t="shared" si="557"/>
        <v>9.8494622051609082E-2</v>
      </c>
      <c r="BM324" s="8">
        <f t="shared" si="558"/>
        <v>0.38748461727423683</v>
      </c>
      <c r="BN324" s="8">
        <f t="shared" si="559"/>
        <v>0.61035076297977042</v>
      </c>
    </row>
    <row r="325" spans="1:66" x14ac:dyDescent="0.25">
      <c r="A325" t="s">
        <v>32</v>
      </c>
      <c r="B325" t="s">
        <v>308</v>
      </c>
      <c r="C325" t="s">
        <v>313</v>
      </c>
      <c r="D325" s="11">
        <v>44533</v>
      </c>
      <c r="E325">
        <f>VLOOKUP(A325,home!$A$2:$E$405,3,FALSE)</f>
        <v>1.24444444444444</v>
      </c>
      <c r="F325">
        <f>VLOOKUP(B325,home!$B$2:$E$405,3,FALSE)</f>
        <v>0.99</v>
      </c>
      <c r="G325">
        <f>VLOOKUP(C325,away!$B$2:$E$405,4,FALSE)</f>
        <v>1.1100000000000001</v>
      </c>
      <c r="H325">
        <f>VLOOKUP(A325,away!$A$2:$E$405,3,FALSE)</f>
        <v>1.1244444444444399</v>
      </c>
      <c r="I325">
        <f>VLOOKUP(C325,away!$B$2:$E$405,3,FALSE)</f>
        <v>0.87</v>
      </c>
      <c r="J325">
        <f>VLOOKUP(B325,home!$B$2:$E$405,4,FALSE)</f>
        <v>1.64</v>
      </c>
      <c r="K325" s="3">
        <f t="shared" si="504"/>
        <v>1.3675199999999952</v>
      </c>
      <c r="L325" s="3">
        <f t="shared" si="505"/>
        <v>1.6043573333333268</v>
      </c>
      <c r="M325" s="5">
        <f t="shared" si="506"/>
        <v>5.120708726696744E-2</v>
      </c>
      <c r="N325" s="5">
        <f t="shared" si="507"/>
        <v>7.002671597932307E-2</v>
      </c>
      <c r="O325" s="5">
        <f t="shared" si="508"/>
        <v>8.2154465975398813E-2</v>
      </c>
      <c r="P325" s="5">
        <f t="shared" si="509"/>
        <v>0.11234787531067698</v>
      </c>
      <c r="Q325" s="5">
        <f t="shared" si="510"/>
        <v>4.7881467318021786E-2</v>
      </c>
      <c r="R325" s="5">
        <f t="shared" si="511"/>
        <v>6.5902559976857206E-2</v>
      </c>
      <c r="S325" s="5">
        <f t="shared" si="512"/>
        <v>6.1622549536056295E-2</v>
      </c>
      <c r="T325" s="5">
        <f t="shared" si="513"/>
        <v>7.681898322242825E-2</v>
      </c>
      <c r="U325" s="5">
        <f t="shared" si="514"/>
        <v>9.0123068819551441E-2</v>
      </c>
      <c r="V325" s="5">
        <f t="shared" si="515"/>
        <v>1.502214478743074E-2</v>
      </c>
      <c r="W325" s="5">
        <f t="shared" si="516"/>
        <v>2.1826288062246981E-2</v>
      </c>
      <c r="X325" s="5">
        <f t="shared" si="517"/>
        <v>3.5017165312111583E-2</v>
      </c>
      <c r="Y325" s="5">
        <f t="shared" si="518"/>
        <v>2.8090022980515814E-2</v>
      </c>
      <c r="Z325" s="5">
        <f t="shared" si="519"/>
        <v>3.524375179477008E-2</v>
      </c>
      <c r="AA325" s="5">
        <f t="shared" si="520"/>
        <v>4.8196535454383814E-2</v>
      </c>
      <c r="AB325" s="5">
        <f t="shared" si="521"/>
        <v>3.2954863082289371E-2</v>
      </c>
      <c r="AC325" s="5">
        <f t="shared" si="522"/>
        <v>2.0599029103607926E-3</v>
      </c>
      <c r="AD325" s="5">
        <f t="shared" si="523"/>
        <v>7.4619713627209674E-3</v>
      </c>
      <c r="AE325" s="5">
        <f t="shared" si="524"/>
        <v>1.1971668476904659E-2</v>
      </c>
      <c r="AF325" s="5">
        <f t="shared" si="525"/>
        <v>9.6034170565787082E-3</v>
      </c>
      <c r="AG325" s="5">
        <f t="shared" si="526"/>
        <v>5.1357708599268003E-3</v>
      </c>
      <c r="AH325" s="5">
        <f t="shared" si="527"/>
        <v>1.413589291152975E-2</v>
      </c>
      <c r="AI325" s="5">
        <f t="shared" si="528"/>
        <v>1.9331116274375094E-2</v>
      </c>
      <c r="AJ325" s="5">
        <f t="shared" si="529"/>
        <v>1.3217844063766672E-2</v>
      </c>
      <c r="AK325" s="5">
        <f t="shared" si="530"/>
        <v>6.0252220380273809E-3</v>
      </c>
      <c r="AL325" s="5">
        <f t="shared" si="531"/>
        <v>1.807763164647738E-4</v>
      </c>
      <c r="AM325" s="5">
        <f t="shared" si="532"/>
        <v>2.0408790155896279E-3</v>
      </c>
      <c r="AN325" s="5">
        <f t="shared" si="533"/>
        <v>3.27429921510732E-3</v>
      </c>
      <c r="AO325" s="5">
        <f t="shared" si="534"/>
        <v>2.6265729786424932E-3</v>
      </c>
      <c r="AP325" s="5">
        <f t="shared" si="535"/>
        <v>1.4046538732734144E-3</v>
      </c>
      <c r="AQ325" s="5">
        <f t="shared" si="536"/>
        <v>5.633916855953162E-4</v>
      </c>
      <c r="AR325" s="5">
        <f t="shared" si="537"/>
        <v>4.5358046911654669E-3</v>
      </c>
      <c r="AS325" s="5">
        <f t="shared" si="538"/>
        <v>6.2028036312625776E-3</v>
      </c>
      <c r="AT325" s="5">
        <f t="shared" si="539"/>
        <v>4.2412290109120863E-3</v>
      </c>
      <c r="AU325" s="5">
        <f t="shared" si="540"/>
        <v>1.9333218323341593E-3</v>
      </c>
      <c r="AV325" s="5">
        <f t="shared" si="541"/>
        <v>6.6096406803839967E-4</v>
      </c>
      <c r="AW325" s="5">
        <f t="shared" si="542"/>
        <v>1.1017265678383137E-5</v>
      </c>
      <c r="AX325" s="5">
        <f t="shared" si="543"/>
        <v>4.6515714523318632E-4</v>
      </c>
      <c r="AY325" s="5">
        <f t="shared" si="544"/>
        <v>7.4627827710725767E-4</v>
      </c>
      <c r="AZ325" s="5">
        <f t="shared" si="545"/>
        <v>5.986485132921949E-4</v>
      </c>
      <c r="BA325" s="5">
        <f t="shared" si="546"/>
        <v>3.2014871079647547E-4</v>
      </c>
      <c r="BB325" s="5">
        <f t="shared" si="547"/>
        <v>1.2840823298088401E-4</v>
      </c>
      <c r="BC325" s="5">
        <f t="shared" si="548"/>
        <v>4.1202538048651094E-5</v>
      </c>
      <c r="BD325" s="5">
        <f t="shared" si="549"/>
        <v>1.2128419198065041E-3</v>
      </c>
      <c r="BE325" s="5">
        <f t="shared" si="550"/>
        <v>1.6585855821737844E-3</v>
      </c>
      <c r="BF325" s="5">
        <f t="shared" si="551"/>
        <v>1.1340744776671431E-3</v>
      </c>
      <c r="BG325" s="5">
        <f t="shared" si="552"/>
        <v>5.169565098997889E-4</v>
      </c>
      <c r="BH325" s="5">
        <f t="shared" si="553"/>
        <v>1.7673709160453911E-4</v>
      </c>
      <c r="BI325" s="5">
        <f t="shared" si="554"/>
        <v>4.8338301502207692E-5</v>
      </c>
      <c r="BJ325" s="8">
        <f t="shared" si="555"/>
        <v>0.32604311081644555</v>
      </c>
      <c r="BK325" s="8">
        <f t="shared" si="556"/>
        <v>0.24318661440506431</v>
      </c>
      <c r="BL325" s="8">
        <f t="shared" si="557"/>
        <v>0.39436322571254623</v>
      </c>
      <c r="BM325" s="8">
        <f t="shared" si="558"/>
        <v>0.56858126989015145</v>
      </c>
      <c r="BN325" s="8">
        <f t="shared" si="559"/>
        <v>0.42952017182724533</v>
      </c>
    </row>
    <row r="326" spans="1:66" x14ac:dyDescent="0.25">
      <c r="A326" t="s">
        <v>37</v>
      </c>
      <c r="B326" t="s">
        <v>231</v>
      </c>
      <c r="C326" t="s">
        <v>230</v>
      </c>
      <c r="D326" s="11">
        <v>44533</v>
      </c>
      <c r="E326">
        <f>VLOOKUP(A326,home!$A$2:$E$405,3,FALSE)</f>
        <v>1.55752212389381</v>
      </c>
      <c r="F326">
        <f>VLOOKUP(B326,home!$B$2:$E$405,3,FALSE)</f>
        <v>0.76</v>
      </c>
      <c r="G326">
        <f>VLOOKUP(C326,away!$B$2:$E$405,4,FALSE)</f>
        <v>0.88</v>
      </c>
      <c r="H326">
        <f>VLOOKUP(A326,away!$A$2:$E$405,3,FALSE)</f>
        <v>1.3097345132743401</v>
      </c>
      <c r="I326">
        <f>VLOOKUP(C326,away!$B$2:$E$405,3,FALSE)</f>
        <v>0.99</v>
      </c>
      <c r="J326">
        <f>VLOOKUP(B326,home!$B$2:$E$405,4,FALSE)</f>
        <v>0.69</v>
      </c>
      <c r="K326" s="3">
        <f t="shared" si="504"/>
        <v>1.0416707964601801</v>
      </c>
      <c r="L326" s="3">
        <f t="shared" si="505"/>
        <v>0.89467964601770167</v>
      </c>
      <c r="M326" s="5">
        <f t="shared" si="506"/>
        <v>0.14422936378972467</v>
      </c>
      <c r="N326" s="5">
        <f t="shared" si="507"/>
        <v>0.15023951625178755</v>
      </c>
      <c r="O326" s="5">
        <f t="shared" si="508"/>
        <v>0.12903907614074916</v>
      </c>
      <c r="P326" s="5">
        <f t="shared" si="509"/>
        <v>0.13441623721802001</v>
      </c>
      <c r="Q326" s="5">
        <f t="shared" si="510"/>
        <v>7.8250058276895837E-2</v>
      </c>
      <c r="R326" s="5">
        <f t="shared" si="511"/>
        <v>5.7724317482028359E-2</v>
      </c>
      <c r="S326" s="5">
        <f t="shared" si="512"/>
        <v>3.1317694873480101E-2</v>
      </c>
      <c r="T326" s="5">
        <f t="shared" si="513"/>
        <v>7.000873444003769E-2</v>
      </c>
      <c r="U326" s="5">
        <f t="shared" si="514"/>
        <v>6.0129735766624774E-2</v>
      </c>
      <c r="V326" s="5">
        <f t="shared" si="515"/>
        <v>3.2429878760276087E-3</v>
      </c>
      <c r="W326" s="5">
        <f t="shared" si="516"/>
        <v>2.7170266842783203E-2</v>
      </c>
      <c r="X326" s="5">
        <f t="shared" si="517"/>
        <v>2.4308684721107771E-2</v>
      </c>
      <c r="Y326" s="5">
        <f t="shared" si="518"/>
        <v>1.0874242720718307E-2</v>
      </c>
      <c r="Z326" s="5">
        <f t="shared" si="519"/>
        <v>1.7214923977144858E-2</v>
      </c>
      <c r="AA326" s="5">
        <f t="shared" si="520"/>
        <v>1.7932283570273936E-2</v>
      </c>
      <c r="AB326" s="5">
        <f t="shared" si="521"/>
        <v>9.3397680544985238E-3</v>
      </c>
      <c r="AC326" s="5">
        <f t="shared" si="522"/>
        <v>1.8889627265621057E-4</v>
      </c>
      <c r="AD326" s="5">
        <f t="shared" si="523"/>
        <v>7.0756183755394005E-3</v>
      </c>
      <c r="AE326" s="5">
        <f t="shared" si="524"/>
        <v>6.3304117435839359E-3</v>
      </c>
      <c r="AF326" s="5">
        <f t="shared" si="525"/>
        <v>2.8318452689479884E-3</v>
      </c>
      <c r="AG326" s="5">
        <f t="shared" si="526"/>
        <v>8.4453144093309671E-4</v>
      </c>
      <c r="AH326" s="5">
        <f t="shared" si="527"/>
        <v>3.8504605225234008E-3</v>
      </c>
      <c r="AI326" s="5">
        <f t="shared" si="528"/>
        <v>4.0109122792354318E-3</v>
      </c>
      <c r="AJ326" s="5">
        <f t="shared" si="529"/>
        <v>2.0890250942215438E-3</v>
      </c>
      <c r="AK326" s="5">
        <f t="shared" si="530"/>
        <v>7.2535881124101962E-4</v>
      </c>
      <c r="AL326" s="5">
        <f t="shared" si="531"/>
        <v>7.0417633490985192E-6</v>
      </c>
      <c r="AM326" s="5">
        <f t="shared" si="532"/>
        <v>1.4740930057392831E-3</v>
      </c>
      <c r="AN326" s="5">
        <f t="shared" si="533"/>
        <v>1.3188410085719917E-3</v>
      </c>
      <c r="AO326" s="5">
        <f t="shared" si="534"/>
        <v>5.8997010335140902E-4</v>
      </c>
      <c r="AP326" s="5">
        <f t="shared" si="535"/>
        <v>1.7594474774248854E-4</v>
      </c>
      <c r="AQ326" s="5">
        <f t="shared" si="536"/>
        <v>3.9353546157230858E-5</v>
      </c>
      <c r="AR326" s="5">
        <f t="shared" si="537"/>
        <v>6.8898573145927437E-4</v>
      </c>
      <c r="AS326" s="5">
        <f t="shared" si="538"/>
        <v>7.1769631563888209E-4</v>
      </c>
      <c r="AT326" s="5">
        <f t="shared" si="539"/>
        <v>3.7380164636404545E-4</v>
      </c>
      <c r="AU326" s="5">
        <f t="shared" si="540"/>
        <v>1.297927528953873E-4</v>
      </c>
      <c r="AV326" s="5">
        <f t="shared" si="541"/>
        <v>3.3800330070824359E-5</v>
      </c>
      <c r="AW326" s="5">
        <f t="shared" si="542"/>
        <v>1.8229592933993302E-7</v>
      </c>
      <c r="AX326" s="5">
        <f t="shared" si="543"/>
        <v>2.5591993922413658E-4</v>
      </c>
      <c r="AY326" s="5">
        <f t="shared" si="544"/>
        <v>2.2896636063392221E-4</v>
      </c>
      <c r="AZ326" s="5">
        <f t="shared" si="545"/>
        <v>1.0242577124095947E-4</v>
      </c>
      <c r="BA326" s="5">
        <f t="shared" si="546"/>
        <v>3.0546084252317242E-5</v>
      </c>
      <c r="BB326" s="5">
        <f t="shared" si="547"/>
        <v>6.8322399615225194E-6</v>
      </c>
      <c r="BC326" s="5">
        <f t="shared" si="548"/>
        <v>1.2225332060565929E-6</v>
      </c>
      <c r="BD326" s="5">
        <f t="shared" si="549"/>
        <v>1.0273691838887177E-4</v>
      </c>
      <c r="BE326" s="5">
        <f t="shared" si="550"/>
        <v>1.0701804760400057E-4</v>
      </c>
      <c r="BF326" s="5">
        <f t="shared" si="551"/>
        <v>5.5738787441636358E-5</v>
      </c>
      <c r="BG326" s="5">
        <f t="shared" si="552"/>
        <v>1.9353822369351347E-5</v>
      </c>
      <c r="BH326" s="5">
        <f t="shared" si="553"/>
        <v>5.0400778905077669E-6</v>
      </c>
      <c r="BI326" s="5">
        <f t="shared" si="554"/>
        <v>1.0500203900853144E-6</v>
      </c>
      <c r="BJ326" s="8">
        <f t="shared" si="555"/>
        <v>0.38215802542241611</v>
      </c>
      <c r="BK326" s="8">
        <f t="shared" si="556"/>
        <v>0.31363118815389168</v>
      </c>
      <c r="BL326" s="8">
        <f t="shared" si="557"/>
        <v>0.28707595217190901</v>
      </c>
      <c r="BM326" s="8">
        <f t="shared" si="558"/>
        <v>0.30595273650145144</v>
      </c>
      <c r="BN326" s="8">
        <f t="shared" si="559"/>
        <v>0.69389856915920556</v>
      </c>
    </row>
    <row r="327" spans="1:66" x14ac:dyDescent="0.25">
      <c r="A327" t="s">
        <v>340</v>
      </c>
      <c r="B327" t="s">
        <v>394</v>
      </c>
      <c r="C327" t="s">
        <v>428</v>
      </c>
      <c r="D327" s="11">
        <v>44533</v>
      </c>
      <c r="E327">
        <f>VLOOKUP(A327,home!$A$2:$E$405,3,FALSE)</f>
        <v>1.33793103448276</v>
      </c>
      <c r="F327">
        <f>VLOOKUP(B327,home!$B$2:$E$405,3,FALSE)</f>
        <v>1.05</v>
      </c>
      <c r="G327">
        <f>VLOOKUP(C327,away!$B$2:$E$405,4,FALSE)</f>
        <v>1.2</v>
      </c>
      <c r="H327">
        <f>VLOOKUP(A327,away!$A$2:$E$405,3,FALSE)</f>
        <v>1.1275862068965501</v>
      </c>
      <c r="I327">
        <f>VLOOKUP(C327,away!$B$2:$E$405,3,FALSE)</f>
        <v>0.65</v>
      </c>
      <c r="J327">
        <f>VLOOKUP(B327,home!$B$2:$E$405,4,FALSE)</f>
        <v>1.1200000000000001</v>
      </c>
      <c r="K327" s="3">
        <f t="shared" si="504"/>
        <v>1.6857931034482776</v>
      </c>
      <c r="L327" s="3">
        <f t="shared" si="505"/>
        <v>0.82088275862068849</v>
      </c>
      <c r="M327" s="5">
        <f t="shared" si="506"/>
        <v>8.1538835578143343E-2</v>
      </c>
      <c r="N327" s="5">
        <f t="shared" si="507"/>
        <v>0.13745760668083709</v>
      </c>
      <c r="O327" s="5">
        <f t="shared" si="508"/>
        <v>6.6933824284105034E-2</v>
      </c>
      <c r="P327" s="5">
        <f t="shared" si="509"/>
        <v>0.11283657936556311</v>
      </c>
      <c r="Q327" s="5">
        <f t="shared" si="510"/>
        <v>0.11586254267953056</v>
      </c>
      <c r="R327" s="5">
        <f t="shared" si="511"/>
        <v>2.7472411161684283E-2</v>
      </c>
      <c r="S327" s="5">
        <f t="shared" si="512"/>
        <v>3.9036900492401355E-2</v>
      </c>
      <c r="T327" s="5">
        <f t="shared" si="513"/>
        <v>9.5109563655580279E-2</v>
      </c>
      <c r="U327" s="5">
        <f t="shared" si="514"/>
        <v>4.6312801271462846E-2</v>
      </c>
      <c r="V327" s="5">
        <f t="shared" si="515"/>
        <v>6.0023072841639633E-3</v>
      </c>
      <c r="W327" s="5">
        <f t="shared" si="516"/>
        <v>6.5106758465711442E-2</v>
      </c>
      <c r="X327" s="5">
        <f t="shared" si="517"/>
        <v>5.3445015494184067E-2</v>
      </c>
      <c r="Y327" s="5">
        <f t="shared" si="518"/>
        <v>2.1936045876695627E-2</v>
      </c>
      <c r="Z327" s="5">
        <f t="shared" si="519"/>
        <v>7.5172095534550643E-3</v>
      </c>
      <c r="AA327" s="5">
        <f t="shared" si="520"/>
        <v>1.2672460022390053E-2</v>
      </c>
      <c r="AB327" s="5">
        <f t="shared" si="521"/>
        <v>1.0681572854734582E-2</v>
      </c>
      <c r="AC327" s="5">
        <f t="shared" si="522"/>
        <v>5.1913899174843852E-4</v>
      </c>
      <c r="AD327" s="5">
        <f t="shared" si="523"/>
        <v>2.7439131102342283E-2</v>
      </c>
      <c r="AE327" s="5">
        <f t="shared" si="524"/>
        <v>2.2524309633445462E-2</v>
      </c>
      <c r="AF327" s="5">
        <f t="shared" si="525"/>
        <v>9.2449087139646283E-3</v>
      </c>
      <c r="AG327" s="5">
        <f t="shared" si="526"/>
        <v>2.5296620561052426E-3</v>
      </c>
      <c r="AH327" s="5">
        <f t="shared" si="527"/>
        <v>1.5426869288424963E-3</v>
      </c>
      <c r="AI327" s="5">
        <f t="shared" si="528"/>
        <v>2.600650985422484E-3</v>
      </c>
      <c r="AJ327" s="5">
        <f t="shared" si="529"/>
        <v>2.1920797478505961E-3</v>
      </c>
      <c r="AK327" s="5">
        <f t="shared" si="530"/>
        <v>1.2317976403783913E-3</v>
      </c>
      <c r="AL327" s="5">
        <f t="shared" si="531"/>
        <v>2.8736180804565249E-5</v>
      </c>
      <c r="AM327" s="5">
        <f t="shared" si="532"/>
        <v>9.2513395953883488E-3</v>
      </c>
      <c r="AN327" s="5">
        <f t="shared" si="533"/>
        <v>7.5942651679991912E-3</v>
      </c>
      <c r="AO327" s="5">
        <f t="shared" si="534"/>
        <v>3.1170006704020906E-3</v>
      </c>
      <c r="AP327" s="5">
        <f t="shared" si="535"/>
        <v>8.5289736964740148E-4</v>
      </c>
      <c r="AQ327" s="5">
        <f t="shared" si="536"/>
        <v>1.7503218640412194E-4</v>
      </c>
      <c r="AR327" s="5">
        <f t="shared" si="537"/>
        <v>2.5327302036726136E-4</v>
      </c>
      <c r="AS327" s="5">
        <f t="shared" si="538"/>
        <v>4.269659110246443E-4</v>
      </c>
      <c r="AT327" s="5">
        <f t="shared" si="539"/>
        <v>3.5988809410642826E-4</v>
      </c>
      <c r="AU327" s="5">
        <f t="shared" si="540"/>
        <v>2.0223228901925384E-4</v>
      </c>
      <c r="AV327" s="5">
        <f t="shared" si="541"/>
        <v>8.5230449530804246E-5</v>
      </c>
      <c r="AW327" s="5">
        <f t="shared" si="542"/>
        <v>1.1046175873765177E-6</v>
      </c>
      <c r="AX327" s="5">
        <f t="shared" si="543"/>
        <v>2.5993074145939403E-3</v>
      </c>
      <c r="AY327" s="5">
        <f t="shared" si="544"/>
        <v>2.1337266409950828E-3</v>
      </c>
      <c r="AZ327" s="5">
        <f t="shared" si="545"/>
        <v>8.757697056012495E-4</v>
      </c>
      <c r="BA327" s="5">
        <f t="shared" si="546"/>
        <v>2.3963475061679403E-4</v>
      </c>
      <c r="BB327" s="5">
        <f t="shared" si="547"/>
        <v>4.9178008786923645E-5</v>
      </c>
      <c r="BC327" s="5">
        <f t="shared" si="548"/>
        <v>8.0738759032964711E-6</v>
      </c>
      <c r="BD327" s="5">
        <f t="shared" si="549"/>
        <v>3.4651242607211865E-5</v>
      </c>
      <c r="BE327" s="5">
        <f t="shared" si="550"/>
        <v>5.8414825813150874E-5</v>
      </c>
      <c r="BF327" s="5">
        <f t="shared" si="551"/>
        <v>4.9237655247471099E-5</v>
      </c>
      <c r="BG327" s="5">
        <f t="shared" si="552"/>
        <v>2.7668166548716892E-5</v>
      </c>
      <c r="BH327" s="5">
        <f t="shared" si="553"/>
        <v>1.1660701088221318E-5</v>
      </c>
      <c r="BI327" s="5">
        <f t="shared" si="554"/>
        <v>3.9315058951790639E-6</v>
      </c>
      <c r="BJ327" s="8">
        <f t="shared" si="555"/>
        <v>0.57755176974473521</v>
      </c>
      <c r="BK327" s="8">
        <f t="shared" si="556"/>
        <v>0.24209622453381988</v>
      </c>
      <c r="BL327" s="8">
        <f t="shared" si="557"/>
        <v>0.17315343875811909</v>
      </c>
      <c r="BM327" s="8">
        <f t="shared" si="558"/>
        <v>0.45608422081685807</v>
      </c>
      <c r="BN327" s="8">
        <f t="shared" si="559"/>
        <v>0.5421017997498635</v>
      </c>
    </row>
    <row r="328" spans="1:66" x14ac:dyDescent="0.25">
      <c r="A328" t="s">
        <v>342</v>
      </c>
      <c r="B328" t="s">
        <v>363</v>
      </c>
      <c r="C328" t="s">
        <v>409</v>
      </c>
      <c r="D328" s="11">
        <v>44533</v>
      </c>
      <c r="E328">
        <f>VLOOKUP(A328,home!$A$2:$E$405,3,FALSE)</f>
        <v>1.1828254847645401</v>
      </c>
      <c r="F328">
        <f>VLOOKUP(B328,home!$B$2:$E$405,3,FALSE)</f>
        <v>1.0900000000000001</v>
      </c>
      <c r="G328">
        <f>VLOOKUP(C328,away!$B$2:$E$405,4,FALSE)</f>
        <v>1.04</v>
      </c>
      <c r="H328">
        <f>VLOOKUP(A328,away!$A$2:$E$405,3,FALSE)</f>
        <v>0.86980609418282495</v>
      </c>
      <c r="I328">
        <f>VLOOKUP(C328,away!$B$2:$E$405,3,FALSE)</f>
        <v>0.75</v>
      </c>
      <c r="J328">
        <f>VLOOKUP(B328,home!$B$2:$E$405,4,FALSE)</f>
        <v>1.35</v>
      </c>
      <c r="K328" s="3">
        <f t="shared" si="504"/>
        <v>1.3408509695290827</v>
      </c>
      <c r="L328" s="3">
        <f t="shared" si="505"/>
        <v>0.88067867036011038</v>
      </c>
      <c r="M328" s="5">
        <f t="shared" si="506"/>
        <v>0.10844310299670633</v>
      </c>
      <c r="N328" s="5">
        <f t="shared" si="507"/>
        <v>0.14540603979187586</v>
      </c>
      <c r="O328" s="5">
        <f t="shared" si="508"/>
        <v>9.5503527756863826E-2</v>
      </c>
      <c r="P328" s="5">
        <f t="shared" si="509"/>
        <v>0.12805599778623852</v>
      </c>
      <c r="Q328" s="5">
        <f t="shared" si="510"/>
        <v>9.7483914715160561E-2</v>
      </c>
      <c r="R328" s="5">
        <f t="shared" si="511"/>
        <v>4.2053959919807364E-2</v>
      </c>
      <c r="S328" s="5">
        <f t="shared" si="512"/>
        <v>3.7804014538220986E-2</v>
      </c>
      <c r="T328" s="5">
        <f t="shared" si="513"/>
        <v>8.5852004392846001E-2</v>
      </c>
      <c r="U328" s="5">
        <f t="shared" si="514"/>
        <v>5.6388092931010887E-2</v>
      </c>
      <c r="V328" s="5">
        <f t="shared" si="515"/>
        <v>4.9601338994477015E-3</v>
      </c>
      <c r="W328" s="5">
        <f t="shared" si="516"/>
        <v>4.3570467186437811E-2</v>
      </c>
      <c r="X328" s="5">
        <f t="shared" si="517"/>
        <v>3.8371581108720874E-2</v>
      </c>
      <c r="Y328" s="5">
        <f t="shared" si="518"/>
        <v>1.6896516515221713E-2</v>
      </c>
      <c r="Z328" s="5">
        <f t="shared" si="519"/>
        <v>1.2345341835184442E-2</v>
      </c>
      <c r="AA328" s="5">
        <f t="shared" si="520"/>
        <v>1.6553263568875005E-2</v>
      </c>
      <c r="AB328" s="5">
        <f t="shared" si="521"/>
        <v>1.1097729752598246E-2</v>
      </c>
      <c r="AC328" s="5">
        <f t="shared" si="522"/>
        <v>3.6607612546047161E-4</v>
      </c>
      <c r="AD328" s="5">
        <f t="shared" si="523"/>
        <v>1.4605375792442565E-2</v>
      </c>
      <c r="AE328" s="5">
        <f t="shared" si="524"/>
        <v>1.2862642932998061E-2</v>
      </c>
      <c r="AF328" s="5">
        <f t="shared" si="525"/>
        <v>5.6639276377748009E-3</v>
      </c>
      <c r="AG328" s="5">
        <f t="shared" si="526"/>
        <v>1.6627000870171309E-3</v>
      </c>
      <c r="AH328" s="5">
        <f t="shared" si="527"/>
        <v>2.7180698081378193E-3</v>
      </c>
      <c r="AI328" s="5">
        <f t="shared" si="528"/>
        <v>3.6445265374893225E-3</v>
      </c>
      <c r="AJ328" s="5">
        <f t="shared" si="529"/>
        <v>2.4433834706335147E-3</v>
      </c>
      <c r="AK328" s="5">
        <f t="shared" si="530"/>
        <v>1.0920710318434276E-3</v>
      </c>
      <c r="AL328" s="5">
        <f t="shared" si="531"/>
        <v>1.7291369286245796E-5</v>
      </c>
      <c r="AM328" s="5">
        <f t="shared" si="532"/>
        <v>3.9167264583266394E-3</v>
      </c>
      <c r="AN328" s="5">
        <f t="shared" si="533"/>
        <v>3.4493774494833694E-3</v>
      </c>
      <c r="AO328" s="5">
        <f t="shared" si="534"/>
        <v>1.5188965728905812E-3</v>
      </c>
      <c r="AP328" s="5">
        <f t="shared" si="535"/>
        <v>4.4588660474260185E-4</v>
      </c>
      <c r="AQ328" s="5">
        <f t="shared" si="536"/>
        <v>9.8170705549024658E-5</v>
      </c>
      <c r="AR328" s="5">
        <f t="shared" si="537"/>
        <v>4.7874922091535518E-4</v>
      </c>
      <c r="AS328" s="5">
        <f t="shared" si="538"/>
        <v>6.4193135702564699E-4</v>
      </c>
      <c r="AT328" s="5">
        <f t="shared" si="539"/>
        <v>4.3036714121947927E-4</v>
      </c>
      <c r="AU328" s="5">
        <f t="shared" si="540"/>
        <v>1.9235273285253277E-4</v>
      </c>
      <c r="AV328" s="5">
        <f t="shared" si="541"/>
        <v>6.447908708422185E-5</v>
      </c>
      <c r="AW328" s="5">
        <f t="shared" si="542"/>
        <v>5.6718517869221996E-7</v>
      </c>
      <c r="AX328" s="5">
        <f t="shared" si="543"/>
        <v>8.7529107817124806E-4</v>
      </c>
      <c r="AY328" s="5">
        <f t="shared" si="544"/>
        <v>7.7085018290192213E-4</v>
      </c>
      <c r="AZ328" s="5">
        <f t="shared" si="545"/>
        <v>3.3943565706245633E-4</v>
      </c>
      <c r="BA328" s="5">
        <f t="shared" si="546"/>
        <v>9.9644581044858153E-5</v>
      </c>
      <c r="BB328" s="5">
        <f t="shared" si="547"/>
        <v>2.193871428579398E-5</v>
      </c>
      <c r="BC328" s="5">
        <f t="shared" si="548"/>
        <v>3.8641915453246816E-6</v>
      </c>
      <c r="BD328" s="5">
        <f t="shared" si="549"/>
        <v>7.0270704551945597E-5</v>
      </c>
      <c r="BE328" s="5">
        <f t="shared" si="550"/>
        <v>9.4222542327967982E-5</v>
      </c>
      <c r="BF328" s="5">
        <f t="shared" si="551"/>
        <v>6.3169193615975457E-5</v>
      </c>
      <c r="BG328" s="5">
        <f t="shared" si="552"/>
        <v>2.8233491501450337E-5</v>
      </c>
      <c r="BH328" s="5">
        <f t="shared" si="553"/>
        <v>9.4642261132277063E-6</v>
      </c>
      <c r="BI328" s="5">
        <f t="shared" si="554"/>
        <v>2.5380233519527653E-6</v>
      </c>
      <c r="BJ328" s="8">
        <f t="shared" si="555"/>
        <v>0.47391525235649912</v>
      </c>
      <c r="BK328" s="8">
        <f t="shared" si="556"/>
        <v>0.28041746689826214</v>
      </c>
      <c r="BL328" s="8">
        <f t="shared" si="557"/>
        <v>0.23357040249781916</v>
      </c>
      <c r="BM328" s="8">
        <f t="shared" si="558"/>
        <v>0.38253163762338921</v>
      </c>
      <c r="BN328" s="8">
        <f t="shared" si="559"/>
        <v>0.61694654296665241</v>
      </c>
    </row>
    <row r="329" spans="1:66" x14ac:dyDescent="0.25">
      <c r="A329" t="s">
        <v>342</v>
      </c>
      <c r="B329" t="s">
        <v>430</v>
      </c>
      <c r="C329" t="s">
        <v>436</v>
      </c>
      <c r="D329" s="11">
        <v>44533</v>
      </c>
      <c r="E329">
        <f>VLOOKUP(A329,home!$A$2:$E$405,3,FALSE)</f>
        <v>1.1828254847645401</v>
      </c>
      <c r="F329">
        <f>VLOOKUP(B329,home!$B$2:$E$405,3,FALSE)</f>
        <v>1.24</v>
      </c>
      <c r="G329">
        <f>VLOOKUP(C329,away!$B$2:$E$405,4,FALSE)</f>
        <v>0.94</v>
      </c>
      <c r="H329">
        <f>VLOOKUP(A329,away!$A$2:$E$405,3,FALSE)</f>
        <v>0.86980609418282495</v>
      </c>
      <c r="I329">
        <f>VLOOKUP(C329,away!$B$2:$E$405,3,FALSE)</f>
        <v>0.45</v>
      </c>
      <c r="J329">
        <f>VLOOKUP(B329,home!$B$2:$E$405,4,FALSE)</f>
        <v>1</v>
      </c>
      <c r="K329" s="3">
        <f t="shared" si="504"/>
        <v>1.3787013850415477</v>
      </c>
      <c r="L329" s="3">
        <f t="shared" si="505"/>
        <v>0.39141274238227125</v>
      </c>
      <c r="M329" s="5">
        <f t="shared" si="506"/>
        <v>0.17031355026946068</v>
      </c>
      <c r="N329" s="5">
        <f t="shared" si="507"/>
        <v>0.23481152764784871</v>
      </c>
      <c r="O329" s="5">
        <f t="shared" si="508"/>
        <v>6.6662893775830415E-2</v>
      </c>
      <c r="P329" s="5">
        <f t="shared" si="509"/>
        <v>9.190822397961497E-2</v>
      </c>
      <c r="Q329" s="5">
        <f t="shared" si="510"/>
        <v>0.16186748919590535</v>
      </c>
      <c r="R329" s="5">
        <f t="shared" si="511"/>
        <v>1.304635303396791E-2</v>
      </c>
      <c r="S329" s="5">
        <f t="shared" si="512"/>
        <v>1.239936813853405E-2</v>
      </c>
      <c r="T329" s="5">
        <f t="shared" si="513"/>
        <v>6.3356997848701982E-2</v>
      </c>
      <c r="U329" s="5">
        <f t="shared" si="514"/>
        <v>1.7987024997672556E-2</v>
      </c>
      <c r="V329" s="5">
        <f t="shared" si="515"/>
        <v>7.4346789089174399E-4</v>
      </c>
      <c r="W329" s="5">
        <f t="shared" si="516"/>
        <v>7.4388977182530805E-2</v>
      </c>
      <c r="X329" s="5">
        <f t="shared" si="517"/>
        <v>2.9116793562026583E-2</v>
      </c>
      <c r="Y329" s="5">
        <f t="shared" si="518"/>
        <v>5.6983420087456417E-3</v>
      </c>
      <c r="Z329" s="5">
        <f t="shared" si="519"/>
        <v>1.7021696063708814E-3</v>
      </c>
      <c r="AA329" s="5">
        <f t="shared" si="520"/>
        <v>2.3467835938791601E-3</v>
      </c>
      <c r="AB329" s="5">
        <f t="shared" si="521"/>
        <v>1.6177568956369898E-3</v>
      </c>
      <c r="AC329" s="5">
        <f t="shared" si="522"/>
        <v>2.5075373234257187E-5</v>
      </c>
      <c r="AD329" s="5">
        <f t="shared" si="523"/>
        <v>2.5640046468344852E-2</v>
      </c>
      <c r="AE329" s="5">
        <f t="shared" si="524"/>
        <v>1.0035840902983727E-2</v>
      </c>
      <c r="AF329" s="5">
        <f t="shared" si="525"/>
        <v>1.9640780049745149E-3</v>
      </c>
      <c r="AG329" s="5">
        <f t="shared" si="526"/>
        <v>2.5625505272659164E-4</v>
      </c>
      <c r="AH329" s="5">
        <f t="shared" si="527"/>
        <v>1.6656271840734445E-4</v>
      </c>
      <c r="AI329" s="5">
        <f t="shared" si="528"/>
        <v>2.2964025056449112E-4</v>
      </c>
      <c r="AJ329" s="5">
        <f t="shared" si="529"/>
        <v>1.58302665757276E-4</v>
      </c>
      <c r="AK329" s="5">
        <f t="shared" si="530"/>
        <v>7.2750701511775176E-5</v>
      </c>
      <c r="AL329" s="5">
        <f t="shared" si="531"/>
        <v>5.4126827042012474E-7</v>
      </c>
      <c r="AM329" s="5">
        <f t="shared" si="532"/>
        <v>7.069993515687328E-3</v>
      </c>
      <c r="AN329" s="5">
        <f t="shared" si="533"/>
        <v>2.7672855506000525E-3</v>
      </c>
      <c r="AO329" s="5">
        <f t="shared" si="534"/>
        <v>5.4157541315759991E-4</v>
      </c>
      <c r="AP329" s="5">
        <f t="shared" si="535"/>
        <v>7.0659839223609255E-5</v>
      </c>
      <c r="AQ329" s="5">
        <f t="shared" si="536"/>
        <v>6.9142903617008182E-6</v>
      </c>
      <c r="AR329" s="5">
        <f t="shared" si="537"/>
        <v>1.3038954078092942E-5</v>
      </c>
      <c r="AS329" s="5">
        <f t="shared" si="538"/>
        <v>1.7976824046959875E-5</v>
      </c>
      <c r="AT329" s="5">
        <f t="shared" si="539"/>
        <v>1.2392336106095893E-5</v>
      </c>
      <c r="AU329" s="5">
        <f t="shared" si="540"/>
        <v>5.6951103177915937E-6</v>
      </c>
      <c r="AV329" s="5">
        <f t="shared" si="541"/>
        <v>1.9629641207759219E-6</v>
      </c>
      <c r="AW329" s="5">
        <f t="shared" si="542"/>
        <v>8.1136307697258287E-9</v>
      </c>
      <c r="AX329" s="5">
        <f t="shared" si="543"/>
        <v>1.6245683087188114E-3</v>
      </c>
      <c r="AY329" s="5">
        <f t="shared" si="544"/>
        <v>6.358767369029582E-4</v>
      </c>
      <c r="AZ329" s="5">
        <f t="shared" si="545"/>
        <v>1.244451287041384E-4</v>
      </c>
      <c r="BA329" s="5">
        <f t="shared" si="546"/>
        <v>1.6236469700733838E-5</v>
      </c>
      <c r="BB329" s="5">
        <f t="shared" si="547"/>
        <v>1.5887902830427215E-6</v>
      </c>
      <c r="BC329" s="5">
        <f t="shared" si="548"/>
        <v>1.2437455235121132E-7</v>
      </c>
      <c r="BD329" s="5">
        <f t="shared" si="549"/>
        <v>8.5060212891714266E-7</v>
      </c>
      <c r="BE329" s="5">
        <f t="shared" si="550"/>
        <v>1.1727263332573537E-6</v>
      </c>
      <c r="BF329" s="5">
        <f t="shared" si="551"/>
        <v>8.0841970996830476E-7</v>
      </c>
      <c r="BG329" s="5">
        <f t="shared" si="552"/>
        <v>3.7152312460939593E-7</v>
      </c>
      <c r="BH329" s="5">
        <f t="shared" si="553"/>
        <v>1.2805486161848452E-7</v>
      </c>
      <c r="BI329" s="5">
        <f t="shared" si="554"/>
        <v>3.5309883014941624E-8</v>
      </c>
      <c r="BJ329" s="8">
        <f t="shared" si="555"/>
        <v>0.61999561629268096</v>
      </c>
      <c r="BK329" s="8">
        <f t="shared" si="556"/>
        <v>0.27602610365690911</v>
      </c>
      <c r="BL329" s="8">
        <f t="shared" si="557"/>
        <v>0.10234250145793902</v>
      </c>
      <c r="BM329" s="8">
        <f t="shared" si="558"/>
        <v>0.26082048448799983</v>
      </c>
      <c r="BN329" s="8">
        <f t="shared" si="559"/>
        <v>0.73861003790262802</v>
      </c>
    </row>
    <row r="330" spans="1:66" x14ac:dyDescent="0.25">
      <c r="A330" t="s">
        <v>40</v>
      </c>
      <c r="B330" t="s">
        <v>234</v>
      </c>
      <c r="C330" t="s">
        <v>320</v>
      </c>
      <c r="D330" s="11">
        <v>44533</v>
      </c>
      <c r="E330">
        <f>VLOOKUP(A330,home!$A$2:$E$405,3,FALSE)</f>
        <v>1.4709480122324201</v>
      </c>
      <c r="F330">
        <f>VLOOKUP(B330,home!$B$2:$E$405,3,FALSE)</f>
        <v>0.98</v>
      </c>
      <c r="G330">
        <f>VLOOKUP(C330,away!$B$2:$E$405,4,FALSE)</f>
        <v>1</v>
      </c>
      <c r="H330">
        <f>VLOOKUP(A330,away!$A$2:$E$405,3,FALSE)</f>
        <v>1.15290519877676</v>
      </c>
      <c r="I330">
        <f>VLOOKUP(C330,away!$B$2:$E$405,3,FALSE)</f>
        <v>1.36</v>
      </c>
      <c r="J330">
        <f>VLOOKUP(B330,home!$B$2:$E$405,4,FALSE)</f>
        <v>1.36</v>
      </c>
      <c r="K330" s="3">
        <f t="shared" si="504"/>
        <v>1.4415290519877717</v>
      </c>
      <c r="L330" s="3">
        <f t="shared" si="505"/>
        <v>2.1324134556574954</v>
      </c>
      <c r="M330" s="5">
        <f t="shared" si="506"/>
        <v>2.804506754300223E-2</v>
      </c>
      <c r="N330" s="5">
        <f t="shared" si="507"/>
        <v>4.0427779628197033E-2</v>
      </c>
      <c r="O330" s="5">
        <f t="shared" si="508"/>
        <v>5.9803679393521249E-2</v>
      </c>
      <c r="P330" s="5">
        <f t="shared" si="509"/>
        <v>8.6208741261523336E-2</v>
      </c>
      <c r="Q330" s="5">
        <f t="shared" si="510"/>
        <v>2.9138909420702717E-2</v>
      </c>
      <c r="R330" s="5">
        <f t="shared" si="511"/>
        <v>6.3763085318285798E-2</v>
      </c>
      <c r="S330" s="5">
        <f t="shared" si="512"/>
        <v>6.6250037181232319E-2</v>
      </c>
      <c r="T330" s="5">
        <f t="shared" si="513"/>
        <v>6.2136202531891428E-2</v>
      </c>
      <c r="U330" s="5">
        <f t="shared" si="514"/>
        <v>9.1916339930683946E-2</v>
      </c>
      <c r="V330" s="5">
        <f t="shared" si="515"/>
        <v>2.2627596754821785E-2</v>
      </c>
      <c r="W330" s="5">
        <f t="shared" si="516"/>
        <v>1.4001528157727707E-2</v>
      </c>
      <c r="X330" s="5">
        <f t="shared" si="517"/>
        <v>2.9857047043305867E-2</v>
      </c>
      <c r="Y330" s="5">
        <f t="shared" si="518"/>
        <v>3.1833784430672134E-2</v>
      </c>
      <c r="Z330" s="5">
        <f t="shared" si="519"/>
        <v>4.5323087035649856E-2</v>
      </c>
      <c r="AA330" s="5">
        <f t="shared" si="520"/>
        <v>6.5334546687659603E-2</v>
      </c>
      <c r="AB330" s="5">
        <f t="shared" si="521"/>
        <v>4.7090823574356393E-2</v>
      </c>
      <c r="AC330" s="5">
        <f t="shared" si="522"/>
        <v>4.3472364414336474E-3</v>
      </c>
      <c r="AD330" s="5">
        <f t="shared" si="523"/>
        <v>5.0459024028973289E-3</v>
      </c>
      <c r="AE330" s="5">
        <f t="shared" si="524"/>
        <v>1.0759950179872753E-2</v>
      </c>
      <c r="AF330" s="5">
        <f t="shared" si="525"/>
        <v>1.1472331272882474E-2</v>
      </c>
      <c r="AG330" s="5">
        <f t="shared" si="526"/>
        <v>8.1545845246849581E-3</v>
      </c>
      <c r="AH330" s="5">
        <f t="shared" si="527"/>
        <v>2.416189016168889E-2</v>
      </c>
      <c r="AI330" s="5">
        <f t="shared" si="528"/>
        <v>3.4830066619012057E-2</v>
      </c>
      <c r="AJ330" s="5">
        <f t="shared" si="529"/>
        <v>2.5104276456987699E-2</v>
      </c>
      <c r="AK330" s="5">
        <f t="shared" si="530"/>
        <v>1.2062847947293467E-2</v>
      </c>
      <c r="AL330" s="5">
        <f t="shared" si="531"/>
        <v>5.3452505472853572E-4</v>
      </c>
      <c r="AM330" s="5">
        <f t="shared" si="532"/>
        <v>1.4547629814542823E-3</v>
      </c>
      <c r="AN330" s="5">
        <f t="shared" si="533"/>
        <v>3.1021561564455276E-3</v>
      </c>
      <c r="AO330" s="5">
        <f t="shared" si="534"/>
        <v>3.3075397647775906E-3</v>
      </c>
      <c r="AP330" s="5">
        <f t="shared" si="535"/>
        <v>2.351014099844654E-3</v>
      </c>
      <c r="AQ330" s="5">
        <f t="shared" si="536"/>
        <v>1.2533335252373091E-3</v>
      </c>
      <c r="AR330" s="5">
        <f t="shared" si="537"/>
        <v>1.0304627938980761E-2</v>
      </c>
      <c r="AS330" s="5">
        <f t="shared" si="538"/>
        <v>1.4854420543965643E-2</v>
      </c>
      <c r="AT330" s="5">
        <f t="shared" si="539"/>
        <v>1.0706539382285239E-2</v>
      </c>
      <c r="AU330" s="5">
        <f t="shared" si="540"/>
        <v>5.1445958552717927E-3</v>
      </c>
      <c r="AV330" s="5">
        <f t="shared" si="541"/>
        <v>1.8540210965275418E-3</v>
      </c>
      <c r="AW330" s="5">
        <f t="shared" si="542"/>
        <v>4.564154945551E-5</v>
      </c>
      <c r="AX330" s="5">
        <f t="shared" si="543"/>
        <v>3.495138502537825E-4</v>
      </c>
      <c r="AY330" s="5">
        <f t="shared" si="544"/>
        <v>7.4530803721982474E-4</v>
      </c>
      <c r="AZ330" s="5">
        <f t="shared" si="545"/>
        <v>7.9465244358861589E-4</v>
      </c>
      <c r="BA330" s="5">
        <f t="shared" si="546"/>
        <v>5.6484252109315785E-4</v>
      </c>
      <c r="BB330" s="5">
        <f t="shared" si="547"/>
        <v>3.0111944807663821E-4</v>
      </c>
      <c r="BC330" s="5">
        <f t="shared" si="548"/>
        <v>1.2842223256775626E-4</v>
      </c>
      <c r="BD330" s="5">
        <f t="shared" si="549"/>
        <v>3.6622878787711277E-3</v>
      </c>
      <c r="BE330" s="5">
        <f t="shared" si="550"/>
        <v>5.2792943739912515E-3</v>
      </c>
      <c r="BF330" s="5">
        <f t="shared" si="551"/>
        <v>3.8051281070519932E-3</v>
      </c>
      <c r="BG330" s="5">
        <f t="shared" si="552"/>
        <v>1.8284009042835608E-3</v>
      </c>
      <c r="BH330" s="5">
        <f t="shared" si="553"/>
        <v>6.5892325555136648E-4</v>
      </c>
      <c r="BI330" s="5">
        <f t="shared" si="554"/>
        <v>1.8997140318153169E-4</v>
      </c>
      <c r="BJ330" s="8">
        <f t="shared" si="555"/>
        <v>0.25718068465339355</v>
      </c>
      <c r="BK330" s="8">
        <f t="shared" si="556"/>
        <v>0.20875851227396169</v>
      </c>
      <c r="BL330" s="8">
        <f t="shared" si="557"/>
        <v>0.48235576682935088</v>
      </c>
      <c r="BM330" s="8">
        <f t="shared" si="558"/>
        <v>0.68553112173935937</v>
      </c>
      <c r="BN330" s="8">
        <f t="shared" si="559"/>
        <v>0.30738726256523236</v>
      </c>
    </row>
    <row r="331" spans="1:66" x14ac:dyDescent="0.25">
      <c r="A331" t="s">
        <v>13</v>
      </c>
      <c r="B331" t="s">
        <v>52</v>
      </c>
      <c r="C331" t="s">
        <v>249</v>
      </c>
      <c r="D331" t="s">
        <v>493</v>
      </c>
      <c r="E331">
        <f>VLOOKUP(A331,home!$A$2:$E$405,3,FALSE)</f>
        <v>1.6049382716049401</v>
      </c>
      <c r="F331">
        <f>VLOOKUP(B331,home!$B$2:$E$405,3,FALSE)</f>
        <v>0.53</v>
      </c>
      <c r="G331">
        <f>VLOOKUP(C331,away!$B$2:$E$405,4,FALSE)</f>
        <v>1.01</v>
      </c>
      <c r="H331">
        <f>VLOOKUP(A331,away!$A$2:$E$405,3,FALSE)</f>
        <v>1.38271604938272</v>
      </c>
      <c r="I331">
        <f>VLOOKUP(C331,away!$B$2:$E$405,3,FALSE)</f>
        <v>0.67</v>
      </c>
      <c r="J331">
        <f>VLOOKUP(B331,home!$B$2:$E$405,4,FALSE)</f>
        <v>1.08</v>
      </c>
      <c r="K331" s="3">
        <f t="shared" si="504"/>
        <v>0.85912345679012447</v>
      </c>
      <c r="L331" s="3">
        <f t="shared" si="505"/>
        <v>1.0005333333333364</v>
      </c>
      <c r="M331" s="5">
        <f t="shared" si="506"/>
        <v>0.15572606792187002</v>
      </c>
      <c r="N331" s="5">
        <f t="shared" si="507"/>
        <v>0.13378791778537069</v>
      </c>
      <c r="O331" s="5">
        <f t="shared" si="508"/>
        <v>0.15580912182476214</v>
      </c>
      <c r="P331" s="5">
        <f t="shared" si="509"/>
        <v>0.13385927134152328</v>
      </c>
      <c r="Q331" s="5">
        <f t="shared" si="510"/>
        <v>5.7470169202260314E-2</v>
      </c>
      <c r="R331" s="5">
        <f t="shared" si="511"/>
        <v>7.7946110011534578E-2</v>
      </c>
      <c r="S331" s="5">
        <f t="shared" si="512"/>
        <v>2.8765743531573375E-2</v>
      </c>
      <c r="T331" s="5">
        <f t="shared" si="513"/>
        <v>5.7500819959168357E-2</v>
      </c>
      <c r="U331" s="5">
        <f t="shared" si="514"/>
        <v>6.6965331476452908E-2</v>
      </c>
      <c r="V331" s="5">
        <f t="shared" si="515"/>
        <v>2.7473894955549133E-3</v>
      </c>
      <c r="W331" s="5">
        <f t="shared" si="516"/>
        <v>1.6457990142453083E-2</v>
      </c>
      <c r="X331" s="5">
        <f t="shared" si="517"/>
        <v>1.6466767737195773E-2</v>
      </c>
      <c r="Y331" s="5">
        <f t="shared" si="518"/>
        <v>8.2377750066611622E-3</v>
      </c>
      <c r="Z331" s="5">
        <f t="shared" si="519"/>
        <v>2.5995893756735878E-2</v>
      </c>
      <c r="AA331" s="5">
        <f t="shared" si="520"/>
        <v>2.2333682106635742E-2</v>
      </c>
      <c r="AB331" s="5">
        <f t="shared" si="521"/>
        <v>9.5936950871523229E-3</v>
      </c>
      <c r="AC331" s="5">
        <f t="shared" si="522"/>
        <v>1.4760035076097859E-4</v>
      </c>
      <c r="AD331" s="5">
        <f t="shared" si="523"/>
        <v>3.5348613457505205E-3</v>
      </c>
      <c r="AE331" s="5">
        <f t="shared" si="524"/>
        <v>3.5367466051349312E-3</v>
      </c>
      <c r="AF331" s="5">
        <f t="shared" si="525"/>
        <v>1.7693164349955068E-3</v>
      </c>
      <c r="AG331" s="5">
        <f t="shared" si="526"/>
        <v>5.9008669014250334E-4</v>
      </c>
      <c r="AH331" s="5">
        <f t="shared" si="527"/>
        <v>6.5024395583515538E-3</v>
      </c>
      <c r="AI331" s="5">
        <f t="shared" si="528"/>
        <v>5.5863983509398373E-3</v>
      </c>
      <c r="AJ331" s="5">
        <f t="shared" si="529"/>
        <v>2.3997029311330418E-3</v>
      </c>
      <c r="AK331" s="5">
        <f t="shared" si="530"/>
        <v>6.8721369248813768E-4</v>
      </c>
      <c r="AL331" s="5">
        <f t="shared" si="531"/>
        <v>5.0749821571377666E-6</v>
      </c>
      <c r="AM331" s="5">
        <f t="shared" si="532"/>
        <v>6.073764597269958E-4</v>
      </c>
      <c r="AN331" s="5">
        <f t="shared" si="533"/>
        <v>6.0770039383885202E-4</v>
      </c>
      <c r="AO331" s="5">
        <f t="shared" si="534"/>
        <v>3.0401225035778392E-4</v>
      </c>
      <c r="AP331" s="5">
        <f t="shared" si="535"/>
        <v>1.0139146340821411E-4</v>
      </c>
      <c r="AQ331" s="5">
        <f t="shared" si="536"/>
        <v>2.5361384713841364E-5</v>
      </c>
      <c r="AR331" s="5">
        <f t="shared" si="537"/>
        <v>1.3011815052232059E-3</v>
      </c>
      <c r="AS331" s="5">
        <f t="shared" si="538"/>
        <v>1.1178755526787382E-3</v>
      </c>
      <c r="AT331" s="5">
        <f t="shared" si="539"/>
        <v>4.8019655453926418E-4</v>
      </c>
      <c r="AU331" s="5">
        <f t="shared" si="540"/>
        <v>1.3751604129149341E-4</v>
      </c>
      <c r="AV331" s="5">
        <f t="shared" si="541"/>
        <v>2.9535814189610325E-5</v>
      </c>
      <c r="AW331" s="5">
        <f t="shared" si="542"/>
        <v>1.2117671018432976E-7</v>
      </c>
      <c r="AX331" s="5">
        <f t="shared" si="543"/>
        <v>8.6968560608934029E-5</v>
      </c>
      <c r="AY331" s="5">
        <f t="shared" si="544"/>
        <v>8.7014943841259059E-5</v>
      </c>
      <c r="AZ331" s="5">
        <f t="shared" si="545"/>
        <v>4.3530675905653988E-5</v>
      </c>
      <c r="BA331" s="5">
        <f t="shared" si="546"/>
        <v>1.451796408871238E-5</v>
      </c>
      <c r="BB331" s="5">
        <f t="shared" si="547"/>
        <v>3.6314267507232678E-6</v>
      </c>
      <c r="BC331" s="5">
        <f t="shared" si="548"/>
        <v>7.2667270233139988E-7</v>
      </c>
      <c r="BD331" s="5">
        <f t="shared" si="549"/>
        <v>2.1697924478211031E-4</v>
      </c>
      <c r="BE331" s="5">
        <f t="shared" si="550"/>
        <v>1.8641195882891718E-4</v>
      </c>
      <c r="BF331" s="5">
        <f t="shared" si="551"/>
        <v>8.0075443228058837E-5</v>
      </c>
      <c r="BG331" s="5">
        <f t="shared" si="552"/>
        <v>2.2931563863363764E-5</v>
      </c>
      <c r="BH331" s="5">
        <f t="shared" si="553"/>
        <v>4.9252611039741439E-6</v>
      </c>
      <c r="BI331" s="5">
        <f t="shared" si="554"/>
        <v>8.4628146904804229E-7</v>
      </c>
      <c r="BJ331" s="8">
        <f t="shared" si="555"/>
        <v>0.30123468310507617</v>
      </c>
      <c r="BK331" s="8">
        <f t="shared" si="556"/>
        <v>0.32133816256728098</v>
      </c>
      <c r="BL331" s="8">
        <f t="shared" si="557"/>
        <v>0.35140217026064796</v>
      </c>
      <c r="BM331" s="8">
        <f t="shared" si="558"/>
        <v>0.28528535783528891</v>
      </c>
      <c r="BN331" s="8">
        <f t="shared" si="559"/>
        <v>0.71459865808732115</v>
      </c>
    </row>
    <row r="332" spans="1:66" x14ac:dyDescent="0.25">
      <c r="A332" t="s">
        <v>13</v>
      </c>
      <c r="B332" t="s">
        <v>14</v>
      </c>
      <c r="C332" t="s">
        <v>53</v>
      </c>
      <c r="D332" t="s">
        <v>493</v>
      </c>
      <c r="E332">
        <f>VLOOKUP(A332,home!$A$2:$E$405,3,FALSE)</f>
        <v>1.6049382716049401</v>
      </c>
      <c r="F332">
        <f>VLOOKUP(B332,home!$B$2:$E$405,3,FALSE)</f>
        <v>1.1100000000000001</v>
      </c>
      <c r="G332">
        <f>VLOOKUP(C332,away!$B$2:$E$405,4,FALSE)</f>
        <v>1.07</v>
      </c>
      <c r="H332">
        <f>VLOOKUP(A332,away!$A$2:$E$405,3,FALSE)</f>
        <v>1.38271604938272</v>
      </c>
      <c r="I332">
        <f>VLOOKUP(C332,away!$B$2:$E$405,3,FALSE)</f>
        <v>0.49</v>
      </c>
      <c r="J332">
        <f>VLOOKUP(B332,home!$B$2:$E$405,4,FALSE)</f>
        <v>0.77</v>
      </c>
      <c r="K332" s="3">
        <f t="shared" si="504"/>
        <v>1.9061851851851876</v>
      </c>
      <c r="L332" s="3">
        <f t="shared" si="505"/>
        <v>0.52169876543210025</v>
      </c>
      <c r="M332" s="5">
        <f t="shared" si="506"/>
        <v>8.8223320106433786E-2</v>
      </c>
      <c r="N332" s="5">
        <f t="shared" si="507"/>
        <v>0.16816998577473458</v>
      </c>
      <c r="O332" s="5">
        <f t="shared" si="508"/>
        <v>4.6025997181847488E-2</v>
      </c>
      <c r="P332" s="5">
        <f t="shared" si="509"/>
        <v>8.7734073961412889E-2</v>
      </c>
      <c r="Q332" s="5">
        <f t="shared" si="510"/>
        <v>0.16028156773830143</v>
      </c>
      <c r="R332" s="5">
        <f t="shared" si="511"/>
        <v>1.2005852953775578E-2</v>
      </c>
      <c r="S332" s="5">
        <f t="shared" si="512"/>
        <v>2.1811885237884326E-2</v>
      </c>
      <c r="T332" s="5">
        <f t="shared" si="513"/>
        <v>8.3618696010593407E-2</v>
      </c>
      <c r="U332" s="5">
        <f t="shared" si="514"/>
        <v>2.2885379035998833E-2</v>
      </c>
      <c r="V332" s="5">
        <f t="shared" si="515"/>
        <v>2.4101029453056006E-3</v>
      </c>
      <c r="W332" s="5">
        <f t="shared" si="516"/>
        <v>0.10184211662700211</v>
      </c>
      <c r="X332" s="5">
        <f t="shared" si="517"/>
        <v>5.3130906513298971E-2</v>
      </c>
      <c r="Y332" s="5">
        <f t="shared" si="518"/>
        <v>1.3859164167138201E-2</v>
      </c>
      <c r="Z332" s="5">
        <f t="shared" si="519"/>
        <v>2.0878128879813513E-3</v>
      </c>
      <c r="AA332" s="5">
        <f t="shared" si="520"/>
        <v>3.9797579965087536E-3</v>
      </c>
      <c r="AB332" s="5">
        <f t="shared" si="521"/>
        <v>3.7930778667836359E-3</v>
      </c>
      <c r="AC332" s="5">
        <f t="shared" si="522"/>
        <v>1.4979610110666224E-4</v>
      </c>
      <c r="AD332" s="5">
        <f t="shared" si="523"/>
        <v>4.8532483485573361E-2</v>
      </c>
      <c r="AE332" s="5">
        <f t="shared" si="524"/>
        <v>2.5319336717777415E-2</v>
      </c>
      <c r="AF332" s="5">
        <f t="shared" si="525"/>
        <v>6.6045333536120599E-3</v>
      </c>
      <c r="AG332" s="5">
        <f t="shared" si="526"/>
        <v>1.1485256322781804E-3</v>
      </c>
      <c r="AH332" s="5">
        <f t="shared" si="527"/>
        <v>2.7230235152827468E-4</v>
      </c>
      <c r="AI332" s="5">
        <f t="shared" si="528"/>
        <v>5.1905870837428629E-4</v>
      </c>
      <c r="AJ332" s="5">
        <f t="shared" si="529"/>
        <v>4.9471101007221173E-4</v>
      </c>
      <c r="AK332" s="5">
        <f t="shared" si="530"/>
        <v>3.1433693278255006E-4</v>
      </c>
      <c r="AL332" s="5">
        <f t="shared" si="531"/>
        <v>5.9586160202396579E-6</v>
      </c>
      <c r="AM332" s="5">
        <f t="shared" si="532"/>
        <v>1.8502380204088946E-2</v>
      </c>
      <c r="AN332" s="5">
        <f t="shared" si="533"/>
        <v>9.6526689100285348E-3</v>
      </c>
      <c r="AO332" s="5">
        <f t="shared" si="534"/>
        <v>2.5178927267433511E-3</v>
      </c>
      <c r="AP332" s="5">
        <f t="shared" si="535"/>
        <v>4.3786050901082366E-4</v>
      </c>
      <c r="AQ332" s="5">
        <f t="shared" si="536"/>
        <v>5.7107821745604424E-5</v>
      </c>
      <c r="AR332" s="5">
        <f t="shared" si="537"/>
        <v>2.8411960123311747E-5</v>
      </c>
      <c r="AS332" s="5">
        <f t="shared" si="538"/>
        <v>5.4158457469129173E-5</v>
      </c>
      <c r="AT332" s="5">
        <f t="shared" si="539"/>
        <v>5.1618024640068062E-5</v>
      </c>
      <c r="AU332" s="5">
        <f t="shared" si="540"/>
        <v>3.2797837952473907E-5</v>
      </c>
      <c r="AV332" s="5">
        <f t="shared" si="541"/>
        <v>1.5629688202777557E-5</v>
      </c>
      <c r="AW332" s="5">
        <f t="shared" si="542"/>
        <v>1.6459922954506704E-7</v>
      </c>
      <c r="AX332" s="5">
        <f t="shared" si="543"/>
        <v>5.8781605059496748E-3</v>
      </c>
      <c r="AY332" s="5">
        <f t="shared" si="544"/>
        <v>3.0666290789656751E-3</v>
      </c>
      <c r="AZ332" s="5">
        <f t="shared" si="545"/>
        <v>7.9992830226728552E-4</v>
      </c>
      <c r="BA332" s="5">
        <f t="shared" si="546"/>
        <v>1.3910720257567961E-4</v>
      </c>
      <c r="BB332" s="5">
        <f t="shared" si="547"/>
        <v>1.8143013961611278E-5</v>
      </c>
      <c r="BC332" s="5">
        <f t="shared" si="548"/>
        <v>1.8930375969979934E-6</v>
      </c>
      <c r="BD332" s="5">
        <f t="shared" si="549"/>
        <v>2.470414086639632E-6</v>
      </c>
      <c r="BE332" s="5">
        <f t="shared" si="550"/>
        <v>4.7090667332252632E-6</v>
      </c>
      <c r="BF332" s="5">
        <f t="shared" si="551"/>
        <v>4.4881766214612038E-6</v>
      </c>
      <c r="BG332" s="5">
        <f t="shared" si="552"/>
        <v>2.8517652614412851E-6</v>
      </c>
      <c r="BH332" s="5">
        <f t="shared" si="553"/>
        <v>1.3589981732462849E-6</v>
      </c>
      <c r="BI332" s="5">
        <f t="shared" si="554"/>
        <v>5.1810043690716038E-7</v>
      </c>
      <c r="BJ332" s="8">
        <f t="shared" si="555"/>
        <v>0.70357908733324404</v>
      </c>
      <c r="BK332" s="8">
        <f t="shared" si="556"/>
        <v>0.20340176604712917</v>
      </c>
      <c r="BL332" s="8">
        <f t="shared" si="557"/>
        <v>9.0489486527372293E-2</v>
      </c>
      <c r="BM332" s="8">
        <f t="shared" si="558"/>
        <v>0.43405089059948493</v>
      </c>
      <c r="BN332" s="8">
        <f t="shared" si="559"/>
        <v>0.56244079771650568</v>
      </c>
    </row>
    <row r="333" spans="1:66" x14ac:dyDescent="0.25">
      <c r="A333" t="s">
        <v>13</v>
      </c>
      <c r="B333" t="s">
        <v>57</v>
      </c>
      <c r="C333" t="s">
        <v>248</v>
      </c>
      <c r="D333" t="s">
        <v>493</v>
      </c>
      <c r="E333">
        <f>VLOOKUP(A333,home!$A$2:$E$405,3,FALSE)</f>
        <v>1.6049382716049401</v>
      </c>
      <c r="F333">
        <f>VLOOKUP(B333,home!$B$2:$E$405,3,FALSE)</f>
        <v>0.62</v>
      </c>
      <c r="G333">
        <f>VLOOKUP(C333,away!$B$2:$E$405,4,FALSE)</f>
        <v>0.76</v>
      </c>
      <c r="H333">
        <f>VLOOKUP(A333,away!$A$2:$E$405,3,FALSE)</f>
        <v>1.38271604938272</v>
      </c>
      <c r="I333">
        <f>VLOOKUP(C333,away!$B$2:$E$405,3,FALSE)</f>
        <v>1.29</v>
      </c>
      <c r="J333">
        <f>VLOOKUP(B333,home!$B$2:$E$405,4,FALSE)</f>
        <v>1.06</v>
      </c>
      <c r="K333" s="3">
        <f t="shared" si="504"/>
        <v>0.75624691358024776</v>
      </c>
      <c r="L333" s="3">
        <f t="shared" si="505"/>
        <v>1.8907259259259315</v>
      </c>
      <c r="M333" s="5">
        <f t="shared" si="506"/>
        <v>7.0865409661621706E-2</v>
      </c>
      <c r="N333" s="5">
        <f t="shared" si="507"/>
        <v>5.3591747336201291E-2</v>
      </c>
      <c r="O333" s="5">
        <f t="shared" si="508"/>
        <v>0.13398706729859017</v>
      </c>
      <c r="P333" s="5">
        <f t="shared" si="509"/>
        <v>0.10132730610422777</v>
      </c>
      <c r="Q333" s="5">
        <f t="shared" si="510"/>
        <v>2.0264296758187344E-2</v>
      </c>
      <c r="R333" s="5">
        <f t="shared" si="511"/>
        <v>0.12666641094011352</v>
      </c>
      <c r="S333" s="5">
        <f t="shared" si="512"/>
        <v>3.622085517943549E-2</v>
      </c>
      <c r="T333" s="5">
        <f t="shared" si="513"/>
        <v>3.8314231251361623E-2</v>
      </c>
      <c r="U333" s="5">
        <f t="shared" si="514"/>
        <v>9.5791082327748189E-2</v>
      </c>
      <c r="V333" s="5">
        <f t="shared" si="515"/>
        <v>5.754510475324319E-3</v>
      </c>
      <c r="W333" s="5">
        <f t="shared" si="516"/>
        <v>5.1082706264178003E-3</v>
      </c>
      <c r="X333" s="5">
        <f t="shared" si="517"/>
        <v>9.6583397100140338E-3</v>
      </c>
      <c r="Y333" s="5">
        <f t="shared" si="518"/>
        <v>9.1306366455617405E-3</v>
      </c>
      <c r="Z333" s="5">
        <f t="shared" si="519"/>
        <v>7.9830489036153529E-2</v>
      </c>
      <c r="AA333" s="5">
        <f t="shared" si="520"/>
        <v>6.0371560943192917E-2</v>
      </c>
      <c r="AB333" s="5">
        <f t="shared" si="521"/>
        <v>2.2827903315655738E-2</v>
      </c>
      <c r="AC333" s="5">
        <f t="shared" si="522"/>
        <v>5.1425745578607181E-4</v>
      </c>
      <c r="AD333" s="5">
        <f t="shared" si="523"/>
        <v>9.6577847374027491E-4</v>
      </c>
      <c r="AE333" s="5">
        <f t="shared" si="524"/>
        <v>1.8260223990019145E-3</v>
      </c>
      <c r="AF333" s="5">
        <f t="shared" si="525"/>
        <v>1.7262539455571932E-3</v>
      </c>
      <c r="AG333" s="5">
        <f t="shared" si="526"/>
        <v>1.0879576965323052E-3</v>
      </c>
      <c r="AH333" s="5">
        <f t="shared" si="527"/>
        <v>3.7734393825000344E-2</v>
      </c>
      <c r="AI333" s="5">
        <f t="shared" si="528"/>
        <v>2.8536518865978071E-2</v>
      </c>
      <c r="AJ333" s="5">
        <f t="shared" si="529"/>
        <v>1.0790327158360213E-2</v>
      </c>
      <c r="AK333" s="5">
        <f t="shared" si="530"/>
        <v>2.7200505366770126E-3</v>
      </c>
      <c r="AL333" s="5">
        <f t="shared" si="531"/>
        <v>2.9412557064232554E-5</v>
      </c>
      <c r="AM333" s="5">
        <f t="shared" si="532"/>
        <v>1.4607339799366508E-4</v>
      </c>
      <c r="AN333" s="5">
        <f t="shared" si="533"/>
        <v>2.7618476067471957E-4</v>
      </c>
      <c r="AO333" s="5">
        <f t="shared" si="534"/>
        <v>2.6109484367667048E-4</v>
      </c>
      <c r="AP333" s="5">
        <f t="shared" si="535"/>
        <v>1.6455293002168634E-4</v>
      </c>
      <c r="AQ333" s="5">
        <f t="shared" si="536"/>
        <v>7.7781122744769514E-5</v>
      </c>
      <c r="AR333" s="5">
        <f t="shared" si="537"/>
        <v>1.4269079340805497E-2</v>
      </c>
      <c r="AS333" s="5">
        <f t="shared" si="538"/>
        <v>1.0790947211115834E-2</v>
      </c>
      <c r="AT333" s="5">
        <f t="shared" si="539"/>
        <v>4.0803102615068658E-3</v>
      </c>
      <c r="AU333" s="5">
        <f t="shared" si="540"/>
        <v>1.0285740139047937E-3</v>
      </c>
      <c r="AV333" s="5">
        <f t="shared" si="541"/>
        <v>1.9446398085108674E-4</v>
      </c>
      <c r="AW333" s="5">
        <f t="shared" si="542"/>
        <v>1.1682141883020451E-6</v>
      </c>
      <c r="AX333" s="5">
        <f t="shared" si="543"/>
        <v>1.8411259398148056E-5</v>
      </c>
      <c r="AY333" s="5">
        <f t="shared" si="544"/>
        <v>3.4810645473025995E-5</v>
      </c>
      <c r="AZ333" s="5">
        <f t="shared" si="545"/>
        <v>3.2908694947033212E-5</v>
      </c>
      <c r="BA333" s="5">
        <f t="shared" si="546"/>
        <v>2.0740440908247793E-5</v>
      </c>
      <c r="BB333" s="5">
        <f t="shared" si="547"/>
        <v>9.8036223350897227E-6</v>
      </c>
      <c r="BC333" s="5">
        <f t="shared" si="548"/>
        <v>3.7071925833881297E-6</v>
      </c>
      <c r="BD333" s="5">
        <f t="shared" si="549"/>
        <v>4.4964863747925105E-3</v>
      </c>
      <c r="BE333" s="5">
        <f t="shared" si="550"/>
        <v>3.4004539428924736E-3</v>
      </c>
      <c r="BF333" s="5">
        <f t="shared" si="551"/>
        <v>1.2857913995421085E-3</v>
      </c>
      <c r="BG333" s="5">
        <f t="shared" si="552"/>
        <v>3.2412525913724896E-4</v>
      </c>
      <c r="BH333" s="5">
        <f t="shared" si="553"/>
        <v>6.1279681708985628E-5</v>
      </c>
      <c r="BI333" s="5">
        <f t="shared" si="554"/>
        <v>9.268514031520069E-6</v>
      </c>
      <c r="BJ333" s="8">
        <f t="shared" si="555"/>
        <v>0.14271960375333198</v>
      </c>
      <c r="BK333" s="8">
        <f t="shared" si="556"/>
        <v>0.21474656207893264</v>
      </c>
      <c r="BL333" s="8">
        <f t="shared" si="557"/>
        <v>0.55936609519160507</v>
      </c>
      <c r="BM333" s="8">
        <f t="shared" si="558"/>
        <v>0.4899268695297968</v>
      </c>
      <c r="BN333" s="8">
        <f t="shared" si="559"/>
        <v>0.50670223809894177</v>
      </c>
    </row>
    <row r="334" spans="1:66" x14ac:dyDescent="0.25">
      <c r="A334" t="s">
        <v>13</v>
      </c>
      <c r="B334" t="s">
        <v>59</v>
      </c>
      <c r="C334" t="s">
        <v>251</v>
      </c>
      <c r="D334" t="s">
        <v>493</v>
      </c>
      <c r="E334">
        <f>VLOOKUP(A334,home!$A$2:$E$405,3,FALSE)</f>
        <v>1.6049382716049401</v>
      </c>
      <c r="F334">
        <f>VLOOKUP(B334,home!$B$2:$E$405,3,FALSE)</f>
        <v>1.2</v>
      </c>
      <c r="G334">
        <f>VLOOKUP(C334,away!$B$2:$E$405,4,FALSE)</f>
        <v>2.0099999999999998</v>
      </c>
      <c r="H334">
        <f>VLOOKUP(A334,away!$A$2:$E$405,3,FALSE)</f>
        <v>1.38271604938272</v>
      </c>
      <c r="I334">
        <f>VLOOKUP(C334,away!$B$2:$E$405,3,FALSE)</f>
        <v>0.43</v>
      </c>
      <c r="J334">
        <f>VLOOKUP(B334,home!$B$2:$E$405,4,FALSE)</f>
        <v>0.45</v>
      </c>
      <c r="K334" s="3">
        <f t="shared" si="504"/>
        <v>3.8711111111111149</v>
      </c>
      <c r="L334" s="3">
        <f t="shared" si="505"/>
        <v>0.26755555555555632</v>
      </c>
      <c r="M334" s="5">
        <f t="shared" si="506"/>
        <v>1.5944096133122688E-2</v>
      </c>
      <c r="N334" s="5">
        <f t="shared" si="507"/>
        <v>6.1721367697555013E-2</v>
      </c>
      <c r="O334" s="5">
        <f t="shared" si="508"/>
        <v>4.2659314987288383E-3</v>
      </c>
      <c r="P334" s="5">
        <f t="shared" si="509"/>
        <v>1.65138948239681E-2</v>
      </c>
      <c r="Q334" s="5">
        <f t="shared" si="510"/>
        <v>0.11946513614348991</v>
      </c>
      <c r="R334" s="5">
        <f t="shared" si="511"/>
        <v>5.7068683605217057E-4</v>
      </c>
      <c r="S334" s="5">
        <f t="shared" si="512"/>
        <v>4.2760141431057337E-3</v>
      </c>
      <c r="T334" s="5">
        <f t="shared" si="513"/>
        <v>3.1963560870391615E-2</v>
      </c>
      <c r="U334" s="5">
        <f t="shared" si="514"/>
        <v>2.2091921520064049E-3</v>
      </c>
      <c r="V334" s="5">
        <f t="shared" si="515"/>
        <v>4.9209191941275291E-4</v>
      </c>
      <c r="W334" s="5">
        <f t="shared" si="516"/>
        <v>0.15415427197182199</v>
      </c>
      <c r="X334" s="5">
        <f t="shared" si="517"/>
        <v>4.1244831878683157E-2</v>
      </c>
      <c r="Y334" s="5">
        <f t="shared" si="518"/>
        <v>5.5176419535482944E-3</v>
      </c>
      <c r="Z334" s="5">
        <f t="shared" si="519"/>
        <v>5.0896811156060386E-5</v>
      </c>
      <c r="AA334" s="5">
        <f t="shared" si="520"/>
        <v>1.9702721118634953E-4</v>
      </c>
      <c r="AB334" s="5">
        <f t="shared" si="521"/>
        <v>3.8135711320735687E-4</v>
      </c>
      <c r="AC334" s="5">
        <f t="shared" si="522"/>
        <v>3.1854871754163306E-5</v>
      </c>
      <c r="AD334" s="5">
        <f t="shared" si="523"/>
        <v>0.14918707876384121</v>
      </c>
      <c r="AE334" s="5">
        <f t="shared" si="524"/>
        <v>3.991583174037007E-2</v>
      </c>
      <c r="AF334" s="5">
        <f t="shared" si="525"/>
        <v>5.3398512683784103E-3</v>
      </c>
      <c r="AG334" s="5">
        <f t="shared" si="526"/>
        <v>4.7623562423167583E-4</v>
      </c>
      <c r="AH334" s="5">
        <f t="shared" si="527"/>
        <v>3.4044311462164941E-6</v>
      </c>
      <c r="AI334" s="5">
        <f t="shared" si="528"/>
        <v>1.317893123713142E-5</v>
      </c>
      <c r="AJ334" s="5">
        <f t="shared" si="529"/>
        <v>2.5508553572314392E-5</v>
      </c>
      <c r="AK334" s="5">
        <f t="shared" si="530"/>
        <v>3.2915481720719798E-5</v>
      </c>
      <c r="AL334" s="5">
        <f t="shared" si="531"/>
        <v>1.3197311340500992E-6</v>
      </c>
      <c r="AM334" s="5">
        <f t="shared" si="532"/>
        <v>0.11550395164738295</v>
      </c>
      <c r="AN334" s="5">
        <f t="shared" si="533"/>
        <v>3.0903723951877658E-2</v>
      </c>
      <c r="AO334" s="5">
        <f t="shared" si="534"/>
        <v>4.1342315153400887E-3</v>
      </c>
      <c r="AP334" s="5">
        <f t="shared" si="535"/>
        <v>3.6871220329403562E-4</v>
      </c>
      <c r="AQ334" s="5">
        <f t="shared" si="536"/>
        <v>2.4662749598112235E-5</v>
      </c>
      <c r="AR334" s="5">
        <f t="shared" si="537"/>
        <v>1.8217489333531878E-7</v>
      </c>
      <c r="AS334" s="5">
        <f t="shared" si="538"/>
        <v>7.0521925375583482E-7</v>
      </c>
      <c r="AT334" s="5">
        <f t="shared" si="539"/>
        <v>1.3649910444918504E-6</v>
      </c>
      <c r="AU334" s="5">
        <f t="shared" si="540"/>
        <v>1.7613439996331898E-6</v>
      </c>
      <c r="AV334" s="5">
        <f t="shared" si="541"/>
        <v>1.7045895818672332E-6</v>
      </c>
      <c r="AW334" s="5">
        <f t="shared" si="542"/>
        <v>3.7969298342392234E-8</v>
      </c>
      <c r="AX334" s="5">
        <f t="shared" si="543"/>
        <v>7.4521438433237469E-2</v>
      </c>
      <c r="AY334" s="5">
        <f t="shared" si="544"/>
        <v>1.9938624860804038E-2</v>
      </c>
      <c r="AZ334" s="5">
        <f t="shared" si="545"/>
        <v>2.6673449258231251E-3</v>
      </c>
      <c r="BA334" s="5">
        <f t="shared" si="546"/>
        <v>2.3788765116230007E-4</v>
      </c>
      <c r="BB334" s="5">
        <f t="shared" si="547"/>
        <v>1.5912040666633898E-5</v>
      </c>
      <c r="BC334" s="5">
        <f t="shared" si="548"/>
        <v>8.5147097611676792E-7</v>
      </c>
      <c r="BD334" s="5">
        <f t="shared" si="549"/>
        <v>8.123650799100896E-9</v>
      </c>
      <c r="BE334" s="5">
        <f t="shared" si="550"/>
        <v>3.1447554871186173E-8</v>
      </c>
      <c r="BF334" s="5">
        <f t="shared" si="551"/>
        <v>6.0868489539562621E-8</v>
      </c>
      <c r="BG334" s="5">
        <f t="shared" si="552"/>
        <v>7.8542895391050528E-8</v>
      </c>
      <c r="BH334" s="5">
        <f t="shared" si="553"/>
        <v>7.6012068761783423E-8</v>
      </c>
      <c r="BI334" s="5">
        <f t="shared" si="554"/>
        <v>5.8850232792456373E-8</v>
      </c>
      <c r="BJ334" s="8">
        <f t="shared" si="555"/>
        <v>0.85730314936247398</v>
      </c>
      <c r="BK334" s="8">
        <f t="shared" si="556"/>
        <v>5.7197896483301522E-2</v>
      </c>
      <c r="BL334" s="8">
        <f t="shared" si="557"/>
        <v>7.7052343725227401E-3</v>
      </c>
      <c r="BM334" s="8">
        <f t="shared" si="558"/>
        <v>0.68383747700503184</v>
      </c>
      <c r="BN334" s="8">
        <f t="shared" si="559"/>
        <v>0.21848111313291671</v>
      </c>
    </row>
    <row r="335" spans="1:66" x14ac:dyDescent="0.25">
      <c r="A335" t="s">
        <v>13</v>
      </c>
      <c r="B335" t="s">
        <v>51</v>
      </c>
      <c r="C335" t="s">
        <v>54</v>
      </c>
      <c r="D335" t="s">
        <v>493</v>
      </c>
      <c r="E335">
        <f>VLOOKUP(A335,home!$A$2:$E$405,3,FALSE)</f>
        <v>1.6049382716049401</v>
      </c>
      <c r="F335">
        <f>VLOOKUP(B335,home!$B$2:$E$405,3,FALSE)</f>
        <v>1.34</v>
      </c>
      <c r="G335">
        <f>VLOOKUP(C335,away!$B$2:$E$405,4,FALSE)</f>
        <v>0.98</v>
      </c>
      <c r="H335">
        <f>VLOOKUP(A335,away!$A$2:$E$405,3,FALSE)</f>
        <v>1.38271604938272</v>
      </c>
      <c r="I335">
        <f>VLOOKUP(C335,away!$B$2:$E$405,3,FALSE)</f>
        <v>0.71</v>
      </c>
      <c r="J335">
        <f>VLOOKUP(B335,home!$B$2:$E$405,4,FALSE)</f>
        <v>0.89</v>
      </c>
      <c r="K335" s="3">
        <f t="shared" si="504"/>
        <v>2.1076049382716073</v>
      </c>
      <c r="L335" s="3">
        <f t="shared" si="505"/>
        <v>0.87373827160494077</v>
      </c>
      <c r="M335" s="5">
        <f t="shared" si="506"/>
        <v>5.072465422882446E-2</v>
      </c>
      <c r="N335" s="5">
        <f t="shared" si="507"/>
        <v>0.1069075317447902</v>
      </c>
      <c r="O335" s="5">
        <f t="shared" si="508"/>
        <v>4.4320071713651328E-2</v>
      </c>
      <c r="P335" s="5">
        <f t="shared" si="509"/>
        <v>9.3409202008243319E-2</v>
      </c>
      <c r="Q335" s="5">
        <f t="shared" si="510"/>
        <v>0.11265942092187425</v>
      </c>
      <c r="R335" s="5">
        <f t="shared" si="511"/>
        <v>1.936207142824637E-2</v>
      </c>
      <c r="S335" s="5">
        <f t="shared" si="512"/>
        <v>4.300314685466422E-2</v>
      </c>
      <c r="T335" s="5">
        <f t="shared" si="513"/>
        <v>9.8434847716291907E-2</v>
      </c>
      <c r="U335" s="5">
        <f t="shared" si="514"/>
        <v>4.0807597357339638E-2</v>
      </c>
      <c r="V335" s="5">
        <f t="shared" si="515"/>
        <v>8.7988982272294743E-3</v>
      </c>
      <c r="W335" s="5">
        <f t="shared" si="516"/>
        <v>7.914718395925395E-2</v>
      </c>
      <c r="X335" s="5">
        <f t="shared" si="517"/>
        <v>6.9153923714956836E-2</v>
      </c>
      <c r="Y335" s="5">
        <f t="shared" si="518"/>
        <v>3.021121489070315E-2</v>
      </c>
      <c r="Z335" s="5">
        <f t="shared" si="519"/>
        <v>5.6391276081357968E-3</v>
      </c>
      <c r="AA335" s="5">
        <f t="shared" si="520"/>
        <v>1.1885053194450762E-2</v>
      </c>
      <c r="AB335" s="5">
        <f t="shared" si="521"/>
        <v>1.2524498402122587E-2</v>
      </c>
      <c r="AC335" s="5">
        <f t="shared" si="522"/>
        <v>1.0126954959731953E-3</v>
      </c>
      <c r="AD335" s="5">
        <f t="shared" si="523"/>
        <v>4.1702748940703721E-2</v>
      </c>
      <c r="AE335" s="5">
        <f t="shared" si="524"/>
        <v>3.6437287780625244E-2</v>
      </c>
      <c r="AF335" s="5">
        <f t="shared" si="525"/>
        <v>1.5918326423707663E-2</v>
      </c>
      <c r="AG335" s="5">
        <f t="shared" si="526"/>
        <v>4.6361503387645307E-3</v>
      </c>
      <c r="AH335" s="5">
        <f t="shared" si="527"/>
        <v>1.2317804024230684E-3</v>
      </c>
      <c r="AI335" s="5">
        <f t="shared" si="528"/>
        <v>2.5961064590130467E-3</v>
      </c>
      <c r="AJ335" s="5">
        <f t="shared" si="529"/>
        <v>2.7357833966473572E-3</v>
      </c>
      <c r="AK335" s="5">
        <f t="shared" si="530"/>
        <v>1.9219835322718142E-3</v>
      </c>
      <c r="AL335" s="5">
        <f t="shared" si="531"/>
        <v>7.4594951582691697E-5</v>
      </c>
      <c r="AM335" s="5">
        <f t="shared" si="532"/>
        <v>1.7578583921385654E-2</v>
      </c>
      <c r="AN335" s="5">
        <f t="shared" si="533"/>
        <v>1.5359081532733901E-2</v>
      </c>
      <c r="AO335" s="5">
        <f t="shared" si="534"/>
        <v>6.7099086759251411E-3</v>
      </c>
      <c r="AP335" s="5">
        <f t="shared" si="535"/>
        <v>1.9542346697099433E-3</v>
      </c>
      <c r="AQ335" s="5">
        <f t="shared" si="536"/>
        <v>4.2687240565570441E-4</v>
      </c>
      <c r="AR335" s="5">
        <f t="shared" si="537"/>
        <v>2.1525073596199415E-4</v>
      </c>
      <c r="AS335" s="5">
        <f t="shared" si="538"/>
        <v>4.5366351408009673E-4</v>
      </c>
      <c r="AT335" s="5">
        <f t="shared" si="539"/>
        <v>4.7807173129443142E-4</v>
      </c>
      <c r="AU335" s="5">
        <f t="shared" si="540"/>
        <v>3.3586211390806693E-4</v>
      </c>
      <c r="AV335" s="5">
        <f t="shared" si="541"/>
        <v>1.7696616246274565E-4</v>
      </c>
      <c r="AW335" s="5">
        <f t="shared" si="542"/>
        <v>3.8157288201457791E-6</v>
      </c>
      <c r="AX335" s="5">
        <f t="shared" si="543"/>
        <v>6.1747850467557151E-3</v>
      </c>
      <c r="AY335" s="5">
        <f t="shared" si="544"/>
        <v>5.3951460142843714E-3</v>
      </c>
      <c r="AZ335" s="5">
        <f t="shared" si="545"/>
        <v>2.3569727767885555E-3</v>
      </c>
      <c r="BA335" s="5">
        <f t="shared" si="546"/>
        <v>6.8645910673704352E-4</v>
      </c>
      <c r="BB335" s="5">
        <f t="shared" si="547"/>
        <v>1.4994639836197397E-4</v>
      </c>
      <c r="BC335" s="5">
        <f t="shared" si="548"/>
        <v>2.6202781387635423E-5</v>
      </c>
      <c r="BD335" s="5">
        <f t="shared" si="549"/>
        <v>3.1345467666854019E-5</v>
      </c>
      <c r="BE335" s="5">
        <f t="shared" si="550"/>
        <v>6.6063862447094529E-5</v>
      </c>
      <c r="BF335" s="5">
        <f t="shared" si="551"/>
        <v>6.9618261367396323E-5</v>
      </c>
      <c r="BG335" s="5">
        <f t="shared" si="552"/>
        <v>4.8909263817269329E-5</v>
      </c>
      <c r="BH335" s="5">
        <f t="shared" si="553"/>
        <v>2.5770351487126411E-5</v>
      </c>
      <c r="BI335" s="5">
        <f t="shared" si="554"/>
        <v>1.0862744011052542E-5</v>
      </c>
      <c r="BJ335" s="8">
        <f t="shared" si="555"/>
        <v>0.65202682976139714</v>
      </c>
      <c r="BK335" s="8">
        <f t="shared" si="556"/>
        <v>0.20241833778080173</v>
      </c>
      <c r="BL335" s="8">
        <f t="shared" si="557"/>
        <v>0.13929733009467007</v>
      </c>
      <c r="BM335" s="8">
        <f t="shared" si="558"/>
        <v>0.56660734291391057</v>
      </c>
      <c r="BN335" s="8">
        <f t="shared" si="559"/>
        <v>0.42738295204562993</v>
      </c>
    </row>
    <row r="336" spans="1:66" x14ac:dyDescent="0.25">
      <c r="A336" t="s">
        <v>16</v>
      </c>
      <c r="B336" t="s">
        <v>253</v>
      </c>
      <c r="C336" t="s">
        <v>65</v>
      </c>
      <c r="D336" t="s">
        <v>493</v>
      </c>
      <c r="E336">
        <f>VLOOKUP(A336,home!$A$2:$E$405,3,FALSE)</f>
        <v>1.55</v>
      </c>
      <c r="F336">
        <f>VLOOKUP(B336,home!$B$2:$E$405,3,FALSE)</f>
        <v>0.88</v>
      </c>
      <c r="G336">
        <f>VLOOKUP(C336,away!$B$2:$E$405,4,FALSE)</f>
        <v>1.01</v>
      </c>
      <c r="H336">
        <f>VLOOKUP(A336,away!$A$2:$E$405,3,FALSE)</f>
        <v>1.25416666666667</v>
      </c>
      <c r="I336">
        <f>VLOOKUP(C336,away!$B$2:$E$405,3,FALSE)</f>
        <v>0.6</v>
      </c>
      <c r="J336">
        <f>VLOOKUP(B336,home!$B$2:$E$405,4,FALSE)</f>
        <v>1.08</v>
      </c>
      <c r="K336" s="3">
        <f t="shared" si="504"/>
        <v>1.3776400000000002</v>
      </c>
      <c r="L336" s="3">
        <f t="shared" si="505"/>
        <v>0.8127000000000022</v>
      </c>
      <c r="M336" s="5">
        <f t="shared" si="506"/>
        <v>0.11187870339085372</v>
      </c>
      <c r="N336" s="5">
        <f t="shared" si="507"/>
        <v>0.15412857693937573</v>
      </c>
      <c r="O336" s="5">
        <f t="shared" si="508"/>
        <v>9.0923822245747063E-2</v>
      </c>
      <c r="P336" s="5">
        <f t="shared" si="509"/>
        <v>0.12526029447863099</v>
      </c>
      <c r="Q336" s="5">
        <f t="shared" si="510"/>
        <v>0.10616684636738083</v>
      </c>
      <c r="R336" s="5">
        <f t="shared" si="511"/>
        <v>3.6946895169559422E-2</v>
      </c>
      <c r="S336" s="5">
        <f t="shared" si="512"/>
        <v>3.5060607821979943E-2</v>
      </c>
      <c r="T336" s="5">
        <f t="shared" si="513"/>
        <v>8.6281796042770614E-2</v>
      </c>
      <c r="U336" s="5">
        <f t="shared" si="514"/>
        <v>5.0899520661391848E-2</v>
      </c>
      <c r="V336" s="5">
        <f t="shared" si="515"/>
        <v>4.3615708871164944E-3</v>
      </c>
      <c r="W336" s="5">
        <f t="shared" si="516"/>
        <v>4.8753231409852847E-2</v>
      </c>
      <c r="X336" s="5">
        <f t="shared" si="517"/>
        <v>3.9621751166787511E-2</v>
      </c>
      <c r="Y336" s="5">
        <f t="shared" si="518"/>
        <v>1.6100298586624151E-2</v>
      </c>
      <c r="Z336" s="5">
        <f t="shared" si="519"/>
        <v>1.0008913901433674E-2</v>
      </c>
      <c r="AA336" s="5">
        <f t="shared" si="520"/>
        <v>1.3788680147171087E-2</v>
      </c>
      <c r="AB336" s="5">
        <f t="shared" si="521"/>
        <v>9.49791865897439E-3</v>
      </c>
      <c r="AC336" s="5">
        <f t="shared" si="522"/>
        <v>3.0520311124417006E-4</v>
      </c>
      <c r="AD336" s="5">
        <f t="shared" si="523"/>
        <v>1.6791100429867419E-2</v>
      </c>
      <c r="AE336" s="5">
        <f t="shared" si="524"/>
        <v>1.3646127319353288E-2</v>
      </c>
      <c r="AF336" s="5">
        <f t="shared" si="525"/>
        <v>5.5451038362192241E-3</v>
      </c>
      <c r="AG336" s="5">
        <f t="shared" si="526"/>
        <v>1.5021686292317918E-3</v>
      </c>
      <c r="AH336" s="5">
        <f t="shared" si="527"/>
        <v>2.0335610819237917E-3</v>
      </c>
      <c r="AI336" s="5">
        <f t="shared" si="528"/>
        <v>2.8015150889014926E-3</v>
      </c>
      <c r="AJ336" s="5">
        <f t="shared" si="529"/>
        <v>1.9297396235371266E-3</v>
      </c>
      <c r="AK336" s="5">
        <f t="shared" si="530"/>
        <v>8.8616216498989589E-4</v>
      </c>
      <c r="AL336" s="5">
        <f t="shared" si="531"/>
        <v>1.3668314140782042E-5</v>
      </c>
      <c r="AM336" s="5">
        <f t="shared" si="532"/>
        <v>4.626418319240511E-3</v>
      </c>
      <c r="AN336" s="5">
        <f t="shared" si="533"/>
        <v>3.7598901680467732E-3</v>
      </c>
      <c r="AO336" s="5">
        <f t="shared" si="534"/>
        <v>1.5278313697858108E-3</v>
      </c>
      <c r="AP336" s="5">
        <f t="shared" si="535"/>
        <v>4.138895180749772E-4</v>
      </c>
      <c r="AQ336" s="5">
        <f t="shared" si="536"/>
        <v>8.4092002834883702E-5</v>
      </c>
      <c r="AR336" s="5">
        <f t="shared" si="537"/>
        <v>3.3053501825589421E-4</v>
      </c>
      <c r="AS336" s="5">
        <f t="shared" si="538"/>
        <v>4.5535826255005011E-4</v>
      </c>
      <c r="AT336" s="5">
        <f t="shared" si="539"/>
        <v>3.1365987840972559E-4</v>
      </c>
      <c r="AU336" s="5">
        <f t="shared" si="540"/>
        <v>1.4403679829745817E-4</v>
      </c>
      <c r="AV336" s="5">
        <f t="shared" si="541"/>
        <v>4.9607713701627563E-5</v>
      </c>
      <c r="AW336" s="5">
        <f t="shared" si="542"/>
        <v>4.2508761781237584E-7</v>
      </c>
      <c r="AX336" s="5">
        <f t="shared" si="543"/>
        <v>1.0622564888864165E-3</v>
      </c>
      <c r="AY336" s="5">
        <f t="shared" si="544"/>
        <v>8.6329584851799288E-4</v>
      </c>
      <c r="AZ336" s="5">
        <f t="shared" si="545"/>
        <v>3.5080026804528743E-4</v>
      </c>
      <c r="BA336" s="5">
        <f t="shared" si="546"/>
        <v>9.5031792613468611E-5</v>
      </c>
      <c r="BB336" s="5">
        <f t="shared" si="547"/>
        <v>1.9308084464241532E-5</v>
      </c>
      <c r="BC336" s="5">
        <f t="shared" si="548"/>
        <v>3.1383360488178289E-6</v>
      </c>
      <c r="BD336" s="5">
        <f t="shared" si="549"/>
        <v>4.4770968222760959E-5</v>
      </c>
      <c r="BE336" s="5">
        <f t="shared" si="550"/>
        <v>6.1678276662404413E-5</v>
      </c>
      <c r="BF336" s="5">
        <f t="shared" si="551"/>
        <v>4.2485230530597423E-5</v>
      </c>
      <c r="BG336" s="5">
        <f t="shared" si="552"/>
        <v>1.9509784329390747E-5</v>
      </c>
      <c r="BH336" s="5">
        <f t="shared" si="553"/>
        <v>6.7193648208854673E-6</v>
      </c>
      <c r="BI336" s="5">
        <f t="shared" si="554"/>
        <v>1.8513731503689313E-6</v>
      </c>
      <c r="BJ336" s="8">
        <f t="shared" si="555"/>
        <v>0.50134295292402253</v>
      </c>
      <c r="BK336" s="8">
        <f t="shared" si="556"/>
        <v>0.27774334385248411</v>
      </c>
      <c r="BL336" s="8">
        <f t="shared" si="557"/>
        <v>0.2111780275111273</v>
      </c>
      <c r="BM336" s="8">
        <f t="shared" si="558"/>
        <v>0.37410522883661967</v>
      </c>
      <c r="BN336" s="8">
        <f t="shared" si="559"/>
        <v>0.62530513859154779</v>
      </c>
    </row>
    <row r="337" spans="1:66" x14ac:dyDescent="0.25">
      <c r="A337" t="s">
        <v>16</v>
      </c>
      <c r="B337" t="s">
        <v>257</v>
      </c>
      <c r="C337" t="s">
        <v>66</v>
      </c>
      <c r="D337" t="s">
        <v>493</v>
      </c>
      <c r="E337">
        <f>VLOOKUP(A337,home!$A$2:$E$405,3,FALSE)</f>
        <v>1.55</v>
      </c>
      <c r="F337">
        <f>VLOOKUP(B337,home!$B$2:$E$405,3,FALSE)</f>
        <v>0.97</v>
      </c>
      <c r="G337">
        <f>VLOOKUP(C337,away!$B$2:$E$405,4,FALSE)</f>
        <v>0.97</v>
      </c>
      <c r="H337">
        <f>VLOOKUP(A337,away!$A$2:$E$405,3,FALSE)</f>
        <v>1.25416666666667</v>
      </c>
      <c r="I337">
        <f>VLOOKUP(C337,away!$B$2:$E$405,3,FALSE)</f>
        <v>0.78</v>
      </c>
      <c r="J337">
        <f>VLOOKUP(B337,home!$B$2:$E$405,4,FALSE)</f>
        <v>1.03</v>
      </c>
      <c r="K337" s="3">
        <f t="shared" si="504"/>
        <v>1.4583950000000001</v>
      </c>
      <c r="L337" s="3">
        <f t="shared" si="505"/>
        <v>1.0075975000000028</v>
      </c>
      <c r="M337" s="5">
        <f t="shared" si="506"/>
        <v>8.4924512951042821E-2</v>
      </c>
      <c r="N337" s="5">
        <f t="shared" si="507"/>
        <v>0.12385348506523608</v>
      </c>
      <c r="O337" s="5">
        <f t="shared" si="508"/>
        <v>8.5569726938188595E-2</v>
      </c>
      <c r="P337" s="5">
        <f t="shared" si="509"/>
        <v>0.12479446191801954</v>
      </c>
      <c r="Q337" s="5">
        <f t="shared" si="510"/>
        <v>9.0313651675857531E-2</v>
      </c>
      <c r="R337" s="5">
        <f t="shared" si="511"/>
        <v>4.3109921469300851E-2</v>
      </c>
      <c r="S337" s="5">
        <f t="shared" si="512"/>
        <v>4.5845590349119579E-2</v>
      </c>
      <c r="T337" s="5">
        <f t="shared" si="513"/>
        <v>9.0999809644465093E-2</v>
      </c>
      <c r="U337" s="5">
        <f t="shared" si="514"/>
        <v>6.2871293921221011E-2</v>
      </c>
      <c r="V337" s="5">
        <f t="shared" si="515"/>
        <v>7.4854395589730952E-3</v>
      </c>
      <c r="W337" s="5">
        <f t="shared" si="516"/>
        <v>4.3904326011937403E-2</v>
      </c>
      <c r="X337" s="5">
        <f t="shared" si="517"/>
        <v>4.4237889128813213E-2</v>
      </c>
      <c r="Y337" s="5">
        <f t="shared" si="518"/>
        <v>2.2286993245734747E-2</v>
      </c>
      <c r="Z337" s="5">
        <f t="shared" si="519"/>
        <v>1.4479149699221334E-2</v>
      </c>
      <c r="AA337" s="5">
        <f t="shared" si="520"/>
        <v>2.1116319525595898E-2</v>
      </c>
      <c r="AB337" s="5">
        <f t="shared" si="521"/>
        <v>1.5397967407265721E-2</v>
      </c>
      <c r="AC337" s="5">
        <f t="shared" si="522"/>
        <v>6.874792164840096E-4</v>
      </c>
      <c r="AD337" s="5">
        <f t="shared" si="523"/>
        <v>1.6007462383544859E-2</v>
      </c>
      <c r="AE337" s="5">
        <f t="shared" si="524"/>
        <v>1.6129079079003884E-2</v>
      </c>
      <c r="AF337" s="5">
        <f t="shared" si="525"/>
        <v>8.1258098786533301E-3</v>
      </c>
      <c r="AG337" s="5">
        <f t="shared" si="526"/>
        <v>2.7291819064021415E-3</v>
      </c>
      <c r="AH337" s="5">
        <f t="shared" si="527"/>
        <v>3.6472887597653009E-3</v>
      </c>
      <c r="AI337" s="5">
        <f t="shared" si="528"/>
        <v>5.3191876907979158E-3</v>
      </c>
      <c r="AJ337" s="5">
        <f t="shared" si="529"/>
        <v>3.8787383661606149E-3</v>
      </c>
      <c r="AK337" s="5">
        <f t="shared" si="530"/>
        <v>1.885577546505603E-3</v>
      </c>
      <c r="AL337" s="5">
        <f t="shared" si="531"/>
        <v>4.0409345155927764E-5</v>
      </c>
      <c r="AM337" s="5">
        <f t="shared" si="532"/>
        <v>4.6690406205699793E-3</v>
      </c>
      <c r="AN337" s="5">
        <f t="shared" si="533"/>
        <v>4.7045136566847721E-3</v>
      </c>
      <c r="AO337" s="5">
        <f t="shared" si="534"/>
        <v>2.3701280995957236E-3</v>
      </c>
      <c r="AP337" s="5">
        <f t="shared" si="535"/>
        <v>7.960450492774698E-4</v>
      </c>
      <c r="AQ337" s="5">
        <f t="shared" si="536"/>
        <v>2.0052325038483933E-4</v>
      </c>
      <c r="AR337" s="5">
        <f t="shared" si="537"/>
        <v>7.3499980722352594E-4</v>
      </c>
      <c r="AS337" s="5">
        <f t="shared" si="538"/>
        <v>1.0719200438557542E-3</v>
      </c>
      <c r="AT337" s="5">
        <f t="shared" si="539"/>
        <v>7.8164141617950657E-4</v>
      </c>
      <c r="AU337" s="5">
        <f t="shared" si="540"/>
        <v>3.7998064438303709E-4</v>
      </c>
      <c r="AV337" s="5">
        <f t="shared" si="541"/>
        <v>1.3854046796624983E-4</v>
      </c>
      <c r="AW337" s="5">
        <f t="shared" si="542"/>
        <v>1.6494591327047236E-6</v>
      </c>
      <c r="AX337" s="5">
        <f t="shared" si="543"/>
        <v>1.1348842493060258E-3</v>
      </c>
      <c r="AY337" s="5">
        <f t="shared" si="544"/>
        <v>1.1435065323901314E-3</v>
      </c>
      <c r="AZ337" s="5">
        <f t="shared" si="545"/>
        <v>5.7609716163498418E-4</v>
      </c>
      <c r="BA337" s="5">
        <f t="shared" si="546"/>
        <v>1.9349135327350261E-4</v>
      </c>
      <c r="BB337" s="5">
        <f t="shared" si="547"/>
        <v>4.8740350957499625E-5</v>
      </c>
      <c r="BC337" s="5">
        <f t="shared" si="548"/>
        <v>9.8221311547798773E-6</v>
      </c>
      <c r="BD337" s="5">
        <f t="shared" si="549"/>
        <v>1.2343066137648475E-4</v>
      </c>
      <c r="BE337" s="5">
        <f t="shared" si="550"/>
        <v>1.8001065939815848E-4</v>
      </c>
      <c r="BF337" s="5">
        <f t="shared" si="551"/>
        <v>1.3126332280648871E-4</v>
      </c>
      <c r="BG337" s="5">
        <f t="shared" si="552"/>
        <v>6.3811257888123023E-5</v>
      </c>
      <c r="BH337" s="5">
        <f t="shared" si="553"/>
        <v>2.3265504861937289E-5</v>
      </c>
      <c r="BI337" s="5">
        <f t="shared" si="554"/>
        <v>6.7860591926250039E-6</v>
      </c>
      <c r="BJ337" s="8">
        <f t="shared" si="555"/>
        <v>0.47443448047487807</v>
      </c>
      <c r="BK337" s="8">
        <f t="shared" si="556"/>
        <v>0.26492139987118507</v>
      </c>
      <c r="BL337" s="8">
        <f t="shared" si="557"/>
        <v>0.24643167146993342</v>
      </c>
      <c r="BM337" s="8">
        <f t="shared" si="558"/>
        <v>0.44655908442431502</v>
      </c>
      <c r="BN337" s="8">
        <f t="shared" si="559"/>
        <v>0.55256576001764535</v>
      </c>
    </row>
    <row r="338" spans="1:66" x14ac:dyDescent="0.25">
      <c r="A338" t="s">
        <v>69</v>
      </c>
      <c r="B338" t="s">
        <v>72</v>
      </c>
      <c r="C338" t="s">
        <v>77</v>
      </c>
      <c r="D338" t="s">
        <v>493</v>
      </c>
      <c r="E338">
        <f>VLOOKUP(A338,home!$A$2:$E$405,3,FALSE)</f>
        <v>1.34</v>
      </c>
      <c r="F338">
        <f>VLOOKUP(B338,home!$B$2:$E$405,3,FALSE)</f>
        <v>1.04</v>
      </c>
      <c r="G338">
        <f>VLOOKUP(C338,away!$B$2:$E$405,4,FALSE)</f>
        <v>0.7</v>
      </c>
      <c r="H338">
        <f>VLOOKUP(A338,away!$A$2:$E$405,3,FALSE)</f>
        <v>1.31666666666667</v>
      </c>
      <c r="I338">
        <f>VLOOKUP(C338,away!$B$2:$E$405,3,FALSE)</f>
        <v>0.95</v>
      </c>
      <c r="J338">
        <f>VLOOKUP(B338,home!$B$2:$E$405,4,FALSE)</f>
        <v>0.91</v>
      </c>
      <c r="K338" s="3">
        <f t="shared" si="504"/>
        <v>0.97552000000000005</v>
      </c>
      <c r="L338" s="3">
        <f t="shared" si="505"/>
        <v>1.138258333333336</v>
      </c>
      <c r="M338" s="5">
        <f t="shared" si="506"/>
        <v>0.12078075327931435</v>
      </c>
      <c r="N338" s="5">
        <f t="shared" si="507"/>
        <v>0.11782404043903676</v>
      </c>
      <c r="O338" s="5">
        <f t="shared" si="508"/>
        <v>0.13747969892645723</v>
      </c>
      <c r="P338" s="5">
        <f t="shared" si="509"/>
        <v>0.13411419589673759</v>
      </c>
      <c r="Q338" s="5">
        <f t="shared" si="510"/>
        <v>5.7469853964544564E-2</v>
      </c>
      <c r="R338" s="5">
        <f t="shared" si="511"/>
        <v>7.8243706483599018E-2</v>
      </c>
      <c r="S338" s="5">
        <f t="shared" si="512"/>
        <v>3.7229891875721961E-2</v>
      </c>
      <c r="T338" s="5">
        <f t="shared" si="513"/>
        <v>6.5415540190592716E-2</v>
      </c>
      <c r="U338" s="5">
        <f t="shared" si="514"/>
        <v>7.6328300548880526E-2</v>
      </c>
      <c r="V338" s="5">
        <f t="shared" si="515"/>
        <v>4.5933155524172722E-3</v>
      </c>
      <c r="W338" s="5">
        <f t="shared" si="516"/>
        <v>1.8687663979830842E-2</v>
      </c>
      <c r="X338" s="5">
        <f t="shared" si="517"/>
        <v>2.1271389255575673E-2</v>
      </c>
      <c r="Y338" s="5">
        <f t="shared" si="518"/>
        <v>1.2106168040868098E-2</v>
      </c>
      <c r="Z338" s="5">
        <f t="shared" si="519"/>
        <v>2.9687183645281379E-2</v>
      </c>
      <c r="AA338" s="5">
        <f t="shared" si="520"/>
        <v>2.8960441389644896E-2</v>
      </c>
      <c r="AB338" s="5">
        <f t="shared" si="521"/>
        <v>1.4125744892213191E-2</v>
      </c>
      <c r="AC338" s="5">
        <f t="shared" si="522"/>
        <v>3.1877431062412827E-4</v>
      </c>
      <c r="AD338" s="5">
        <f t="shared" si="523"/>
        <v>4.5575474914011449E-3</v>
      </c>
      <c r="AE338" s="5">
        <f t="shared" si="524"/>
        <v>5.1876664116497946E-3</v>
      </c>
      <c r="AF338" s="5">
        <f t="shared" si="525"/>
        <v>2.9524522618069116E-3</v>
      </c>
      <c r="AG338" s="5">
        <f t="shared" si="526"/>
        <v>1.1202177969235243E-3</v>
      </c>
      <c r="AH338" s="5">
        <f t="shared" si="527"/>
        <v>8.4479210443596693E-3</v>
      </c>
      <c r="AI338" s="5">
        <f t="shared" si="528"/>
        <v>8.2411159371937447E-3</v>
      </c>
      <c r="AJ338" s="5">
        <f t="shared" si="529"/>
        <v>4.0196867095256212E-3</v>
      </c>
      <c r="AK338" s="5">
        <f t="shared" si="530"/>
        <v>1.3070949262921447E-3</v>
      </c>
      <c r="AL338" s="5">
        <f t="shared" si="531"/>
        <v>1.4158600333622446E-5</v>
      </c>
      <c r="AM338" s="5">
        <f t="shared" si="532"/>
        <v>8.8919574576232913E-4</v>
      </c>
      <c r="AN338" s="5">
        <f t="shared" si="533"/>
        <v>1.0121344675785217E-3</v>
      </c>
      <c r="AO338" s="5">
        <f t="shared" si="534"/>
        <v>5.7603524608757569E-4</v>
      </c>
      <c r="AP338" s="5">
        <f t="shared" si="535"/>
        <v>2.1855897305096729E-4</v>
      </c>
      <c r="AQ338" s="5">
        <f t="shared" si="536"/>
        <v>6.2194143100009931E-5</v>
      </c>
      <c r="AR338" s="5">
        <f t="shared" si="537"/>
        <v>1.9231833056168885E-3</v>
      </c>
      <c r="AS338" s="5">
        <f t="shared" si="538"/>
        <v>1.8761037782953874E-3</v>
      </c>
      <c r="AT338" s="5">
        <f t="shared" si="539"/>
        <v>9.1508837890135809E-4</v>
      </c>
      <c r="AU338" s="5">
        <f t="shared" si="540"/>
        <v>2.9756233846195098E-4</v>
      </c>
      <c r="AV338" s="5">
        <f t="shared" si="541"/>
        <v>7.2569503104100605E-5</v>
      </c>
      <c r="AW338" s="5">
        <f t="shared" si="542"/>
        <v>4.3671171091486838E-7</v>
      </c>
      <c r="AX338" s="5">
        <f t="shared" si="543"/>
        <v>1.4457137231767788E-4</v>
      </c>
      <c r="AY338" s="5">
        <f t="shared" si="544"/>
        <v>1.6455956930203322E-4</v>
      </c>
      <c r="AZ338" s="5">
        <f t="shared" si="545"/>
        <v>9.3655650543891973E-5</v>
      </c>
      <c r="BA338" s="5">
        <f t="shared" si="546"/>
        <v>3.55347748984466E-5</v>
      </c>
      <c r="BB338" s="5">
        <f t="shared" si="547"/>
        <v>1.011193841282028E-5</v>
      </c>
      <c r="BC338" s="5">
        <f t="shared" si="548"/>
        <v>2.3019996329092281E-6</v>
      </c>
      <c r="BD338" s="5">
        <f t="shared" si="549"/>
        <v>3.6484657069099608E-4</v>
      </c>
      <c r="BE338" s="5">
        <f t="shared" si="550"/>
        <v>3.5591512664048054E-4</v>
      </c>
      <c r="BF338" s="5">
        <f t="shared" si="551"/>
        <v>1.7360116217016077E-4</v>
      </c>
      <c r="BG338" s="5">
        <f t="shared" si="552"/>
        <v>5.6450468573411751E-5</v>
      </c>
      <c r="BH338" s="5">
        <f t="shared" si="553"/>
        <v>1.3767140275683658E-5</v>
      </c>
      <c r="BI338" s="5">
        <f t="shared" si="554"/>
        <v>2.6860241363469846E-6</v>
      </c>
      <c r="BJ338" s="8">
        <f t="shared" si="555"/>
        <v>0.30980139371291715</v>
      </c>
      <c r="BK338" s="8">
        <f t="shared" si="556"/>
        <v>0.29721564908445092</v>
      </c>
      <c r="BL338" s="8">
        <f t="shared" si="557"/>
        <v>0.36320548465503266</v>
      </c>
      <c r="BM338" s="8">
        <f t="shared" si="558"/>
        <v>0.3538333392504015</v>
      </c>
      <c r="BN338" s="8">
        <f t="shared" si="559"/>
        <v>0.64591224898968946</v>
      </c>
    </row>
    <row r="339" spans="1:66" x14ac:dyDescent="0.25">
      <c r="A339" t="s">
        <v>69</v>
      </c>
      <c r="B339" t="s">
        <v>263</v>
      </c>
      <c r="C339" t="s">
        <v>71</v>
      </c>
      <c r="D339" t="s">
        <v>493</v>
      </c>
      <c r="E339">
        <f>VLOOKUP(A339,home!$A$2:$E$405,3,FALSE)</f>
        <v>1.34</v>
      </c>
      <c r="F339">
        <f>VLOOKUP(B339,home!$B$2:$E$405,3,FALSE)</f>
        <v>0.75</v>
      </c>
      <c r="G339">
        <f>VLOOKUP(C339,away!$B$2:$E$405,4,FALSE)</f>
        <v>1.29</v>
      </c>
      <c r="H339">
        <f>VLOOKUP(A339,away!$A$2:$E$405,3,FALSE)</f>
        <v>1.31666666666667</v>
      </c>
      <c r="I339">
        <f>VLOOKUP(C339,away!$B$2:$E$405,3,FALSE)</f>
        <v>0.8</v>
      </c>
      <c r="J339">
        <f>VLOOKUP(B339,home!$B$2:$E$405,4,FALSE)</f>
        <v>1.06</v>
      </c>
      <c r="K339" s="3">
        <f t="shared" si="504"/>
        <v>1.2964500000000001</v>
      </c>
      <c r="L339" s="3">
        <f t="shared" si="505"/>
        <v>1.1165333333333363</v>
      </c>
      <c r="M339" s="5">
        <f t="shared" si="506"/>
        <v>8.9547744903468271E-2</v>
      </c>
      <c r="N339" s="5">
        <f t="shared" si="507"/>
        <v>0.11609417388010145</v>
      </c>
      <c r="O339" s="5">
        <f t="shared" si="508"/>
        <v>9.9983042109552694E-2</v>
      </c>
      <c r="P339" s="5">
        <f t="shared" si="509"/>
        <v>0.1296230149429296</v>
      </c>
      <c r="Q339" s="5">
        <f t="shared" si="510"/>
        <v>7.5255145863428796E-2</v>
      </c>
      <c r="R339" s="5">
        <f t="shared" si="511"/>
        <v>5.581719964169312E-2</v>
      </c>
      <c r="S339" s="5">
        <f t="shared" si="512"/>
        <v>4.6908289039013534E-2</v>
      </c>
      <c r="T339" s="5">
        <f t="shared" si="513"/>
        <v>8.4024878861380575E-2</v>
      </c>
      <c r="U339" s="5">
        <f t="shared" si="514"/>
        <v>7.2364208475473049E-2</v>
      </c>
      <c r="V339" s="5">
        <f t="shared" si="515"/>
        <v>7.5445709717399277E-3</v>
      </c>
      <c r="W339" s="5">
        <f t="shared" si="516"/>
        <v>3.252151128488074E-2</v>
      </c>
      <c r="X339" s="5">
        <f t="shared" si="517"/>
        <v>3.6311351399945603E-2</v>
      </c>
      <c r="Y339" s="5">
        <f t="shared" si="518"/>
        <v>2.0271417108209695E-2</v>
      </c>
      <c r="Z339" s="5">
        <f t="shared" si="519"/>
        <v>2.0773921324423968E-2</v>
      </c>
      <c r="AA339" s="5">
        <f t="shared" si="520"/>
        <v>2.6932350301049453E-2</v>
      </c>
      <c r="AB339" s="5">
        <f t="shared" si="521"/>
        <v>1.7458222773897789E-2</v>
      </c>
      <c r="AC339" s="5">
        <f t="shared" si="522"/>
        <v>6.8256188141732404E-4</v>
      </c>
      <c r="AD339" s="5">
        <f t="shared" si="523"/>
        <v>1.054062832632092E-2</v>
      </c>
      <c r="AE339" s="5">
        <f t="shared" si="524"/>
        <v>1.176896288061488E-2</v>
      </c>
      <c r="AF339" s="5">
        <f t="shared" si="525"/>
        <v>6.5702196774846209E-3</v>
      </c>
      <c r="AG339" s="5">
        <f t="shared" si="526"/>
        <v>2.4452897590780598E-3</v>
      </c>
      <c r="AH339" s="5">
        <f t="shared" si="527"/>
        <v>5.7986939056908909E-3</v>
      </c>
      <c r="AI339" s="5">
        <f t="shared" si="528"/>
        <v>7.5177167140329558E-3</v>
      </c>
      <c r="AJ339" s="5">
        <f t="shared" si="529"/>
        <v>4.8731719169540152E-3</v>
      </c>
      <c r="AK339" s="5">
        <f t="shared" si="530"/>
        <v>2.1059412439116769E-3</v>
      </c>
      <c r="AL339" s="5">
        <f t="shared" si="531"/>
        <v>3.9521142179429732E-5</v>
      </c>
      <c r="AM339" s="5">
        <f t="shared" si="532"/>
        <v>2.7330795187317496E-3</v>
      </c>
      <c r="AN339" s="5">
        <f t="shared" si="533"/>
        <v>3.0515743853146309E-3</v>
      </c>
      <c r="AO339" s="5">
        <f t="shared" si="534"/>
        <v>1.7035922601749865E-3</v>
      </c>
      <c r="AP339" s="5">
        <f t="shared" si="535"/>
        <v>6.340391816313497E-4</v>
      </c>
      <c r="AQ339" s="5">
        <f t="shared" si="536"/>
        <v>1.7698147023269785E-4</v>
      </c>
      <c r="AR339" s="5">
        <f t="shared" si="537"/>
        <v>1.2948870071001499E-3</v>
      </c>
      <c r="AS339" s="5">
        <f t="shared" si="538"/>
        <v>1.6787562603549893E-3</v>
      </c>
      <c r="AT339" s="5">
        <f t="shared" si="539"/>
        <v>1.0882117768686134E-3</v>
      </c>
      <c r="AU339" s="5">
        <f t="shared" si="540"/>
        <v>4.7027071937377117E-4</v>
      </c>
      <c r="AV339" s="5">
        <f t="shared" si="541"/>
        <v>1.5242061853303155E-4</v>
      </c>
      <c r="AW339" s="5">
        <f t="shared" si="542"/>
        <v>1.5891117975382993E-6</v>
      </c>
      <c r="AX339" s="5">
        <f t="shared" si="543"/>
        <v>5.9055015700996201E-4</v>
      </c>
      <c r="AY339" s="5">
        <f t="shared" si="544"/>
        <v>6.5936893530685792E-4</v>
      </c>
      <c r="AZ339" s="5">
        <f t="shared" si="545"/>
        <v>3.6810369761730967E-4</v>
      </c>
      <c r="BA339" s="5">
        <f t="shared" si="546"/>
        <v>1.3700001617099371E-4</v>
      </c>
      <c r="BB339" s="5">
        <f t="shared" si="547"/>
        <v>3.8241271180530141E-5</v>
      </c>
      <c r="BC339" s="5">
        <f t="shared" si="548"/>
        <v>8.5395307964202677E-6</v>
      </c>
      <c r="BD339" s="5">
        <f t="shared" si="549"/>
        <v>2.4096408438792615E-4</v>
      </c>
      <c r="BE339" s="5">
        <f t="shared" si="550"/>
        <v>3.1239788720472685E-4</v>
      </c>
      <c r="BF339" s="5">
        <f t="shared" si="551"/>
        <v>2.0250412043328417E-4</v>
      </c>
      <c r="BG339" s="5">
        <f t="shared" si="552"/>
        <v>8.7512155645243721E-5</v>
      </c>
      <c r="BH339" s="5">
        <f t="shared" si="553"/>
        <v>2.8363783546569085E-5</v>
      </c>
      <c r="BI339" s="5">
        <f t="shared" si="554"/>
        <v>7.3544454357898938E-6</v>
      </c>
      <c r="BJ339" s="8">
        <f t="shared" si="555"/>
        <v>0.40590464946561283</v>
      </c>
      <c r="BK339" s="8">
        <f t="shared" si="556"/>
        <v>0.27500507181605499</v>
      </c>
      <c r="BL339" s="8">
        <f t="shared" si="557"/>
        <v>0.29841418994113983</v>
      </c>
      <c r="BM339" s="8">
        <f t="shared" si="558"/>
        <v>0.43311973138254828</v>
      </c>
      <c r="BN339" s="8">
        <f t="shared" si="559"/>
        <v>0.56632032134117394</v>
      </c>
    </row>
    <row r="340" spans="1:66" x14ac:dyDescent="0.25">
      <c r="A340" t="s">
        <v>69</v>
      </c>
      <c r="B340" t="s">
        <v>381</v>
      </c>
      <c r="C340" t="s">
        <v>75</v>
      </c>
      <c r="D340" t="s">
        <v>493</v>
      </c>
      <c r="E340">
        <f>VLOOKUP(A340,home!$A$2:$E$405,3,FALSE)</f>
        <v>1.34</v>
      </c>
      <c r="F340">
        <f>VLOOKUP(B340,home!$B$2:$E$405,3,FALSE)</f>
        <v>1</v>
      </c>
      <c r="G340">
        <f>VLOOKUP(C340,away!$B$2:$E$405,4,FALSE)</f>
        <v>1.19</v>
      </c>
      <c r="H340">
        <f>VLOOKUP(A340,away!$A$2:$E$405,3,FALSE)</f>
        <v>1.31666666666667</v>
      </c>
      <c r="I340">
        <f>VLOOKUP(C340,away!$B$2:$E$405,3,FALSE)</f>
        <v>0.6</v>
      </c>
      <c r="J340">
        <f>VLOOKUP(B340,home!$B$2:$E$405,4,FALSE)</f>
        <v>1.1599999999999999</v>
      </c>
      <c r="K340" s="3">
        <f t="shared" si="504"/>
        <v>1.5946</v>
      </c>
      <c r="L340" s="3">
        <f t="shared" si="505"/>
        <v>0.91640000000000221</v>
      </c>
      <c r="M340" s="5">
        <f t="shared" si="506"/>
        <v>8.1187011622228925E-2</v>
      </c>
      <c r="N340" s="5">
        <f t="shared" si="507"/>
        <v>0.12946080873280622</v>
      </c>
      <c r="O340" s="5">
        <f t="shared" si="508"/>
        <v>7.4399777450610757E-2</v>
      </c>
      <c r="P340" s="5">
        <f t="shared" si="509"/>
        <v>0.11863788512274391</v>
      </c>
      <c r="Q340" s="5">
        <f t="shared" si="510"/>
        <v>0.10321910280266643</v>
      </c>
      <c r="R340" s="5">
        <f t="shared" si="511"/>
        <v>3.4089978027869929E-2</v>
      </c>
      <c r="S340" s="5">
        <f t="shared" si="512"/>
        <v>4.3341131497392368E-2</v>
      </c>
      <c r="T340" s="5">
        <f t="shared" si="513"/>
        <v>9.4589985808363738E-2</v>
      </c>
      <c r="U340" s="5">
        <f t="shared" si="514"/>
        <v>5.4359878963241383E-2</v>
      </c>
      <c r="V340" s="5">
        <f t="shared" si="515"/>
        <v>7.0371138285615555E-3</v>
      </c>
      <c r="W340" s="5">
        <f t="shared" si="516"/>
        <v>5.4864393776377286E-2</v>
      </c>
      <c r="X340" s="5">
        <f t="shared" si="517"/>
        <v>5.0277730456672269E-2</v>
      </c>
      <c r="Y340" s="5">
        <f t="shared" si="518"/>
        <v>2.3037256095247285E-2</v>
      </c>
      <c r="Z340" s="5">
        <f t="shared" si="519"/>
        <v>1.0413351954913361E-2</v>
      </c>
      <c r="AA340" s="5">
        <f t="shared" si="520"/>
        <v>1.6605131027304845E-2</v>
      </c>
      <c r="AB340" s="5">
        <f t="shared" si="521"/>
        <v>1.3239270968070156E-2</v>
      </c>
      <c r="AC340" s="5">
        <f t="shared" si="522"/>
        <v>6.4270463749891598E-4</v>
      </c>
      <c r="AD340" s="5">
        <f t="shared" si="523"/>
        <v>2.1871690578952815E-2</v>
      </c>
      <c r="AE340" s="5">
        <f t="shared" si="524"/>
        <v>2.0043217246552409E-2</v>
      </c>
      <c r="AF340" s="5">
        <f t="shared" si="525"/>
        <v>9.1838021423703356E-3</v>
      </c>
      <c r="AG340" s="5">
        <f t="shared" si="526"/>
        <v>2.8053454277560657E-3</v>
      </c>
      <c r="AH340" s="5">
        <f t="shared" si="527"/>
        <v>2.3856989328706561E-3</v>
      </c>
      <c r="AI340" s="5">
        <f t="shared" si="528"/>
        <v>3.8042355183555477E-3</v>
      </c>
      <c r="AJ340" s="5">
        <f t="shared" si="529"/>
        <v>3.0331169787848789E-3</v>
      </c>
      <c r="AK340" s="5">
        <f t="shared" si="530"/>
        <v>1.6122027781234557E-3</v>
      </c>
      <c r="AL340" s="5">
        <f t="shared" si="531"/>
        <v>3.7567151409018862E-5</v>
      </c>
      <c r="AM340" s="5">
        <f t="shared" si="532"/>
        <v>6.9753195594396316E-3</v>
      </c>
      <c r="AN340" s="5">
        <f t="shared" si="533"/>
        <v>6.3921828442704935E-3</v>
      </c>
      <c r="AO340" s="5">
        <f t="shared" si="534"/>
        <v>2.9288981792447467E-3</v>
      </c>
      <c r="AP340" s="5">
        <f t="shared" si="535"/>
        <v>8.9468076381996433E-4</v>
      </c>
      <c r="AQ340" s="5">
        <f t="shared" si="536"/>
        <v>2.0497136299115425E-4</v>
      </c>
      <c r="AR340" s="5">
        <f t="shared" si="537"/>
        <v>4.3725090041653509E-4</v>
      </c>
      <c r="AS340" s="5">
        <f t="shared" si="538"/>
        <v>6.9724028580420681E-4</v>
      </c>
      <c r="AT340" s="5">
        <f t="shared" si="539"/>
        <v>5.5590967987169425E-4</v>
      </c>
      <c r="AU340" s="5">
        <f t="shared" si="540"/>
        <v>2.9548452517446782E-4</v>
      </c>
      <c r="AV340" s="5">
        <f t="shared" si="541"/>
        <v>1.1779490596080166E-4</v>
      </c>
      <c r="AW340" s="5">
        <f t="shared" si="542"/>
        <v>1.5249043549773144E-6</v>
      </c>
      <c r="AX340" s="5">
        <f t="shared" si="543"/>
        <v>1.8538074282470729E-3</v>
      </c>
      <c r="AY340" s="5">
        <f t="shared" si="544"/>
        <v>1.6988291272456218E-3</v>
      </c>
      <c r="AZ340" s="5">
        <f t="shared" si="545"/>
        <v>7.7840350610394564E-4</v>
      </c>
      <c r="BA340" s="5">
        <f t="shared" si="546"/>
        <v>2.3777632433121922E-4</v>
      </c>
      <c r="BB340" s="5">
        <f t="shared" si="547"/>
        <v>5.4474555904282439E-5</v>
      </c>
      <c r="BC340" s="5">
        <f t="shared" si="548"/>
        <v>9.9840966061369132E-6</v>
      </c>
      <c r="BD340" s="5">
        <f t="shared" si="549"/>
        <v>6.678278752361892E-5</v>
      </c>
      <c r="BE340" s="5">
        <f t="shared" si="550"/>
        <v>1.0649183298516273E-4</v>
      </c>
      <c r="BF340" s="5">
        <f t="shared" si="551"/>
        <v>8.4905938439070269E-5</v>
      </c>
      <c r="BG340" s="5">
        <f t="shared" si="552"/>
        <v>4.5130336478313809E-5</v>
      </c>
      <c r="BH340" s="5">
        <f t="shared" si="553"/>
        <v>1.7991208637079809E-5</v>
      </c>
      <c r="BI340" s="5">
        <f t="shared" si="554"/>
        <v>5.7377562585374914E-6</v>
      </c>
      <c r="BJ340" s="8">
        <f t="shared" si="555"/>
        <v>0.53138266081596885</v>
      </c>
      <c r="BK340" s="8">
        <f t="shared" si="556"/>
        <v>0.25258224298708032</v>
      </c>
      <c r="BL340" s="8">
        <f t="shared" si="557"/>
        <v>0.20596001080278115</v>
      </c>
      <c r="BM340" s="8">
        <f t="shared" si="558"/>
        <v>0.45764639857892714</v>
      </c>
      <c r="BN340" s="8">
        <f t="shared" si="559"/>
        <v>0.54099456375892618</v>
      </c>
    </row>
    <row r="341" spans="1:66" x14ac:dyDescent="0.25">
      <c r="A341" t="s">
        <v>69</v>
      </c>
      <c r="B341" t="s">
        <v>76</v>
      </c>
      <c r="C341" t="s">
        <v>262</v>
      </c>
      <c r="D341" t="s">
        <v>493</v>
      </c>
      <c r="E341">
        <f>VLOOKUP(A341,home!$A$2:$E$405,3,FALSE)</f>
        <v>1.34</v>
      </c>
      <c r="F341">
        <f>VLOOKUP(B341,home!$B$2:$E$405,3,FALSE)</f>
        <v>0.42</v>
      </c>
      <c r="G341">
        <f>VLOOKUP(C341,away!$B$2:$E$405,4,FALSE)</f>
        <v>0.4</v>
      </c>
      <c r="H341">
        <f>VLOOKUP(A341,away!$A$2:$E$405,3,FALSE)</f>
        <v>1.31666666666667</v>
      </c>
      <c r="I341">
        <f>VLOOKUP(C341,away!$B$2:$E$405,3,FALSE)</f>
        <v>1.49</v>
      </c>
      <c r="J341">
        <f>VLOOKUP(B341,home!$B$2:$E$405,4,FALSE)</f>
        <v>1.0900000000000001</v>
      </c>
      <c r="K341" s="3">
        <f t="shared" si="504"/>
        <v>0.22511999999999999</v>
      </c>
      <c r="L341" s="3">
        <f t="shared" si="505"/>
        <v>2.1383983333333387</v>
      </c>
      <c r="M341" s="5">
        <f t="shared" si="506"/>
        <v>9.4088605091288413E-2</v>
      </c>
      <c r="N341" s="5">
        <f t="shared" si="507"/>
        <v>2.1181226778150843E-2</v>
      </c>
      <c r="O341" s="5">
        <f t="shared" si="508"/>
        <v>0.20119891631286982</v>
      </c>
      <c r="P341" s="5">
        <f t="shared" si="509"/>
        <v>4.5293900040353247E-2</v>
      </c>
      <c r="Q341" s="5">
        <f t="shared" si="510"/>
        <v>2.3841588861486587E-3</v>
      </c>
      <c r="R341" s="5">
        <f t="shared" si="511"/>
        <v>0.21512171365595739</v>
      </c>
      <c r="S341" s="5">
        <f t="shared" si="512"/>
        <v>5.4510782120614689E-3</v>
      </c>
      <c r="T341" s="5">
        <f t="shared" si="513"/>
        <v>5.0982813885421608E-3</v>
      </c>
      <c r="U341" s="5">
        <f t="shared" si="514"/>
        <v>4.8428200178229124E-2</v>
      </c>
      <c r="V341" s="5">
        <f t="shared" si="515"/>
        <v>2.9156983510939509E-4</v>
      </c>
      <c r="W341" s="5">
        <f t="shared" si="516"/>
        <v>1.7890728281659524E-4</v>
      </c>
      <c r="X341" s="5">
        <f t="shared" si="517"/>
        <v>3.8257503539620356E-4</v>
      </c>
      <c r="Y341" s="5">
        <f t="shared" si="518"/>
        <v>4.0904890903309242E-4</v>
      </c>
      <c r="Z341" s="5">
        <f t="shared" si="519"/>
        <v>0.15333863798190367</v>
      </c>
      <c r="AA341" s="5">
        <f t="shared" si="520"/>
        <v>3.4519594182486152E-2</v>
      </c>
      <c r="AB341" s="5">
        <f t="shared" si="521"/>
        <v>3.8855255211806402E-3</v>
      </c>
      <c r="AC341" s="5">
        <f t="shared" si="522"/>
        <v>8.7725387637362745E-6</v>
      </c>
      <c r="AD341" s="5">
        <f t="shared" si="523"/>
        <v>1.0068901876917981E-5</v>
      </c>
      <c r="AE341" s="5">
        <f t="shared" si="524"/>
        <v>2.1531322992098336E-5</v>
      </c>
      <c r="AF341" s="5">
        <f t="shared" si="525"/>
        <v>2.3021272600382445E-5</v>
      </c>
      <c r="AG341" s="5">
        <f t="shared" si="526"/>
        <v>1.6409550319956758E-5</v>
      </c>
      <c r="AH341" s="5">
        <f t="shared" si="527"/>
        <v>8.1974771974026778E-2</v>
      </c>
      <c r="AI341" s="5">
        <f t="shared" si="528"/>
        <v>1.8454160666792906E-2</v>
      </c>
      <c r="AJ341" s="5">
        <f t="shared" si="529"/>
        <v>2.0772003246542093E-3</v>
      </c>
      <c r="AK341" s="5">
        <f t="shared" si="530"/>
        <v>1.558731123620518E-4</v>
      </c>
      <c r="AL341" s="5">
        <f t="shared" si="531"/>
        <v>1.6892268451818503E-7</v>
      </c>
      <c r="AM341" s="5">
        <f t="shared" si="532"/>
        <v>4.5334223810635544E-7</v>
      </c>
      <c r="AN341" s="5">
        <f t="shared" si="533"/>
        <v>9.6942628639623613E-7</v>
      </c>
      <c r="AO341" s="5">
        <f t="shared" si="534"/>
        <v>1.0365097775596198E-6</v>
      </c>
      <c r="AP341" s="5">
        <f t="shared" si="535"/>
        <v>7.3882359360573344E-7</v>
      </c>
      <c r="AQ341" s="5">
        <f t="shared" si="536"/>
        <v>3.9497478529846227E-7</v>
      </c>
      <c r="AR341" s="5">
        <f t="shared" si="537"/>
        <v>3.5058943152927874E-2</v>
      </c>
      <c r="AS341" s="5">
        <f t="shared" si="538"/>
        <v>7.892469282587123E-3</v>
      </c>
      <c r="AT341" s="5">
        <f t="shared" si="539"/>
        <v>8.8837634244800633E-4</v>
      </c>
      <c r="AU341" s="5">
        <f t="shared" si="540"/>
        <v>6.6663760737298359E-5</v>
      </c>
      <c r="AV341" s="5">
        <f t="shared" si="541"/>
        <v>3.7518364542951521E-6</v>
      </c>
      <c r="AW341" s="5">
        <f t="shared" si="542"/>
        <v>2.2588539989310299E-9</v>
      </c>
      <c r="AX341" s="5">
        <f t="shared" si="543"/>
        <v>1.7009400773750425E-8</v>
      </c>
      <c r="AY341" s="5">
        <f t="shared" si="544"/>
        <v>3.6372874265586708E-8</v>
      </c>
      <c r="AZ341" s="5">
        <f t="shared" si="545"/>
        <v>3.8889846854036861E-8</v>
      </c>
      <c r="BA341" s="5">
        <f t="shared" si="546"/>
        <v>2.7720661232087069E-8</v>
      </c>
      <c r="BB341" s="5">
        <f t="shared" si="547"/>
        <v>1.4819453944398277E-8</v>
      </c>
      <c r="BC341" s="5">
        <f t="shared" si="548"/>
        <v>6.3379791231222907E-9</v>
      </c>
      <c r="BD341" s="5">
        <f t="shared" si="549"/>
        <v>1.2494997601108187E-2</v>
      </c>
      <c r="BE341" s="5">
        <f t="shared" si="550"/>
        <v>2.8128738599614744E-3</v>
      </c>
      <c r="BF341" s="5">
        <f t="shared" si="551"/>
        <v>3.1661708167726353E-4</v>
      </c>
      <c r="BG341" s="5">
        <f t="shared" si="552"/>
        <v>2.3758945809061843E-5</v>
      </c>
      <c r="BH341" s="5">
        <f t="shared" si="553"/>
        <v>1.3371534701340005E-6</v>
      </c>
      <c r="BI341" s="5">
        <f t="shared" si="554"/>
        <v>6.0203997839313278E-8</v>
      </c>
      <c r="BJ341" s="8">
        <f t="shared" si="555"/>
        <v>2.9708963554774072E-2</v>
      </c>
      <c r="BK341" s="8">
        <f t="shared" si="556"/>
        <v>0.14513413101313505</v>
      </c>
      <c r="BL341" s="8">
        <f t="shared" si="557"/>
        <v>0.66537580514973771</v>
      </c>
      <c r="BM341" s="8">
        <f t="shared" si="558"/>
        <v>0.41428898282076165</v>
      </c>
      <c r="BN341" s="8">
        <f t="shared" si="559"/>
        <v>0.57926852076476842</v>
      </c>
    </row>
    <row r="342" spans="1:66" x14ac:dyDescent="0.25">
      <c r="A342" t="s">
        <v>80</v>
      </c>
      <c r="B342" t="s">
        <v>86</v>
      </c>
      <c r="C342" t="s">
        <v>98</v>
      </c>
      <c r="D342" t="s">
        <v>493</v>
      </c>
      <c r="E342">
        <f>VLOOKUP(A342,home!$A$2:$E$405,3,FALSE)</f>
        <v>1.2299578059071701</v>
      </c>
      <c r="F342">
        <f>VLOOKUP(B342,home!$B$2:$E$405,3,FALSE)</f>
        <v>0.98</v>
      </c>
      <c r="G342">
        <f>VLOOKUP(C342,away!$B$2:$E$405,4,FALSE)</f>
        <v>0.81</v>
      </c>
      <c r="H342">
        <f>VLOOKUP(A342,away!$A$2:$E$405,3,FALSE)</f>
        <v>1.0168776371307999</v>
      </c>
      <c r="I342">
        <f>VLOOKUP(C342,away!$B$2:$E$405,3,FALSE)</f>
        <v>0.94</v>
      </c>
      <c r="J342">
        <f>VLOOKUP(B342,home!$B$2:$E$405,4,FALSE)</f>
        <v>1.1399999999999999</v>
      </c>
      <c r="K342" s="3">
        <f t="shared" si="504"/>
        <v>0.97634050632911173</v>
      </c>
      <c r="L342" s="3">
        <f t="shared" si="505"/>
        <v>1.089686075949365</v>
      </c>
      <c r="M342" s="5">
        <f t="shared" si="506"/>
        <v>0.12668816796052043</v>
      </c>
      <c r="N342" s="5">
        <f t="shared" si="507"/>
        <v>0.12369079005248204</v>
      </c>
      <c r="O342" s="5">
        <f t="shared" si="508"/>
        <v>0.13805033261411356</v>
      </c>
      <c r="P342" s="5">
        <f t="shared" si="509"/>
        <v>0.13478413164336589</v>
      </c>
      <c r="Q342" s="5">
        <f t="shared" si="510"/>
        <v>6.038216429404409E-2</v>
      </c>
      <c r="R342" s="5">
        <f t="shared" si="511"/>
        <v>7.521576261488902E-2</v>
      </c>
      <c r="S342" s="5">
        <f t="shared" si="512"/>
        <v>3.5849366273331587E-2</v>
      </c>
      <c r="T342" s="5">
        <f t="shared" si="513"/>
        <v>6.5797603666906762E-2</v>
      </c>
      <c r="U342" s="5">
        <f t="shared" si="514"/>
        <v>7.3436195755351014E-2</v>
      </c>
      <c r="V342" s="5">
        <f t="shared" si="515"/>
        <v>4.2378119624151391E-3</v>
      </c>
      <c r="W342" s="5">
        <f t="shared" si="516"/>
        <v>1.9651184286698205E-2</v>
      </c>
      <c r="X342" s="5">
        <f t="shared" si="517"/>
        <v>2.1413621893129987E-2</v>
      </c>
      <c r="Y342" s="5">
        <f t="shared" si="518"/>
        <v>1.1667062806294114E-2</v>
      </c>
      <c r="Z342" s="5">
        <f t="shared" si="519"/>
        <v>2.7320523071119117E-2</v>
      </c>
      <c r="AA342" s="5">
        <f t="shared" si="520"/>
        <v>2.6674133328432617E-2</v>
      </c>
      <c r="AB342" s="5">
        <f t="shared" si="521"/>
        <v>1.3021518419886068E-2</v>
      </c>
      <c r="AC342" s="5">
        <f t="shared" si="522"/>
        <v>2.8178924214927053E-4</v>
      </c>
      <c r="AD342" s="5">
        <f t="shared" si="523"/>
        <v>4.7965618041104019E-3</v>
      </c>
      <c r="AE342" s="5">
        <f t="shared" si="524"/>
        <v>5.2267466103696706E-3</v>
      </c>
      <c r="AF342" s="5">
        <f t="shared" si="525"/>
        <v>2.8477565019176853E-3</v>
      </c>
      <c r="AG342" s="5">
        <f t="shared" si="526"/>
        <v>1.0343868692779907E-3</v>
      </c>
      <c r="AH342" s="5">
        <f t="shared" si="527"/>
        <v>7.4426983945629693E-3</v>
      </c>
      <c r="AI342" s="5">
        <f t="shared" si="528"/>
        <v>7.2666079190024761E-3</v>
      </c>
      <c r="AJ342" s="5">
        <f t="shared" si="529"/>
        <v>3.5473418274670049E-3</v>
      </c>
      <c r="AK342" s="5">
        <f t="shared" si="530"/>
        <v>1.1544711719838575E-3</v>
      </c>
      <c r="AL342" s="5">
        <f t="shared" si="531"/>
        <v>1.1991875459551196E-5</v>
      </c>
      <c r="AM342" s="5">
        <f t="shared" si="532"/>
        <v>9.3661551609280577E-4</v>
      </c>
      <c r="AN342" s="5">
        <f t="shared" si="533"/>
        <v>1.0206168864044587E-3</v>
      </c>
      <c r="AO342" s="5">
        <f t="shared" si="534"/>
        <v>5.5607600499686671E-4</v>
      </c>
      <c r="AP342" s="5">
        <f t="shared" si="535"/>
        <v>2.0198275993821172E-4</v>
      </c>
      <c r="AQ342" s="5">
        <f t="shared" si="536"/>
        <v>5.5024450271623115E-5</v>
      </c>
      <c r="AR342" s="5">
        <f t="shared" si="537"/>
        <v>1.6220409616091928E-3</v>
      </c>
      <c r="AS342" s="5">
        <f t="shared" si="538"/>
        <v>1.5836642937440784E-3</v>
      </c>
      <c r="AT342" s="5">
        <f t="shared" si="539"/>
        <v>7.7309779920471428E-4</v>
      </c>
      <c r="AU342" s="5">
        <f t="shared" si="540"/>
        <v>2.5160223223915089E-4</v>
      </c>
      <c r="AV342" s="5">
        <f t="shared" si="541"/>
        <v>6.1412362704476832E-5</v>
      </c>
      <c r="AW342" s="5">
        <f t="shared" si="542"/>
        <v>3.543947812550536E-7</v>
      </c>
      <c r="AX342" s="5">
        <f t="shared" si="543"/>
        <v>1.5240927786962534E-4</v>
      </c>
      <c r="AY342" s="5">
        <f t="shared" si="544"/>
        <v>1.660782679400284E-4</v>
      </c>
      <c r="AZ342" s="5">
        <f t="shared" si="545"/>
        <v>9.0486588046018388E-5</v>
      </c>
      <c r="BA342" s="5">
        <f t="shared" si="546"/>
        <v>3.2867325017970832E-5</v>
      </c>
      <c r="BB342" s="5">
        <f t="shared" si="547"/>
        <v>8.9537666064462533E-6</v>
      </c>
      <c r="BC342" s="5">
        <f t="shared" si="548"/>
        <v>1.9513589596689768E-6</v>
      </c>
      <c r="BD342" s="5">
        <f t="shared" si="549"/>
        <v>2.9458590841417584E-4</v>
      </c>
      <c r="BE342" s="5">
        <f t="shared" si="550"/>
        <v>2.8761615497851774E-4</v>
      </c>
      <c r="BF342" s="5">
        <f t="shared" si="551"/>
        <v>1.4040565119007912E-4</v>
      </c>
      <c r="BG342" s="5">
        <f t="shared" si="552"/>
        <v>4.5694574858130173E-5</v>
      </c>
      <c r="BH342" s="5">
        <f t="shared" si="553"/>
        <v>1.1153366088370076E-5</v>
      </c>
      <c r="BI342" s="5">
        <f t="shared" si="554"/>
        <v>2.1778966187986375E-6</v>
      </c>
      <c r="BJ342" s="8">
        <f t="shared" si="555"/>
        <v>0.31973094098737465</v>
      </c>
      <c r="BK342" s="8">
        <f t="shared" si="556"/>
        <v>0.30201933722518182</v>
      </c>
      <c r="BL342" s="8">
        <f t="shared" si="557"/>
        <v>0.35088251324733821</v>
      </c>
      <c r="BM342" s="8">
        <f t="shared" si="558"/>
        <v>0.34097624147843997</v>
      </c>
      <c r="BN342" s="8">
        <f t="shared" si="559"/>
        <v>0.65881134917941508</v>
      </c>
    </row>
    <row r="343" spans="1:66" x14ac:dyDescent="0.25">
      <c r="A343" t="s">
        <v>80</v>
      </c>
      <c r="B343" t="s">
        <v>82</v>
      </c>
      <c r="C343" t="s">
        <v>87</v>
      </c>
      <c r="D343" t="s">
        <v>493</v>
      </c>
      <c r="E343">
        <f>VLOOKUP(A343,home!$A$2:$E$405,3,FALSE)</f>
        <v>1.2299578059071701</v>
      </c>
      <c r="F343">
        <f>VLOOKUP(B343,home!$B$2:$E$405,3,FALSE)</f>
        <v>0.61</v>
      </c>
      <c r="G343">
        <f>VLOOKUP(C343,away!$B$2:$E$405,4,FALSE)</f>
        <v>1.26</v>
      </c>
      <c r="H343">
        <f>VLOOKUP(A343,away!$A$2:$E$405,3,FALSE)</f>
        <v>1.0168776371307999</v>
      </c>
      <c r="I343">
        <f>VLOOKUP(C343,away!$B$2:$E$405,3,FALSE)</f>
        <v>1.02</v>
      </c>
      <c r="J343">
        <f>VLOOKUP(B343,home!$B$2:$E$405,4,FALSE)</f>
        <v>1.57</v>
      </c>
      <c r="K343" s="3">
        <f t="shared" si="504"/>
        <v>0.94534556962025096</v>
      </c>
      <c r="L343" s="3">
        <f t="shared" si="505"/>
        <v>1.6284278481012631</v>
      </c>
      <c r="M343" s="5">
        <f t="shared" si="506"/>
        <v>7.6247289038392382E-2</v>
      </c>
      <c r="N343" s="5">
        <f t="shared" si="507"/>
        <v>7.2080036887998952E-2</v>
      </c>
      <c r="O343" s="5">
        <f t="shared" si="508"/>
        <v>0.12416320881234434</v>
      </c>
      <c r="P343" s="5">
        <f t="shared" si="509"/>
        <v>0.11737713936058382</v>
      </c>
      <c r="Q343" s="5">
        <f t="shared" si="510"/>
        <v>3.4070271765067037E-2</v>
      </c>
      <c r="R343" s="5">
        <f t="shared" si="511"/>
        <v>0.10109541346981685</v>
      </c>
      <c r="S343" s="5">
        <f t="shared" si="512"/>
        <v>4.5173385894207531E-2</v>
      </c>
      <c r="T343" s="5">
        <f t="shared" si="513"/>
        <v>5.5480979334613344E-2</v>
      </c>
      <c r="U343" s="5">
        <f t="shared" si="514"/>
        <v>9.5570101232618804E-2</v>
      </c>
      <c r="V343" s="5">
        <f t="shared" si="515"/>
        <v>7.726792473345772E-3</v>
      </c>
      <c r="W343" s="5">
        <f t="shared" si="516"/>
        <v>1.0736060156288019E-2</v>
      </c>
      <c r="X343" s="5">
        <f t="shared" si="517"/>
        <v>1.748289933738981E-2</v>
      </c>
      <c r="Y343" s="5">
        <f t="shared" si="518"/>
        <v>1.4234820073278346E-2</v>
      </c>
      <c r="Z343" s="5">
        <f t="shared" si="519"/>
        <v>5.4875528869853758E-2</v>
      </c>
      <c r="AA343" s="5">
        <f t="shared" si="520"/>
        <v>5.1876338097684424E-2</v>
      </c>
      <c r="AB343" s="5">
        <f t="shared" si="521"/>
        <v>2.4520533194384103E-2</v>
      </c>
      <c r="AC343" s="5">
        <f t="shared" si="522"/>
        <v>7.4342708474653581E-4</v>
      </c>
      <c r="AD343" s="5">
        <f t="shared" si="523"/>
        <v>2.537321725980844E-3</v>
      </c>
      <c r="AE343" s="5">
        <f t="shared" si="524"/>
        <v>4.1318453581795688E-3</v>
      </c>
      <c r="AF343" s="5">
        <f t="shared" si="525"/>
        <v>3.364206022653774E-3</v>
      </c>
      <c r="AG343" s="5">
        <f t="shared" si="526"/>
        <v>1.8261222580131314E-3</v>
      </c>
      <c r="AH343" s="5">
        <f t="shared" si="527"/>
        <v>2.2340209847738674E-2</v>
      </c>
      <c r="AI343" s="5">
        <f t="shared" si="528"/>
        <v>2.1119218403946458E-2</v>
      </c>
      <c r="AJ343" s="5">
        <f t="shared" si="529"/>
        <v>9.9824797760066242E-3</v>
      </c>
      <c r="AK343" s="5">
        <f t="shared" si="530"/>
        <v>3.1456310100238731E-3</v>
      </c>
      <c r="AL343" s="5">
        <f t="shared" si="531"/>
        <v>4.5778070607487963E-5</v>
      </c>
      <c r="AM343" s="5">
        <f t="shared" si="532"/>
        <v>4.7972917047144005E-4</v>
      </c>
      <c r="AN343" s="5">
        <f t="shared" si="533"/>
        <v>7.8120434074221122E-4</v>
      </c>
      <c r="AO343" s="5">
        <f t="shared" si="534"/>
        <v>6.3606745176110252E-4</v>
      </c>
      <c r="AP343" s="5">
        <f t="shared" si="535"/>
        <v>3.4526331723952865E-4</v>
      </c>
      <c r="AQ343" s="5">
        <f t="shared" si="536"/>
        <v>1.4055910018016734E-4</v>
      </c>
      <c r="AR343" s="5">
        <f t="shared" si="537"/>
        <v>7.2758839696967486E-3</v>
      </c>
      <c r="AS343" s="5">
        <f t="shared" si="538"/>
        <v>6.8782246758238253E-3</v>
      </c>
      <c r="AT343" s="5">
        <f t="shared" si="539"/>
        <v>3.2511496120713698E-3</v>
      </c>
      <c r="AU343" s="5">
        <f t="shared" si="540"/>
        <v>1.0244866273147559E-3</v>
      </c>
      <c r="AV343" s="5">
        <f t="shared" si="541"/>
        <v>2.4212347356679934E-4</v>
      </c>
      <c r="AW343" s="5">
        <f t="shared" si="542"/>
        <v>1.957555562929285E-6</v>
      </c>
      <c r="AX343" s="5">
        <f t="shared" si="543"/>
        <v>7.5584974320462296E-5</v>
      </c>
      <c r="AY343" s="5">
        <f t="shared" si="544"/>
        <v>1.2308467708145967E-4</v>
      </c>
      <c r="AZ343" s="5">
        <f t="shared" si="545"/>
        <v>1.0021725791700011E-4</v>
      </c>
      <c r="BA343" s="5">
        <f t="shared" si="546"/>
        <v>5.4398857884129915E-5</v>
      </c>
      <c r="BB343" s="5">
        <f t="shared" si="547"/>
        <v>2.2146153770855029E-5</v>
      </c>
      <c r="BC343" s="5">
        <f t="shared" si="548"/>
        <v>7.2126827057586263E-6</v>
      </c>
      <c r="BD343" s="5">
        <f t="shared" si="549"/>
        <v>1.9747086793012914E-3</v>
      </c>
      <c r="BE343" s="5">
        <f t="shared" si="550"/>
        <v>1.8667821012681325E-3</v>
      </c>
      <c r="BF343" s="5">
        <f t="shared" si="551"/>
        <v>8.8237709444010585E-4</v>
      </c>
      <c r="BG343" s="5">
        <f t="shared" si="552"/>
        <v>2.78050425654448E-4</v>
      </c>
      <c r="BH343" s="5">
        <f t="shared" si="553"/>
        <v>6.5713434505864325E-5</v>
      </c>
      <c r="BI343" s="5">
        <f t="shared" si="554"/>
        <v>1.2424380834929879E-5</v>
      </c>
      <c r="BJ343" s="8">
        <f t="shared" si="555"/>
        <v>0.21871003090353694</v>
      </c>
      <c r="BK343" s="8">
        <f t="shared" si="556"/>
        <v>0.24743689659896498</v>
      </c>
      <c r="BL343" s="8">
        <f t="shared" si="557"/>
        <v>0.47756505831904228</v>
      </c>
      <c r="BM343" s="8">
        <f t="shared" si="558"/>
        <v>0.47343302823567601</v>
      </c>
      <c r="BN343" s="8">
        <f t="shared" si="559"/>
        <v>0.52503335933420336</v>
      </c>
    </row>
    <row r="344" spans="1:66" x14ac:dyDescent="0.25">
      <c r="A344" t="s">
        <v>80</v>
      </c>
      <c r="B344" t="s">
        <v>85</v>
      </c>
      <c r="C344" t="s">
        <v>97</v>
      </c>
      <c r="D344" t="s">
        <v>493</v>
      </c>
      <c r="E344">
        <f>VLOOKUP(A344,home!$A$2:$E$405,3,FALSE)</f>
        <v>1.2299578059071701</v>
      </c>
      <c r="F344">
        <f>VLOOKUP(B344,home!$B$2:$E$405,3,FALSE)</f>
        <v>1.46</v>
      </c>
      <c r="G344">
        <f>VLOOKUP(C344,away!$B$2:$E$405,4,FALSE)</f>
        <v>0.98</v>
      </c>
      <c r="H344">
        <f>VLOOKUP(A344,away!$A$2:$E$405,3,FALSE)</f>
        <v>1.0168776371307999</v>
      </c>
      <c r="I344">
        <f>VLOOKUP(C344,away!$B$2:$E$405,3,FALSE)</f>
        <v>1.1000000000000001</v>
      </c>
      <c r="J344">
        <f>VLOOKUP(B344,home!$B$2:$E$405,4,FALSE)</f>
        <v>0.98</v>
      </c>
      <c r="K344" s="3">
        <f t="shared" si="504"/>
        <v>1.7598236286919788</v>
      </c>
      <c r="L344" s="3">
        <f t="shared" si="505"/>
        <v>1.0961940928270024</v>
      </c>
      <c r="M344" s="5">
        <f t="shared" si="506"/>
        <v>5.7497275120008448E-2</v>
      </c>
      <c r="N344" s="5">
        <f t="shared" si="507"/>
        <v>0.10118506334159429</v>
      </c>
      <c r="O344" s="5">
        <f t="shared" si="508"/>
        <v>6.302817334020222E-2</v>
      </c>
      <c r="P344" s="5">
        <f t="shared" si="509"/>
        <v>0.1109184687173817</v>
      </c>
      <c r="Q344" s="5">
        <f t="shared" si="510"/>
        <v>8.9033932669616109E-2</v>
      </c>
      <c r="R344" s="5">
        <f t="shared" si="511"/>
        <v>3.4545555648603017E-2</v>
      </c>
      <c r="S344" s="5">
        <f t="shared" si="512"/>
        <v>5.3493433718946388E-2</v>
      </c>
      <c r="T344" s="5">
        <f t="shared" si="513"/>
        <v>9.7598471053590222E-2</v>
      </c>
      <c r="U344" s="5">
        <f t="shared" si="514"/>
        <v>6.0794085096705239E-2</v>
      </c>
      <c r="V344" s="5">
        <f t="shared" si="515"/>
        <v>1.1466069463786786E-2</v>
      </c>
      <c r="W344" s="5">
        <f t="shared" si="516"/>
        <v>5.2228006155787036E-2</v>
      </c>
      <c r="X344" s="5">
        <f t="shared" si="517"/>
        <v>5.7252031828106058E-2</v>
      </c>
      <c r="Y344" s="5">
        <f t="shared" si="518"/>
        <v>3.1379669546156695E-2</v>
      </c>
      <c r="Z344" s="5">
        <f t="shared" si="519"/>
        <v>1.2622878011808373E-2</v>
      </c>
      <c r="AA344" s="5">
        <f t="shared" si="520"/>
        <v>2.22140389872768E-2</v>
      </c>
      <c r="AB344" s="5">
        <f t="shared" si="521"/>
        <v>1.9546395349247278E-2</v>
      </c>
      <c r="AC344" s="5">
        <f t="shared" si="522"/>
        <v>1.3824555864559007E-3</v>
      </c>
      <c r="AD344" s="5">
        <f t="shared" si="523"/>
        <v>2.2978019828106044E-2</v>
      </c>
      <c r="AE344" s="5">
        <f t="shared" si="524"/>
        <v>2.5188369600431575E-2</v>
      </c>
      <c r="AF344" s="5">
        <f t="shared" si="525"/>
        <v>1.3805670981968166E-2</v>
      </c>
      <c r="AG344" s="5">
        <f t="shared" si="526"/>
        <v>5.0445649926488898E-3</v>
      </c>
      <c r="AH344" s="5">
        <f t="shared" si="527"/>
        <v>3.4592810777550479E-3</v>
      </c>
      <c r="AI344" s="5">
        <f t="shared" si="528"/>
        <v>6.0877245789203874E-3</v>
      </c>
      <c r="AJ344" s="5">
        <f t="shared" si="529"/>
        <v>5.3566607794765138E-3</v>
      </c>
      <c r="AK344" s="5">
        <f t="shared" si="530"/>
        <v>3.1422594035367866E-3</v>
      </c>
      <c r="AL344" s="5">
        <f t="shared" si="531"/>
        <v>1.0667625997887882E-4</v>
      </c>
      <c r="AM344" s="5">
        <f t="shared" si="532"/>
        <v>8.0874524468107657E-3</v>
      </c>
      <c r="AN344" s="5">
        <f t="shared" si="533"/>
        <v>8.8654175982132467E-3</v>
      </c>
      <c r="AO344" s="5">
        <f t="shared" si="534"/>
        <v>4.8591092008029562E-3</v>
      </c>
      <c r="AP344" s="5">
        <f t="shared" si="535"/>
        <v>1.7755089341071793E-3</v>
      </c>
      <c r="AQ344" s="5">
        <f t="shared" si="536"/>
        <v>4.8657560133246423E-4</v>
      </c>
      <c r="AR344" s="5">
        <f t="shared" si="537"/>
        <v>7.5840869657266231E-4</v>
      </c>
      <c r="AS344" s="5">
        <f t="shared" si="538"/>
        <v>1.3346655444340565E-3</v>
      </c>
      <c r="AT344" s="5">
        <f t="shared" si="539"/>
        <v>1.1743879807480486E-3</v>
      </c>
      <c r="AU344" s="5">
        <f t="shared" si="540"/>
        <v>6.8890523925742536E-4</v>
      </c>
      <c r="AV344" s="5">
        <f t="shared" si="541"/>
        <v>3.0308792949372966E-4</v>
      </c>
      <c r="AW344" s="5">
        <f t="shared" si="542"/>
        <v>5.716390414762163E-6</v>
      </c>
      <c r="AX344" s="5">
        <f t="shared" si="543"/>
        <v>2.372081651970055E-3</v>
      </c>
      <c r="AY344" s="5">
        <f t="shared" si="544"/>
        <v>2.6002618945928911E-3</v>
      </c>
      <c r="AZ344" s="5">
        <f t="shared" si="545"/>
        <v>1.4251958643279384E-3</v>
      </c>
      <c r="BA344" s="5">
        <f t="shared" si="546"/>
        <v>5.2076376253258681E-4</v>
      </c>
      <c r="BB344" s="5">
        <f t="shared" si="547"/>
        <v>1.4271454006164634E-4</v>
      </c>
      <c r="BC344" s="5">
        <f t="shared" si="548"/>
        <v>3.1288567155219872E-5</v>
      </c>
      <c r="BD344" s="5">
        <f t="shared" si="549"/>
        <v>1.3856052218859643E-4</v>
      </c>
      <c r="BE344" s="5">
        <f t="shared" si="550"/>
        <v>2.4384208095139121E-4</v>
      </c>
      <c r="BF344" s="5">
        <f t="shared" si="551"/>
        <v>2.145595278638403E-4</v>
      </c>
      <c r="BG344" s="5">
        <f t="shared" si="552"/>
        <v>1.2586230896526038E-4</v>
      </c>
      <c r="BH344" s="5">
        <f t="shared" si="553"/>
        <v>5.5373866319698887E-5</v>
      </c>
      <c r="BI344" s="5">
        <f t="shared" si="554"/>
        <v>1.9489647672287413E-5</v>
      </c>
      <c r="BJ344" s="8">
        <f t="shared" si="555"/>
        <v>0.52686017005991193</v>
      </c>
      <c r="BK344" s="8">
        <f t="shared" si="556"/>
        <v>0.23746464076115098</v>
      </c>
      <c r="BL344" s="8">
        <f t="shared" si="557"/>
        <v>0.22323131760619036</v>
      </c>
      <c r="BM344" s="8">
        <f t="shared" si="558"/>
        <v>0.54137599209747778</v>
      </c>
      <c r="BN344" s="8">
        <f t="shared" si="559"/>
        <v>0.45620846883740579</v>
      </c>
    </row>
    <row r="345" spans="1:66" x14ac:dyDescent="0.25">
      <c r="A345" t="s">
        <v>80</v>
      </c>
      <c r="B345" t="s">
        <v>89</v>
      </c>
      <c r="C345" t="s">
        <v>95</v>
      </c>
      <c r="D345" t="s">
        <v>493</v>
      </c>
      <c r="E345">
        <f>VLOOKUP(A345,home!$A$2:$E$405,3,FALSE)</f>
        <v>1.2299578059071701</v>
      </c>
      <c r="F345">
        <f>VLOOKUP(B345,home!$B$2:$E$405,3,FALSE)</f>
        <v>1.3</v>
      </c>
      <c r="G345">
        <f>VLOOKUP(C345,away!$B$2:$E$405,4,FALSE)</f>
        <v>0.61</v>
      </c>
      <c r="H345">
        <f>VLOOKUP(A345,away!$A$2:$E$405,3,FALSE)</f>
        <v>1.0168776371307999</v>
      </c>
      <c r="I345">
        <f>VLOOKUP(C345,away!$B$2:$E$405,3,FALSE)</f>
        <v>0.73</v>
      </c>
      <c r="J345">
        <f>VLOOKUP(B345,home!$B$2:$E$405,4,FALSE)</f>
        <v>1.08</v>
      </c>
      <c r="K345" s="3">
        <f t="shared" si="504"/>
        <v>0.97535654008438577</v>
      </c>
      <c r="L345" s="3">
        <f t="shared" si="505"/>
        <v>0.8017063291139227</v>
      </c>
      <c r="M345" s="5">
        <f t="shared" si="506"/>
        <v>0.16913418767645791</v>
      </c>
      <c r="N345" s="5">
        <f t="shared" si="507"/>
        <v>0.16496613610209315</v>
      </c>
      <c r="O345" s="5">
        <f t="shared" si="508"/>
        <v>0.13559594872975833</v>
      </c>
      <c r="P345" s="5">
        <f t="shared" si="509"/>
        <v>0.13225439540251685</v>
      </c>
      <c r="Q345" s="5">
        <f t="shared" si="510"/>
        <v>8.0450399869813713E-2</v>
      </c>
      <c r="R345" s="5">
        <f t="shared" si="511"/>
        <v>5.4354065149427103E-2</v>
      </c>
      <c r="S345" s="5">
        <f t="shared" si="512"/>
        <v>2.5854064964004761E-2</v>
      </c>
      <c r="T345" s="5">
        <f t="shared" si="513"/>
        <v>6.4497594755375559E-2</v>
      </c>
      <c r="U345" s="5">
        <f t="shared" si="514"/>
        <v>5.3014592923666511E-2</v>
      </c>
      <c r="V345" s="5">
        <f t="shared" si="515"/>
        <v>2.2462859404948775E-3</v>
      </c>
      <c r="W345" s="5">
        <f t="shared" si="516"/>
        <v>2.6155941221808945E-2</v>
      </c>
      <c r="X345" s="5">
        <f t="shared" si="517"/>
        <v>2.0969383621455978E-2</v>
      </c>
      <c r="Y345" s="5">
        <f t="shared" si="518"/>
        <v>8.4056437834695418E-3</v>
      </c>
      <c r="Z345" s="5">
        <f t="shared" si="519"/>
        <v>1.452533268112207E-2</v>
      </c>
      <c r="AA345" s="5">
        <f t="shared" si="520"/>
        <v>1.4167378227433877E-2</v>
      </c>
      <c r="AB345" s="5">
        <f t="shared" si="521"/>
        <v>6.9091225049883812E-3</v>
      </c>
      <c r="AC345" s="5">
        <f t="shared" si="522"/>
        <v>1.0978013709210131E-4</v>
      </c>
      <c r="AD345" s="5">
        <f t="shared" si="523"/>
        <v>6.3778420831885323E-3</v>
      </c>
      <c r="AE345" s="5">
        <f t="shared" si="524"/>
        <v>5.1131563641813723E-3</v>
      </c>
      <c r="AF345" s="5">
        <f t="shared" si="525"/>
        <v>2.0496249094566696E-3</v>
      </c>
      <c r="AG345" s="5">
        <f t="shared" si="526"/>
        <v>5.4773242074032105E-4</v>
      </c>
      <c r="AH345" s="5">
        <f t="shared" si="527"/>
        <v>2.911262785735216E-3</v>
      </c>
      <c r="AI345" s="5">
        <f t="shared" si="528"/>
        <v>2.8395191979711308E-3</v>
      </c>
      <c r="AJ345" s="5">
        <f t="shared" si="529"/>
        <v>1.3847718102181559E-3</v>
      </c>
      <c r="AK345" s="5">
        <f t="shared" si="530"/>
        <v>4.5021541387359079E-4</v>
      </c>
      <c r="AL345" s="5">
        <f t="shared" si="531"/>
        <v>3.4337009821089392E-6</v>
      </c>
      <c r="AM345" s="5">
        <f t="shared" si="532"/>
        <v>1.2441339974926721E-3</v>
      </c>
      <c r="AN345" s="5">
        <f t="shared" si="533"/>
        <v>9.9743010005568043E-4</v>
      </c>
      <c r="AO345" s="5">
        <f t="shared" si="534"/>
        <v>3.9982301203168603E-4</v>
      </c>
      <c r="AP345" s="5">
        <f t="shared" si="535"/>
        <v>1.0684687975706494E-4</v>
      </c>
      <c r="AQ345" s="5">
        <f t="shared" si="536"/>
        <v>2.1414954936828304E-5</v>
      </c>
      <c r="AR345" s="5">
        <f t="shared" si="537"/>
        <v>4.6679556020755053E-4</v>
      </c>
      <c r="AS345" s="5">
        <f t="shared" si="538"/>
        <v>4.5529210253078908E-4</v>
      </c>
      <c r="AT345" s="5">
        <f t="shared" si="539"/>
        <v>2.2203606492608792E-4</v>
      </c>
      <c r="AU345" s="5">
        <f t="shared" si="540"/>
        <v>7.2188109353420383E-5</v>
      </c>
      <c r="AV345" s="5">
        <f t="shared" si="541"/>
        <v>1.7602286143546346E-5</v>
      </c>
      <c r="AW345" s="5">
        <f t="shared" si="542"/>
        <v>7.4582800139100547E-8</v>
      </c>
      <c r="AX345" s="5">
        <f t="shared" si="543"/>
        <v>2.0224570519930134E-4</v>
      </c>
      <c r="AY345" s="5">
        <f t="shared" si="544"/>
        <v>1.6214166189438848E-4</v>
      </c>
      <c r="AZ345" s="5">
        <f t="shared" si="545"/>
        <v>6.4994998276890481E-5</v>
      </c>
      <c r="BA345" s="5">
        <f t="shared" si="546"/>
        <v>1.7368967159777203E-5</v>
      </c>
      <c r="BB345" s="5">
        <f t="shared" si="547"/>
        <v>3.4812027255413136E-6</v>
      </c>
      <c r="BC345" s="5">
        <f t="shared" si="548"/>
        <v>5.5818045159902184E-7</v>
      </c>
      <c r="BD345" s="5">
        <f t="shared" si="549"/>
        <v>6.237215917011206E-5</v>
      </c>
      <c r="BE345" s="5">
        <f t="shared" si="550"/>
        <v>6.0835093365753093E-5</v>
      </c>
      <c r="BF345" s="5">
        <f t="shared" si="551"/>
        <v>2.9667953090465747E-5</v>
      </c>
      <c r="BG345" s="5">
        <f t="shared" si="552"/>
        <v>9.6456106925675111E-6</v>
      </c>
      <c r="BH345" s="5">
        <f t="shared" si="553"/>
        <v>2.3519773680259007E-6</v>
      </c>
      <c r="BI345" s="5">
        <f t="shared" si="554"/>
        <v>4.5880330160690468E-7</v>
      </c>
      <c r="BJ345" s="8">
        <f t="shared" si="555"/>
        <v>0.38275389479156513</v>
      </c>
      <c r="BK345" s="8">
        <f t="shared" si="556"/>
        <v>0.329764289483443</v>
      </c>
      <c r="BL345" s="8">
        <f t="shared" si="557"/>
        <v>0.27302612246322228</v>
      </c>
      <c r="BM345" s="8">
        <f t="shared" si="558"/>
        <v>0.26315243941019123</v>
      </c>
      <c r="BN345" s="8">
        <f t="shared" si="559"/>
        <v>0.736755132930067</v>
      </c>
    </row>
    <row r="346" spans="1:66" x14ac:dyDescent="0.25">
      <c r="A346" t="s">
        <v>80</v>
      </c>
      <c r="B346" t="s">
        <v>91</v>
      </c>
      <c r="C346" t="s">
        <v>94</v>
      </c>
      <c r="D346" t="s">
        <v>493</v>
      </c>
      <c r="E346">
        <f>VLOOKUP(A346,home!$A$2:$E$405,3,FALSE)</f>
        <v>1.2299578059071701</v>
      </c>
      <c r="F346">
        <f>VLOOKUP(B346,home!$B$2:$E$405,3,FALSE)</f>
        <v>0.65</v>
      </c>
      <c r="G346">
        <f>VLOOKUP(C346,away!$B$2:$E$405,4,FALSE)</f>
        <v>0.85</v>
      </c>
      <c r="H346">
        <f>VLOOKUP(A346,away!$A$2:$E$405,3,FALSE)</f>
        <v>1.0168776371307999</v>
      </c>
      <c r="I346">
        <f>VLOOKUP(C346,away!$B$2:$E$405,3,FALSE)</f>
        <v>0.89</v>
      </c>
      <c r="J346">
        <f>VLOOKUP(B346,home!$B$2:$E$405,4,FALSE)</f>
        <v>0.98</v>
      </c>
      <c r="K346" s="3">
        <f t="shared" si="504"/>
        <v>0.67955168776371144</v>
      </c>
      <c r="L346" s="3">
        <f t="shared" si="505"/>
        <v>0.88692067510548378</v>
      </c>
      <c r="M346" s="5">
        <f t="shared" si="506"/>
        <v>0.20878038627108111</v>
      </c>
      <c r="N346" s="5">
        <f t="shared" si="507"/>
        <v>0.14187706386247281</v>
      </c>
      <c r="O346" s="5">
        <f t="shared" si="508"/>
        <v>0.18517164114033094</v>
      </c>
      <c r="P346" s="5">
        <f t="shared" si="509"/>
        <v>0.1258337012628882</v>
      </c>
      <c r="Q346" s="5">
        <f t="shared" si="510"/>
        <v>4.8206399101351625E-2</v>
      </c>
      <c r="R346" s="5">
        <f t="shared" si="511"/>
        <v>8.211627848528634E-2</v>
      </c>
      <c r="S346" s="5">
        <f t="shared" si="512"/>
        <v>1.8960258499760026E-2</v>
      </c>
      <c r="T346" s="5">
        <f t="shared" si="513"/>
        <v>4.2755252035375169E-2</v>
      </c>
      <c r="U346" s="5">
        <f t="shared" si="514"/>
        <v>5.5802255637551278E-2</v>
      </c>
      <c r="V346" s="5">
        <f t="shared" si="515"/>
        <v>1.2697230949165665E-3</v>
      </c>
      <c r="W346" s="5">
        <f t="shared" si="516"/>
        <v>1.0919579956778188E-2</v>
      </c>
      <c r="X346" s="5">
        <f t="shared" si="517"/>
        <v>9.6848012271340198E-3</v>
      </c>
      <c r="Y346" s="5">
        <f t="shared" si="518"/>
        <v>4.2948252213160605E-3</v>
      </c>
      <c r="Z346" s="5">
        <f t="shared" si="519"/>
        <v>2.4276875050440027E-2</v>
      </c>
      <c r="AA346" s="5">
        <f t="shared" si="520"/>
        <v>1.6497391414155259E-2</v>
      </c>
      <c r="AB346" s="5">
        <f t="shared" si="521"/>
        <v>5.6054150895938834E-3</v>
      </c>
      <c r="AC346" s="5">
        <f t="shared" si="522"/>
        <v>4.7829551743928546E-5</v>
      </c>
      <c r="AD346" s="5">
        <f t="shared" si="523"/>
        <v>1.8551047473248528E-3</v>
      </c>
      <c r="AE346" s="5">
        <f t="shared" si="524"/>
        <v>1.6453307548887463E-3</v>
      </c>
      <c r="AF346" s="5">
        <f t="shared" si="525"/>
        <v>7.2963893194887095E-4</v>
      </c>
      <c r="AG346" s="5">
        <f t="shared" si="526"/>
        <v>2.1571061803577895E-4</v>
      </c>
      <c r="AH346" s="5">
        <f t="shared" si="527"/>
        <v>5.3829156022969357E-3</v>
      </c>
      <c r="AI346" s="5">
        <f t="shared" si="528"/>
        <v>3.6579693826304981E-3</v>
      </c>
      <c r="AJ346" s="5">
        <f t="shared" si="529"/>
        <v>1.2428896338772682E-3</v>
      </c>
      <c r="AK346" s="5">
        <f t="shared" si="530"/>
        <v>2.8153591613510633E-4</v>
      </c>
      <c r="AL346" s="5">
        <f t="shared" si="531"/>
        <v>1.1530909839143283E-6</v>
      </c>
      <c r="AM346" s="5">
        <f t="shared" si="532"/>
        <v>2.5212791240461545E-4</v>
      </c>
      <c r="AN346" s="5">
        <f t="shared" si="533"/>
        <v>2.2361745828283782E-4</v>
      </c>
      <c r="AO346" s="5">
        <f t="shared" si="534"/>
        <v>9.9165473532793425E-5</v>
      </c>
      <c r="AP346" s="5">
        <f t="shared" si="535"/>
        <v>2.9317302910953381E-5</v>
      </c>
      <c r="AQ346" s="5">
        <f t="shared" si="536"/>
        <v>6.5005305225136834E-6</v>
      </c>
      <c r="AR346" s="5">
        <f t="shared" si="537"/>
        <v>9.5484382800500823E-4</v>
      </c>
      <c r="AS346" s="5">
        <f t="shared" si="538"/>
        <v>6.4886573487156637E-4</v>
      </c>
      <c r="AT346" s="5">
        <f t="shared" si="539"/>
        <v>2.204689026320069E-4</v>
      </c>
      <c r="AU346" s="5">
        <f t="shared" si="540"/>
        <v>4.9940004960997894E-5</v>
      </c>
      <c r="AV346" s="5">
        <f t="shared" si="541"/>
        <v>8.4842036645435569E-6</v>
      </c>
      <c r="AW346" s="5">
        <f t="shared" si="542"/>
        <v>1.9304935278633194E-8</v>
      </c>
      <c r="AX346" s="5">
        <f t="shared" si="543"/>
        <v>2.8555658067816273E-5</v>
      </c>
      <c r="AY346" s="5">
        <f t="shared" si="544"/>
        <v>2.5326603531588961E-5</v>
      </c>
      <c r="AZ346" s="5">
        <f t="shared" si="545"/>
        <v>1.1231344151182905E-5</v>
      </c>
      <c r="BA346" s="5">
        <f t="shared" si="546"/>
        <v>3.3204371123030565E-6</v>
      </c>
      <c r="BB346" s="5">
        <f t="shared" si="547"/>
        <v>7.3624108132228247E-7</v>
      </c>
      <c r="BC346" s="5">
        <f t="shared" si="548"/>
        <v>1.3059748737735006E-7</v>
      </c>
      <c r="BD346" s="5">
        <f t="shared" si="549"/>
        <v>1.4114512209241768E-4</v>
      </c>
      <c r="BE346" s="5">
        <f t="shared" si="550"/>
        <v>9.5915405937517561E-5</v>
      </c>
      <c r="BF346" s="5">
        <f t="shared" si="551"/>
        <v>3.2589737993690778E-5</v>
      </c>
      <c r="BG346" s="5">
        <f t="shared" si="552"/>
        <v>7.3821371524632407E-6</v>
      </c>
      <c r="BH346" s="5">
        <f t="shared" si="553"/>
        <v>1.2541359403148982E-6</v>
      </c>
      <c r="BI346" s="5">
        <f t="shared" si="554"/>
        <v>1.704500389852237E-7</v>
      </c>
      <c r="BJ346" s="8">
        <f t="shared" si="555"/>
        <v>0.26286373601571161</v>
      </c>
      <c r="BK346" s="8">
        <f t="shared" si="556"/>
        <v>0.35491837837490536</v>
      </c>
      <c r="BL346" s="8">
        <f t="shared" si="557"/>
        <v>0.3579193519651469</v>
      </c>
      <c r="BM346" s="8">
        <f t="shared" si="558"/>
        <v>0.20796756398419641</v>
      </c>
      <c r="BN346" s="8">
        <f t="shared" si="559"/>
        <v>0.79198547012341103</v>
      </c>
    </row>
    <row r="347" spans="1:66" x14ac:dyDescent="0.25">
      <c r="A347" t="s">
        <v>80</v>
      </c>
      <c r="B347" t="s">
        <v>81</v>
      </c>
      <c r="C347" t="s">
        <v>84</v>
      </c>
      <c r="D347" t="s">
        <v>493</v>
      </c>
      <c r="E347">
        <f>VLOOKUP(A347,home!$A$2:$E$405,3,FALSE)</f>
        <v>1.2299578059071701</v>
      </c>
      <c r="F347">
        <f>VLOOKUP(B347,home!$B$2:$E$405,3,FALSE)</f>
        <v>1.06</v>
      </c>
      <c r="G347">
        <f>VLOOKUP(C347,away!$B$2:$E$405,4,FALSE)</f>
        <v>0.85</v>
      </c>
      <c r="H347">
        <f>VLOOKUP(A347,away!$A$2:$E$405,3,FALSE)</f>
        <v>1.0168776371307999</v>
      </c>
      <c r="I347">
        <f>VLOOKUP(C347,away!$B$2:$E$405,3,FALSE)</f>
        <v>0.73</v>
      </c>
      <c r="J347">
        <f>VLOOKUP(B347,home!$B$2:$E$405,4,FALSE)</f>
        <v>0.93</v>
      </c>
      <c r="K347" s="3">
        <f t="shared" si="504"/>
        <v>1.1081919831223603</v>
      </c>
      <c r="L347" s="3">
        <f t="shared" si="505"/>
        <v>0.69035822784810008</v>
      </c>
      <c r="M347" s="5">
        <f t="shared" si="506"/>
        <v>0.16553871054020192</v>
      </c>
      <c r="N347" s="5">
        <f t="shared" si="507"/>
        <v>0.18344867191706474</v>
      </c>
      <c r="O347" s="5">
        <f t="shared" si="508"/>
        <v>0.11428101084879339</v>
      </c>
      <c r="P347" s="5">
        <f t="shared" si="509"/>
        <v>0.12664530004575231</v>
      </c>
      <c r="Q347" s="5">
        <f t="shared" si="510"/>
        <v>0.10164817376646766</v>
      </c>
      <c r="R347" s="5">
        <f t="shared" si="511"/>
        <v>3.9447418063131248E-2</v>
      </c>
      <c r="S347" s="5">
        <f t="shared" si="512"/>
        <v>2.4222479399740583E-2</v>
      </c>
      <c r="T347" s="5">
        <f t="shared" si="513"/>
        <v>7.0173653105414333E-2</v>
      </c>
      <c r="U347" s="5">
        <f t="shared" si="514"/>
        <v>4.3715312452438239E-2</v>
      </c>
      <c r="V347" s="5">
        <f t="shared" si="515"/>
        <v>2.0590438476907752E-3</v>
      </c>
      <c r="W347" s="5">
        <f t="shared" si="516"/>
        <v>3.7548563755676029E-2</v>
      </c>
      <c r="X347" s="5">
        <f t="shared" si="517"/>
        <v>2.5921959932609897E-2</v>
      </c>
      <c r="Y347" s="5">
        <f t="shared" si="518"/>
        <v>8.9477191607130122E-3</v>
      </c>
      <c r="Z347" s="5">
        <f t="shared" si="519"/>
        <v>9.0776165424154755E-3</v>
      </c>
      <c r="AA347" s="5">
        <f t="shared" si="520"/>
        <v>1.0059741878163749E-2</v>
      </c>
      <c r="AB347" s="5">
        <f t="shared" si="521"/>
        <v>5.5740626508306735E-3</v>
      </c>
      <c r="AC347" s="5">
        <f t="shared" si="522"/>
        <v>9.8454398161310132E-5</v>
      </c>
      <c r="AD347" s="5">
        <f t="shared" si="523"/>
        <v>1.040275433294975E-2</v>
      </c>
      <c r="AE347" s="5">
        <f t="shared" si="524"/>
        <v>7.1816270460343321E-3</v>
      </c>
      <c r="AF347" s="5">
        <f t="shared" si="525"/>
        <v>2.4789476602831238E-3</v>
      </c>
      <c r="AG347" s="5">
        <f t="shared" si="526"/>
        <v>5.7045397122708385E-4</v>
      </c>
      <c r="AH347" s="5">
        <f t="shared" si="527"/>
        <v>1.5667018173266356E-3</v>
      </c>
      <c r="AI347" s="5">
        <f t="shared" si="528"/>
        <v>1.7362063939046102E-3</v>
      </c>
      <c r="AJ347" s="5">
        <f t="shared" si="529"/>
        <v>9.6202500338543639E-4</v>
      </c>
      <c r="AK347" s="5">
        <f t="shared" si="530"/>
        <v>3.5536946543833405E-4</v>
      </c>
      <c r="AL347" s="5">
        <f t="shared" si="531"/>
        <v>3.0128993406493839E-6</v>
      </c>
      <c r="AM347" s="5">
        <f t="shared" si="532"/>
        <v>2.3056497908332612E-3</v>
      </c>
      <c r="AN347" s="5">
        <f t="shared" si="533"/>
        <v>1.5917243036379924E-3</v>
      </c>
      <c r="AO347" s="5">
        <f t="shared" si="534"/>
        <v>5.4942998474113785E-4</v>
      </c>
      <c r="AP347" s="5">
        <f t="shared" si="535"/>
        <v>1.2643450353083354E-4</v>
      </c>
      <c r="AQ347" s="5">
        <f t="shared" si="536"/>
        <v>2.1821274949100142E-5</v>
      </c>
      <c r="AR347" s="5">
        <f t="shared" si="537"/>
        <v>2.1631709803520289E-4</v>
      </c>
      <c r="AS347" s="5">
        <f t="shared" si="538"/>
        <v>2.3972087385490553E-4</v>
      </c>
      <c r="AT347" s="5">
        <f t="shared" si="539"/>
        <v>1.3282837529654653E-4</v>
      </c>
      <c r="AU347" s="5">
        <f t="shared" si="540"/>
        <v>4.906644687826701E-5</v>
      </c>
      <c r="AV347" s="5">
        <f t="shared" si="541"/>
        <v>1.3593760767698667E-5</v>
      </c>
      <c r="AW347" s="5">
        <f t="shared" si="542"/>
        <v>6.4028249840746546E-8</v>
      </c>
      <c r="AX347" s="5">
        <f t="shared" si="543"/>
        <v>4.2585043568152804E-4</v>
      </c>
      <c r="AY347" s="5">
        <f t="shared" si="544"/>
        <v>2.9398935210544098E-4</v>
      </c>
      <c r="AZ347" s="5">
        <f t="shared" si="545"/>
        <v>1.0147898406286167E-4</v>
      </c>
      <c r="BA347" s="5">
        <f t="shared" si="546"/>
        <v>2.3352283867154259E-5</v>
      </c>
      <c r="BB347" s="5">
        <f t="shared" si="547"/>
        <v>4.0303603266835969E-6</v>
      </c>
      <c r="BC347" s="5">
        <f t="shared" si="548"/>
        <v>5.5647848254371571E-7</v>
      </c>
      <c r="BD347" s="5">
        <f t="shared" si="549"/>
        <v>2.4889381408804386E-5</v>
      </c>
      <c r="BE347" s="5">
        <f t="shared" si="550"/>
        <v>2.7582212942111739E-5</v>
      </c>
      <c r="BF347" s="5">
        <f t="shared" si="551"/>
        <v>1.5283193629611029E-5</v>
      </c>
      <c r="BG347" s="5">
        <f t="shared" si="552"/>
        <v>5.6455708856138896E-6</v>
      </c>
      <c r="BH347" s="5">
        <f t="shared" si="553"/>
        <v>1.564094098896579E-6</v>
      </c>
      <c r="BI347" s="5">
        <f t="shared" si="554"/>
        <v>3.466633082492361E-7</v>
      </c>
      <c r="BJ347" s="8">
        <f t="shared" si="555"/>
        <v>0.4537668424006584</v>
      </c>
      <c r="BK347" s="8">
        <f t="shared" si="556"/>
        <v>0.31886099048299299</v>
      </c>
      <c r="BL347" s="8">
        <f t="shared" si="557"/>
        <v>0.21842468624451822</v>
      </c>
      <c r="BM347" s="8">
        <f t="shared" si="558"/>
        <v>0.26882692516531831</v>
      </c>
      <c r="BN347" s="8">
        <f t="shared" si="559"/>
        <v>0.73100928518141117</v>
      </c>
    </row>
    <row r="348" spans="1:66" x14ac:dyDescent="0.25">
      <c r="A348" t="s">
        <v>80</v>
      </c>
      <c r="B348" t="s">
        <v>93</v>
      </c>
      <c r="C348" t="s">
        <v>412</v>
      </c>
      <c r="D348" t="s">
        <v>493</v>
      </c>
      <c r="E348">
        <f>VLOOKUP(A348,home!$A$2:$E$405,3,FALSE)</f>
        <v>1.2299578059071701</v>
      </c>
      <c r="F348">
        <f>VLOOKUP(B348,home!$B$2:$E$405,3,FALSE)</f>
        <v>0.77</v>
      </c>
      <c r="G348">
        <f>VLOOKUP(C348,away!$B$2:$E$405,4,FALSE)</f>
        <v>0.85</v>
      </c>
      <c r="H348">
        <f>VLOOKUP(A348,away!$A$2:$E$405,3,FALSE)</f>
        <v>1.0168776371307999</v>
      </c>
      <c r="I348">
        <f>VLOOKUP(C348,away!$B$2:$E$405,3,FALSE)</f>
        <v>0.98</v>
      </c>
      <c r="J348">
        <f>VLOOKUP(B348,home!$B$2:$E$405,4,FALSE)</f>
        <v>0.93</v>
      </c>
      <c r="K348" s="3">
        <f t="shared" si="504"/>
        <v>0.80500738396624283</v>
      </c>
      <c r="L348" s="3">
        <f t="shared" si="505"/>
        <v>0.92678227848101102</v>
      </c>
      <c r="M348" s="5">
        <f t="shared" si="506"/>
        <v>0.17696741446095882</v>
      </c>
      <c r="N348" s="5">
        <f t="shared" si="507"/>
        <v>0.14246007536248631</v>
      </c>
      <c r="O348" s="5">
        <f t="shared" si="508"/>
        <v>0.16401026359102081</v>
      </c>
      <c r="P348" s="5">
        <f t="shared" si="509"/>
        <v>0.13202947323702158</v>
      </c>
      <c r="Q348" s="5">
        <f t="shared" si="510"/>
        <v>5.7340706293594439E-2</v>
      </c>
      <c r="R348" s="5">
        <f t="shared" si="511"/>
        <v>7.6000902892578742E-2</v>
      </c>
      <c r="S348" s="5">
        <f t="shared" si="512"/>
        <v>2.4625694306975175E-2</v>
      </c>
      <c r="T348" s="5">
        <f t="shared" si="513"/>
        <v>5.3142350428487903E-2</v>
      </c>
      <c r="U348" s="5">
        <f t="shared" si="514"/>
        <v>6.1181288016627262E-2</v>
      </c>
      <c r="V348" s="5">
        <f t="shared" si="515"/>
        <v>2.0413786078134085E-3</v>
      </c>
      <c r="W348" s="5">
        <f t="shared" si="516"/>
        <v>1.5386563989394381E-2</v>
      </c>
      <c r="X348" s="5">
        <f t="shared" si="517"/>
        <v>1.4259994832084798E-2</v>
      </c>
      <c r="Y348" s="5">
        <f t="shared" si="518"/>
        <v>6.6079552508034956E-3</v>
      </c>
      <c r="Z348" s="5">
        <f t="shared" si="519"/>
        <v>2.3478763316466065E-2</v>
      </c>
      <c r="AA348" s="5">
        <f t="shared" si="520"/>
        <v>1.8900577836150931E-2</v>
      </c>
      <c r="AB348" s="5">
        <f t="shared" si="521"/>
        <v>7.6075523596651059E-3</v>
      </c>
      <c r="AC348" s="5">
        <f t="shared" si="522"/>
        <v>9.5187771957866793E-5</v>
      </c>
      <c r="AD348" s="5">
        <f t="shared" si="523"/>
        <v>3.0965744063328913E-3</v>
      </c>
      <c r="AE348" s="5">
        <f t="shared" si="524"/>
        <v>2.869850283787181E-3</v>
      </c>
      <c r="AF348" s="5">
        <f t="shared" si="525"/>
        <v>1.3298631924538297E-3</v>
      </c>
      <c r="AG348" s="5">
        <f t="shared" si="526"/>
        <v>4.108312131901306E-4</v>
      </c>
      <c r="AH348" s="5">
        <f t="shared" si="527"/>
        <v>5.4399254405876982E-3</v>
      </c>
      <c r="AI348" s="5">
        <f t="shared" si="528"/>
        <v>4.3791801478989135E-3</v>
      </c>
      <c r="AJ348" s="5">
        <f t="shared" si="529"/>
        <v>1.7626361773885042E-3</v>
      </c>
      <c r="AK348" s="5">
        <f t="shared" si="530"/>
        <v>4.7297837934792616E-4</v>
      </c>
      <c r="AL348" s="5">
        <f t="shared" si="531"/>
        <v>2.8406566098021311E-6</v>
      </c>
      <c r="AM348" s="5">
        <f t="shared" si="532"/>
        <v>4.9855305241977273E-4</v>
      </c>
      <c r="AN348" s="5">
        <f t="shared" si="533"/>
        <v>4.6205013386525984E-4</v>
      </c>
      <c r="AO348" s="5">
        <f t="shared" si="534"/>
        <v>2.1410993791805082E-4</v>
      </c>
      <c r="AP348" s="5">
        <f t="shared" si="535"/>
        <v>6.6144432036372995E-5</v>
      </c>
      <c r="AQ348" s="5">
        <f t="shared" si="536"/>
        <v>1.5325371857875533E-5</v>
      </c>
      <c r="AR348" s="5">
        <f t="shared" si="537"/>
        <v>1.0083252989189374E-3</v>
      </c>
      <c r="AS348" s="5">
        <f t="shared" si="538"/>
        <v>8.1170931106971348E-4</v>
      </c>
      <c r="AT348" s="5">
        <f t="shared" si="539"/>
        <v>3.2671599452263562E-4</v>
      </c>
      <c r="AU348" s="5">
        <f t="shared" si="540"/>
        <v>8.7669596016865423E-5</v>
      </c>
      <c r="AV348" s="5">
        <f t="shared" si="541"/>
        <v>1.7643668035728538E-5</v>
      </c>
      <c r="AW348" s="5">
        <f t="shared" si="542"/>
        <v>5.8869970965156821E-8</v>
      </c>
      <c r="AX348" s="5">
        <f t="shared" si="543"/>
        <v>6.6889814749471018E-5</v>
      </c>
      <c r="AY348" s="5">
        <f t="shared" si="544"/>
        <v>6.1992294920687493E-5</v>
      </c>
      <c r="AZ348" s="5">
        <f t="shared" si="545"/>
        <v>2.8726680167430776E-5</v>
      </c>
      <c r="BA348" s="5">
        <f t="shared" si="546"/>
        <v>8.8744593662555902E-6</v>
      </c>
      <c r="BB348" s="5">
        <f t="shared" si="547"/>
        <v>2.0561729179363757E-6</v>
      </c>
      <c r="BC348" s="5">
        <f t="shared" si="548"/>
        <v>3.8112492436720481E-7</v>
      </c>
      <c r="BD348" s="5">
        <f t="shared" si="549"/>
        <v>1.5574966966368982E-4</v>
      </c>
      <c r="BE348" s="5">
        <f t="shared" si="550"/>
        <v>1.2537963412957343E-4</v>
      </c>
      <c r="BF348" s="5">
        <f t="shared" si="551"/>
        <v>5.0465765636646272E-5</v>
      </c>
      <c r="BG348" s="5">
        <f t="shared" si="552"/>
        <v>1.3541771325003379E-5</v>
      </c>
      <c r="BH348" s="5">
        <f t="shared" si="553"/>
        <v>2.7253064771525122E-6</v>
      </c>
      <c r="BI348" s="5">
        <f t="shared" si="554"/>
        <v>4.3877836753576043E-7</v>
      </c>
      <c r="BJ348" s="8">
        <f t="shared" si="555"/>
        <v>0.29832986872775874</v>
      </c>
      <c r="BK348" s="8">
        <f t="shared" si="556"/>
        <v>0.3358239813362574</v>
      </c>
      <c r="BL348" s="8">
        <f t="shared" si="557"/>
        <v>0.34235566963542929</v>
      </c>
      <c r="BM348" s="8">
        <f t="shared" si="558"/>
        <v>0.25111751375330116</v>
      </c>
      <c r="BN348" s="8">
        <f t="shared" si="559"/>
        <v>0.74880883583766078</v>
      </c>
    </row>
    <row r="349" spans="1:66" x14ac:dyDescent="0.25">
      <c r="A349" t="s">
        <v>80</v>
      </c>
      <c r="B349" t="s">
        <v>410</v>
      </c>
      <c r="C349" t="s">
        <v>96</v>
      </c>
      <c r="D349" t="s">
        <v>493</v>
      </c>
      <c r="E349">
        <f>VLOOKUP(A349,home!$A$2:$E$405,3,FALSE)</f>
        <v>1.2299578059071701</v>
      </c>
      <c r="F349">
        <f>VLOOKUP(B349,home!$B$2:$E$405,3,FALSE)</f>
        <v>0.98</v>
      </c>
      <c r="G349">
        <f>VLOOKUP(C349,away!$B$2:$E$405,4,FALSE)</f>
        <v>1.67</v>
      </c>
      <c r="H349">
        <f>VLOOKUP(A349,away!$A$2:$E$405,3,FALSE)</f>
        <v>1.0168776371307999</v>
      </c>
      <c r="I349">
        <f>VLOOKUP(C349,away!$B$2:$E$405,3,FALSE)</f>
        <v>0.65</v>
      </c>
      <c r="J349">
        <f>VLOOKUP(B349,home!$B$2:$E$405,4,FALSE)</f>
        <v>1.08</v>
      </c>
      <c r="K349" s="3">
        <f t="shared" si="504"/>
        <v>2.0129489451476745</v>
      </c>
      <c r="L349" s="3">
        <f t="shared" si="505"/>
        <v>0.71384810126582166</v>
      </c>
      <c r="M349" s="5">
        <f t="shared" si="506"/>
        <v>6.5428518922803117E-2</v>
      </c>
      <c r="N349" s="5">
        <f t="shared" si="507"/>
        <v>0.13170426814823116</v>
      </c>
      <c r="O349" s="5">
        <f t="shared" si="508"/>
        <v>4.6706024001677886E-2</v>
      </c>
      <c r="P349" s="5">
        <f t="shared" si="509"/>
        <v>9.4016841746219451E-2</v>
      </c>
      <c r="Q349" s="5">
        <f t="shared" si="510"/>
        <v>0.13255698382021425</v>
      </c>
      <c r="R349" s="5">
        <f t="shared" si="511"/>
        <v>1.6670503275636822E-2</v>
      </c>
      <c r="S349" s="5">
        <f t="shared" si="512"/>
        <v>3.3774135031096712E-2</v>
      </c>
      <c r="T349" s="5">
        <f t="shared" si="513"/>
        <v>9.4625551209584172E-2</v>
      </c>
      <c r="U349" s="5">
        <f t="shared" si="514"/>
        <v>3.3556871983773988E-2</v>
      </c>
      <c r="V349" s="5">
        <f t="shared" si="515"/>
        <v>5.3923775826266208E-3</v>
      </c>
      <c r="W349" s="5">
        <f t="shared" si="516"/>
        <v>8.8943480250952528E-2</v>
      </c>
      <c r="X349" s="5">
        <f t="shared" si="517"/>
        <v>6.3492134497116562E-2</v>
      </c>
      <c r="Y349" s="5">
        <f t="shared" si="518"/>
        <v>2.2661869828040415E-2</v>
      </c>
      <c r="Z349" s="5">
        <f t="shared" si="519"/>
        <v>3.9667357034863359E-3</v>
      </c>
      <c r="AA349" s="5">
        <f t="shared" si="520"/>
        <v>7.9848364500124374E-3</v>
      </c>
      <c r="AB349" s="5">
        <f t="shared" si="521"/>
        <v>8.0365340546146198E-3</v>
      </c>
      <c r="AC349" s="5">
        <f t="shared" si="522"/>
        <v>4.8428261690042831E-4</v>
      </c>
      <c r="AD349" s="5">
        <f t="shared" si="523"/>
        <v>4.475967118722949E-2</v>
      </c>
      <c r="AE349" s="5">
        <f t="shared" si="524"/>
        <v>3.1951606290286275E-2</v>
      </c>
      <c r="AF349" s="5">
        <f t="shared" si="525"/>
        <v>1.1404296741356968E-2</v>
      </c>
      <c r="AG349" s="5">
        <f t="shared" si="526"/>
        <v>2.7136451916965564E-3</v>
      </c>
      <c r="AH349" s="5">
        <f t="shared" si="527"/>
        <v>7.0791168753926595E-4</v>
      </c>
      <c r="AI349" s="5">
        <f t="shared" si="528"/>
        <v>1.4249900846898752E-3</v>
      </c>
      <c r="AJ349" s="5">
        <f t="shared" si="529"/>
        <v>1.4342161439111903E-3</v>
      </c>
      <c r="AK349" s="5">
        <f t="shared" si="530"/>
        <v>9.6233462466659863E-4</v>
      </c>
      <c r="AL349" s="5">
        <f t="shared" si="531"/>
        <v>2.7835398326709944E-5</v>
      </c>
      <c r="AM349" s="5">
        <f t="shared" si="532"/>
        <v>1.8019786580298063E-2</v>
      </c>
      <c r="AN349" s="5">
        <f t="shared" si="533"/>
        <v>1.2863390435561103E-2</v>
      </c>
      <c r="AO349" s="5">
        <f t="shared" si="534"/>
        <v>4.5912534191331119E-3</v>
      </c>
      <c r="AP349" s="5">
        <f t="shared" si="535"/>
        <v>1.0924858452261278E-3</v>
      </c>
      <c r="AQ349" s="5">
        <f t="shared" si="536"/>
        <v>1.9496723656861441E-4</v>
      </c>
      <c r="AR349" s="5">
        <f t="shared" si="537"/>
        <v>1.0106828280275778E-4</v>
      </c>
      <c r="AS349" s="5">
        <f t="shared" si="538"/>
        <v>2.0344529325569809E-4</v>
      </c>
      <c r="AT349" s="5">
        <f t="shared" si="539"/>
        <v>2.0476249422715843E-4</v>
      </c>
      <c r="AU349" s="5">
        <f t="shared" si="540"/>
        <v>1.3739214892012177E-4</v>
      </c>
      <c r="AV349" s="5">
        <f t="shared" si="541"/>
        <v>6.9140845310082855E-5</v>
      </c>
      <c r="AW349" s="5">
        <f t="shared" si="542"/>
        <v>1.1110497559910353E-6</v>
      </c>
      <c r="AX349" s="5">
        <f t="shared" si="543"/>
        <v>6.0454850647662E-3</v>
      </c>
      <c r="AY349" s="5">
        <f t="shared" si="544"/>
        <v>4.3155580347142338E-3</v>
      </c>
      <c r="AZ349" s="5">
        <f t="shared" si="545"/>
        <v>1.5403264544916083E-3</v>
      </c>
      <c r="BA349" s="5">
        <f t="shared" si="546"/>
        <v>3.6651970495611653E-4</v>
      </c>
      <c r="BB349" s="5">
        <f t="shared" si="547"/>
        <v>6.540984886485823E-5</v>
      </c>
      <c r="BC349" s="5">
        <f t="shared" si="548"/>
        <v>9.3385392832526868E-6</v>
      </c>
      <c r="BD349" s="5">
        <f t="shared" si="549"/>
        <v>1.2024566962824279E-5</v>
      </c>
      <c r="BE349" s="5">
        <f t="shared" si="550"/>
        <v>2.4204839383674703E-5</v>
      </c>
      <c r="BF349" s="5">
        <f t="shared" si="551"/>
        <v>2.4361552952418448E-5</v>
      </c>
      <c r="BG349" s="5">
        <f t="shared" si="552"/>
        <v>1.6346187439243311E-5</v>
      </c>
      <c r="BH349" s="5">
        <f t="shared" si="553"/>
        <v>8.2260101907527476E-6</v>
      </c>
      <c r="BI349" s="5">
        <f t="shared" si="554"/>
        <v>3.3117077072499511E-6</v>
      </c>
      <c r="BJ349" s="8">
        <f t="shared" si="555"/>
        <v>0.67391802832857173</v>
      </c>
      <c r="BK349" s="8">
        <f t="shared" si="556"/>
        <v>0.20343954933268726</v>
      </c>
      <c r="BL349" s="8">
        <f t="shared" si="557"/>
        <v>0.11828850623567469</v>
      </c>
      <c r="BM349" s="8">
        <f t="shared" si="558"/>
        <v>0.50821523270067914</v>
      </c>
      <c r="BN349" s="8">
        <f t="shared" si="559"/>
        <v>0.48708313991478269</v>
      </c>
    </row>
    <row r="350" spans="1:66" x14ac:dyDescent="0.25">
      <c r="A350" t="s">
        <v>80</v>
      </c>
      <c r="B350" t="s">
        <v>435</v>
      </c>
      <c r="C350" t="s">
        <v>88</v>
      </c>
      <c r="D350" t="s">
        <v>493</v>
      </c>
      <c r="E350">
        <f>VLOOKUP(A350,home!$A$2:$E$405,3,FALSE)</f>
        <v>1.2299578059071701</v>
      </c>
      <c r="F350">
        <f>VLOOKUP(B350,home!$B$2:$E$405,3,FALSE)</f>
        <v>0.53</v>
      </c>
      <c r="G350">
        <f>VLOOKUP(C350,away!$B$2:$E$405,4,FALSE)</f>
        <v>1.26</v>
      </c>
      <c r="H350">
        <f>VLOOKUP(A350,away!$A$2:$E$405,3,FALSE)</f>
        <v>1.0168776371307999</v>
      </c>
      <c r="I350">
        <f>VLOOKUP(C350,away!$B$2:$E$405,3,FALSE)</f>
        <v>1.02</v>
      </c>
      <c r="J350">
        <f>VLOOKUP(B350,home!$B$2:$E$405,4,FALSE)</f>
        <v>1.18</v>
      </c>
      <c r="K350" s="3">
        <f t="shared" si="504"/>
        <v>0.82136582278480819</v>
      </c>
      <c r="L350" s="3">
        <f t="shared" si="505"/>
        <v>1.2239139240506307</v>
      </c>
      <c r="M350" s="5">
        <f t="shared" si="506"/>
        <v>0.12934400134072074</v>
      </c>
      <c r="N350" s="5">
        <f t="shared" si="507"/>
        <v>0.1062387420835004</v>
      </c>
      <c r="O350" s="5">
        <f t="shared" si="508"/>
        <v>0.15830592423333154</v>
      </c>
      <c r="P350" s="5">
        <f t="shared" si="509"/>
        <v>0.13002707570961985</v>
      </c>
      <c r="Q350" s="5">
        <f t="shared" si="510"/>
        <v>4.3630435901518667E-2</v>
      </c>
      <c r="R350" s="5">
        <f t="shared" si="511"/>
        <v>9.6876412464439343E-2</v>
      </c>
      <c r="S350" s="5">
        <f t="shared" si="512"/>
        <v>3.2678439360048737E-2</v>
      </c>
      <c r="T350" s="5">
        <f t="shared" si="513"/>
        <v>5.3399898012267223E-2</v>
      </c>
      <c r="U350" s="5">
        <f t="shared" si="514"/>
        <v>7.9570974232294658E-2</v>
      </c>
      <c r="V350" s="5">
        <f t="shared" si="515"/>
        <v>3.6501129328657092E-3</v>
      </c>
      <c r="W350" s="5">
        <f t="shared" si="516"/>
        <v>1.1945516294236905E-2</v>
      </c>
      <c r="X350" s="5">
        <f t="shared" si="517"/>
        <v>1.4620283722490239E-2</v>
      </c>
      <c r="Y350" s="5">
        <f t="shared" si="518"/>
        <v>8.9469844107632965E-3</v>
      </c>
      <c r="Z350" s="5">
        <f t="shared" si="519"/>
        <v>3.9522796709099792E-2</v>
      </c>
      <c r="AA350" s="5">
        <f t="shared" si="520"/>
        <v>3.2462674437726456E-2</v>
      </c>
      <c r="AB350" s="5">
        <f t="shared" si="521"/>
        <v>1.3331865649669277E-2</v>
      </c>
      <c r="AC350" s="5">
        <f t="shared" si="522"/>
        <v>2.2933683904489459E-4</v>
      </c>
      <c r="AD350" s="5">
        <f t="shared" si="523"/>
        <v>2.4529097049013067E-3</v>
      </c>
      <c r="AE350" s="5">
        <f t="shared" si="524"/>
        <v>3.0021503422676325E-3</v>
      </c>
      <c r="AF350" s="5">
        <f t="shared" si="525"/>
        <v>1.8371868029973617E-3</v>
      </c>
      <c r="AG350" s="5">
        <f t="shared" si="526"/>
        <v>7.4951950309017795E-4</v>
      </c>
      <c r="AH350" s="5">
        <f t="shared" si="527"/>
        <v>1.2093125302422418E-2</v>
      </c>
      <c r="AI350" s="5">
        <f t="shared" si="528"/>
        <v>9.9328798140639711E-3</v>
      </c>
      <c r="AJ350" s="5">
        <f t="shared" si="529"/>
        <v>4.0792640005506324E-3</v>
      </c>
      <c r="AK350" s="5">
        <f t="shared" si="530"/>
        <v>1.1168560107229063E-3</v>
      </c>
      <c r="AL350" s="5">
        <f t="shared" si="531"/>
        <v>9.2219192925516351E-6</v>
      </c>
      <c r="AM350" s="5">
        <f t="shared" si="532"/>
        <v>4.0294723959662072E-4</v>
      </c>
      <c r="AN350" s="5">
        <f t="shared" si="533"/>
        <v>4.9317273720006971E-4</v>
      </c>
      <c r="AO350" s="5">
        <f t="shared" si="534"/>
        <v>3.0180049001066395E-4</v>
      </c>
      <c r="AP350" s="5">
        <f t="shared" si="535"/>
        <v>1.2312594066978496E-4</v>
      </c>
      <c r="AQ350" s="5">
        <f t="shared" si="536"/>
        <v>3.7673888299395402E-5</v>
      </c>
      <c r="AR350" s="5">
        <f t="shared" si="537"/>
        <v>2.9601888885847586E-3</v>
      </c>
      <c r="AS350" s="5">
        <f t="shared" si="538"/>
        <v>2.431397982070867E-3</v>
      </c>
      <c r="AT350" s="5">
        <f t="shared" si="539"/>
        <v>9.9853360203047995E-4</v>
      </c>
      <c r="AU350" s="5">
        <f t="shared" si="540"/>
        <v>2.7338712453668114E-4</v>
      </c>
      <c r="AV350" s="5">
        <f t="shared" si="541"/>
        <v>5.6137710120960977E-5</v>
      </c>
      <c r="AW350" s="5">
        <f t="shared" si="542"/>
        <v>2.5751724634637094E-7</v>
      </c>
      <c r="AX350" s="5">
        <f t="shared" si="543"/>
        <v>5.5161181831690915E-5</v>
      </c>
      <c r="AY350" s="5">
        <f t="shared" si="544"/>
        <v>6.7512538510895178E-5</v>
      </c>
      <c r="AZ350" s="5">
        <f t="shared" si="545"/>
        <v>4.1314767965744529E-5</v>
      </c>
      <c r="BA350" s="5">
        <f t="shared" si="546"/>
        <v>1.685523992739856E-5</v>
      </c>
      <c r="BB350" s="5">
        <f t="shared" si="547"/>
        <v>5.1573407100893088E-6</v>
      </c>
      <c r="BC350" s="5">
        <f t="shared" si="548"/>
        <v>1.2624282212302947E-6</v>
      </c>
      <c r="BD350" s="5">
        <f t="shared" si="549"/>
        <v>6.0383606642647376E-4</v>
      </c>
      <c r="BE350" s="5">
        <f t="shared" si="550"/>
        <v>4.9597030752752264E-4</v>
      </c>
      <c r="BF350" s="5">
        <f t="shared" si="551"/>
        <v>2.0368652985958897E-4</v>
      </c>
      <c r="BG350" s="5">
        <f t="shared" si="552"/>
        <v>5.5767051396101239E-5</v>
      </c>
      <c r="BH350" s="5">
        <f t="shared" si="553"/>
        <v>1.1451287513560343E-5</v>
      </c>
      <c r="BI350" s="5">
        <f t="shared" si="554"/>
        <v>1.8811392381041788E-6</v>
      </c>
      <c r="BJ350" s="8">
        <f t="shared" si="555"/>
        <v>0.24836961057097676</v>
      </c>
      <c r="BK350" s="8">
        <f t="shared" si="556"/>
        <v>0.29600570064010334</v>
      </c>
      <c r="BL350" s="8">
        <f t="shared" si="557"/>
        <v>0.41586221383452632</v>
      </c>
      <c r="BM350" s="8">
        <f t="shared" si="558"/>
        <v>0.33527047500031121</v>
      </c>
      <c r="BN350" s="8">
        <f t="shared" si="559"/>
        <v>0.66442259173313067</v>
      </c>
    </row>
    <row r="351" spans="1:66" x14ac:dyDescent="0.25">
      <c r="A351" t="s">
        <v>99</v>
      </c>
      <c r="B351" t="s">
        <v>120</v>
      </c>
      <c r="C351" t="s">
        <v>103</v>
      </c>
      <c r="D351" t="s">
        <v>493</v>
      </c>
      <c r="E351">
        <f>VLOOKUP(A351,home!$A$2:$E$405,3,FALSE)</f>
        <v>1.33549783549784</v>
      </c>
      <c r="F351">
        <f>VLOOKUP(B351,home!$B$2:$E$405,3,FALSE)</f>
        <v>0.79</v>
      </c>
      <c r="G351">
        <f>VLOOKUP(C351,away!$B$2:$E$405,4,FALSE)</f>
        <v>0.97</v>
      </c>
      <c r="H351">
        <f>VLOOKUP(A351,away!$A$2:$E$405,3,FALSE)</f>
        <v>1.2380952380952399</v>
      </c>
      <c r="I351">
        <f>VLOOKUP(C351,away!$B$2:$E$405,3,FALSE)</f>
        <v>1.05</v>
      </c>
      <c r="J351">
        <f>VLOOKUP(B351,home!$B$2:$E$405,4,FALSE)</f>
        <v>1.29</v>
      </c>
      <c r="K351" s="3">
        <f t="shared" si="504"/>
        <v>1.0233919913419947</v>
      </c>
      <c r="L351" s="3">
        <f t="shared" si="505"/>
        <v>1.6770000000000027</v>
      </c>
      <c r="M351" s="5">
        <f t="shared" si="506"/>
        <v>6.7179173923252566E-2</v>
      </c>
      <c r="N351" s="5">
        <f t="shared" si="507"/>
        <v>6.8750628578027634E-2</v>
      </c>
      <c r="O351" s="5">
        <f t="shared" si="508"/>
        <v>0.11265947466929473</v>
      </c>
      <c r="P351" s="5">
        <f t="shared" si="509"/>
        <v>0.11529480412535252</v>
      </c>
      <c r="Q351" s="5">
        <f t="shared" si="510"/>
        <v>3.5179421343240772E-2</v>
      </c>
      <c r="R351" s="5">
        <f t="shared" si="511"/>
        <v>9.4464969510203819E-2</v>
      </c>
      <c r="S351" s="5">
        <f t="shared" si="512"/>
        <v>4.9468053423407668E-2</v>
      </c>
      <c r="T351" s="5">
        <f t="shared" si="513"/>
        <v>5.899588959261487E-2</v>
      </c>
      <c r="U351" s="5">
        <f t="shared" si="514"/>
        <v>9.6674693259108282E-2</v>
      </c>
      <c r="V351" s="5">
        <f t="shared" si="515"/>
        <v>9.4331640742478431E-3</v>
      </c>
      <c r="W351" s="5">
        <f t="shared" si="516"/>
        <v>1.2000779354239413E-2</v>
      </c>
      <c r="X351" s="5">
        <f t="shared" si="517"/>
        <v>2.012530697705953E-2</v>
      </c>
      <c r="Y351" s="5">
        <f t="shared" si="518"/>
        <v>1.6875069900264449E-2</v>
      </c>
      <c r="Z351" s="5">
        <f t="shared" si="519"/>
        <v>5.2805917956204027E-2</v>
      </c>
      <c r="AA351" s="5">
        <f t="shared" si="520"/>
        <v>5.4041153531841628E-2</v>
      </c>
      <c r="AB351" s="5">
        <f t="shared" si="521"/>
        <v>2.7652641863684935E-2</v>
      </c>
      <c r="AC351" s="5">
        <f t="shared" si="522"/>
        <v>1.011841487386792E-3</v>
      </c>
      <c r="AD351" s="5">
        <f t="shared" si="523"/>
        <v>3.0703753702477428E-3</v>
      </c>
      <c r="AE351" s="5">
        <f t="shared" si="524"/>
        <v>5.1490194959054733E-3</v>
      </c>
      <c r="AF351" s="5">
        <f t="shared" si="525"/>
        <v>4.3174528473167474E-3</v>
      </c>
      <c r="AG351" s="5">
        <f t="shared" si="526"/>
        <v>2.4134561416500663E-3</v>
      </c>
      <c r="AH351" s="5">
        <f t="shared" si="527"/>
        <v>2.2138881103138577E-2</v>
      </c>
      <c r="AI351" s="5">
        <f t="shared" si="528"/>
        <v>2.265675361822464E-2</v>
      </c>
      <c r="AJ351" s="5">
        <f t="shared" si="529"/>
        <v>1.1593370101349929E-2</v>
      </c>
      <c r="AK351" s="5">
        <f t="shared" si="530"/>
        <v>3.9548540381284152E-3</v>
      </c>
      <c r="AL351" s="5">
        <f t="shared" si="531"/>
        <v>6.9462042642823348E-5</v>
      </c>
      <c r="AM351" s="5">
        <f t="shared" si="532"/>
        <v>6.2843951286505051E-4</v>
      </c>
      <c r="AN351" s="5">
        <f t="shared" si="533"/>
        <v>1.0538930630746915E-3</v>
      </c>
      <c r="AO351" s="5">
        <f t="shared" si="534"/>
        <v>8.8368933338813047E-4</v>
      </c>
      <c r="AP351" s="5">
        <f t="shared" si="535"/>
        <v>4.9398233736396577E-4</v>
      </c>
      <c r="AQ351" s="5">
        <f t="shared" si="536"/>
        <v>2.0710209493984301E-4</v>
      </c>
      <c r="AR351" s="5">
        <f t="shared" si="537"/>
        <v>7.4253807219926788E-3</v>
      </c>
      <c r="AS351" s="5">
        <f t="shared" si="538"/>
        <v>7.599075163552545E-3</v>
      </c>
      <c r="AT351" s="5">
        <f t="shared" si="539"/>
        <v>3.8884163319927666E-3</v>
      </c>
      <c r="AU351" s="5">
        <f t="shared" si="540"/>
        <v>1.3264580443882706E-3</v>
      </c>
      <c r="AV351" s="5">
        <f t="shared" si="541"/>
        <v>3.3937163486953009E-4</v>
      </c>
      <c r="AW351" s="5">
        <f t="shared" si="542"/>
        <v>3.3114646718244344E-6</v>
      </c>
      <c r="AX351" s="5">
        <f t="shared" si="543"/>
        <v>1.0718999408482614E-4</v>
      </c>
      <c r="AY351" s="5">
        <f t="shared" si="544"/>
        <v>1.7975762008025373E-4</v>
      </c>
      <c r="AZ351" s="5">
        <f t="shared" si="545"/>
        <v>1.5072676443729304E-4</v>
      </c>
      <c r="BA351" s="5">
        <f t="shared" si="546"/>
        <v>8.4256261320446958E-5</v>
      </c>
      <c r="BB351" s="5">
        <f t="shared" si="547"/>
        <v>3.5324437558597444E-5</v>
      </c>
      <c r="BC351" s="5">
        <f t="shared" si="548"/>
        <v>1.1847816357153584E-5</v>
      </c>
      <c r="BD351" s="5">
        <f t="shared" si="549"/>
        <v>2.0753939117969583E-3</v>
      </c>
      <c r="BE351" s="5">
        <f t="shared" si="550"/>
        <v>2.1239415082129408E-3</v>
      </c>
      <c r="BF351" s="5">
        <f t="shared" si="551"/>
        <v>1.0868123647919806E-3</v>
      </c>
      <c r="BG351" s="5">
        <f t="shared" si="552"/>
        <v>3.7074502340652245E-4</v>
      </c>
      <c r="BH351" s="5">
        <f t="shared" si="553"/>
        <v>9.4854371946033865E-5</v>
      </c>
      <c r="BI351" s="5">
        <f t="shared" si="554"/>
        <v>1.9414640918669168E-5</v>
      </c>
      <c r="BJ351" s="8">
        <f t="shared" si="555"/>
        <v>0.23071360883603692</v>
      </c>
      <c r="BK351" s="8">
        <f t="shared" si="556"/>
        <v>0.24263625669637048</v>
      </c>
      <c r="BL351" s="8">
        <f t="shared" si="557"/>
        <v>0.47218665541284371</v>
      </c>
      <c r="BM351" s="8">
        <f t="shared" si="558"/>
        <v>0.50463752059667477</v>
      </c>
      <c r="BN351" s="8">
        <f t="shared" si="559"/>
        <v>0.49352847214937207</v>
      </c>
    </row>
    <row r="352" spans="1:66" x14ac:dyDescent="0.25">
      <c r="A352" t="s">
        <v>99</v>
      </c>
      <c r="B352" t="s">
        <v>111</v>
      </c>
      <c r="C352" t="s">
        <v>108</v>
      </c>
      <c r="D352" t="s">
        <v>493</v>
      </c>
      <c r="E352">
        <f>VLOOKUP(A352,home!$A$2:$E$405,3,FALSE)</f>
        <v>1.33549783549784</v>
      </c>
      <c r="F352">
        <f>VLOOKUP(B352,home!$B$2:$E$405,3,FALSE)</f>
        <v>1.08</v>
      </c>
      <c r="G352">
        <f>VLOOKUP(C352,away!$B$2:$E$405,4,FALSE)</f>
        <v>0.75</v>
      </c>
      <c r="H352">
        <f>VLOOKUP(A352,away!$A$2:$E$405,3,FALSE)</f>
        <v>1.2380952380952399</v>
      </c>
      <c r="I352">
        <f>VLOOKUP(C352,away!$B$2:$E$405,3,FALSE)</f>
        <v>0.71</v>
      </c>
      <c r="J352">
        <f>VLOOKUP(B352,home!$B$2:$E$405,4,FALSE)</f>
        <v>0.76</v>
      </c>
      <c r="K352" s="3">
        <f t="shared" si="504"/>
        <v>1.0817532467532505</v>
      </c>
      <c r="L352" s="3">
        <f t="shared" si="505"/>
        <v>0.66807619047619149</v>
      </c>
      <c r="M352" s="5">
        <f t="shared" si="506"/>
        <v>0.17380358534352069</v>
      </c>
      <c r="N352" s="5">
        <f t="shared" si="507"/>
        <v>0.18801259274270918</v>
      </c>
      <c r="O352" s="5">
        <f t="shared" si="508"/>
        <v>0.11611403718740293</v>
      </c>
      <c r="P352" s="5">
        <f t="shared" si="509"/>
        <v>0.12560673672110079</v>
      </c>
      <c r="Q352" s="5">
        <f t="shared" si="510"/>
        <v>0.1016916163149611</v>
      </c>
      <c r="R352" s="5">
        <f t="shared" si="511"/>
        <v>3.8786511812485484E-2</v>
      </c>
      <c r="S352" s="5">
        <f t="shared" si="512"/>
        <v>2.2693795813447645E-2</v>
      </c>
      <c r="T352" s="5">
        <f t="shared" si="513"/>
        <v>6.7937747631065734E-2</v>
      </c>
      <c r="U352" s="5">
        <f t="shared" si="514"/>
        <v>4.195743508338947E-2</v>
      </c>
      <c r="V352" s="5">
        <f t="shared" si="515"/>
        <v>1.8222956360692203E-3</v>
      </c>
      <c r="W352" s="5">
        <f t="shared" si="516"/>
        <v>3.6668412038765003E-2</v>
      </c>
      <c r="X352" s="5">
        <f t="shared" si="517"/>
        <v>2.4497293025669439E-2</v>
      </c>
      <c r="Y352" s="5">
        <f t="shared" si="518"/>
        <v>8.1830291007841064E-3</v>
      </c>
      <c r="Z352" s="5">
        <f t="shared" si="519"/>
        <v>8.6374483511817025E-3</v>
      </c>
      <c r="AA352" s="5">
        <f t="shared" si="520"/>
        <v>9.3435877975543164E-3</v>
      </c>
      <c r="AB352" s="5">
        <f t="shared" si="521"/>
        <v>5.0537282181642154E-3</v>
      </c>
      <c r="AC352" s="5">
        <f t="shared" si="522"/>
        <v>8.2310085741094566E-5</v>
      </c>
      <c r="AD352" s="5">
        <f t="shared" si="523"/>
        <v>9.9165434440550027E-3</v>
      </c>
      <c r="AE352" s="5">
        <f t="shared" si="524"/>
        <v>6.6250065667959176E-3</v>
      </c>
      <c r="AF352" s="5">
        <f t="shared" si="525"/>
        <v>2.213004574512384E-3</v>
      </c>
      <c r="AG352" s="5">
        <f t="shared" si="526"/>
        <v>4.9281855521553968E-4</v>
      </c>
      <c r="AH352" s="5">
        <f t="shared" si="527"/>
        <v>1.4426183974730828E-3</v>
      </c>
      <c r="AI352" s="5">
        <f t="shared" si="528"/>
        <v>1.5605571352924786E-3</v>
      </c>
      <c r="AJ352" s="5">
        <f t="shared" si="529"/>
        <v>8.4406887392329485E-4</v>
      </c>
      <c r="AK352" s="5">
        <f t="shared" si="530"/>
        <v>3.0435808161662813E-4</v>
      </c>
      <c r="AL352" s="5">
        <f t="shared" si="531"/>
        <v>2.3793988481281528E-6</v>
      </c>
      <c r="AM352" s="5">
        <f t="shared" si="532"/>
        <v>2.1454506134352333E-3</v>
      </c>
      <c r="AN352" s="5">
        <f t="shared" si="533"/>
        <v>1.4333244726786186E-3</v>
      </c>
      <c r="AO352" s="5">
        <f t="shared" si="534"/>
        <v>4.7878497671171368E-4</v>
      </c>
      <c r="AP352" s="5">
        <f t="shared" si="535"/>
        <v>1.0662161443293126E-4</v>
      </c>
      <c r="AQ352" s="5">
        <f t="shared" si="536"/>
        <v>1.7807840498193502E-5</v>
      </c>
      <c r="AR352" s="5">
        <f t="shared" si="537"/>
        <v>1.9275580065893715E-4</v>
      </c>
      <c r="AS352" s="5">
        <f t="shared" si="538"/>
        <v>2.0851421319332761E-4</v>
      </c>
      <c r="AT352" s="5">
        <f t="shared" si="539"/>
        <v>1.1278046355804076E-4</v>
      </c>
      <c r="AU352" s="5">
        <f t="shared" si="540"/>
        <v>4.0666877541415754E-5</v>
      </c>
      <c r="AV352" s="5">
        <f t="shared" si="541"/>
        <v>1.0997881703935833E-5</v>
      </c>
      <c r="AW352" s="5">
        <f t="shared" si="542"/>
        <v>4.7766008087138681E-8</v>
      </c>
      <c r="AX352" s="5">
        <f t="shared" si="543"/>
        <v>3.868080278053858E-4</v>
      </c>
      <c r="AY352" s="5">
        <f t="shared" si="544"/>
        <v>2.5841723366183087E-4</v>
      </c>
      <c r="AZ352" s="5">
        <f t="shared" si="545"/>
        <v>8.6321200509095901E-5</v>
      </c>
      <c r="BA352" s="5">
        <f t="shared" si="546"/>
        <v>1.9223046264482759E-5</v>
      </c>
      <c r="BB352" s="5">
        <f t="shared" si="547"/>
        <v>3.2106148794308053E-6</v>
      </c>
      <c r="BC352" s="5">
        <f t="shared" si="548"/>
        <v>4.28987071547262E-7</v>
      </c>
      <c r="BD352" s="5">
        <f t="shared" si="549"/>
        <v>2.1462593499401807E-5</v>
      </c>
      <c r="BE352" s="5">
        <f t="shared" si="550"/>
        <v>2.3217230201723113E-5</v>
      </c>
      <c r="BF352" s="5">
        <f t="shared" si="551"/>
        <v>1.2557657075665796E-5</v>
      </c>
      <c r="BG352" s="5">
        <f t="shared" si="552"/>
        <v>4.5280954377384689E-6</v>
      </c>
      <c r="BH352" s="5">
        <f t="shared" si="553"/>
        <v>1.2245704853455423E-6</v>
      </c>
      <c r="BI352" s="5">
        <f t="shared" si="554"/>
        <v>2.6493661968014899E-7</v>
      </c>
      <c r="BJ352" s="8">
        <f t="shared" si="555"/>
        <v>0.45117446262248201</v>
      </c>
      <c r="BK352" s="8">
        <f t="shared" si="556"/>
        <v>0.32426952023238942</v>
      </c>
      <c r="BL352" s="8">
        <f t="shared" si="557"/>
        <v>0.21603587290727713</v>
      </c>
      <c r="BM352" s="8">
        <f t="shared" si="558"/>
        <v>0.25584385452349623</v>
      </c>
      <c r="BN352" s="8">
        <f t="shared" si="559"/>
        <v>0.74401508012218009</v>
      </c>
    </row>
    <row r="353" spans="1:66" x14ac:dyDescent="0.25">
      <c r="A353" t="s">
        <v>99</v>
      </c>
      <c r="B353" t="s">
        <v>104</v>
      </c>
      <c r="C353" t="s">
        <v>100</v>
      </c>
      <c r="D353" t="s">
        <v>493</v>
      </c>
      <c r="E353">
        <f>VLOOKUP(A353,home!$A$2:$E$405,3,FALSE)</f>
        <v>1.33549783549784</v>
      </c>
      <c r="F353">
        <f>VLOOKUP(B353,home!$B$2:$E$405,3,FALSE)</f>
        <v>0.86</v>
      </c>
      <c r="G353">
        <f>VLOOKUP(C353,away!$B$2:$E$405,4,FALSE)</f>
        <v>1.1200000000000001</v>
      </c>
      <c r="H353">
        <f>VLOOKUP(A353,away!$A$2:$E$405,3,FALSE)</f>
        <v>1.2380952380952399</v>
      </c>
      <c r="I353">
        <f>VLOOKUP(C353,away!$B$2:$E$405,3,FALSE)</f>
        <v>0.64</v>
      </c>
      <c r="J353">
        <f>VLOOKUP(B353,home!$B$2:$E$405,4,FALSE)</f>
        <v>1.1299999999999999</v>
      </c>
      <c r="K353" s="3">
        <f t="shared" si="504"/>
        <v>1.2863515151515195</v>
      </c>
      <c r="L353" s="3">
        <f t="shared" si="505"/>
        <v>0.8953904761904774</v>
      </c>
      <c r="M353" s="5">
        <f t="shared" si="506"/>
        <v>0.11284478468741418</v>
      </c>
      <c r="N353" s="5">
        <f t="shared" si="507"/>
        <v>0.14515805975960219</v>
      </c>
      <c r="O353" s="5">
        <f t="shared" si="508"/>
        <v>0.10104014549687568</v>
      </c>
      <c r="P353" s="5">
        <f t="shared" si="509"/>
        <v>0.12997314425103598</v>
      </c>
      <c r="Q353" s="5">
        <f t="shared" si="510"/>
        <v>9.3362145054109572E-2</v>
      </c>
      <c r="R353" s="5">
        <f t="shared" si="511"/>
        <v>4.5235191995401318E-2</v>
      </c>
      <c r="S353" s="5">
        <f t="shared" si="512"/>
        <v>3.7425341085312758E-2</v>
      </c>
      <c r="T353" s="5">
        <f t="shared" si="513"/>
        <v>8.3595575518163601E-2</v>
      </c>
      <c r="U353" s="5">
        <f t="shared" si="514"/>
        <v>5.8188357761454354E-2</v>
      </c>
      <c r="V353" s="5">
        <f t="shared" si="515"/>
        <v>4.7895574921289867E-3</v>
      </c>
      <c r="W353" s="5">
        <f t="shared" si="516"/>
        <v>4.0032178916049953E-2</v>
      </c>
      <c r="X353" s="5">
        <f t="shared" si="517"/>
        <v>3.5844431742584358E-2</v>
      </c>
      <c r="Y353" s="5">
        <f t="shared" si="518"/>
        <v>1.6047381403384835E-2</v>
      </c>
      <c r="Z353" s="5">
        <f t="shared" si="519"/>
        <v>1.350105336711002E-2</v>
      </c>
      <c r="AA353" s="5">
        <f t="shared" si="520"/>
        <v>1.7367100454923495E-2</v>
      </c>
      <c r="AB353" s="5">
        <f t="shared" si="521"/>
        <v>1.1170097991989744E-2</v>
      </c>
      <c r="AC353" s="5">
        <f t="shared" si="522"/>
        <v>3.4478434722720337E-4</v>
      </c>
      <c r="AD353" s="5">
        <f t="shared" si="523"/>
        <v>1.2873863500869383E-2</v>
      </c>
      <c r="AE353" s="5">
        <f t="shared" si="524"/>
        <v>1.1527134770454644E-2</v>
      </c>
      <c r="AF353" s="5">
        <f t="shared" si="525"/>
        <v>5.1606433456145963E-3</v>
      </c>
      <c r="AG353" s="5">
        <f t="shared" si="526"/>
        <v>1.5402636342263575E-3</v>
      </c>
      <c r="AH353" s="5">
        <f t="shared" si="527"/>
        <v>3.022178650862422E-3</v>
      </c>
      <c r="AI353" s="5">
        <f t="shared" si="528"/>
        <v>3.8875840865954512E-3</v>
      </c>
      <c r="AJ353" s="5">
        <f t="shared" si="529"/>
        <v>2.5003998400354981E-3</v>
      </c>
      <c r="AK353" s="5">
        <f t="shared" si="530"/>
        <v>1.0721310409047605E-3</v>
      </c>
      <c r="AL353" s="5">
        <f t="shared" si="531"/>
        <v>1.588472371914894E-5</v>
      </c>
      <c r="AM353" s="5">
        <f t="shared" si="532"/>
        <v>3.3120627640394343E-3</v>
      </c>
      <c r="AN353" s="5">
        <f t="shared" si="533"/>
        <v>2.965589455466018E-3</v>
      </c>
      <c r="AO353" s="5">
        <f t="shared" si="534"/>
        <v>1.327680277357588E-3</v>
      </c>
      <c r="AP353" s="5">
        <f t="shared" si="535"/>
        <v>3.9626409192397203E-4</v>
      </c>
      <c r="AQ353" s="5">
        <f t="shared" si="536"/>
        <v>8.8702773491248094E-5</v>
      </c>
      <c r="AR353" s="5">
        <f t="shared" si="537"/>
        <v>5.4120599626567977E-4</v>
      </c>
      <c r="AS353" s="5">
        <f t="shared" si="538"/>
        <v>6.9618115330544465E-4</v>
      </c>
      <c r="AT353" s="5">
        <f t="shared" si="539"/>
        <v>4.4776684068719563E-4</v>
      </c>
      <c r="AU353" s="5">
        <f t="shared" si="540"/>
        <v>1.9199518465086118E-4</v>
      </c>
      <c r="AV353" s="5">
        <f t="shared" si="541"/>
        <v>6.1743324169357707E-5</v>
      </c>
      <c r="AW353" s="5">
        <f t="shared" si="542"/>
        <v>5.0821712837579193E-7</v>
      </c>
      <c r="AX353" s="5">
        <f t="shared" si="543"/>
        <v>7.1007949246650959E-4</v>
      </c>
      <c r="AY353" s="5">
        <f t="shared" si="544"/>
        <v>6.3579841489268057E-4</v>
      </c>
      <c r="AZ353" s="5">
        <f t="shared" si="545"/>
        <v>2.8464392273595395E-4</v>
      </c>
      <c r="BA353" s="5">
        <f t="shared" si="546"/>
        <v>8.4955819174423772E-5</v>
      </c>
      <c r="BB353" s="5">
        <f t="shared" si="547"/>
        <v>1.9017157846434848E-5</v>
      </c>
      <c r="BC353" s="5">
        <f t="shared" si="548"/>
        <v>3.4055564039817544E-6</v>
      </c>
      <c r="BD353" s="5">
        <f t="shared" si="549"/>
        <v>8.0765115785578096E-5</v>
      </c>
      <c r="BE353" s="5">
        <f t="shared" si="550"/>
        <v>1.0389232906216627E-4</v>
      </c>
      <c r="BF353" s="5">
        <f t="shared" si="551"/>
        <v>6.6821027450868933E-5</v>
      </c>
      <c r="BG353" s="5">
        <f t="shared" si="552"/>
        <v>2.8651776635135526E-5</v>
      </c>
      <c r="BH353" s="5">
        <f t="shared" si="553"/>
        <v>9.2140640715973643E-6</v>
      </c>
      <c r="BI353" s="5">
        <f t="shared" si="554"/>
        <v>2.370505055840489E-6</v>
      </c>
      <c r="BJ353" s="8">
        <f t="shared" si="555"/>
        <v>0.45496987737085781</v>
      </c>
      <c r="BK353" s="8">
        <f t="shared" si="556"/>
        <v>0.28602929500173097</v>
      </c>
      <c r="BL353" s="8">
        <f t="shared" si="557"/>
        <v>0.24571379463618243</v>
      </c>
      <c r="BM353" s="8">
        <f t="shared" si="558"/>
        <v>0.37196525893367799</v>
      </c>
      <c r="BN353" s="8">
        <f t="shared" si="559"/>
        <v>0.62761347124443889</v>
      </c>
    </row>
    <row r="354" spans="1:66" x14ac:dyDescent="0.25">
      <c r="A354" t="s">
        <v>99</v>
      </c>
      <c r="B354" t="s">
        <v>105</v>
      </c>
      <c r="C354" t="s">
        <v>417</v>
      </c>
      <c r="D354" t="s">
        <v>493</v>
      </c>
      <c r="E354">
        <f>VLOOKUP(A354,home!$A$2:$E$405,3,FALSE)</f>
        <v>1.33549783549784</v>
      </c>
      <c r="F354">
        <f>VLOOKUP(B354,home!$B$2:$E$405,3,FALSE)</f>
        <v>1.25</v>
      </c>
      <c r="G354">
        <f>VLOOKUP(C354,away!$B$2:$E$405,4,FALSE)</f>
        <v>0.75</v>
      </c>
      <c r="H354">
        <f>VLOOKUP(A354,away!$A$2:$E$405,3,FALSE)</f>
        <v>1.2380952380952399</v>
      </c>
      <c r="I354">
        <f>VLOOKUP(C354,away!$B$2:$E$405,3,FALSE)</f>
        <v>0.71</v>
      </c>
      <c r="J354">
        <f>VLOOKUP(B354,home!$B$2:$E$405,4,FALSE)</f>
        <v>1.48</v>
      </c>
      <c r="K354" s="3">
        <f t="shared" si="504"/>
        <v>1.252029220779225</v>
      </c>
      <c r="L354" s="3">
        <f t="shared" si="505"/>
        <v>1.300990476190478</v>
      </c>
      <c r="M354" s="5">
        <f t="shared" si="506"/>
        <v>7.7846238669436879E-2</v>
      </c>
      <c r="N354" s="5">
        <f t="shared" si="507"/>
        <v>9.7465765541888627E-2</v>
      </c>
      <c r="O354" s="5">
        <f t="shared" si="508"/>
        <v>0.10127721511618827</v>
      </c>
      <c r="P354" s="5">
        <f t="shared" si="509"/>
        <v>0.12680203272461113</v>
      </c>
      <c r="Q354" s="5">
        <f t="shared" si="510"/>
        <v>6.1014993242030739E-2</v>
      </c>
      <c r="R354" s="5">
        <f t="shared" si="511"/>
        <v>6.5880346160627642E-2</v>
      </c>
      <c r="S354" s="5">
        <f t="shared" si="512"/>
        <v>5.1636263286173475E-2</v>
      </c>
      <c r="T354" s="5">
        <f t="shared" si="513"/>
        <v>7.937992511270836E-2</v>
      </c>
      <c r="U354" s="5">
        <f t="shared" si="514"/>
        <v>8.2484118468156231E-2</v>
      </c>
      <c r="V354" s="5">
        <f t="shared" si="515"/>
        <v>9.345464225236513E-3</v>
      </c>
      <c r="W354" s="5">
        <f t="shared" si="516"/>
        <v>2.5464184814889806E-2</v>
      </c>
      <c r="X354" s="5">
        <f t="shared" si="517"/>
        <v>3.3128661928125823E-2</v>
      </c>
      <c r="Y354" s="5">
        <f t="shared" si="518"/>
        <v>2.1550036828712892E-2</v>
      </c>
      <c r="Z354" s="5">
        <f t="shared" si="519"/>
        <v>2.8569900974369511E-2</v>
      </c>
      <c r="AA354" s="5">
        <f t="shared" si="520"/>
        <v>3.5770350854679472E-2</v>
      </c>
      <c r="AB354" s="5">
        <f t="shared" si="521"/>
        <v>2.2392762253791922E-2</v>
      </c>
      <c r="AC354" s="5">
        <f t="shared" si="522"/>
        <v>9.5141387108884615E-4</v>
      </c>
      <c r="AD354" s="5">
        <f t="shared" si="523"/>
        <v>7.9704758678911629E-3</v>
      </c>
      <c r="AE354" s="5">
        <f t="shared" si="524"/>
        <v>1.0369513194832437E-2</v>
      </c>
      <c r="AF354" s="5">
        <f t="shared" si="525"/>
        <v>6.7453189546042491E-3</v>
      </c>
      <c r="AG354" s="5">
        <f t="shared" si="526"/>
        <v>2.9251985729357483E-3</v>
      </c>
      <c r="AH354" s="5">
        <f t="shared" si="527"/>
        <v>9.2922922683399464E-3</v>
      </c>
      <c r="AI354" s="5">
        <f t="shared" si="528"/>
        <v>1.1634221447982478E-2</v>
      </c>
      <c r="AJ354" s="5">
        <f t="shared" si="529"/>
        <v>7.2831926069452258E-3</v>
      </c>
      <c r="AK354" s="5">
        <f t="shared" si="530"/>
        <v>3.0395899881528808E-3</v>
      </c>
      <c r="AL354" s="5">
        <f t="shared" si="531"/>
        <v>6.1989488447215921E-5</v>
      </c>
      <c r="AM354" s="5">
        <f t="shared" si="532"/>
        <v>1.9958537380230768E-3</v>
      </c>
      <c r="AN354" s="5">
        <f t="shared" si="533"/>
        <v>2.596586705037188E-3</v>
      </c>
      <c r="AO354" s="5">
        <f t="shared" si="534"/>
        <v>1.6890672869280981E-3</v>
      </c>
      <c r="AP354" s="5">
        <f t="shared" si="535"/>
        <v>7.3248681797944879E-4</v>
      </c>
      <c r="AQ354" s="5">
        <f t="shared" si="536"/>
        <v>2.3823959353158269E-4</v>
      </c>
      <c r="AR354" s="5">
        <f t="shared" si="537"/>
        <v>2.417836748617736E-3</v>
      </c>
      <c r="AS354" s="5">
        <f t="shared" si="538"/>
        <v>3.0272022603432388E-3</v>
      </c>
      <c r="AT354" s="5">
        <f t="shared" si="539"/>
        <v>1.8950728435793273E-3</v>
      </c>
      <c r="AU354" s="5">
        <f t="shared" si="540"/>
        <v>7.9089552522216503E-4</v>
      </c>
      <c r="AV354" s="5">
        <f t="shared" si="541"/>
        <v>2.4755607704042077E-4</v>
      </c>
      <c r="AW354" s="5">
        <f t="shared" si="542"/>
        <v>2.804814435416801E-6</v>
      </c>
      <c r="AX354" s="5">
        <f t="shared" si="543"/>
        <v>4.1647786673438907E-4</v>
      </c>
      <c r="AY354" s="5">
        <f t="shared" si="544"/>
        <v>5.4183373816556711E-4</v>
      </c>
      <c r="AZ354" s="5">
        <f t="shared" si="545"/>
        <v>3.5246026651604407E-4</v>
      </c>
      <c r="BA354" s="5">
        <f t="shared" si="546"/>
        <v>1.5284914999097706E-4</v>
      </c>
      <c r="BB354" s="5">
        <f t="shared" si="547"/>
        <v>4.9713822108017753E-5</v>
      </c>
      <c r="BC354" s="5">
        <f t="shared" si="548"/>
        <v>1.2935441819511743E-5</v>
      </c>
      <c r="BD354" s="5">
        <f t="shared" si="549"/>
        <v>5.2426376382250423E-4</v>
      </c>
      <c r="BE354" s="5">
        <f t="shared" si="550"/>
        <v>6.5639355170147358E-4</v>
      </c>
      <c r="BF354" s="5">
        <f t="shared" si="551"/>
        <v>4.1091195353065203E-4</v>
      </c>
      <c r="BG354" s="5">
        <f t="shared" si="552"/>
        <v>1.7149125766261712E-4</v>
      </c>
      <c r="BH354" s="5">
        <f t="shared" si="553"/>
        <v>5.3678016425443942E-5</v>
      </c>
      <c r="BI354" s="5">
        <f t="shared" si="554"/>
        <v>1.3441289015624596E-5</v>
      </c>
      <c r="BJ354" s="8">
        <f t="shared" si="555"/>
        <v>0.3547925784854537</v>
      </c>
      <c r="BK354" s="8">
        <f t="shared" si="556"/>
        <v>0.26718523600315963</v>
      </c>
      <c r="BL354" s="8">
        <f t="shared" si="557"/>
        <v>0.34926283245182532</v>
      </c>
      <c r="BM354" s="8">
        <f t="shared" si="558"/>
        <v>0.46898492753629473</v>
      </c>
      <c r="BN354" s="8">
        <f t="shared" si="559"/>
        <v>0.5302865914547833</v>
      </c>
    </row>
    <row r="355" spans="1:66" x14ac:dyDescent="0.25">
      <c r="A355" t="s">
        <v>99</v>
      </c>
      <c r="B355" t="s">
        <v>117</v>
      </c>
      <c r="C355" t="s">
        <v>106</v>
      </c>
      <c r="D355" t="s">
        <v>493</v>
      </c>
      <c r="E355">
        <f>VLOOKUP(A355,home!$A$2:$E$405,3,FALSE)</f>
        <v>1.33549783549784</v>
      </c>
      <c r="F355">
        <f>VLOOKUP(B355,home!$B$2:$E$405,3,FALSE)</f>
        <v>1.1000000000000001</v>
      </c>
      <c r="G355">
        <f>VLOOKUP(C355,away!$B$2:$E$405,4,FALSE)</f>
        <v>0.99</v>
      </c>
      <c r="H355">
        <f>VLOOKUP(A355,away!$A$2:$E$405,3,FALSE)</f>
        <v>1.2380952380952399</v>
      </c>
      <c r="I355">
        <f>VLOOKUP(C355,away!$B$2:$E$405,3,FALSE)</f>
        <v>0.91</v>
      </c>
      <c r="J355">
        <f>VLOOKUP(B355,home!$B$2:$E$405,4,FALSE)</f>
        <v>0.89</v>
      </c>
      <c r="K355" s="3">
        <f t="shared" si="504"/>
        <v>1.4543571428571478</v>
      </c>
      <c r="L355" s="3">
        <f t="shared" si="505"/>
        <v>1.0027333333333348</v>
      </c>
      <c r="M355" s="5">
        <f t="shared" si="506"/>
        <v>8.5683887959767793E-2</v>
      </c>
      <c r="N355" s="5">
        <f t="shared" si="507"/>
        <v>0.12461497448205985</v>
      </c>
      <c r="O355" s="5">
        <f t="shared" si="508"/>
        <v>8.5918090586857954E-2</v>
      </c>
      <c r="P355" s="5">
        <f t="shared" si="509"/>
        <v>0.12495558874564433</v>
      </c>
      <c r="Q355" s="5">
        <f t="shared" si="510"/>
        <v>9.0617339122472496E-2</v>
      </c>
      <c r="R355" s="5">
        <f t="shared" si="511"/>
        <v>4.3076466683897745E-2</v>
      </c>
      <c r="S355" s="5">
        <f t="shared" si="512"/>
        <v>4.555669546094239E-2</v>
      </c>
      <c r="T355" s="5">
        <f t="shared" si="513"/>
        <v>9.0865026516074046E-2</v>
      </c>
      <c r="U355" s="5">
        <f t="shared" si="514"/>
        <v>6.2648567010774633E-2</v>
      </c>
      <c r="V355" s="5">
        <f t="shared" si="515"/>
        <v>7.3818671529795122E-3</v>
      </c>
      <c r="W355" s="5">
        <f t="shared" si="516"/>
        <v>4.3929991473158771E-2</v>
      </c>
      <c r="X355" s="5">
        <f t="shared" si="517"/>
        <v>4.4050066783185474E-2</v>
      </c>
      <c r="Y355" s="5">
        <f t="shared" si="518"/>
        <v>2.2085235149529786E-2</v>
      </c>
      <c r="Z355" s="5">
        <f t="shared" si="519"/>
        <v>1.4398069675389044E-2</v>
      </c>
      <c r="AA355" s="5">
        <f t="shared" si="520"/>
        <v>2.0939935475756951E-2</v>
      </c>
      <c r="AB355" s="5">
        <f t="shared" si="521"/>
        <v>1.5227072365067457E-2</v>
      </c>
      <c r="AC355" s="5">
        <f t="shared" si="522"/>
        <v>6.7282599601441173E-4</v>
      </c>
      <c r="AD355" s="5">
        <f t="shared" si="523"/>
        <v>1.5972474221160517E-2</v>
      </c>
      <c r="AE355" s="5">
        <f t="shared" si="524"/>
        <v>1.6016132317365046E-2</v>
      </c>
      <c r="AF355" s="5">
        <f t="shared" si="525"/>
        <v>8.0299548728496005E-3</v>
      </c>
      <c r="AG355" s="5">
        <f t="shared" si="526"/>
        <v>2.6839678053895786E-3</v>
      </c>
      <c r="AH355" s="5">
        <f t="shared" si="527"/>
        <v>3.6093560997921153E-3</v>
      </c>
      <c r="AI355" s="5">
        <f t="shared" si="528"/>
        <v>5.2492928248476789E-3</v>
      </c>
      <c r="AJ355" s="5">
        <f t="shared" si="529"/>
        <v>3.8171732573829991E-3</v>
      </c>
      <c r="AK355" s="5">
        <f t="shared" si="530"/>
        <v>1.8505110641327499E-3</v>
      </c>
      <c r="AL355" s="5">
        <f t="shared" si="531"/>
        <v>3.9248157597531685E-5</v>
      </c>
      <c r="AM355" s="5">
        <f t="shared" si="532"/>
        <v>4.6459363945292893E-3</v>
      </c>
      <c r="AN355" s="5">
        <f t="shared" si="533"/>
        <v>4.6586352873410099E-3</v>
      </c>
      <c r="AO355" s="5">
        <f t="shared" si="534"/>
        <v>2.3356844452298744E-3</v>
      </c>
      <c r="AP355" s="5">
        <f t="shared" si="535"/>
        <v>7.8068954979339093E-4</v>
      </c>
      <c r="AQ355" s="5">
        <f t="shared" si="536"/>
        <v>1.9570585864070683E-4</v>
      </c>
      <c r="AR355" s="5">
        <f t="shared" si="537"/>
        <v>7.2384433462631067E-4</v>
      </c>
      <c r="AS355" s="5">
        <f t="shared" si="538"/>
        <v>1.0527281783804542E-3</v>
      </c>
      <c r="AT355" s="5">
        <f t="shared" si="539"/>
        <v>7.6552137285730386E-4</v>
      </c>
      <c r="AU355" s="5">
        <f t="shared" si="540"/>
        <v>3.7111382554160985E-4</v>
      </c>
      <c r="AV355" s="5">
        <f t="shared" si="541"/>
        <v>1.3493301074737047E-4</v>
      </c>
      <c r="AW355" s="5">
        <f t="shared" si="542"/>
        <v>1.5899127584471927E-6</v>
      </c>
      <c r="AX355" s="5">
        <f t="shared" si="543"/>
        <v>1.1261417967739435E-3</v>
      </c>
      <c r="AY355" s="5">
        <f t="shared" si="544"/>
        <v>1.1292199176851272E-3</v>
      </c>
      <c r="AZ355" s="5">
        <f t="shared" si="545"/>
        <v>5.6615322606340076E-4</v>
      </c>
      <c r="BA355" s="5">
        <f t="shared" si="546"/>
        <v>1.8923357051599165E-4</v>
      </c>
      <c r="BB355" s="5">
        <f t="shared" si="547"/>
        <v>4.743770223551724E-5</v>
      </c>
      <c r="BC355" s="5">
        <f t="shared" si="548"/>
        <v>9.5134730576588803E-6</v>
      </c>
      <c r="BD355" s="5">
        <f t="shared" si="549"/>
        <v>1.2097047374571497E-4</v>
      </c>
      <c r="BE355" s="5">
        <f t="shared" si="550"/>
        <v>1.7593427256689363E-4</v>
      </c>
      <c r="BF355" s="5">
        <f t="shared" si="551"/>
        <v>1.2793563299051908E-4</v>
      </c>
      <c r="BG355" s="5">
        <f t="shared" si="552"/>
        <v>6.2021367221903989E-5</v>
      </c>
      <c r="BH355" s="5">
        <f t="shared" si="553"/>
        <v>2.2550304607235566E-5</v>
      </c>
      <c r="BI355" s="5">
        <f t="shared" si="554"/>
        <v>6.5592393158274955E-6</v>
      </c>
      <c r="BJ355" s="8">
        <f t="shared" si="555"/>
        <v>0.47454951396511103</v>
      </c>
      <c r="BK355" s="8">
        <f t="shared" si="556"/>
        <v>0.26541933339063106</v>
      </c>
      <c r="BL355" s="8">
        <f t="shared" si="557"/>
        <v>0.24590057738111148</v>
      </c>
      <c r="BM355" s="8">
        <f t="shared" si="558"/>
        <v>0.44427351682661576</v>
      </c>
      <c r="BN355" s="8">
        <f t="shared" si="559"/>
        <v>0.55486634758070019</v>
      </c>
    </row>
    <row r="356" spans="1:66" x14ac:dyDescent="0.25">
      <c r="A356" t="s">
        <v>99</v>
      </c>
      <c r="B356" t="s">
        <v>121</v>
      </c>
      <c r="C356" t="s">
        <v>112</v>
      </c>
      <c r="D356" t="s">
        <v>493</v>
      </c>
      <c r="E356">
        <f>VLOOKUP(A356,home!$A$2:$E$405,3,FALSE)</f>
        <v>1.33549783549784</v>
      </c>
      <c r="F356">
        <f>VLOOKUP(B356,home!$B$2:$E$405,3,FALSE)</f>
        <v>1.26</v>
      </c>
      <c r="G356">
        <f>VLOOKUP(C356,away!$B$2:$E$405,4,FALSE)</f>
        <v>1.31</v>
      </c>
      <c r="H356">
        <f>VLOOKUP(A356,away!$A$2:$E$405,3,FALSE)</f>
        <v>1.2380952380952399</v>
      </c>
      <c r="I356">
        <f>VLOOKUP(C356,away!$B$2:$E$405,3,FALSE)</f>
        <v>0.64</v>
      </c>
      <c r="J356">
        <f>VLOOKUP(B356,home!$B$2:$E$405,4,FALSE)</f>
        <v>0.85</v>
      </c>
      <c r="K356" s="3">
        <f t="shared" si="504"/>
        <v>2.2043727272727347</v>
      </c>
      <c r="L356" s="3">
        <f t="shared" si="505"/>
        <v>0.67352380952381052</v>
      </c>
      <c r="M356" s="5">
        <f t="shared" si="506"/>
        <v>5.6252964515050664E-2</v>
      </c>
      <c r="N356" s="5">
        <f t="shared" si="507"/>
        <v>0.12400250080521862</v>
      </c>
      <c r="O356" s="5">
        <f t="shared" si="508"/>
        <v>3.7887710957184663E-2</v>
      </c>
      <c r="P356" s="5">
        <f t="shared" si="509"/>
        <v>8.3518636732810236E-2</v>
      </c>
      <c r="Q356" s="5">
        <f t="shared" si="510"/>
        <v>0.13667386544431961</v>
      </c>
      <c r="R356" s="5">
        <f t="shared" si="511"/>
        <v>1.2759137709010014E-2</v>
      </c>
      <c r="S356" s="5">
        <f t="shared" si="512"/>
        <v>3.0999978142666751E-2</v>
      </c>
      <c r="T356" s="5">
        <f t="shared" si="513"/>
        <v>9.2053102516402849E-2</v>
      </c>
      <c r="U356" s="5">
        <f t="shared" si="514"/>
        <v>2.8125895189258798E-2</v>
      </c>
      <c r="V356" s="5">
        <f t="shared" si="515"/>
        <v>5.113954507983162E-3</v>
      </c>
      <c r="W356" s="5">
        <f t="shared" si="516"/>
        <v>0.10042671383880053</v>
      </c>
      <c r="X356" s="5">
        <f t="shared" si="517"/>
        <v>6.7639782882666533E-2</v>
      </c>
      <c r="Y356" s="5">
        <f t="shared" si="518"/>
        <v>2.2778502121248493E-2</v>
      </c>
      <c r="Z356" s="5">
        <f t="shared" si="519"/>
        <v>2.8645276786704436E-3</v>
      </c>
      <c r="AA356" s="5">
        <f t="shared" si="520"/>
        <v>6.314486691379002E-3</v>
      </c>
      <c r="AB356" s="5">
        <f t="shared" si="521"/>
        <v>6.9597411246012583E-3</v>
      </c>
      <c r="AC356" s="5">
        <f t="shared" si="522"/>
        <v>4.7454222246599126E-4</v>
      </c>
      <c r="AD356" s="5">
        <f t="shared" si="523"/>
        <v>5.5344477268968816E-2</v>
      </c>
      <c r="AE356" s="5">
        <f t="shared" si="524"/>
        <v>3.7275823166299821E-2</v>
      </c>
      <c r="AF356" s="5">
        <f t="shared" si="525"/>
        <v>1.255307721105108E-2</v>
      </c>
      <c r="AG356" s="5">
        <f t="shared" si="526"/>
        <v>2.8182654614778853E-3</v>
      </c>
      <c r="AH356" s="5">
        <f t="shared" si="527"/>
        <v>4.8233189865612869E-4</v>
      </c>
      <c r="AI356" s="5">
        <f t="shared" si="528"/>
        <v>1.0632392828912466E-3</v>
      </c>
      <c r="AJ356" s="5">
        <f t="shared" si="529"/>
        <v>1.171887838885242E-3</v>
      </c>
      <c r="AK356" s="5">
        <f t="shared" si="530"/>
        <v>8.6109253048707076E-4</v>
      </c>
      <c r="AL356" s="5">
        <f t="shared" si="531"/>
        <v>2.8182066374058273E-5</v>
      </c>
      <c r="AM356" s="5">
        <f t="shared" si="532"/>
        <v>2.4399971259376148E-2</v>
      </c>
      <c r="AN356" s="5">
        <f t="shared" si="533"/>
        <v>1.6433961594886515E-2</v>
      </c>
      <c r="AO356" s="5">
        <f t="shared" si="534"/>
        <v>5.5343322094779804E-3</v>
      </c>
      <c r="AP356" s="5">
        <f t="shared" si="535"/>
        <v>1.2425015042993124E-3</v>
      </c>
      <c r="AQ356" s="5">
        <f t="shared" si="536"/>
        <v>2.0921358662868452E-4</v>
      </c>
      <c r="AR356" s="5">
        <f t="shared" si="537"/>
        <v>6.4972403567545674E-5</v>
      </c>
      <c r="AS356" s="5">
        <f t="shared" si="538"/>
        <v>1.4322339444965541E-4</v>
      </c>
      <c r="AT356" s="5">
        <f t="shared" si="539"/>
        <v>1.5785887231612277E-4</v>
      </c>
      <c r="AU356" s="5">
        <f t="shared" si="540"/>
        <v>1.1599326429722999E-4</v>
      </c>
      <c r="AV356" s="5">
        <f t="shared" si="541"/>
        <v>6.3923097091038013E-5</v>
      </c>
      <c r="AW356" s="5">
        <f t="shared" si="542"/>
        <v>1.1622734435055474E-6</v>
      </c>
      <c r="AX356" s="5">
        <f t="shared" si="543"/>
        <v>8.9644385317345591E-3</v>
      </c>
      <c r="AY356" s="5">
        <f t="shared" si="544"/>
        <v>6.0377627901358963E-3</v>
      </c>
      <c r="AZ356" s="5">
        <f t="shared" si="545"/>
        <v>2.0332884977067199E-3</v>
      </c>
      <c r="BA356" s="5">
        <f t="shared" si="546"/>
        <v>4.5648940494545865E-4</v>
      </c>
      <c r="BB356" s="5">
        <f t="shared" si="547"/>
        <v>7.6864120756530658E-5</v>
      </c>
      <c r="BC356" s="5">
        <f t="shared" si="548"/>
        <v>1.0353963085527348E-5</v>
      </c>
      <c r="BD356" s="5">
        <f t="shared" si="549"/>
        <v>7.2934101274552941E-6</v>
      </c>
      <c r="BE356" s="5">
        <f t="shared" si="550"/>
        <v>1.6077394373777211E-5</v>
      </c>
      <c r="BF356" s="5">
        <f t="shared" si="551"/>
        <v>1.7720284841581294E-5</v>
      </c>
      <c r="BG356" s="5">
        <f t="shared" si="552"/>
        <v>1.3020704208095419E-5</v>
      </c>
      <c r="BH356" s="5">
        <f t="shared" si="553"/>
        <v>7.1756213115527198E-6</v>
      </c>
      <c r="BI356" s="5">
        <f t="shared" si="554"/>
        <v>3.163548784084767E-6</v>
      </c>
      <c r="BJ356" s="8">
        <f t="shared" si="555"/>
        <v>0.71696528817948768</v>
      </c>
      <c r="BK356" s="8">
        <f t="shared" si="556"/>
        <v>0.18242602097748675</v>
      </c>
      <c r="BL356" s="8">
        <f t="shared" si="557"/>
        <v>9.6235945217721552E-2</v>
      </c>
      <c r="BM356" s="8">
        <f t="shared" si="558"/>
        <v>0.54136036537308008</v>
      </c>
      <c r="BN356" s="8">
        <f t="shared" si="559"/>
        <v>0.45109481616359376</v>
      </c>
    </row>
    <row r="357" spans="1:66" x14ac:dyDescent="0.25">
      <c r="A357" t="s">
        <v>99</v>
      </c>
      <c r="B357" t="s">
        <v>110</v>
      </c>
      <c r="C357" t="s">
        <v>113</v>
      </c>
      <c r="D357" t="s">
        <v>493</v>
      </c>
      <c r="E357">
        <f>VLOOKUP(A357,home!$A$2:$E$405,3,FALSE)</f>
        <v>1.33549783549784</v>
      </c>
      <c r="F357">
        <f>VLOOKUP(B357,home!$B$2:$E$405,3,FALSE)</f>
        <v>0.94</v>
      </c>
      <c r="G357">
        <f>VLOOKUP(C357,away!$B$2:$E$405,4,FALSE)</f>
        <v>1.1599999999999999</v>
      </c>
      <c r="H357">
        <f>VLOOKUP(A357,away!$A$2:$E$405,3,FALSE)</f>
        <v>1.2380952380952399</v>
      </c>
      <c r="I357">
        <f>VLOOKUP(C357,away!$B$2:$E$405,3,FALSE)</f>
        <v>1.05</v>
      </c>
      <c r="J357">
        <f>VLOOKUP(B357,home!$B$2:$E$405,4,FALSE)</f>
        <v>0.4</v>
      </c>
      <c r="K357" s="3">
        <f t="shared" si="504"/>
        <v>1.4562268398268445</v>
      </c>
      <c r="L357" s="3">
        <f t="shared" si="505"/>
        <v>0.52000000000000079</v>
      </c>
      <c r="M357" s="5">
        <f t="shared" si="506"/>
        <v>0.13859117872329868</v>
      </c>
      <c r="N357" s="5">
        <f t="shared" si="507"/>
        <v>0.20182019422010664</v>
      </c>
      <c r="O357" s="5">
        <f t="shared" si="508"/>
        <v>7.2067412936115419E-2</v>
      </c>
      <c r="P357" s="5">
        <f t="shared" si="509"/>
        <v>0.10494650099445561</v>
      </c>
      <c r="Q357" s="5">
        <f t="shared" si="510"/>
        <v>0.14694799182119297</v>
      </c>
      <c r="R357" s="5">
        <f t="shared" si="511"/>
        <v>1.8737527363390034E-2</v>
      </c>
      <c r="S357" s="5">
        <f t="shared" si="512"/>
        <v>1.9867368494225348E-2</v>
      </c>
      <c r="T357" s="5">
        <f t="shared" si="513"/>
        <v>7.6412955747020464E-2</v>
      </c>
      <c r="U357" s="5">
        <f t="shared" si="514"/>
        <v>2.7286090258558496E-2</v>
      </c>
      <c r="V357" s="5">
        <f t="shared" si="515"/>
        <v>1.6715917248634493E-3</v>
      </c>
      <c r="W357" s="5">
        <f t="shared" si="516"/>
        <v>7.1329869916225613E-2</v>
      </c>
      <c r="X357" s="5">
        <f t="shared" si="517"/>
        <v>3.7091532356437376E-2</v>
      </c>
      <c r="Y357" s="5">
        <f t="shared" si="518"/>
        <v>9.6437984126737306E-3</v>
      </c>
      <c r="Z357" s="5">
        <f t="shared" si="519"/>
        <v>3.2478380763209446E-3</v>
      </c>
      <c r="AA357" s="5">
        <f t="shared" si="520"/>
        <v>4.7295889781501467E-3</v>
      </c>
      <c r="AB357" s="5">
        <f t="shared" si="521"/>
        <v>3.4436772056657323E-3</v>
      </c>
      <c r="AC357" s="5">
        <f t="shared" si="522"/>
        <v>7.9112043886804764E-5</v>
      </c>
      <c r="AD357" s="5">
        <f t="shared" si="523"/>
        <v>2.5968117763341278E-2</v>
      </c>
      <c r="AE357" s="5">
        <f t="shared" si="524"/>
        <v>1.3503421236937485E-2</v>
      </c>
      <c r="AF357" s="5">
        <f t="shared" si="525"/>
        <v>3.5108895216037512E-3</v>
      </c>
      <c r="AG357" s="5">
        <f t="shared" si="526"/>
        <v>6.085541837446512E-4</v>
      </c>
      <c r="AH357" s="5">
        <f t="shared" si="527"/>
        <v>4.222189499217234E-4</v>
      </c>
      <c r="AI357" s="5">
        <f t="shared" si="528"/>
        <v>6.1484656715952003E-4</v>
      </c>
      <c r="AJ357" s="5">
        <f t="shared" si="529"/>
        <v>4.476780367365459E-4</v>
      </c>
      <c r="AK357" s="5">
        <f t="shared" si="530"/>
        <v>2.1730692423224871E-4</v>
      </c>
      <c r="AL357" s="5">
        <f t="shared" si="531"/>
        <v>2.3962656985597093E-6</v>
      </c>
      <c r="AM357" s="5">
        <f t="shared" si="532"/>
        <v>7.5630940133523594E-3</v>
      </c>
      <c r="AN357" s="5">
        <f t="shared" si="533"/>
        <v>3.9328088869432327E-3</v>
      </c>
      <c r="AO357" s="5">
        <f t="shared" si="534"/>
        <v>1.0225303106052418E-3</v>
      </c>
      <c r="AP357" s="5">
        <f t="shared" si="535"/>
        <v>1.7723858717157555E-4</v>
      </c>
      <c r="AQ357" s="5">
        <f t="shared" si="536"/>
        <v>2.3041016332304854E-5</v>
      </c>
      <c r="AR357" s="5">
        <f t="shared" si="537"/>
        <v>4.3910770791859313E-5</v>
      </c>
      <c r="AS357" s="5">
        <f t="shared" si="538"/>
        <v>6.3944042984590195E-5</v>
      </c>
      <c r="AT357" s="5">
        <f t="shared" si="539"/>
        <v>4.6558515820600856E-5</v>
      </c>
      <c r="AU357" s="5">
        <f t="shared" si="540"/>
        <v>2.2599920120153909E-5</v>
      </c>
      <c r="AV357" s="5">
        <f t="shared" si="541"/>
        <v>8.2276525642277107E-6</v>
      </c>
      <c r="AW357" s="5">
        <f t="shared" si="542"/>
        <v>5.040398170309774E-8</v>
      </c>
      <c r="AX357" s="5">
        <f t="shared" si="543"/>
        <v>1.8355967490629049E-3</v>
      </c>
      <c r="AY357" s="5">
        <f t="shared" si="544"/>
        <v>9.5451030951271211E-4</v>
      </c>
      <c r="AZ357" s="5">
        <f t="shared" si="545"/>
        <v>2.4817268047330548E-4</v>
      </c>
      <c r="BA357" s="5">
        <f t="shared" si="546"/>
        <v>4.3016597948706353E-5</v>
      </c>
      <c r="BB357" s="5">
        <f t="shared" si="547"/>
        <v>5.5921577333318339E-6</v>
      </c>
      <c r="BC357" s="5">
        <f t="shared" si="548"/>
        <v>5.8158440426651175E-7</v>
      </c>
      <c r="BD357" s="5">
        <f t="shared" si="549"/>
        <v>3.805600135294478E-6</v>
      </c>
      <c r="BE357" s="5">
        <f t="shared" si="550"/>
        <v>5.5418170586644896E-6</v>
      </c>
      <c r="BF357" s="5">
        <f t="shared" si="551"/>
        <v>4.0350713711187448E-6</v>
      </c>
      <c r="BG357" s="5">
        <f t="shared" si="552"/>
        <v>1.9586597437466741E-6</v>
      </c>
      <c r="BH357" s="5">
        <f t="shared" si="553"/>
        <v>7.1306322223306905E-7</v>
      </c>
      <c r="BI357" s="5">
        <f t="shared" si="554"/>
        <v>2.076763605418417E-7</v>
      </c>
      <c r="BJ357" s="8">
        <f t="shared" si="555"/>
        <v>0.60264350807282374</v>
      </c>
      <c r="BK357" s="8">
        <f t="shared" si="556"/>
        <v>0.26611265855594118</v>
      </c>
      <c r="BL357" s="8">
        <f t="shared" si="557"/>
        <v>0.12816785001010295</v>
      </c>
      <c r="BM357" s="8">
        <f t="shared" si="558"/>
        <v>0.3161065887510987</v>
      </c>
      <c r="BN357" s="8">
        <f t="shared" si="559"/>
        <v>0.68311080605855934</v>
      </c>
    </row>
    <row r="358" spans="1:66" x14ac:dyDescent="0.25">
      <c r="A358" t="s">
        <v>99</v>
      </c>
      <c r="B358" t="s">
        <v>107</v>
      </c>
      <c r="C358" t="s">
        <v>116</v>
      </c>
      <c r="D358" t="s">
        <v>493</v>
      </c>
      <c r="E358">
        <f>VLOOKUP(A358,home!$A$2:$E$405,3,FALSE)</f>
        <v>1.33549783549784</v>
      </c>
      <c r="F358">
        <f>VLOOKUP(B358,home!$B$2:$E$405,3,FALSE)</f>
        <v>0.82</v>
      </c>
      <c r="G358">
        <f>VLOOKUP(C358,away!$B$2:$E$405,4,FALSE)</f>
        <v>1.35</v>
      </c>
      <c r="H358">
        <f>VLOOKUP(A358,away!$A$2:$E$405,3,FALSE)</f>
        <v>1.2380952380952399</v>
      </c>
      <c r="I358">
        <f>VLOOKUP(C358,away!$B$2:$E$405,3,FALSE)</f>
        <v>0.75</v>
      </c>
      <c r="J358">
        <f>VLOOKUP(B358,home!$B$2:$E$405,4,FALSE)</f>
        <v>0.69</v>
      </c>
      <c r="K358" s="3">
        <f t="shared" si="504"/>
        <v>1.4783961038961089</v>
      </c>
      <c r="L358" s="3">
        <f t="shared" si="505"/>
        <v>0.64071428571428657</v>
      </c>
      <c r="M358" s="5">
        <f t="shared" si="506"/>
        <v>0.12013845740626362</v>
      </c>
      <c r="N358" s="5">
        <f t="shared" si="507"/>
        <v>0.17761222735750876</v>
      </c>
      <c r="O358" s="5">
        <f t="shared" si="508"/>
        <v>7.6974425923870438E-2</v>
      </c>
      <c r="P358" s="5">
        <f t="shared" si="509"/>
        <v>0.1137986913854897</v>
      </c>
      <c r="Q358" s="5">
        <f t="shared" si="510"/>
        <v>0.13129061246482546</v>
      </c>
      <c r="R358" s="5">
        <f t="shared" si="511"/>
        <v>2.4659307162039953E-2</v>
      </c>
      <c r="S358" s="5">
        <f t="shared" si="512"/>
        <v>2.6948369490997711E-2</v>
      </c>
      <c r="T358" s="5">
        <f t="shared" si="513"/>
        <v>8.4119770986391854E-2</v>
      </c>
      <c r="U358" s="5">
        <f t="shared" si="514"/>
        <v>3.6456223633137282E-2</v>
      </c>
      <c r="V358" s="5">
        <f t="shared" si="515"/>
        <v>2.8362545176407856E-3</v>
      </c>
      <c r="W358" s="5">
        <f t="shared" si="516"/>
        <v>6.4699843315377245E-2</v>
      </c>
      <c r="X358" s="5">
        <f t="shared" si="517"/>
        <v>4.1454113895638196E-2</v>
      </c>
      <c r="Y358" s="5">
        <f t="shared" si="518"/>
        <v>1.3280121487281252E-2</v>
      </c>
      <c r="Z358" s="5">
        <f t="shared" si="519"/>
        <v>5.2665234581785406E-3</v>
      </c>
      <c r="AA358" s="5">
        <f t="shared" si="520"/>
        <v>7.7860077616486159E-3</v>
      </c>
      <c r="AB358" s="5">
        <f t="shared" si="521"/>
        <v>5.7554017698630902E-3</v>
      </c>
      <c r="AC358" s="5">
        <f t="shared" si="522"/>
        <v>1.6791149744636079E-4</v>
      </c>
      <c r="AD358" s="5">
        <f t="shared" si="523"/>
        <v>2.3912999070035627E-2</v>
      </c>
      <c r="AE358" s="5">
        <f t="shared" si="524"/>
        <v>1.5321400118444278E-2</v>
      </c>
      <c r="AF358" s="5">
        <f t="shared" si="525"/>
        <v>4.908319966515905E-3</v>
      </c>
      <c r="AG358" s="5">
        <f t="shared" si="526"/>
        <v>1.0482769071344696E-3</v>
      </c>
      <c r="AH358" s="5">
        <f t="shared" si="527"/>
        <v>8.4358420392609929E-4</v>
      </c>
      <c r="AI358" s="5">
        <f t="shared" si="528"/>
        <v>1.2471516003926459E-3</v>
      </c>
      <c r="AJ358" s="5">
        <f t="shared" si="529"/>
        <v>9.2189203349414247E-4</v>
      </c>
      <c r="AK358" s="5">
        <f t="shared" si="530"/>
        <v>4.5430719684353354E-4</v>
      </c>
      <c r="AL358" s="5">
        <f t="shared" si="531"/>
        <v>6.3620289757366629E-6</v>
      </c>
      <c r="AM358" s="5">
        <f t="shared" si="532"/>
        <v>7.0705769315223873E-3</v>
      </c>
      <c r="AN358" s="5">
        <f t="shared" si="533"/>
        <v>4.5302196482682787E-3</v>
      </c>
      <c r="AO358" s="5">
        <f t="shared" si="534"/>
        <v>1.4512882230345182E-3</v>
      </c>
      <c r="AP358" s="5">
        <f t="shared" si="535"/>
        <v>3.0995369906237252E-4</v>
      </c>
      <c r="AQ358" s="5">
        <f t="shared" si="536"/>
        <v>4.9647940724812231E-5</v>
      </c>
      <c r="AR358" s="5">
        <f t="shared" si="537"/>
        <v>1.0809929013167319E-4</v>
      </c>
      <c r="AS358" s="5">
        <f t="shared" si="538"/>
        <v>1.5981356936460074E-4</v>
      </c>
      <c r="AT358" s="5">
        <f t="shared" si="539"/>
        <v>1.1813387914917816E-4</v>
      </c>
      <c r="AU358" s="5">
        <f t="shared" si="540"/>
        <v>5.8216222224092893E-5</v>
      </c>
      <c r="AV358" s="5">
        <f t="shared" si="541"/>
        <v>2.1516659029912265E-5</v>
      </c>
      <c r="AW358" s="5">
        <f t="shared" si="542"/>
        <v>1.6739726525776021E-7</v>
      </c>
      <c r="AX358" s="5">
        <f t="shared" si="543"/>
        <v>1.7421855646434013E-3</v>
      </c>
      <c r="AY358" s="5">
        <f t="shared" si="544"/>
        <v>1.116243179632238E-3</v>
      </c>
      <c r="AZ358" s="5">
        <f t="shared" si="545"/>
        <v>3.5759647576075665E-4</v>
      </c>
      <c r="BA358" s="5">
        <f t="shared" si="546"/>
        <v>7.6372390180333132E-5</v>
      </c>
      <c r="BB358" s="5">
        <f t="shared" si="547"/>
        <v>1.2233220355671233E-5</v>
      </c>
      <c r="BC358" s="5">
        <f t="shared" si="548"/>
        <v>1.5675998084338733E-6</v>
      </c>
      <c r="BD358" s="5">
        <f t="shared" si="549"/>
        <v>1.1543459910489398E-5</v>
      </c>
      <c r="BE358" s="5">
        <f t="shared" si="550"/>
        <v>1.7065806157148452E-5</v>
      </c>
      <c r="BF358" s="5">
        <f t="shared" si="551"/>
        <v>1.2615010666287252E-5</v>
      </c>
      <c r="BG358" s="5">
        <f t="shared" si="552"/>
        <v>6.2166608732156402E-6</v>
      </c>
      <c r="BH358" s="5">
        <f t="shared" si="553"/>
        <v>2.2976718035513481E-6</v>
      </c>
      <c r="BI358" s="5">
        <f t="shared" si="554"/>
        <v>6.7937380848045146E-7</v>
      </c>
      <c r="BJ358" s="8">
        <f t="shared" si="555"/>
        <v>0.57436557044214631</v>
      </c>
      <c r="BK358" s="8">
        <f t="shared" si="556"/>
        <v>0.26501228950644617</v>
      </c>
      <c r="BL358" s="8">
        <f t="shared" si="557"/>
        <v>0.15561449888833445</v>
      </c>
      <c r="BM358" s="8">
        <f t="shared" si="558"/>
        <v>0.35466908481274051</v>
      </c>
      <c r="BN358" s="8">
        <f t="shared" si="559"/>
        <v>0.64447372169999784</v>
      </c>
    </row>
    <row r="359" spans="1:66" x14ac:dyDescent="0.25">
      <c r="A359" t="s">
        <v>99</v>
      </c>
      <c r="B359" t="s">
        <v>395</v>
      </c>
      <c r="C359" t="s">
        <v>118</v>
      </c>
      <c r="D359" t="s">
        <v>493</v>
      </c>
      <c r="E359">
        <f>VLOOKUP(A359,home!$A$2:$E$405,3,FALSE)</f>
        <v>1.33549783549784</v>
      </c>
      <c r="F359">
        <f>VLOOKUP(B359,home!$B$2:$E$405,3,FALSE)</f>
        <v>1.1000000000000001</v>
      </c>
      <c r="G359">
        <f>VLOOKUP(C359,away!$B$2:$E$405,4,FALSE)</f>
        <v>1.22</v>
      </c>
      <c r="H359">
        <f>VLOOKUP(A359,away!$A$2:$E$405,3,FALSE)</f>
        <v>1.2380952380952399</v>
      </c>
      <c r="I359">
        <f>VLOOKUP(C359,away!$B$2:$E$405,3,FALSE)</f>
        <v>1.06</v>
      </c>
      <c r="J359">
        <f>VLOOKUP(B359,home!$B$2:$E$405,4,FALSE)</f>
        <v>1.1100000000000001</v>
      </c>
      <c r="K359" s="3">
        <f t="shared" si="504"/>
        <v>1.7922380952381014</v>
      </c>
      <c r="L359" s="3">
        <f t="shared" si="505"/>
        <v>1.4567428571428596</v>
      </c>
      <c r="M359" s="5">
        <f t="shared" si="506"/>
        <v>3.8813740735427642E-2</v>
      </c>
      <c r="N359" s="5">
        <f t="shared" si="507"/>
        <v>6.9563464764728342E-2</v>
      </c>
      <c r="O359" s="5">
        <f t="shared" si="508"/>
        <v>5.654163957532906E-2</v>
      </c>
      <c r="P359" s="5">
        <f t="shared" si="509"/>
        <v>0.10133608041412699</v>
      </c>
      <c r="Q359" s="5">
        <f t="shared" si="510"/>
        <v>6.2337145794049767E-2</v>
      </c>
      <c r="R359" s="5">
        <f t="shared" si="511"/>
        <v>4.1183314791253325E-2</v>
      </c>
      <c r="S359" s="5">
        <f t="shared" si="512"/>
        <v>6.6142820809881916E-2</v>
      </c>
      <c r="T359" s="5">
        <f t="shared" si="513"/>
        <v>9.0809191870155043E-2</v>
      </c>
      <c r="U359" s="5">
        <f t="shared" si="514"/>
        <v>7.3810305657066991E-2</v>
      </c>
      <c r="V359" s="5">
        <f t="shared" si="515"/>
        <v>1.9187518192750247E-2</v>
      </c>
      <c r="W359" s="5">
        <f t="shared" si="516"/>
        <v>3.7241002480169184E-2</v>
      </c>
      <c r="X359" s="5">
        <f t="shared" si="517"/>
        <v>5.4250564355825974E-2</v>
      </c>
      <c r="Y359" s="5">
        <f t="shared" si="518"/>
        <v>3.9514561060659259E-2</v>
      </c>
      <c r="Z359" s="5">
        <f t="shared" si="519"/>
        <v>1.9997833218541382E-2</v>
      </c>
      <c r="AA359" s="5">
        <f t="shared" si="520"/>
        <v>3.5840878516487838E-2</v>
      </c>
      <c r="AB359" s="5">
        <f t="shared" si="521"/>
        <v>3.2117693922025181E-2</v>
      </c>
      <c r="AC359" s="5">
        <f t="shared" si="522"/>
        <v>3.1309593099095867E-3</v>
      </c>
      <c r="AD359" s="5">
        <f t="shared" si="523"/>
        <v>1.668618583745397E-2</v>
      </c>
      <c r="AE359" s="5">
        <f t="shared" si="524"/>
        <v>2.4307482031669412E-2</v>
      </c>
      <c r="AF359" s="5">
        <f t="shared" si="525"/>
        <v>1.7704875412381416E-2</v>
      </c>
      <c r="AG359" s="5">
        <f t="shared" si="526"/>
        <v>8.5971502645302879E-3</v>
      </c>
      <c r="AH359" s="5">
        <f t="shared" si="527"/>
        <v>7.2829251748610926E-3</v>
      </c>
      <c r="AI359" s="5">
        <f t="shared" si="528"/>
        <v>1.3052735943154661E-2</v>
      </c>
      <c r="AJ359" s="5">
        <f t="shared" si="529"/>
        <v>1.1696805302202708E-2</v>
      </c>
      <c r="AK359" s="5">
        <f t="shared" si="530"/>
        <v>6.9878200183969008E-3</v>
      </c>
      <c r="AL359" s="5">
        <f t="shared" si="531"/>
        <v>3.2697610525620635E-4</v>
      </c>
      <c r="AM359" s="5">
        <f t="shared" si="532"/>
        <v>5.9811235844214987E-3</v>
      </c>
      <c r="AN359" s="5">
        <f t="shared" si="533"/>
        <v>8.7129590592947143E-3</v>
      </c>
      <c r="AO359" s="5">
        <f t="shared" si="534"/>
        <v>6.3462704371028741E-3</v>
      </c>
      <c r="AP359" s="5">
        <f t="shared" si="535"/>
        <v>3.0816280429155009E-3</v>
      </c>
      <c r="AQ359" s="5">
        <f t="shared" si="536"/>
        <v>1.1222849099720717E-3</v>
      </c>
      <c r="AR359" s="5">
        <f t="shared" si="537"/>
        <v>2.1218698455169605E-3</v>
      </c>
      <c r="AS359" s="5">
        <f t="shared" si="538"/>
        <v>3.8028959702724814E-3</v>
      </c>
      <c r="AT359" s="5">
        <f t="shared" si="539"/>
        <v>3.4078475150749023E-3</v>
      </c>
      <c r="AU359" s="5">
        <f t="shared" si="540"/>
        <v>2.0358913797599129E-3</v>
      </c>
      <c r="AV359" s="5">
        <f t="shared" si="541"/>
        <v>9.1220052214314486E-4</v>
      </c>
      <c r="AW359" s="5">
        <f t="shared" si="542"/>
        <v>2.3713306642271106E-5</v>
      </c>
      <c r="AX359" s="5">
        <f t="shared" si="543"/>
        <v>1.7865995900545456E-3</v>
      </c>
      <c r="AY359" s="5">
        <f t="shared" si="544"/>
        <v>2.6026161913863199E-3</v>
      </c>
      <c r="AZ359" s="5">
        <f t="shared" si="545"/>
        <v>1.8956712733431882E-3</v>
      </c>
      <c r="BA359" s="5">
        <f t="shared" si="546"/>
        <v>9.2050186231119934E-4</v>
      </c>
      <c r="BB359" s="5">
        <f t="shared" si="547"/>
        <v>3.3523362822713502E-4</v>
      </c>
      <c r="BC359" s="5">
        <f t="shared" si="548"/>
        <v>9.7669838678792717E-5</v>
      </c>
      <c r="BD359" s="5">
        <f t="shared" si="549"/>
        <v>5.151697902072757E-4</v>
      </c>
      <c r="BE359" s="5">
        <f t="shared" si="550"/>
        <v>9.233069235253E-4</v>
      </c>
      <c r="BF359" s="5">
        <f t="shared" si="551"/>
        <v>8.2739292096956768E-4</v>
      </c>
      <c r="BG359" s="5">
        <f t="shared" si="552"/>
        <v>4.942950375639956E-4</v>
      </c>
      <c r="BH359" s="5">
        <f t="shared" si="553"/>
        <v>2.2147359915233546E-4</v>
      </c>
      <c r="BI359" s="5">
        <f t="shared" si="554"/>
        <v>7.9386684298061712E-5</v>
      </c>
      <c r="BJ359" s="8">
        <f t="shared" si="555"/>
        <v>0.45389418228933048</v>
      </c>
      <c r="BK359" s="8">
        <f t="shared" si="556"/>
        <v>0.23154071175873889</v>
      </c>
      <c r="BL359" s="8">
        <f t="shared" si="557"/>
        <v>0.29385584908926166</v>
      </c>
      <c r="BM359" s="8">
        <f t="shared" si="558"/>
        <v>0.6269342873962136</v>
      </c>
      <c r="BN359" s="8">
        <f t="shared" si="559"/>
        <v>0.36977538607491511</v>
      </c>
    </row>
    <row r="360" spans="1:66" x14ac:dyDescent="0.25">
      <c r="A360" t="s">
        <v>99</v>
      </c>
      <c r="B360" t="s">
        <v>115</v>
      </c>
      <c r="C360" t="s">
        <v>102</v>
      </c>
      <c r="D360" t="s">
        <v>493</v>
      </c>
      <c r="E360">
        <f>VLOOKUP(A360,home!$A$2:$E$405,3,FALSE)</f>
        <v>1.33549783549784</v>
      </c>
      <c r="F360">
        <f>VLOOKUP(B360,home!$B$2:$E$405,3,FALSE)</f>
        <v>1.1200000000000001</v>
      </c>
      <c r="G360">
        <f>VLOOKUP(C360,away!$B$2:$E$405,4,FALSE)</f>
        <v>1.42</v>
      </c>
      <c r="H360">
        <f>VLOOKUP(A360,away!$A$2:$E$405,3,FALSE)</f>
        <v>1.2380952380952399</v>
      </c>
      <c r="I360">
        <f>VLOOKUP(C360,away!$B$2:$E$405,3,FALSE)</f>
        <v>1.06</v>
      </c>
      <c r="J360">
        <f>VLOOKUP(B360,home!$B$2:$E$405,4,FALSE)</f>
        <v>1.01</v>
      </c>
      <c r="K360" s="3">
        <f t="shared" si="504"/>
        <v>2.123975757575765</v>
      </c>
      <c r="L360" s="3">
        <f t="shared" si="505"/>
        <v>1.325504761904764</v>
      </c>
      <c r="M360" s="5">
        <f t="shared" si="506"/>
        <v>3.1762131901925256E-2</v>
      </c>
      <c r="N360" s="5">
        <f t="shared" si="507"/>
        <v>6.7461998168613049E-2</v>
      </c>
      <c r="O360" s="5">
        <f t="shared" si="508"/>
        <v>4.2100857084249148E-2</v>
      </c>
      <c r="P360" s="5">
        <f t="shared" si="509"/>
        <v>8.9421199820107058E-2</v>
      </c>
      <c r="Q360" s="5">
        <f t="shared" si="510"/>
        <v>7.1643824333877407E-2</v>
      </c>
      <c r="R360" s="5">
        <f t="shared" si="511"/>
        <v>2.790244327272208E-2</v>
      </c>
      <c r="S360" s="5">
        <f t="shared" si="512"/>
        <v>6.2937769746989461E-2</v>
      </c>
      <c r="T360" s="5">
        <f t="shared" si="513"/>
        <v>9.4964230315622913E-2</v>
      </c>
      <c r="U360" s="5">
        <f t="shared" si="514"/>
        <v>5.9264113088394674E-2</v>
      </c>
      <c r="V360" s="5">
        <f t="shared" si="515"/>
        <v>1.9687913274823346E-2</v>
      </c>
      <c r="W360" s="5">
        <f t="shared" si="516"/>
        <v>5.0723248688390767E-2</v>
      </c>
      <c r="X360" s="5">
        <f t="shared" si="517"/>
        <v>6.7233907675741542E-2</v>
      </c>
      <c r="Y360" s="5">
        <f t="shared" si="518"/>
        <v>4.4559432392830341E-2</v>
      </c>
      <c r="Z360" s="5">
        <f t="shared" si="519"/>
        <v>1.2328273808923563E-2</v>
      </c>
      <c r="AA360" s="5">
        <f t="shared" si="520"/>
        <v>2.6184954702909876E-2</v>
      </c>
      <c r="AB360" s="5">
        <f t="shared" si="521"/>
        <v>2.7808104501100057E-2</v>
      </c>
      <c r="AC360" s="5">
        <f t="shared" si="522"/>
        <v>3.4642605863662982E-3</v>
      </c>
      <c r="AD360" s="5">
        <f t="shared" si="523"/>
        <v>2.6933737639907179E-2</v>
      </c>
      <c r="AE360" s="5">
        <f t="shared" si="524"/>
        <v>3.5700797497590545E-2</v>
      </c>
      <c r="AF360" s="5">
        <f t="shared" si="525"/>
        <v>2.3660788543426976E-2</v>
      </c>
      <c r="AG360" s="5">
        <f t="shared" si="526"/>
        <v>1.045416262824472E-2</v>
      </c>
      <c r="AH360" s="5">
        <f t="shared" si="527"/>
        <v>4.0852964099484888E-3</v>
      </c>
      <c r="AI360" s="5">
        <f t="shared" si="528"/>
        <v>8.6770705372418919E-3</v>
      </c>
      <c r="AJ360" s="5">
        <f t="shared" si="529"/>
        <v>9.2149437339383525E-3</v>
      </c>
      <c r="AK360" s="5">
        <f t="shared" si="530"/>
        <v>6.5241056994365882E-3</v>
      </c>
      <c r="AL360" s="5">
        <f t="shared" si="531"/>
        <v>3.9012285331338839E-4</v>
      </c>
      <c r="AM360" s="5">
        <f t="shared" si="532"/>
        <v>1.1441321161613746E-2</v>
      </c>
      <c r="AN360" s="5">
        <f t="shared" si="533"/>
        <v>1.5165525682200767E-2</v>
      </c>
      <c r="AO360" s="5">
        <f t="shared" si="534"/>
        <v>1.0050988254273056E-2</v>
      </c>
      <c r="AP360" s="5">
        <f t="shared" si="535"/>
        <v>4.4408775976292648E-3</v>
      </c>
      <c r="AQ360" s="5">
        <f t="shared" si="536"/>
        <v>1.4716011006734441E-3</v>
      </c>
      <c r="AR360" s="5">
        <f t="shared" si="537"/>
        <v>1.0830159690358317E-3</v>
      </c>
      <c r="AS360" s="5">
        <f t="shared" si="538"/>
        <v>2.3002996632995312E-3</v>
      </c>
      <c r="AT360" s="5">
        <f t="shared" si="539"/>
        <v>2.4428903600039503E-3</v>
      </c>
      <c r="AU360" s="5">
        <f t="shared" si="540"/>
        <v>1.7295466343546415E-3</v>
      </c>
      <c r="AV360" s="5">
        <f t="shared" si="541"/>
        <v>9.1837878074150353E-4</v>
      </c>
      <c r="AW360" s="5">
        <f t="shared" si="542"/>
        <v>3.0509124065871545E-5</v>
      </c>
      <c r="AX360" s="5">
        <f t="shared" si="543"/>
        <v>4.0501814636510359E-3</v>
      </c>
      <c r="AY360" s="5">
        <f t="shared" si="544"/>
        <v>5.3685348166478556E-3</v>
      </c>
      <c r="AZ360" s="5">
        <f t="shared" si="545"/>
        <v>3.558009231959126E-3</v>
      </c>
      <c r="BA360" s="5">
        <f t="shared" si="546"/>
        <v>1.5720527266209787E-3</v>
      </c>
      <c r="BB360" s="5">
        <f t="shared" si="547"/>
        <v>5.209408437753686E-4</v>
      </c>
      <c r="BC360" s="5">
        <f t="shared" si="548"/>
        <v>1.3810191381898734E-4</v>
      </c>
      <c r="BD360" s="5">
        <f t="shared" si="549"/>
        <v>2.3925713736264984E-4</v>
      </c>
      <c r="BE360" s="5">
        <f t="shared" si="550"/>
        <v>5.0817635958524292E-4</v>
      </c>
      <c r="BF360" s="5">
        <f t="shared" si="551"/>
        <v>5.396771341660805E-4</v>
      </c>
      <c r="BG360" s="5">
        <f t="shared" si="552"/>
        <v>3.8208704996223956E-4</v>
      </c>
      <c r="BH360" s="5">
        <f t="shared" si="553"/>
        <v>2.0288590785085922E-4</v>
      </c>
      <c r="BI360" s="5">
        <f t="shared" si="554"/>
        <v>8.6184949965795101E-5</v>
      </c>
      <c r="BJ360" s="8">
        <f t="shared" si="555"/>
        <v>0.55111426267710917</v>
      </c>
      <c r="BK360" s="8">
        <f t="shared" si="556"/>
        <v>0.21303193300017265</v>
      </c>
      <c r="BL360" s="8">
        <f t="shared" si="557"/>
        <v>0.2221942889762695</v>
      </c>
      <c r="BM360" s="8">
        <f t="shared" si="558"/>
        <v>0.663038278188399</v>
      </c>
      <c r="BN360" s="8">
        <f t="shared" si="559"/>
        <v>0.33029245458149398</v>
      </c>
    </row>
    <row r="361" spans="1:66" x14ac:dyDescent="0.25">
      <c r="A361" t="s">
        <v>122</v>
      </c>
      <c r="B361" t="s">
        <v>137</v>
      </c>
      <c r="C361" t="s">
        <v>124</v>
      </c>
      <c r="D361" t="s">
        <v>493</v>
      </c>
      <c r="E361">
        <f>VLOOKUP(A361,home!$A$2:$E$405,3,FALSE)</f>
        <v>1.2585470085470101</v>
      </c>
      <c r="F361">
        <f>VLOOKUP(B361,home!$B$2:$E$405,3,FALSE)</f>
        <v>1.03</v>
      </c>
      <c r="G361">
        <f>VLOOKUP(C361,away!$B$2:$E$405,4,FALSE)</f>
        <v>0.97</v>
      </c>
      <c r="H361">
        <f>VLOOKUP(A361,away!$A$2:$E$405,3,FALSE)</f>
        <v>1.1004273504273501</v>
      </c>
      <c r="I361">
        <f>VLOOKUP(C361,away!$B$2:$E$405,3,FALSE)</f>
        <v>0.71</v>
      </c>
      <c r="J361">
        <f>VLOOKUP(B361,home!$B$2:$E$405,4,FALSE)</f>
        <v>0.82</v>
      </c>
      <c r="K361" s="3">
        <f t="shared" si="504"/>
        <v>1.2574143162393177</v>
      </c>
      <c r="L361" s="3">
        <f t="shared" si="505"/>
        <v>0.64066880341880306</v>
      </c>
      <c r="M361" s="5">
        <f t="shared" si="506"/>
        <v>0.14985559933397791</v>
      </c>
      <c r="N361" s="5">
        <f t="shared" si="507"/>
        <v>0.18843057597116697</v>
      </c>
      <c r="O361" s="5">
        <f t="shared" si="508"/>
        <v>9.6007807510907192E-2</v>
      </c>
      <c r="P361" s="5">
        <f t="shared" si="509"/>
        <v>0.1207215916349634</v>
      </c>
      <c r="Q361" s="5">
        <f t="shared" si="510"/>
        <v>0.11846765192168289</v>
      </c>
      <c r="R361" s="5">
        <f t="shared" si="511"/>
        <v>3.0754603578437834E-2</v>
      </c>
      <c r="S361" s="5">
        <f t="shared" si="512"/>
        <v>2.4312909813931891E-2</v>
      </c>
      <c r="T361" s="5">
        <f t="shared" si="513"/>
        <v>7.589852880049984E-2</v>
      </c>
      <c r="U361" s="5">
        <f t="shared" si="514"/>
        <v>3.8671278829792682E-2</v>
      </c>
      <c r="V361" s="5">
        <f t="shared" si="515"/>
        <v>2.17623809043134E-3</v>
      </c>
      <c r="W361" s="5">
        <f t="shared" si="516"/>
        <v>4.9654307179193467E-2</v>
      </c>
      <c r="X361" s="5">
        <f t="shared" si="517"/>
        <v>3.1811965565083561E-2</v>
      </c>
      <c r="Y361" s="5">
        <f t="shared" si="518"/>
        <v>1.0190466956491123E-2</v>
      </c>
      <c r="Z361" s="5">
        <f t="shared" si="519"/>
        <v>6.5678383580724687E-3</v>
      </c>
      <c r="AA361" s="5">
        <f t="shared" si="520"/>
        <v>8.2584939781860569E-3</v>
      </c>
      <c r="AB361" s="5">
        <f t="shared" si="521"/>
        <v>5.1921742793736726E-3</v>
      </c>
      <c r="AC361" s="5">
        <f t="shared" si="522"/>
        <v>1.0957170069934806E-4</v>
      </c>
      <c r="AD361" s="5">
        <f t="shared" si="523"/>
        <v>1.5609009177515648E-2</v>
      </c>
      <c r="AE361" s="5">
        <f t="shared" si="524"/>
        <v>1.0000205232312065E-2</v>
      </c>
      <c r="AF361" s="5">
        <f t="shared" si="525"/>
        <v>3.2034097600639115E-3</v>
      </c>
      <c r="AG361" s="5">
        <f t="shared" si="526"/>
        <v>6.8410823261342039E-4</v>
      </c>
      <c r="AH361" s="5">
        <f t="shared" si="527"/>
        <v>1.0519522854786014E-3</v>
      </c>
      <c r="AI361" s="5">
        <f t="shared" si="528"/>
        <v>1.322739863761463E-3</v>
      </c>
      <c r="AJ361" s="5">
        <f t="shared" si="529"/>
        <v>8.3161602067705423E-4</v>
      </c>
      <c r="AK361" s="5">
        <f t="shared" si="530"/>
        <v>3.4856196333776687E-4</v>
      </c>
      <c r="AL361" s="5">
        <f t="shared" si="531"/>
        <v>3.5307776727368268E-6</v>
      </c>
      <c r="AM361" s="5">
        <f t="shared" si="532"/>
        <v>3.9253983204238108E-3</v>
      </c>
      <c r="AN361" s="5">
        <f t="shared" si="533"/>
        <v>2.5148802448881021E-3</v>
      </c>
      <c r="AO361" s="5">
        <f t="shared" si="534"/>
        <v>8.0560265861702321E-4</v>
      </c>
      <c r="AP361" s="5">
        <f t="shared" si="535"/>
        <v>1.7204149710905826E-4</v>
      </c>
      <c r="AQ361" s="5">
        <f t="shared" si="536"/>
        <v>2.7555405022809954E-5</v>
      </c>
      <c r="AR361" s="5">
        <f t="shared" si="537"/>
        <v>1.3479060239825015E-4</v>
      </c>
      <c r="AS361" s="5">
        <f t="shared" si="538"/>
        <v>1.6948763315008145E-4</v>
      </c>
      <c r="AT361" s="5">
        <f t="shared" si="539"/>
        <v>1.0655808817421502E-4</v>
      </c>
      <c r="AU361" s="5">
        <f t="shared" si="540"/>
        <v>4.4662555193783173E-5</v>
      </c>
      <c r="AV361" s="5">
        <f t="shared" si="541"/>
        <v>1.4039834075122914E-5</v>
      </c>
      <c r="AW361" s="5">
        <f t="shared" si="542"/>
        <v>7.9009597360610749E-8</v>
      </c>
      <c r="AX361" s="5">
        <f t="shared" si="543"/>
        <v>8.2264200750711239E-4</v>
      </c>
      <c r="AY361" s="5">
        <f t="shared" si="544"/>
        <v>5.270410705916237E-4</v>
      </c>
      <c r="AZ361" s="5">
        <f t="shared" si="545"/>
        <v>1.688293860242502E-4</v>
      </c>
      <c r="BA361" s="5">
        <f t="shared" si="546"/>
        <v>3.6054573575362523E-5</v>
      </c>
      <c r="BB361" s="5">
        <f t="shared" si="547"/>
        <v>5.7747601275756758E-6</v>
      </c>
      <c r="BC361" s="5">
        <f t="shared" si="548"/>
        <v>7.3994173219290474E-7</v>
      </c>
      <c r="BD361" s="5">
        <f t="shared" si="549"/>
        <v>1.4392688991764421E-5</v>
      </c>
      <c r="BE361" s="5">
        <f t="shared" si="550"/>
        <v>1.8097573187424617E-5</v>
      </c>
      <c r="BF361" s="5">
        <f t="shared" si="551"/>
        <v>1.1378073807528269E-5</v>
      </c>
      <c r="BG361" s="5">
        <f t="shared" si="552"/>
        <v>4.7689842989378832E-6</v>
      </c>
      <c r="BH361" s="5">
        <f t="shared" si="553"/>
        <v>1.4991472828512549E-6</v>
      </c>
      <c r="BI361" s="5">
        <f t="shared" si="554"/>
        <v>3.7700985112168798E-7</v>
      </c>
      <c r="BJ361" s="8">
        <f t="shared" si="555"/>
        <v>0.51295678866224204</v>
      </c>
      <c r="BK361" s="8">
        <f t="shared" si="556"/>
        <v>0.29770648242226827</v>
      </c>
      <c r="BL361" s="8">
        <f t="shared" si="557"/>
        <v>0.18295928050036342</v>
      </c>
      <c r="BM361" s="8">
        <f t="shared" si="558"/>
        <v>0.29542559793081552</v>
      </c>
      <c r="BN361" s="8">
        <f t="shared" si="559"/>
        <v>0.70423782995113615</v>
      </c>
    </row>
    <row r="362" spans="1:66" x14ac:dyDescent="0.25">
      <c r="A362" t="s">
        <v>122</v>
      </c>
      <c r="B362" t="s">
        <v>362</v>
      </c>
      <c r="C362" t="s">
        <v>127</v>
      </c>
      <c r="D362" t="s">
        <v>493</v>
      </c>
      <c r="E362">
        <f>VLOOKUP(A362,home!$A$2:$E$405,3,FALSE)</f>
        <v>1.2585470085470101</v>
      </c>
      <c r="F362">
        <f>VLOOKUP(B362,home!$B$2:$E$405,3,FALSE)</f>
        <v>1.47</v>
      </c>
      <c r="G362">
        <f>VLOOKUP(C362,away!$B$2:$E$405,4,FALSE)</f>
        <v>1.1100000000000001</v>
      </c>
      <c r="H362">
        <f>VLOOKUP(A362,away!$A$2:$E$405,3,FALSE)</f>
        <v>1.1004273504273501</v>
      </c>
      <c r="I362">
        <f>VLOOKUP(C362,away!$B$2:$E$405,3,FALSE)</f>
        <v>0.95</v>
      </c>
      <c r="J362">
        <f>VLOOKUP(B362,home!$B$2:$E$405,4,FALSE)</f>
        <v>1.0900000000000001</v>
      </c>
      <c r="K362" s="3">
        <f t="shared" si="504"/>
        <v>2.0535711538461565</v>
      </c>
      <c r="L362" s="3">
        <f t="shared" si="505"/>
        <v>1.1394925213675211</v>
      </c>
      <c r="M362" s="5">
        <f t="shared" si="506"/>
        <v>4.1045926723167724E-2</v>
      </c>
      <c r="N362" s="5">
        <f t="shared" si="507"/>
        <v>8.4290731101580321E-2</v>
      </c>
      <c r="O362" s="5">
        <f t="shared" si="508"/>
        <v>4.6771526533648904E-2</v>
      </c>
      <c r="P362" s="5">
        <f t="shared" si="509"/>
        <v>9.6048657710851484E-2</v>
      </c>
      <c r="Q362" s="5">
        <f t="shared" si="510"/>
        <v>8.6548506963404229E-2</v>
      </c>
      <c r="R362" s="5">
        <f t="shared" si="511"/>
        <v>2.6647902349017757E-2</v>
      </c>
      <c r="S362" s="5">
        <f t="shared" si="512"/>
        <v>5.6189160438965172E-2</v>
      </c>
      <c r="T362" s="5">
        <f t="shared" si="513"/>
        <v>9.8621376420323939E-2</v>
      </c>
      <c r="U362" s="5">
        <f t="shared" si="514"/>
        <v>5.4723363574452094E-2</v>
      </c>
      <c r="V362" s="5">
        <f t="shared" si="515"/>
        <v>1.4609362592680827E-2</v>
      </c>
      <c r="W362" s="5">
        <f t="shared" si="516"/>
        <v>5.9244505769500057E-2</v>
      </c>
      <c r="X362" s="5">
        <f t="shared" si="517"/>
        <v>6.7508671256460262E-2</v>
      </c>
      <c r="Y362" s="5">
        <f t="shared" si="518"/>
        <v>3.8462813012097509E-2</v>
      </c>
      <c r="Z362" s="5">
        <f t="shared" si="519"/>
        <v>1.0121695145612574E-2</v>
      </c>
      <c r="AA362" s="5">
        <f t="shared" si="520"/>
        <v>2.0785621179054654E-2</v>
      </c>
      <c r="AB362" s="5">
        <f t="shared" si="521"/>
        <v>2.1342376034040191E-2</v>
      </c>
      <c r="AC362" s="5">
        <f t="shared" si="522"/>
        <v>2.1366457329950162E-3</v>
      </c>
      <c r="AD362" s="5">
        <f t="shared" si="523"/>
        <v>3.0415702018029369E-2</v>
      </c>
      <c r="AE362" s="5">
        <f t="shared" si="524"/>
        <v>3.4658464981687481E-2</v>
      </c>
      <c r="AF362" s="5">
        <f t="shared" si="525"/>
        <v>1.9746530824355509E-2</v>
      </c>
      <c r="AG362" s="5">
        <f t="shared" si="526"/>
        <v>7.5003413991021088E-3</v>
      </c>
      <c r="AH362" s="5">
        <f t="shared" si="527"/>
        <v>2.8833989804968687E-3</v>
      </c>
      <c r="AI362" s="5">
        <f t="shared" si="528"/>
        <v>5.9212649713777854E-3</v>
      </c>
      <c r="AJ362" s="5">
        <f t="shared" si="529"/>
        <v>6.0798694697505552E-3</v>
      </c>
      <c r="AK362" s="5">
        <f t="shared" si="530"/>
        <v>4.1618148540765567E-3</v>
      </c>
      <c r="AL362" s="5">
        <f t="shared" si="531"/>
        <v>1.9999251671611571E-4</v>
      </c>
      <c r="AM362" s="5">
        <f t="shared" si="532"/>
        <v>1.2492161657641093E-2</v>
      </c>
      <c r="AN362" s="5">
        <f t="shared" si="533"/>
        <v>1.423472478459612E-2</v>
      </c>
      <c r="AO362" s="5">
        <f t="shared" si="534"/>
        <v>8.1101812178860904E-3</v>
      </c>
      <c r="AP362" s="5">
        <f t="shared" si="535"/>
        <v>3.0804969482388441E-3</v>
      </c>
      <c r="AQ362" s="5">
        <f t="shared" si="536"/>
        <v>8.7755080865340883E-4</v>
      </c>
      <c r="AR362" s="5">
        <f t="shared" si="537"/>
        <v>6.5712231487898248E-4</v>
      </c>
      <c r="AS362" s="5">
        <f t="shared" si="538"/>
        <v>1.3494474303840892E-3</v>
      </c>
      <c r="AT362" s="5">
        <f t="shared" si="539"/>
        <v>1.3855931583342928E-3</v>
      </c>
      <c r="AU362" s="5">
        <f t="shared" si="540"/>
        <v>9.4847138030729823E-4</v>
      </c>
      <c r="AV362" s="5">
        <f t="shared" si="541"/>
        <v>4.8693836671192869E-4</v>
      </c>
      <c r="AW362" s="5">
        <f t="shared" si="542"/>
        <v>1.2999674535546084E-5</v>
      </c>
      <c r="AX362" s="5">
        <f t="shared" si="543"/>
        <v>4.2755904715524535E-3</v>
      </c>
      <c r="AY362" s="5">
        <f t="shared" si="544"/>
        <v>4.8720033667642533E-3</v>
      </c>
      <c r="AZ362" s="5">
        <f t="shared" si="545"/>
        <v>2.775805700252626E-3</v>
      </c>
      <c r="BA362" s="5">
        <f t="shared" si="546"/>
        <v>1.0543366120690672E-3</v>
      </c>
      <c r="BB362" s="5">
        <f t="shared" si="547"/>
        <v>3.0035217111416791E-4</v>
      </c>
      <c r="BC362" s="5">
        <f t="shared" si="548"/>
        <v>6.8449810552218384E-5</v>
      </c>
      <c r="BD362" s="5">
        <f t="shared" si="549"/>
        <v>1.2479766057138568E-4</v>
      </c>
      <c r="BE362" s="5">
        <f t="shared" si="550"/>
        <v>2.5628087581688148E-4</v>
      </c>
      <c r="BF362" s="5">
        <f t="shared" si="551"/>
        <v>2.6314550692998849E-4</v>
      </c>
      <c r="BG362" s="5">
        <f t="shared" si="552"/>
        <v>1.801293407652161E-4</v>
      </c>
      <c r="BH362" s="5">
        <f t="shared" si="553"/>
        <v>9.2477104539193073E-5</v>
      </c>
      <c r="BI362" s="5">
        <f t="shared" si="554"/>
        <v>3.7981662854580484E-5</v>
      </c>
      <c r="BJ362" s="8">
        <f t="shared" si="555"/>
        <v>0.57913929729586122</v>
      </c>
      <c r="BK362" s="8">
        <f t="shared" si="556"/>
        <v>0.21510174908214061</v>
      </c>
      <c r="BL362" s="8">
        <f t="shared" si="557"/>
        <v>0.19509952274800918</v>
      </c>
      <c r="BM362" s="8">
        <f t="shared" si="558"/>
        <v>0.61325000919772421</v>
      </c>
      <c r="BN362" s="8">
        <f t="shared" si="559"/>
        <v>0.38135325138167042</v>
      </c>
    </row>
    <row r="363" spans="1:66" x14ac:dyDescent="0.25">
      <c r="A363" t="s">
        <v>122</v>
      </c>
      <c r="B363" t="s">
        <v>128</v>
      </c>
      <c r="C363" t="s">
        <v>401</v>
      </c>
      <c r="D363" t="s">
        <v>493</v>
      </c>
      <c r="E363">
        <f>VLOOKUP(A363,home!$A$2:$E$405,3,FALSE)</f>
        <v>1.2585470085470101</v>
      </c>
      <c r="F363">
        <f>VLOOKUP(B363,home!$B$2:$E$405,3,FALSE)</f>
        <v>1.1100000000000001</v>
      </c>
      <c r="G363">
        <f>VLOOKUP(C363,away!$B$2:$E$405,4,FALSE)</f>
        <v>0.87</v>
      </c>
      <c r="H363">
        <f>VLOOKUP(A363,away!$A$2:$E$405,3,FALSE)</f>
        <v>1.1004273504273501</v>
      </c>
      <c r="I363">
        <f>VLOOKUP(C363,away!$B$2:$E$405,3,FALSE)</f>
        <v>0.79</v>
      </c>
      <c r="J363">
        <f>VLOOKUP(B363,home!$B$2:$E$405,4,FALSE)</f>
        <v>1.05</v>
      </c>
      <c r="K363" s="3">
        <f t="shared" si="504"/>
        <v>1.2153788461538477</v>
      </c>
      <c r="L363" s="3">
        <f t="shared" si="505"/>
        <v>0.91280448717948703</v>
      </c>
      <c r="M363" s="5">
        <f t="shared" si="506"/>
        <v>0.11905337781975026</v>
      </c>
      <c r="N363" s="5">
        <f t="shared" si="507"/>
        <v>0.14469495696528614</v>
      </c>
      <c r="O363" s="5">
        <f t="shared" si="508"/>
        <v>0.10867245748774285</v>
      </c>
      <c r="P363" s="5">
        <f t="shared" si="509"/>
        <v>0.13207820599015596</v>
      </c>
      <c r="Q363" s="5">
        <f t="shared" si="510"/>
        <v>8.7929594920375068E-2</v>
      </c>
      <c r="R363" s="5">
        <f t="shared" si="511"/>
        <v>4.9598353413816854E-2</v>
      </c>
      <c r="S363" s="5">
        <f t="shared" si="512"/>
        <v>3.663199822013808E-2</v>
      </c>
      <c r="T363" s="5">
        <f t="shared" si="513"/>
        <v>8.0262528799192989E-2</v>
      </c>
      <c r="U363" s="5">
        <f t="shared" si="514"/>
        <v>6.0280789543215481E-2</v>
      </c>
      <c r="V363" s="5">
        <f t="shared" si="515"/>
        <v>4.5155176007369612E-3</v>
      </c>
      <c r="W363" s="5">
        <f t="shared" si="516"/>
        <v>3.5622589872366904E-2</v>
      </c>
      <c r="X363" s="5">
        <f t="shared" si="517"/>
        <v>3.2516459880451057E-2</v>
      </c>
      <c r="Y363" s="5">
        <f t="shared" si="518"/>
        <v>1.4840585243033746E-2</v>
      </c>
      <c r="Z363" s="5">
        <f t="shared" si="519"/>
        <v>1.5091199850948688E-2</v>
      </c>
      <c r="AA363" s="5">
        <f t="shared" si="520"/>
        <v>1.8341525061923134E-2</v>
      </c>
      <c r="AB363" s="5">
        <f t="shared" si="521"/>
        <v>1.114595078323101E-2</v>
      </c>
      <c r="AC363" s="5">
        <f t="shared" si="522"/>
        <v>3.1309562291739296E-4</v>
      </c>
      <c r="AD363" s="5">
        <f t="shared" si="523"/>
        <v>1.0823735544022257E-2</v>
      </c>
      <c r="AE363" s="5">
        <f t="shared" si="524"/>
        <v>9.8799543726276213E-3</v>
      </c>
      <c r="AF363" s="5">
        <f t="shared" si="525"/>
        <v>4.5092333422315431E-3</v>
      </c>
      <c r="AG363" s="5">
        <f t="shared" si="526"/>
        <v>1.3720161428427697E-3</v>
      </c>
      <c r="AH363" s="5">
        <f t="shared" si="527"/>
        <v>3.4438287352170911E-3</v>
      </c>
      <c r="AI363" s="5">
        <f t="shared" si="528"/>
        <v>4.1855565945596125E-3</v>
      </c>
      <c r="AJ363" s="5">
        <f t="shared" si="529"/>
        <v>2.5435184722037455E-3</v>
      </c>
      <c r="AK363" s="5">
        <f t="shared" si="530"/>
        <v>1.0304461819726622E-3</v>
      </c>
      <c r="AL363" s="5">
        <f t="shared" si="531"/>
        <v>1.3893972245259333E-5</v>
      </c>
      <c r="AM363" s="5">
        <f t="shared" si="532"/>
        <v>2.6309878433136277E-3</v>
      </c>
      <c r="AN363" s="5">
        <f t="shared" si="533"/>
        <v>2.4015775090913604E-3</v>
      </c>
      <c r="AO363" s="5">
        <f t="shared" si="534"/>
        <v>1.0960853633039647E-3</v>
      </c>
      <c r="AP363" s="5">
        <f t="shared" si="535"/>
        <v>3.3350387931853912E-4</v>
      </c>
      <c r="AQ363" s="5">
        <f t="shared" si="536"/>
        <v>7.6105959383432144E-5</v>
      </c>
      <c r="AR363" s="5">
        <f t="shared" si="537"/>
        <v>6.2870846451676388E-4</v>
      </c>
      <c r="AS363" s="5">
        <f t="shared" si="538"/>
        <v>7.6411896817154179E-4</v>
      </c>
      <c r="AT363" s="5">
        <f t="shared" si="539"/>
        <v>4.6434701493029858E-4</v>
      </c>
      <c r="AU363" s="5">
        <f t="shared" si="540"/>
        <v>1.8811917974032331E-4</v>
      </c>
      <c r="AV363" s="5">
        <f t="shared" si="541"/>
        <v>5.715901790305061E-5</v>
      </c>
      <c r="AW363" s="5">
        <f t="shared" si="542"/>
        <v>4.2816717122961555E-7</v>
      </c>
      <c r="AX363" s="5">
        <f t="shared" si="543"/>
        <v>5.3294116154188652E-4</v>
      </c>
      <c r="AY363" s="5">
        <f t="shared" si="544"/>
        <v>4.8647108365808191E-4</v>
      </c>
      <c r="AZ363" s="5">
        <f t="shared" si="545"/>
        <v>2.2202649402308238E-4</v>
      </c>
      <c r="BA363" s="5">
        <f t="shared" si="546"/>
        <v>6.7555593338999731E-5</v>
      </c>
      <c r="BB363" s="5">
        <f t="shared" si="547"/>
        <v>1.54162621834779E-5</v>
      </c>
      <c r="BC363" s="5">
        <f t="shared" si="548"/>
        <v>2.8144066593228138E-6</v>
      </c>
      <c r="BD363" s="5">
        <f t="shared" si="549"/>
        <v>9.5647984589771192E-5</v>
      </c>
      <c r="BE363" s="5">
        <f t="shared" si="550"/>
        <v>1.162485371476571E-4</v>
      </c>
      <c r="BF363" s="5">
        <f t="shared" si="551"/>
        <v>7.0643006472796103E-5</v>
      </c>
      <c r="BG363" s="5">
        <f t="shared" si="552"/>
        <v>2.8619338565248582E-5</v>
      </c>
      <c r="BH363" s="5">
        <f t="shared" si="553"/>
        <v>8.6958346707795333E-6</v>
      </c>
      <c r="BI363" s="5">
        <f t="shared" si="554"/>
        <v>2.1137467017033275E-6</v>
      </c>
      <c r="BJ363" s="8">
        <f t="shared" si="555"/>
        <v>0.43031714063824583</v>
      </c>
      <c r="BK363" s="8">
        <f t="shared" si="556"/>
        <v>0.29309256030960196</v>
      </c>
      <c r="BL363" s="8">
        <f t="shared" si="557"/>
        <v>0.26166684736729234</v>
      </c>
      <c r="BM363" s="8">
        <f t="shared" si="558"/>
        <v>0.35765475865247487</v>
      </c>
      <c r="BN363" s="8">
        <f t="shared" si="559"/>
        <v>0.64202694659712711</v>
      </c>
    </row>
    <row r="364" spans="1:66" x14ac:dyDescent="0.25">
      <c r="A364" t="s">
        <v>122</v>
      </c>
      <c r="B364" t="s">
        <v>136</v>
      </c>
      <c r="C364" t="s">
        <v>126</v>
      </c>
      <c r="D364" t="s">
        <v>493</v>
      </c>
      <c r="E364">
        <f>VLOOKUP(A364,home!$A$2:$E$405,3,FALSE)</f>
        <v>1.2585470085470101</v>
      </c>
      <c r="F364">
        <f>VLOOKUP(B364,home!$B$2:$E$405,3,FALSE)</f>
        <v>1.42</v>
      </c>
      <c r="G364">
        <f>VLOOKUP(C364,away!$B$2:$E$405,4,FALSE)</f>
        <v>0.64</v>
      </c>
      <c r="H364">
        <f>VLOOKUP(A364,away!$A$2:$E$405,3,FALSE)</f>
        <v>1.1004273504273501</v>
      </c>
      <c r="I364">
        <f>VLOOKUP(C364,away!$B$2:$E$405,3,FALSE)</f>
        <v>0.91</v>
      </c>
      <c r="J364">
        <f>VLOOKUP(B364,home!$B$2:$E$405,4,FALSE)</f>
        <v>0.81</v>
      </c>
      <c r="K364" s="3">
        <f t="shared" si="504"/>
        <v>1.1437675213675227</v>
      </c>
      <c r="L364" s="3">
        <f t="shared" si="505"/>
        <v>0.81112499999999987</v>
      </c>
      <c r="M364" s="5">
        <f t="shared" si="506"/>
        <v>0.14157969266817791</v>
      </c>
      <c r="N364" s="5">
        <f t="shared" si="507"/>
        <v>0.16193425415905743</v>
      </c>
      <c r="O364" s="5">
        <f t="shared" si="508"/>
        <v>0.11483882821547577</v>
      </c>
      <c r="P364" s="5">
        <f t="shared" si="509"/>
        <v>0.13134892190476544</v>
      </c>
      <c r="Q364" s="5">
        <f t="shared" si="510"/>
        <v>9.2607570252001808E-2</v>
      </c>
      <c r="R364" s="5">
        <f t="shared" si="511"/>
        <v>4.657432226813888E-2</v>
      </c>
      <c r="S364" s="5">
        <f t="shared" si="512"/>
        <v>3.0464360672789369E-2</v>
      </c>
      <c r="T364" s="5">
        <f t="shared" si="513"/>
        <v>7.5116315420654944E-2</v>
      </c>
      <c r="U364" s="5">
        <f t="shared" si="514"/>
        <v>5.3270197140001418E-2</v>
      </c>
      <c r="V364" s="5">
        <f t="shared" si="515"/>
        <v>3.1403286849957242E-3</v>
      </c>
      <c r="W364" s="5">
        <f t="shared" si="516"/>
        <v>3.530717702900029E-2</v>
      </c>
      <c r="X364" s="5">
        <f t="shared" si="517"/>
        <v>2.8638533967647855E-2</v>
      </c>
      <c r="Y364" s="5">
        <f t="shared" si="518"/>
        <v>1.161471543225418E-2</v>
      </c>
      <c r="Z364" s="5">
        <f t="shared" si="519"/>
        <v>1.259253238324805E-2</v>
      </c>
      <c r="AA364" s="5">
        <f t="shared" si="520"/>
        <v>1.4402929551727884E-2</v>
      </c>
      <c r="AB364" s="5">
        <f t="shared" si="521"/>
        <v>8.2368015169054249E-3</v>
      </c>
      <c r="AC364" s="5">
        <f t="shared" si="522"/>
        <v>1.8208772539484596E-4</v>
      </c>
      <c r="AD364" s="5">
        <f t="shared" si="523"/>
        <v>1.009580058923599E-2</v>
      </c>
      <c r="AE364" s="5">
        <f t="shared" si="524"/>
        <v>8.1889562529440414E-3</v>
      </c>
      <c r="AF364" s="5">
        <f t="shared" si="525"/>
        <v>3.3211335703346168E-3</v>
      </c>
      <c r="AG364" s="5">
        <f t="shared" si="526"/>
        <v>8.9795148907922213E-4</v>
      </c>
      <c r="AH364" s="5">
        <f t="shared" si="527"/>
        <v>2.553529457340518E-3</v>
      </c>
      <c r="AI364" s="5">
        <f t="shared" si="528"/>
        <v>2.9206440581613191E-3</v>
      </c>
      <c r="AJ364" s="5">
        <f t="shared" si="529"/>
        <v>1.6702689075999777E-3</v>
      </c>
      <c r="AK364" s="5">
        <f t="shared" si="530"/>
        <v>6.3679977615428902E-4</v>
      </c>
      <c r="AL364" s="5">
        <f t="shared" si="531"/>
        <v>6.757191224806127E-6</v>
      </c>
      <c r="AM364" s="5">
        <f t="shared" si="532"/>
        <v>2.3094497632342439E-3</v>
      </c>
      <c r="AN364" s="5">
        <f t="shared" si="533"/>
        <v>1.8732524392033757E-3</v>
      </c>
      <c r="AO364" s="5">
        <f t="shared" si="534"/>
        <v>7.5972094237441892E-4</v>
      </c>
      <c r="AP364" s="5">
        <f t="shared" si="535"/>
        <v>2.054095497944835E-4</v>
      </c>
      <c r="AQ364" s="5">
        <f t="shared" si="536"/>
        <v>4.1653205269262595E-5</v>
      </c>
      <c r="AR364" s="5">
        <f t="shared" si="537"/>
        <v>4.1424631621706561E-4</v>
      </c>
      <c r="AS364" s="5">
        <f t="shared" si="538"/>
        <v>4.7380148233522014E-4</v>
      </c>
      <c r="AT364" s="5">
        <f t="shared" si="539"/>
        <v>2.7095937353540647E-4</v>
      </c>
      <c r="AU364" s="5">
        <f t="shared" si="540"/>
        <v>1.0330484368662956E-4</v>
      </c>
      <c r="AV364" s="5">
        <f t="shared" si="541"/>
        <v>2.9539181252178891E-5</v>
      </c>
      <c r="AW364" s="5">
        <f t="shared" si="542"/>
        <v>1.7413627731414606E-7</v>
      </c>
      <c r="AX364" s="5">
        <f t="shared" si="543"/>
        <v>4.4024560523620742E-4</v>
      </c>
      <c r="AY364" s="5">
        <f t="shared" si="544"/>
        <v>3.570942165472186E-4</v>
      </c>
      <c r="AZ364" s="5">
        <f t="shared" si="545"/>
        <v>1.4482402319843132E-4</v>
      </c>
      <c r="BA364" s="5">
        <f t="shared" si="546"/>
        <v>3.9156795272275872E-5</v>
      </c>
      <c r="BB364" s="5">
        <f t="shared" si="547"/>
        <v>7.9402638913061901E-6</v>
      </c>
      <c r="BC364" s="5">
        <f t="shared" si="548"/>
        <v>1.2881093097671469E-6</v>
      </c>
      <c r="BD364" s="5">
        <f t="shared" si="549"/>
        <v>5.6000923873594522E-5</v>
      </c>
      <c r="BE364" s="5">
        <f t="shared" si="550"/>
        <v>6.4052037893192533E-5</v>
      </c>
      <c r="BF364" s="5">
        <f t="shared" si="551"/>
        <v>3.6630320309817739E-5</v>
      </c>
      <c r="BG364" s="5">
        <f t="shared" si="552"/>
        <v>1.3965523555886226E-5</v>
      </c>
      <c r="BH364" s="5">
        <f t="shared" si="553"/>
        <v>3.9933280655289314E-6</v>
      </c>
      <c r="BI364" s="5">
        <f t="shared" si="554"/>
        <v>9.1348778870347768E-7</v>
      </c>
      <c r="BJ364" s="8">
        <f t="shared" si="555"/>
        <v>0.43390244307554127</v>
      </c>
      <c r="BK364" s="8">
        <f t="shared" si="556"/>
        <v>0.30707924306389528</v>
      </c>
      <c r="BL364" s="8">
        <f t="shared" si="557"/>
        <v>0.24657172771001873</v>
      </c>
      <c r="BM364" s="8">
        <f t="shared" si="558"/>
        <v>0.31090543668481613</v>
      </c>
      <c r="BN364" s="8">
        <f t="shared" si="559"/>
        <v>0.68888358946761719</v>
      </c>
    </row>
    <row r="365" spans="1:66" x14ac:dyDescent="0.25">
      <c r="A365" t="s">
        <v>122</v>
      </c>
      <c r="B365" t="s">
        <v>131</v>
      </c>
      <c r="C365" t="s">
        <v>135</v>
      </c>
      <c r="D365" t="s">
        <v>493</v>
      </c>
      <c r="E365">
        <f>VLOOKUP(A365,home!$A$2:$E$405,3,FALSE)</f>
        <v>1.2585470085470101</v>
      </c>
      <c r="F365">
        <f>VLOOKUP(B365,home!$B$2:$E$405,3,FALSE)</f>
        <v>1.0900000000000001</v>
      </c>
      <c r="G365">
        <f>VLOOKUP(C365,away!$B$2:$E$405,4,FALSE)</f>
        <v>0.99</v>
      </c>
      <c r="H365">
        <f>VLOOKUP(A365,away!$A$2:$E$405,3,FALSE)</f>
        <v>1.1004273504273501</v>
      </c>
      <c r="I365">
        <f>VLOOKUP(C365,away!$B$2:$E$405,3,FALSE)</f>
        <v>0.99</v>
      </c>
      <c r="J365">
        <f>VLOOKUP(B365,home!$B$2:$E$405,4,FALSE)</f>
        <v>1.05</v>
      </c>
      <c r="K365" s="3">
        <f t="shared" si="504"/>
        <v>1.3580980769230786</v>
      </c>
      <c r="L365" s="3">
        <f t="shared" si="505"/>
        <v>1.1438942307692306</v>
      </c>
      <c r="M365" s="5">
        <f t="shared" si="506"/>
        <v>8.1921622851162071E-2</v>
      </c>
      <c r="N365" s="5">
        <f t="shared" si="507"/>
        <v>0.11125759845258093</v>
      </c>
      <c r="O365" s="5">
        <f t="shared" si="508"/>
        <v>9.3709671754697063E-2</v>
      </c>
      <c r="P365" s="5">
        <f t="shared" si="509"/>
        <v>0.12726692499914699</v>
      </c>
      <c r="Q365" s="5">
        <f t="shared" si="510"/>
        <v>7.5549365250765152E-2</v>
      </c>
      <c r="R365" s="5">
        <f t="shared" si="511"/>
        <v>5.3596976443738148E-2</v>
      </c>
      <c r="S365" s="5">
        <f t="shared" si="512"/>
        <v>4.9427945989807626E-2</v>
      </c>
      <c r="T365" s="5">
        <f t="shared" si="513"/>
        <v>8.6420483048627636E-2</v>
      </c>
      <c r="U365" s="5">
        <f t="shared" si="514"/>
        <v>7.2789950637132325E-2</v>
      </c>
      <c r="V365" s="5">
        <f t="shared" si="515"/>
        <v>8.5319255652382686E-3</v>
      </c>
      <c r="W365" s="5">
        <f t="shared" si="516"/>
        <v>3.4201149219941128E-2</v>
      </c>
      <c r="X365" s="5">
        <f t="shared" si="517"/>
        <v>3.912249727836823E-2</v>
      </c>
      <c r="Y365" s="5">
        <f t="shared" si="518"/>
        <v>2.2375999465005174E-2</v>
      </c>
      <c r="Z365" s="5">
        <f t="shared" si="519"/>
        <v>2.0436424046888807E-2</v>
      </c>
      <c r="AA365" s="5">
        <f t="shared" si="520"/>
        <v>2.7754668197264246E-2</v>
      </c>
      <c r="AB365" s="5">
        <f t="shared" si="521"/>
        <v>1.8846780752171357E-2</v>
      </c>
      <c r="AC365" s="5">
        <f t="shared" si="522"/>
        <v>8.2840760871389437E-4</v>
      </c>
      <c r="AD365" s="5">
        <f t="shared" si="523"/>
        <v>1.1612128746040323E-2</v>
      </c>
      <c r="AE365" s="5">
        <f t="shared" si="524"/>
        <v>1.3283047079545066E-2</v>
      </c>
      <c r="AF365" s="5">
        <f t="shared" si="525"/>
        <v>7.5972004606638397E-3</v>
      </c>
      <c r="AG365" s="5">
        <f t="shared" si="526"/>
        <v>2.8967979256502357E-3</v>
      </c>
      <c r="AH365" s="5">
        <f t="shared" si="527"/>
        <v>5.8442768911974169E-3</v>
      </c>
      <c r="AI365" s="5">
        <f t="shared" si="528"/>
        <v>7.9371012069411988E-3</v>
      </c>
      <c r="AJ365" s="5">
        <f t="shared" si="529"/>
        <v>5.3896809427453462E-3</v>
      </c>
      <c r="AK365" s="5">
        <f t="shared" si="530"/>
        <v>2.4399051078571395E-3</v>
      </c>
      <c r="AL365" s="5">
        <f t="shared" si="531"/>
        <v>5.1477929922584949E-5</v>
      </c>
      <c r="AM365" s="5">
        <f t="shared" si="532"/>
        <v>3.1540819437961107E-3</v>
      </c>
      <c r="AN365" s="5">
        <f t="shared" si="533"/>
        <v>3.6079361388817715E-3</v>
      </c>
      <c r="AO365" s="5">
        <f t="shared" si="534"/>
        <v>2.063548667125336E-3</v>
      </c>
      <c r="AP365" s="5">
        <f t="shared" si="535"/>
        <v>7.8682713841206917E-4</v>
      </c>
      <c r="AQ365" s="5">
        <f t="shared" si="536"/>
        <v>2.2501175606055707E-4</v>
      </c>
      <c r="AR365" s="5">
        <f t="shared" si="537"/>
        <v>1.337046923771732E-3</v>
      </c>
      <c r="AS365" s="5">
        <f t="shared" si="538"/>
        <v>1.8158408559303073E-3</v>
      </c>
      <c r="AT365" s="5">
        <f t="shared" si="539"/>
        <v>1.233044987218654E-3</v>
      </c>
      <c r="AU365" s="5">
        <f t="shared" si="540"/>
        <v>5.5819867530043188E-4</v>
      </c>
      <c r="AV365" s="5">
        <f t="shared" si="541"/>
        <v>1.8952213686663163E-4</v>
      </c>
      <c r="AW365" s="5">
        <f t="shared" si="542"/>
        <v>2.2214450628932354E-6</v>
      </c>
      <c r="AX365" s="5">
        <f t="shared" si="543"/>
        <v>7.1392543705455023E-4</v>
      </c>
      <c r="AY365" s="5">
        <f t="shared" si="544"/>
        <v>8.1665518864610146E-4</v>
      </c>
      <c r="AZ365" s="5">
        <f t="shared" si="545"/>
        <v>4.6708357941001663E-4</v>
      </c>
      <c r="BA365" s="5">
        <f t="shared" si="546"/>
        <v>1.7809807059138659E-4</v>
      </c>
      <c r="BB365" s="5">
        <f t="shared" si="547"/>
        <v>5.0931338865154548E-5</v>
      </c>
      <c r="BC365" s="5">
        <f t="shared" si="548"/>
        <v>1.1652012938640598E-5</v>
      </c>
      <c r="BD365" s="5">
        <f t="shared" si="549"/>
        <v>2.5490671039503864E-4</v>
      </c>
      <c r="BE365" s="5">
        <f t="shared" si="550"/>
        <v>3.4618831318229009E-4</v>
      </c>
      <c r="BF365" s="5">
        <f t="shared" si="551"/>
        <v>2.350788411930564E-4</v>
      </c>
      <c r="BG365" s="5">
        <f t="shared" si="552"/>
        <v>1.0642004071653187E-4</v>
      </c>
      <c r="BH365" s="5">
        <f t="shared" si="553"/>
        <v>3.6132213160799408E-5</v>
      </c>
      <c r="BI365" s="5">
        <f t="shared" si="554"/>
        <v>9.8142178417312798E-6</v>
      </c>
      <c r="BJ365" s="8">
        <f t="shared" si="555"/>
        <v>0.41639201819896943</v>
      </c>
      <c r="BK365" s="8">
        <f t="shared" si="556"/>
        <v>0.26884496013263753</v>
      </c>
      <c r="BL365" s="8">
        <f t="shared" si="557"/>
        <v>0.29443120584932136</v>
      </c>
      <c r="BM365" s="8">
        <f t="shared" si="558"/>
        <v>0.45598801473214362</v>
      </c>
      <c r="BN365" s="8">
        <f t="shared" si="559"/>
        <v>0.5433021597520904</v>
      </c>
    </row>
    <row r="366" spans="1:66" x14ac:dyDescent="0.25">
      <c r="A366" t="s">
        <v>122</v>
      </c>
      <c r="B366" t="s">
        <v>138</v>
      </c>
      <c r="C366" t="s">
        <v>139</v>
      </c>
      <c r="D366" t="s">
        <v>493</v>
      </c>
      <c r="E366">
        <f>VLOOKUP(A366,home!$A$2:$E$405,3,FALSE)</f>
        <v>1.2585470085470101</v>
      </c>
      <c r="F366">
        <f>VLOOKUP(B366,home!$B$2:$E$405,3,FALSE)</f>
        <v>1.17</v>
      </c>
      <c r="G366">
        <f>VLOOKUP(C366,away!$B$2:$E$405,4,FALSE)</f>
        <v>0.91</v>
      </c>
      <c r="H366">
        <f>VLOOKUP(A366,away!$A$2:$E$405,3,FALSE)</f>
        <v>1.1004273504273501</v>
      </c>
      <c r="I366">
        <f>VLOOKUP(C366,away!$B$2:$E$405,3,FALSE)</f>
        <v>1.1100000000000001</v>
      </c>
      <c r="J366">
        <f>VLOOKUP(B366,home!$B$2:$E$405,4,FALSE)</f>
        <v>1.05</v>
      </c>
      <c r="K366" s="3">
        <f t="shared" si="504"/>
        <v>1.3399750000000017</v>
      </c>
      <c r="L366" s="3">
        <f t="shared" si="505"/>
        <v>1.2825480769230766</v>
      </c>
      <c r="M366" s="5">
        <f t="shared" si="506"/>
        <v>7.2619407138031777E-2</v>
      </c>
      <c r="N366" s="5">
        <f t="shared" si="507"/>
        <v>9.7308190079784251E-2</v>
      </c>
      <c r="O366" s="5">
        <f t="shared" si="508"/>
        <v>9.3137880972176623E-2</v>
      </c>
      <c r="P366" s="5">
        <f t="shared" si="509"/>
        <v>0.12480243205569251</v>
      </c>
      <c r="Q366" s="5">
        <f t="shared" si="510"/>
        <v>6.5195271001079566E-2</v>
      </c>
      <c r="R366" s="5">
        <f t="shared" si="511"/>
        <v>5.9726905064777784E-2</v>
      </c>
      <c r="S366" s="5">
        <f t="shared" si="512"/>
        <v>5.3620814534502639E-2</v>
      </c>
      <c r="T366" s="5">
        <f t="shared" si="513"/>
        <v>8.3616069446913424E-2</v>
      </c>
      <c r="U366" s="5">
        <f t="shared" si="514"/>
        <v>8.0032559614175713E-2</v>
      </c>
      <c r="V366" s="5">
        <f t="shared" si="515"/>
        <v>1.0239087328257216E-2</v>
      </c>
      <c r="W366" s="5">
        <f t="shared" si="516"/>
        <v>2.9120011086557245E-2</v>
      </c>
      <c r="X366" s="5">
        <f t="shared" si="517"/>
        <v>3.7347814219042673E-2</v>
      </c>
      <c r="Y366" s="5">
        <f t="shared" si="518"/>
        <v>2.3950183651956766E-2</v>
      </c>
      <c r="Z366" s="5">
        <f t="shared" si="519"/>
        <v>2.5534209077132632E-2</v>
      </c>
      <c r="AA366" s="5">
        <f t="shared" si="520"/>
        <v>3.4215201808130841E-2</v>
      </c>
      <c r="AB366" s="5">
        <f t="shared" si="521"/>
        <v>2.29237575214251E-2</v>
      </c>
      <c r="AC366" s="5">
        <f t="shared" si="522"/>
        <v>1.0997946786526853E-3</v>
      </c>
      <c r="AD366" s="5">
        <f t="shared" si="523"/>
        <v>9.755021713927392E-3</v>
      </c>
      <c r="AE366" s="5">
        <f t="shared" si="524"/>
        <v>1.2511284339540431E-2</v>
      </c>
      <c r="AF366" s="5">
        <f t="shared" si="525"/>
        <v>8.0231618347576961E-3</v>
      </c>
      <c r="AG366" s="5">
        <f t="shared" si="526"/>
        <v>3.4300302606703678E-3</v>
      </c>
      <c r="AH366" s="5">
        <f t="shared" si="527"/>
        <v>8.18721268690706E-3</v>
      </c>
      <c r="AI366" s="5">
        <f t="shared" si="528"/>
        <v>1.09706603201383E-2</v>
      </c>
      <c r="AJ366" s="5">
        <f t="shared" si="529"/>
        <v>7.3502052812386715E-3</v>
      </c>
      <c r="AK366" s="5">
        <f t="shared" si="530"/>
        <v>3.2830304405759353E-3</v>
      </c>
      <c r="AL366" s="5">
        <f t="shared" si="531"/>
        <v>7.5603509346680136E-5</v>
      </c>
      <c r="AM366" s="5">
        <f t="shared" si="532"/>
        <v>2.6142970442239737E-3</v>
      </c>
      <c r="AN366" s="5">
        <f t="shared" si="533"/>
        <v>3.3529616465751413E-3</v>
      </c>
      <c r="AO366" s="5">
        <f t="shared" si="534"/>
        <v>2.1501672559058908E-3</v>
      </c>
      <c r="AP366" s="5">
        <f t="shared" si="535"/>
        <v>9.1923095970835602E-4</v>
      </c>
      <c r="AQ366" s="5">
        <f t="shared" si="536"/>
        <v>2.9473947490552666E-4</v>
      </c>
      <c r="AR366" s="5">
        <f t="shared" si="537"/>
        <v>2.1000987773905733E-3</v>
      </c>
      <c r="AS366" s="5">
        <f t="shared" si="538"/>
        <v>2.8140798592339368E-3</v>
      </c>
      <c r="AT366" s="5">
        <f t="shared" si="539"/>
        <v>1.8853983296885004E-3</v>
      </c>
      <c r="AU366" s="5">
        <f t="shared" si="540"/>
        <v>8.4212887560811752E-4</v>
      </c>
      <c r="AV366" s="5">
        <f t="shared" si="541"/>
        <v>2.8210791002324695E-4</v>
      </c>
      <c r="AW366" s="5">
        <f t="shared" si="542"/>
        <v>3.6091904852790993E-6</v>
      </c>
      <c r="AX366" s="5">
        <f t="shared" si="543"/>
        <v>5.8384878030567086E-4</v>
      </c>
      <c r="AY366" s="5">
        <f t="shared" si="544"/>
        <v>7.4881413039492206E-4</v>
      </c>
      <c r="AZ366" s="5">
        <f t="shared" si="545"/>
        <v>4.8019506145541676E-4</v>
      </c>
      <c r="BA366" s="5">
        <f t="shared" si="546"/>
        <v>2.0529108420586775E-4</v>
      </c>
      <c r="BB366" s="5">
        <f t="shared" si="547"/>
        <v>6.5823921314422292E-5</v>
      </c>
      <c r="BC366" s="5">
        <f t="shared" si="548"/>
        <v>1.6884468739469649E-5</v>
      </c>
      <c r="BD366" s="5">
        <f t="shared" si="549"/>
        <v>4.4891294138179721E-4</v>
      </c>
      <c r="BE366" s="5">
        <f t="shared" si="550"/>
        <v>6.0153211862807449E-4</v>
      </c>
      <c r="BF366" s="5">
        <f t="shared" si="551"/>
        <v>4.0301900032932772E-4</v>
      </c>
      <c r="BG366" s="5">
        <f t="shared" si="552"/>
        <v>1.8001179498876394E-4</v>
      </c>
      <c r="BH366" s="5">
        <f t="shared" si="553"/>
        <v>6.030282624751727E-5</v>
      </c>
      <c r="BI366" s="5">
        <f t="shared" si="554"/>
        <v>1.6160855920203407E-5</v>
      </c>
      <c r="BJ366" s="8">
        <f t="shared" si="555"/>
        <v>0.38168929146196445</v>
      </c>
      <c r="BK366" s="8">
        <f t="shared" si="556"/>
        <v>0.2632059533748784</v>
      </c>
      <c r="BL366" s="8">
        <f t="shared" si="557"/>
        <v>0.3294611669989862</v>
      </c>
      <c r="BM366" s="8">
        <f t="shared" si="558"/>
        <v>0.48635532966150952</v>
      </c>
      <c r="BN366" s="8">
        <f t="shared" si="559"/>
        <v>0.51279008631154255</v>
      </c>
    </row>
    <row r="367" spans="1:66" x14ac:dyDescent="0.25">
      <c r="A367" t="s">
        <v>122</v>
      </c>
      <c r="B367" t="s">
        <v>144</v>
      </c>
      <c r="C367" t="s">
        <v>130</v>
      </c>
      <c r="D367" t="s">
        <v>493</v>
      </c>
      <c r="E367">
        <f>VLOOKUP(A367,home!$A$2:$E$405,3,FALSE)</f>
        <v>1.2585470085470101</v>
      </c>
      <c r="F367">
        <f>VLOOKUP(B367,home!$B$2:$E$405,3,FALSE)</f>
        <v>0.99</v>
      </c>
      <c r="G367">
        <f>VLOOKUP(C367,away!$B$2:$E$405,4,FALSE)</f>
        <v>0.87</v>
      </c>
      <c r="H367">
        <f>VLOOKUP(A367,away!$A$2:$E$405,3,FALSE)</f>
        <v>1.1004273504273501</v>
      </c>
      <c r="I367">
        <f>VLOOKUP(C367,away!$B$2:$E$405,3,FALSE)</f>
        <v>1.35</v>
      </c>
      <c r="J367">
        <f>VLOOKUP(B367,home!$B$2:$E$405,4,FALSE)</f>
        <v>1.59</v>
      </c>
      <c r="K367" s="3">
        <f t="shared" si="504"/>
        <v>1.0839865384615397</v>
      </c>
      <c r="L367" s="3">
        <f t="shared" si="505"/>
        <v>2.3620673076923073</v>
      </c>
      <c r="M367" s="5">
        <f t="shared" si="506"/>
        <v>3.1871157042200296E-2</v>
      </c>
      <c r="N367" s="5">
        <f t="shared" si="507"/>
        <v>3.4547905198938821E-2</v>
      </c>
      <c r="O367" s="5">
        <f t="shared" si="508"/>
        <v>7.5281818107708773E-2</v>
      </c>
      <c r="P367" s="5">
        <f t="shared" si="509"/>
        <v>8.1604477419666491E-2</v>
      </c>
      <c r="Q367" s="5">
        <f t="shared" si="510"/>
        <v>1.8724732083847558E-2</v>
      </c>
      <c r="R367" s="5">
        <f t="shared" si="511"/>
        <v>8.8910360707928834E-2</v>
      </c>
      <c r="S367" s="5">
        <f t="shared" si="512"/>
        <v>5.2236029006723493E-2</v>
      </c>
      <c r="T367" s="5">
        <f t="shared" si="513"/>
        <v>4.4229077500553569E-2</v>
      </c>
      <c r="U367" s="5">
        <f t="shared" si="514"/>
        <v>9.6377634137154666E-2</v>
      </c>
      <c r="V367" s="5">
        <f t="shared" si="515"/>
        <v>1.4860855202882517E-2</v>
      </c>
      <c r="W367" s="5">
        <f t="shared" si="516"/>
        <v>6.7657858383965517E-3</v>
      </c>
      <c r="X367" s="5">
        <f t="shared" si="517"/>
        <v>1.5981241539724082E-2</v>
      </c>
      <c r="Y367" s="5">
        <f t="shared" si="518"/>
        <v>1.8874384088658266E-2</v>
      </c>
      <c r="Z367" s="5">
        <f t="shared" si="519"/>
        <v>7.0004085447776448E-2</v>
      </c>
      <c r="AA367" s="5">
        <f t="shared" si="520"/>
        <v>7.5883486262701041E-2</v>
      </c>
      <c r="AB367" s="5">
        <f t="shared" si="521"/>
        <v>4.1128338800149544E-2</v>
      </c>
      <c r="AC367" s="5">
        <f t="shared" si="522"/>
        <v>2.3781540179785799E-3</v>
      </c>
      <c r="AD367" s="5">
        <f t="shared" si="523"/>
        <v>1.8335051927338955E-3</v>
      </c>
      <c r="AE367" s="5">
        <f t="shared" si="524"/>
        <v>4.3308626742408173E-3</v>
      </c>
      <c r="AF367" s="5">
        <f t="shared" si="525"/>
        <v>5.1148945684645576E-3</v>
      </c>
      <c r="AG367" s="5">
        <f t="shared" si="526"/>
        <v>4.0272417474876941E-3</v>
      </c>
      <c r="AH367" s="5">
        <f t="shared" si="527"/>
        <v>4.1338590410272887E-2</v>
      </c>
      <c r="AI367" s="5">
        <f t="shared" si="528"/>
        <v>4.4810475523711105E-2</v>
      </c>
      <c r="AJ367" s="5">
        <f t="shared" si="529"/>
        <v>2.4286976124881572E-2</v>
      </c>
      <c r="AK367" s="5">
        <f t="shared" si="530"/>
        <v>8.77558505976948E-3</v>
      </c>
      <c r="AL367" s="5">
        <f t="shared" si="531"/>
        <v>2.4356569873338287E-4</v>
      </c>
      <c r="AM367" s="5">
        <f t="shared" si="532"/>
        <v>3.9749898942457486E-4</v>
      </c>
      <c r="AN367" s="5">
        <f t="shared" si="533"/>
        <v>9.3891936776051841E-4</v>
      </c>
      <c r="AO367" s="5">
        <f t="shared" si="534"/>
        <v>1.1088953715731257E-3</v>
      </c>
      <c r="AP367" s="5">
        <f t="shared" si="535"/>
        <v>8.7309516828139799E-4</v>
      </c>
      <c r="AQ367" s="5">
        <f t="shared" si="536"/>
        <v>5.1557738837540088E-4</v>
      </c>
      <c r="AR367" s="5">
        <f t="shared" si="537"/>
        <v>1.9528906590837662E-2</v>
      </c>
      <c r="AS367" s="5">
        <f t="shared" si="538"/>
        <v>2.1169071855340869E-2</v>
      </c>
      <c r="AT367" s="5">
        <f t="shared" si="539"/>
        <v>1.1473494461457274E-2</v>
      </c>
      <c r="AU367" s="5">
        <f t="shared" si="540"/>
        <v>4.1457045151109071E-3</v>
      </c>
      <c r="AV367" s="5">
        <f t="shared" si="541"/>
        <v>1.1234719717048616E-3</v>
      </c>
      <c r="AW367" s="5">
        <f t="shared" si="542"/>
        <v>1.732326638382015E-5</v>
      </c>
      <c r="AX367" s="5">
        <f t="shared" si="543"/>
        <v>7.1813925598050826E-5</v>
      </c>
      <c r="AY367" s="5">
        <f t="shared" si="544"/>
        <v>1.6962932589220358E-4</v>
      </c>
      <c r="AZ367" s="5">
        <f t="shared" si="545"/>
        <v>2.0033794255792917E-4</v>
      </c>
      <c r="BA367" s="5">
        <f t="shared" si="546"/>
        <v>1.5773723486880797E-4</v>
      </c>
      <c r="BB367" s="5">
        <f t="shared" si="547"/>
        <v>9.314649142234858E-5</v>
      </c>
      <c r="BC367" s="5">
        <f t="shared" si="548"/>
        <v>4.4003656442994308E-5</v>
      </c>
      <c r="BD367" s="5">
        <f t="shared" si="549"/>
        <v>7.6880986355324192E-3</v>
      </c>
      <c r="BE367" s="5">
        <f t="shared" si="550"/>
        <v>8.3337954272816733E-3</v>
      </c>
      <c r="BF367" s="5">
        <f t="shared" si="551"/>
        <v>4.5168610287328343E-3</v>
      </c>
      <c r="BG367" s="5">
        <f t="shared" si="552"/>
        <v>1.6320721837493116E-3</v>
      </c>
      <c r="BH367" s="5">
        <f t="shared" si="553"/>
        <v>4.4228606924544544E-4</v>
      </c>
      <c r="BI367" s="5">
        <f t="shared" si="554"/>
        <v>9.588642904222629E-5</v>
      </c>
      <c r="BJ367" s="8">
        <f t="shared" si="555"/>
        <v>0.15900028529524315</v>
      </c>
      <c r="BK367" s="8">
        <f t="shared" si="556"/>
        <v>0.18336386771407698</v>
      </c>
      <c r="BL367" s="8">
        <f t="shared" si="557"/>
        <v>0.57694291430231326</v>
      </c>
      <c r="BM367" s="8">
        <f t="shared" si="558"/>
        <v>0.65821839613961053</v>
      </c>
      <c r="BN367" s="8">
        <f t="shared" si="559"/>
        <v>0.33094045056029076</v>
      </c>
    </row>
    <row r="368" spans="1:66" x14ac:dyDescent="0.25">
      <c r="A368" t="s">
        <v>122</v>
      </c>
      <c r="B368" t="s">
        <v>132</v>
      </c>
      <c r="C368" t="s">
        <v>125</v>
      </c>
      <c r="D368" t="s">
        <v>493</v>
      </c>
      <c r="E368">
        <f>VLOOKUP(A368,home!$A$2:$E$405,3,FALSE)</f>
        <v>1.2585470085470101</v>
      </c>
      <c r="F368">
        <f>VLOOKUP(B368,home!$B$2:$E$405,3,FALSE)</f>
        <v>0.95</v>
      </c>
      <c r="G368">
        <f>VLOOKUP(C368,away!$B$2:$E$405,4,FALSE)</f>
        <v>1</v>
      </c>
      <c r="H368">
        <f>VLOOKUP(A368,away!$A$2:$E$405,3,FALSE)</f>
        <v>1.1004273504273501</v>
      </c>
      <c r="I368">
        <f>VLOOKUP(C368,away!$B$2:$E$405,3,FALSE)</f>
        <v>1.05</v>
      </c>
      <c r="J368">
        <f>VLOOKUP(B368,home!$B$2:$E$405,4,FALSE)</f>
        <v>0.95</v>
      </c>
      <c r="K368" s="3">
        <f t="shared" si="504"/>
        <v>1.1956196581196594</v>
      </c>
      <c r="L368" s="3">
        <f t="shared" si="505"/>
        <v>1.0976762820512818</v>
      </c>
      <c r="M368" s="5">
        <f t="shared" si="506"/>
        <v>0.10093324309049648</v>
      </c>
      <c r="N368" s="5">
        <f t="shared" si="507"/>
        <v>0.12067776959676786</v>
      </c>
      <c r="O368" s="5">
        <f t="shared" si="508"/>
        <v>0.11079202701095439</v>
      </c>
      <c r="P368" s="5">
        <f t="shared" si="509"/>
        <v>0.13246512545722136</v>
      </c>
      <c r="Q368" s="5">
        <f t="shared" si="510"/>
        <v>7.214235681396533E-2</v>
      </c>
      <c r="R368" s="5">
        <f t="shared" si="511"/>
        <v>6.0806890145154793E-2</v>
      </c>
      <c r="S368" s="5">
        <f t="shared" si="512"/>
        <v>4.3461918306401781E-2</v>
      </c>
      <c r="T368" s="5">
        <f t="shared" si="513"/>
        <v>7.9188954005970424E-2</v>
      </c>
      <c r="U368" s="5">
        <f t="shared" si="514"/>
        <v>7.2701913206669661E-2</v>
      </c>
      <c r="V368" s="5">
        <f t="shared" si="515"/>
        <v>6.3377296438588034E-3</v>
      </c>
      <c r="W368" s="5">
        <f t="shared" si="516"/>
        <v>2.8751606663286567E-2</v>
      </c>
      <c r="X368" s="5">
        <f t="shared" si="517"/>
        <v>3.1559956705157259E-2</v>
      </c>
      <c r="Y368" s="5">
        <f t="shared" si="518"/>
        <v>1.7321307968908219E-2</v>
      </c>
      <c r="Z368" s="5">
        <f t="shared" si="519"/>
        <v>2.2248760365878081E-2</v>
      </c>
      <c r="AA368" s="5">
        <f t="shared" si="520"/>
        <v>2.6601055262237376E-2</v>
      </c>
      <c r="AB368" s="5">
        <f t="shared" si="521"/>
        <v>1.5902372299129216E-2</v>
      </c>
      <c r="AC368" s="5">
        <f t="shared" si="522"/>
        <v>5.1985359746329327E-4</v>
      </c>
      <c r="AD368" s="5">
        <f t="shared" si="523"/>
        <v>8.5939965322873995E-3</v>
      </c>
      <c r="AE368" s="5">
        <f t="shared" si="524"/>
        <v>9.4334261615228419E-3</v>
      </c>
      <c r="AF368" s="5">
        <f t="shared" si="525"/>
        <v>5.177424077992843E-3</v>
      </c>
      <c r="AG368" s="5">
        <f t="shared" si="526"/>
        <v>1.8943785375113229E-3</v>
      </c>
      <c r="AH368" s="5">
        <f t="shared" si="527"/>
        <v>6.1054841396667404E-3</v>
      </c>
      <c r="AI368" s="5">
        <f t="shared" si="528"/>
        <v>7.2998368597233512E-3</v>
      </c>
      <c r="AJ368" s="5">
        <f t="shared" si="529"/>
        <v>4.3639142252758622E-3</v>
      </c>
      <c r="AK368" s="5">
        <f t="shared" si="530"/>
        <v>1.739193878029281E-3</v>
      </c>
      <c r="AL368" s="5">
        <f t="shared" si="531"/>
        <v>2.7290303927169423E-5</v>
      </c>
      <c r="AM368" s="5">
        <f t="shared" si="532"/>
        <v>2.0550302391630008E-3</v>
      </c>
      <c r="AN368" s="5">
        <f t="shared" si="533"/>
        <v>2.2557579524273988E-3</v>
      </c>
      <c r="AO368" s="5">
        <f t="shared" si="534"/>
        <v>1.2380460012140597E-3</v>
      </c>
      <c r="AP368" s="5">
        <f t="shared" si="535"/>
        <v>4.5299124387370186E-4</v>
      </c>
      <c r="AQ368" s="5">
        <f t="shared" si="536"/>
        <v>1.2430943609426762E-4</v>
      </c>
      <c r="AR368" s="5">
        <f t="shared" si="537"/>
        <v>1.3403690261104917E-3</v>
      </c>
      <c r="AS368" s="5">
        <f t="shared" si="538"/>
        <v>1.6025715567524069E-3</v>
      </c>
      <c r="AT368" s="5">
        <f t="shared" si="539"/>
        <v>9.5803302839830189E-4</v>
      </c>
      <c r="AU368" s="5">
        <f t="shared" si="540"/>
        <v>3.8181437396030647E-4</v>
      </c>
      <c r="AV368" s="5">
        <f t="shared" si="541"/>
        <v>1.1412619281489832E-4</v>
      </c>
      <c r="AW368" s="5">
        <f t="shared" si="542"/>
        <v>9.948857236914785E-7</v>
      </c>
      <c r="AX368" s="5">
        <f t="shared" si="543"/>
        <v>4.0950575866227103E-4</v>
      </c>
      <c r="AY368" s="5">
        <f t="shared" si="544"/>
        <v>4.4950475864699113E-4</v>
      </c>
      <c r="AZ368" s="5">
        <f t="shared" si="545"/>
        <v>2.4670535611799398E-4</v>
      </c>
      <c r="BA368" s="5">
        <f t="shared" si="546"/>
        <v>9.0267539355245682E-5</v>
      </c>
      <c r="BB368" s="5">
        <f t="shared" si="547"/>
        <v>2.4771134247345957E-5</v>
      </c>
      <c r="BC368" s="5">
        <f t="shared" si="548"/>
        <v>5.438137308563979E-6</v>
      </c>
      <c r="BD368" s="5">
        <f t="shared" si="549"/>
        <v>2.4521521485961026E-4</v>
      </c>
      <c r="BE368" s="5">
        <f t="shared" si="550"/>
        <v>2.9318413135618606E-4</v>
      </c>
      <c r="BF368" s="5">
        <f t="shared" si="551"/>
        <v>1.7526835544909631E-4</v>
      </c>
      <c r="BG368" s="5">
        <f t="shared" si="552"/>
        <v>6.9851430407081143E-5</v>
      </c>
      <c r="BH368" s="5">
        <f t="shared" si="553"/>
        <v>2.0878935835620879E-5</v>
      </c>
      <c r="BI368" s="5">
        <f t="shared" si="554"/>
        <v>4.9926532251374698E-6</v>
      </c>
      <c r="BJ368" s="8">
        <f t="shared" si="555"/>
        <v>0.38209350462048092</v>
      </c>
      <c r="BK368" s="8">
        <f t="shared" si="556"/>
        <v>0.28419466515801589</v>
      </c>
      <c r="BL368" s="8">
        <f t="shared" si="557"/>
        <v>0.3115189919260099</v>
      </c>
      <c r="BM368" s="8">
        <f t="shared" si="558"/>
        <v>0.40179000008290128</v>
      </c>
      <c r="BN368" s="8">
        <f t="shared" si="559"/>
        <v>0.59781741211456019</v>
      </c>
    </row>
    <row r="369" spans="1:66" x14ac:dyDescent="0.25">
      <c r="A369" t="s">
        <v>122</v>
      </c>
      <c r="B369" t="s">
        <v>134</v>
      </c>
      <c r="C369" t="s">
        <v>141</v>
      </c>
      <c r="D369" t="s">
        <v>493</v>
      </c>
      <c r="E369">
        <f>VLOOKUP(A369,home!$A$2:$E$405,3,FALSE)</f>
        <v>1.2585470085470101</v>
      </c>
      <c r="F369">
        <f>VLOOKUP(B369,home!$B$2:$E$405,3,FALSE)</f>
        <v>0.52</v>
      </c>
      <c r="G369">
        <f>VLOOKUP(C369,away!$B$2:$E$405,4,FALSE)</f>
        <v>0.75</v>
      </c>
      <c r="H369">
        <f>VLOOKUP(A369,away!$A$2:$E$405,3,FALSE)</f>
        <v>1.1004273504273501</v>
      </c>
      <c r="I369">
        <f>VLOOKUP(C369,away!$B$2:$E$405,3,FALSE)</f>
        <v>0.48</v>
      </c>
      <c r="J369">
        <f>VLOOKUP(B369,home!$B$2:$E$405,4,FALSE)</f>
        <v>1.23</v>
      </c>
      <c r="K369" s="3">
        <f t="shared" si="504"/>
        <v>0.49083333333333395</v>
      </c>
      <c r="L369" s="3">
        <f t="shared" si="505"/>
        <v>0.64969230769230746</v>
      </c>
      <c r="M369" s="5">
        <f t="shared" si="506"/>
        <v>0.31965095599267235</v>
      </c>
      <c r="N369" s="5">
        <f t="shared" si="507"/>
        <v>0.15689534423307019</v>
      </c>
      <c r="O369" s="5">
        <f t="shared" si="508"/>
        <v>0.20767476725493153</v>
      </c>
      <c r="P369" s="5">
        <f t="shared" si="509"/>
        <v>0.10193369826096235</v>
      </c>
      <c r="Q369" s="5">
        <f t="shared" si="510"/>
        <v>3.8504732397199364E-2</v>
      </c>
      <c r="R369" s="5">
        <f t="shared" si="511"/>
        <v>6.7462349393659651E-2</v>
      </c>
      <c r="S369" s="5">
        <f t="shared" si="512"/>
        <v>8.126425595138145E-3</v>
      </c>
      <c r="T369" s="5">
        <f t="shared" si="513"/>
        <v>2.5016228448211209E-2</v>
      </c>
      <c r="U369" s="5">
        <f t="shared" si="514"/>
        <v>3.3112769827387985E-2</v>
      </c>
      <c r="V369" s="5">
        <f t="shared" si="515"/>
        <v>2.8793789636453136E-4</v>
      </c>
      <c r="W369" s="5">
        <f t="shared" si="516"/>
        <v>6.299802050541794E-3</v>
      </c>
      <c r="X369" s="5">
        <f t="shared" si="517"/>
        <v>4.0929329322212287E-3</v>
      </c>
      <c r="Y369" s="5">
        <f t="shared" si="518"/>
        <v>1.3295735209823262E-3</v>
      </c>
      <c r="Z369" s="5">
        <f t="shared" si="519"/>
        <v>1.4609923153303825E-2</v>
      </c>
      <c r="AA369" s="5">
        <f t="shared" si="520"/>
        <v>7.1710372810799691E-3</v>
      </c>
      <c r="AB369" s="5">
        <f t="shared" si="521"/>
        <v>1.7598920660650448E-3</v>
      </c>
      <c r="AC369" s="5">
        <f t="shared" si="522"/>
        <v>5.7387937717037526E-6</v>
      </c>
      <c r="AD369" s="5">
        <f t="shared" si="523"/>
        <v>7.7303820995190003E-4</v>
      </c>
      <c r="AE369" s="5">
        <f t="shared" si="524"/>
        <v>5.022369785579804E-4</v>
      </c>
      <c r="AF369" s="5">
        <f t="shared" si="525"/>
        <v>1.6314975080387309E-4</v>
      </c>
      <c r="AG369" s="5">
        <f t="shared" si="526"/>
        <v>3.5332379366397732E-5</v>
      </c>
      <c r="AH369" s="5">
        <f t="shared" si="527"/>
        <v>2.3729886721693088E-3</v>
      </c>
      <c r="AI369" s="5">
        <f t="shared" si="528"/>
        <v>1.1647419399231037E-3</v>
      </c>
      <c r="AJ369" s="5">
        <f t="shared" si="529"/>
        <v>2.8584708442279546E-4</v>
      </c>
      <c r="AK369" s="5">
        <f t="shared" si="530"/>
        <v>4.6767759090285212E-5</v>
      </c>
      <c r="AL369" s="5">
        <f t="shared" si="531"/>
        <v>7.3201904982902715E-8</v>
      </c>
      <c r="AM369" s="5">
        <f t="shared" si="532"/>
        <v>7.5886584276944953E-5</v>
      </c>
      <c r="AN369" s="5">
        <f t="shared" si="533"/>
        <v>4.9302930061775143E-5</v>
      </c>
      <c r="AO369" s="5">
        <f t="shared" si="534"/>
        <v>1.6015867203913563E-5</v>
      </c>
      <c r="AP369" s="5">
        <f t="shared" si="535"/>
        <v>3.4684619078013824E-6</v>
      </c>
      <c r="AQ369" s="5">
        <f t="shared" si="536"/>
        <v>5.6335825525558579E-7</v>
      </c>
      <c r="AR369" s="5">
        <f t="shared" si="537"/>
        <v>3.0834249730987657E-4</v>
      </c>
      <c r="AS369" s="5">
        <f t="shared" si="538"/>
        <v>1.5134477576293128E-4</v>
      </c>
      <c r="AT369" s="5">
        <f t="shared" si="539"/>
        <v>3.7142530385152767E-5</v>
      </c>
      <c r="AU369" s="5">
        <f t="shared" si="540"/>
        <v>6.0769306657930583E-6</v>
      </c>
      <c r="AV369" s="5">
        <f t="shared" si="541"/>
        <v>7.4569003378169057E-7</v>
      </c>
      <c r="AW369" s="5">
        <f t="shared" si="542"/>
        <v>6.4842784456377567E-10</v>
      </c>
      <c r="AX369" s="5">
        <f t="shared" si="543"/>
        <v>6.2079441859889762E-6</v>
      </c>
      <c r="AY369" s="5">
        <f t="shared" si="544"/>
        <v>4.033253584220222E-6</v>
      </c>
      <c r="AZ369" s="5">
        <f t="shared" si="545"/>
        <v>1.310186914320153E-6</v>
      </c>
      <c r="BA369" s="5">
        <f t="shared" si="546"/>
        <v>2.8373945329097456E-7</v>
      </c>
      <c r="BB369" s="5">
        <f t="shared" si="547"/>
        <v>4.6085835047991732E-8</v>
      </c>
      <c r="BC369" s="5">
        <f t="shared" si="548"/>
        <v>5.9883225048513546E-9</v>
      </c>
      <c r="BD369" s="5">
        <f t="shared" si="549"/>
        <v>3.3387958106143784E-5</v>
      </c>
      <c r="BE369" s="5">
        <f t="shared" si="550"/>
        <v>1.6387922770432261E-5</v>
      </c>
      <c r="BF369" s="5">
        <f t="shared" si="551"/>
        <v>4.0218693799102559E-6</v>
      </c>
      <c r="BG369" s="5">
        <f t="shared" si="552"/>
        <v>6.5802251799087347E-7</v>
      </c>
      <c r="BH369" s="5">
        <f t="shared" si="553"/>
        <v>8.0744846478463498E-8</v>
      </c>
      <c r="BI369" s="5">
        <f t="shared" si="554"/>
        <v>7.9264524293025105E-9</v>
      </c>
      <c r="BJ369" s="8">
        <f t="shared" si="555"/>
        <v>0.23376949530090732</v>
      </c>
      <c r="BK369" s="8">
        <f t="shared" si="556"/>
        <v>0.43000886299439828</v>
      </c>
      <c r="BL369" s="8">
        <f t="shared" si="557"/>
        <v>0.32160935814696062</v>
      </c>
      <c r="BM369" s="8">
        <f t="shared" si="558"/>
        <v>0.10787175945791821</v>
      </c>
      <c r="BN369" s="8">
        <f t="shared" si="559"/>
        <v>0.89212184753249535</v>
      </c>
    </row>
    <row r="370" spans="1:66" x14ac:dyDescent="0.25">
      <c r="A370" t="s">
        <v>122</v>
      </c>
      <c r="B370" t="s">
        <v>133</v>
      </c>
      <c r="C370" t="s">
        <v>129</v>
      </c>
      <c r="D370" t="s">
        <v>493</v>
      </c>
      <c r="E370">
        <f>VLOOKUP(A370,home!$A$2:$E$405,3,FALSE)</f>
        <v>1.2585470085470101</v>
      </c>
      <c r="F370">
        <f>VLOOKUP(B370,home!$B$2:$E$405,3,FALSE)</f>
        <v>0.56000000000000005</v>
      </c>
      <c r="G370">
        <f>VLOOKUP(C370,away!$B$2:$E$405,4,FALSE)</f>
        <v>1.1499999999999999</v>
      </c>
      <c r="H370">
        <f>VLOOKUP(A370,away!$A$2:$E$405,3,FALSE)</f>
        <v>1.1004273504273501</v>
      </c>
      <c r="I370">
        <f>VLOOKUP(C370,away!$B$2:$E$405,3,FALSE)</f>
        <v>0.4</v>
      </c>
      <c r="J370">
        <f>VLOOKUP(B370,home!$B$2:$E$405,4,FALSE)</f>
        <v>1.18</v>
      </c>
      <c r="K370" s="3">
        <f t="shared" si="504"/>
        <v>0.81050427350427456</v>
      </c>
      <c r="L370" s="3">
        <f t="shared" si="505"/>
        <v>0.51940170940170927</v>
      </c>
      <c r="M370" s="5">
        <f t="shared" si="506"/>
        <v>0.26450212785228688</v>
      </c>
      <c r="N370" s="5">
        <f t="shared" si="507"/>
        <v>0.21438010497525253</v>
      </c>
      <c r="O370" s="5">
        <f t="shared" si="508"/>
        <v>0.13738285734686725</v>
      </c>
      <c r="P370" s="5">
        <f t="shared" si="509"/>
        <v>0.11134939298586403</v>
      </c>
      <c r="Q370" s="5">
        <f t="shared" si="510"/>
        <v>8.6877995618368592E-2</v>
      </c>
      <c r="R370" s="5">
        <f t="shared" si="511"/>
        <v>3.5678445474227015E-2</v>
      </c>
      <c r="S370" s="5">
        <f t="shared" si="512"/>
        <v>1.1718891846915994E-2</v>
      </c>
      <c r="T370" s="5">
        <f t="shared" si="513"/>
        <v>4.5124579433574848E-2</v>
      </c>
      <c r="U370" s="5">
        <f t="shared" si="514"/>
        <v>2.8917532528850237E-2</v>
      </c>
      <c r="V370" s="5">
        <f t="shared" si="515"/>
        <v>5.4815416765435603E-4</v>
      </c>
      <c r="W370" s="5">
        <f t="shared" si="516"/>
        <v>2.3471662240724462E-2</v>
      </c>
      <c r="X370" s="5">
        <f t="shared" si="517"/>
        <v>1.219122149033184E-2</v>
      </c>
      <c r="Y370" s="5">
        <f t="shared" si="518"/>
        <v>3.1660706408866051E-3</v>
      </c>
      <c r="Z370" s="5">
        <f t="shared" si="519"/>
        <v>6.1771485227030635E-3</v>
      </c>
      <c r="AA370" s="5">
        <f t="shared" si="520"/>
        <v>5.0066052757214491E-3</v>
      </c>
      <c r="AB370" s="5">
        <f t="shared" si="521"/>
        <v>2.028937485860641E-3</v>
      </c>
      <c r="AC370" s="5">
        <f t="shared" si="522"/>
        <v>1.4422529018620602E-5</v>
      </c>
      <c r="AD370" s="5">
        <f t="shared" si="523"/>
        <v>4.7559706380890226E-3</v>
      </c>
      <c r="AE370" s="5">
        <f t="shared" si="524"/>
        <v>2.4702592792877763E-3</v>
      </c>
      <c r="AF370" s="5">
        <f t="shared" si="525"/>
        <v>6.4152844616375269E-4</v>
      </c>
      <c r="AG370" s="5">
        <f t="shared" si="526"/>
        <v>1.1107032385575853E-4</v>
      </c>
      <c r="AH370" s="5">
        <f t="shared" si="527"/>
        <v>8.0210537548005331E-4</v>
      </c>
      <c r="AI370" s="5">
        <f t="shared" si="528"/>
        <v>6.5010983462733399E-4</v>
      </c>
      <c r="AJ370" s="5">
        <f t="shared" si="529"/>
        <v>2.6345839960630573E-4</v>
      </c>
      <c r="AK370" s="5">
        <f t="shared" si="530"/>
        <v>7.1178052923835889E-5</v>
      </c>
      <c r="AL370" s="5">
        <f t="shared" si="531"/>
        <v>2.4286229597990426E-7</v>
      </c>
      <c r="AM370" s="5">
        <f t="shared" si="532"/>
        <v>7.709469053664011E-4</v>
      </c>
      <c r="AN370" s="5">
        <f t="shared" si="533"/>
        <v>4.0043114050526652E-4</v>
      </c>
      <c r="AO370" s="5">
        <f t="shared" si="534"/>
        <v>1.0399230943805571E-4</v>
      </c>
      <c r="AP370" s="5">
        <f t="shared" si="535"/>
        <v>1.8004594428919216E-5</v>
      </c>
      <c r="AQ370" s="5">
        <f t="shared" si="536"/>
        <v>2.3379042808662826E-6</v>
      </c>
      <c r="AR370" s="5">
        <f t="shared" si="537"/>
        <v>8.332298062892794E-5</v>
      </c>
      <c r="AS370" s="5">
        <f t="shared" si="538"/>
        <v>6.7533631880859979E-5</v>
      </c>
      <c r="AT370" s="5">
        <f t="shared" si="539"/>
        <v>2.7368148622350771E-5</v>
      </c>
      <c r="AU370" s="5">
        <f t="shared" si="540"/>
        <v>7.3940004721051421E-6</v>
      </c>
      <c r="AV370" s="5">
        <f t="shared" si="541"/>
        <v>1.4982172452334602E-6</v>
      </c>
      <c r="AW370" s="5">
        <f t="shared" si="542"/>
        <v>2.8399865244622999E-9</v>
      </c>
      <c r="AX370" s="5">
        <f t="shared" si="543"/>
        <v>1.041426269073939E-4</v>
      </c>
      <c r="AY370" s="5">
        <f t="shared" si="544"/>
        <v>5.4091858437284833E-5</v>
      </c>
      <c r="AZ370" s="5">
        <f t="shared" si="545"/>
        <v>1.4047701868520505E-5</v>
      </c>
      <c r="BA370" s="5">
        <f t="shared" si="546"/>
        <v>2.4321334545583789E-6</v>
      </c>
      <c r="BB370" s="5">
        <f t="shared" si="547"/>
        <v>3.1581356844767649E-7</v>
      </c>
      <c r="BC370" s="5">
        <f t="shared" si="548"/>
        <v>3.2806821460795389E-8</v>
      </c>
      <c r="BD370" s="5">
        <f t="shared" si="549"/>
        <v>7.2130164285184444E-6</v>
      </c>
      <c r="BE370" s="5">
        <f t="shared" si="550"/>
        <v>5.8461806401707382E-6</v>
      </c>
      <c r="BF370" s="5">
        <f t="shared" si="551"/>
        <v>2.3691771962681698E-6</v>
      </c>
      <c r="BG370" s="5">
        <f t="shared" si="552"/>
        <v>6.4007608075474232E-7</v>
      </c>
      <c r="BH370" s="5">
        <f t="shared" si="553"/>
        <v>1.2969609970489644E-7</v>
      </c>
      <c r="BI370" s="5">
        <f t="shared" si="554"/>
        <v>2.1023848613531015E-8</v>
      </c>
      <c r="BJ370" s="8">
        <f t="shared" si="555"/>
        <v>0.39466123888161248</v>
      </c>
      <c r="BK370" s="8">
        <f t="shared" si="556"/>
        <v>0.3881873241024732</v>
      </c>
      <c r="BL370" s="8">
        <f t="shared" si="557"/>
        <v>0.21100456592330766</v>
      </c>
      <c r="BM370" s="8">
        <f t="shared" si="558"/>
        <v>0.14980526415877909</v>
      </c>
      <c r="BN370" s="8">
        <f t="shared" si="559"/>
        <v>0.85017092425286633</v>
      </c>
    </row>
    <row r="371" spans="1:66" x14ac:dyDescent="0.25">
      <c r="A371" t="s">
        <v>145</v>
      </c>
      <c r="B371" t="s">
        <v>360</v>
      </c>
      <c r="C371" t="s">
        <v>355</v>
      </c>
      <c r="D371" t="s">
        <v>493</v>
      </c>
      <c r="E371">
        <f>VLOOKUP(A371,home!$A$2:$E$405,3,FALSE)</f>
        <v>1.42165242165242</v>
      </c>
      <c r="F371">
        <f>VLOOKUP(B371,home!$B$2:$E$405,3,FALSE)</f>
        <v>1.17</v>
      </c>
      <c r="G371">
        <f>VLOOKUP(C371,away!$B$2:$E$405,4,FALSE)</f>
        <v>2.16</v>
      </c>
      <c r="H371">
        <f>VLOOKUP(A371,away!$A$2:$E$405,3,FALSE)</f>
        <v>1.1680911680911701</v>
      </c>
      <c r="I371">
        <f>VLOOKUP(C371,away!$B$2:$E$405,3,FALSE)</f>
        <v>0.75</v>
      </c>
      <c r="J371">
        <f>VLOOKUP(B371,home!$B$2:$E$405,4,FALSE)</f>
        <v>1.28</v>
      </c>
      <c r="K371" s="3">
        <f t="shared" si="504"/>
        <v>3.592799999999996</v>
      </c>
      <c r="L371" s="3">
        <f t="shared" si="505"/>
        <v>1.1213675213675234</v>
      </c>
      <c r="M371" s="5">
        <f t="shared" si="506"/>
        <v>8.9673280694773684E-3</v>
      </c>
      <c r="N371" s="5">
        <f t="shared" si="507"/>
        <v>3.2217816288018251E-2</v>
      </c>
      <c r="O371" s="5">
        <f t="shared" si="508"/>
        <v>1.0055670450559256E-2</v>
      </c>
      <c r="P371" s="5">
        <f t="shared" si="509"/>
        <v>3.6128012794769251E-2</v>
      </c>
      <c r="Q371" s="5">
        <f t="shared" si="510"/>
        <v>5.7876085179795929E-2</v>
      </c>
      <c r="R371" s="5">
        <f t="shared" si="511"/>
        <v>5.6380511244161404E-3</v>
      </c>
      <c r="S371" s="5">
        <f t="shared" si="512"/>
        <v>3.6388579139356787E-2</v>
      </c>
      <c r="T371" s="5">
        <f t="shared" si="513"/>
        <v>6.4900362184523414E-2</v>
      </c>
      <c r="U371" s="5">
        <f t="shared" si="514"/>
        <v>2.0256390079802285E-2</v>
      </c>
      <c r="V371" s="5">
        <f t="shared" si="515"/>
        <v>1.6289344341598115E-2</v>
      </c>
      <c r="W371" s="5">
        <f t="shared" si="516"/>
        <v>6.931239961132353E-2</v>
      </c>
      <c r="X371" s="5">
        <f t="shared" si="517"/>
        <v>7.7724673752185169E-2</v>
      </c>
      <c r="Y371" s="5">
        <f t="shared" si="518"/>
        <v>4.3578962377293647E-2</v>
      </c>
      <c r="Z371" s="5">
        <f t="shared" si="519"/>
        <v>2.107442471576636E-3</v>
      </c>
      <c r="AA371" s="5">
        <f t="shared" si="520"/>
        <v>7.5716193118805283E-3</v>
      </c>
      <c r="AB371" s="5">
        <f t="shared" si="521"/>
        <v>1.3601656931862167E-2</v>
      </c>
      <c r="AC371" s="5">
        <f t="shared" si="522"/>
        <v>4.1017070262739184E-3</v>
      </c>
      <c r="AD371" s="5">
        <f t="shared" si="523"/>
        <v>6.225639733089073E-2</v>
      </c>
      <c r="AE371" s="5">
        <f t="shared" si="524"/>
        <v>6.9812301964212634E-2</v>
      </c>
      <c r="AF371" s="5">
        <f t="shared" si="525"/>
        <v>3.9142624007285111E-2</v>
      </c>
      <c r="AG371" s="5">
        <f t="shared" si="526"/>
        <v>1.463108908762341E-2</v>
      </c>
      <c r="AH371" s="5">
        <f t="shared" si="527"/>
        <v>5.9080438519413462E-4</v>
      </c>
      <c r="AI371" s="5">
        <f t="shared" si="528"/>
        <v>2.1226419951254839E-3</v>
      </c>
      <c r="AJ371" s="5">
        <f t="shared" si="529"/>
        <v>3.8131140800434157E-3</v>
      </c>
      <c r="AK371" s="5">
        <f t="shared" si="530"/>
        <v>4.5665854222599897E-3</v>
      </c>
      <c r="AL371" s="5">
        <f t="shared" si="531"/>
        <v>6.6100636790577746E-4</v>
      </c>
      <c r="AM371" s="5">
        <f t="shared" si="532"/>
        <v>4.4734956866084793E-2</v>
      </c>
      <c r="AN371" s="5">
        <f t="shared" si="533"/>
        <v>5.0164327699404578E-2</v>
      </c>
      <c r="AO371" s="5">
        <f t="shared" si="534"/>
        <v>2.8126323906674758E-2</v>
      </c>
      <c r="AP371" s="5">
        <f t="shared" si="535"/>
        <v>1.0513315374802667E-2</v>
      </c>
      <c r="AQ371" s="5">
        <f t="shared" si="536"/>
        <v>2.9473226007993838E-3</v>
      </c>
      <c r="AR371" s="5">
        <f t="shared" si="537"/>
        <v>1.3250176980764204E-4</v>
      </c>
      <c r="AS371" s="5">
        <f t="shared" si="538"/>
        <v>4.7605235856489574E-4</v>
      </c>
      <c r="AT371" s="5">
        <f t="shared" si="539"/>
        <v>8.5518045692597783E-4</v>
      </c>
      <c r="AU371" s="5">
        <f t="shared" si="540"/>
        <v>1.0241641152145501E-3</v>
      </c>
      <c r="AV371" s="5">
        <f t="shared" si="541"/>
        <v>9.1990420828570783E-4</v>
      </c>
      <c r="AW371" s="5">
        <f t="shared" si="542"/>
        <v>7.3974861024187733E-5</v>
      </c>
      <c r="AX371" s="5">
        <f t="shared" si="543"/>
        <v>2.6787292171411563E-2</v>
      </c>
      <c r="AY371" s="5">
        <f t="shared" si="544"/>
        <v>3.0038399426403451E-2</v>
      </c>
      <c r="AZ371" s="5">
        <f t="shared" si="545"/>
        <v>1.6842042755316838E-2</v>
      </c>
      <c r="BA371" s="5">
        <f t="shared" si="546"/>
        <v>6.2953732464318341E-3</v>
      </c>
      <c r="BB371" s="5">
        <f t="shared" si="547"/>
        <v>1.7648567733586703E-3</v>
      </c>
      <c r="BC371" s="5">
        <f t="shared" si="548"/>
        <v>3.9581061310197942E-4</v>
      </c>
      <c r="BD371" s="5">
        <f t="shared" si="549"/>
        <v>2.4763863531000947E-5</v>
      </c>
      <c r="BE371" s="5">
        <f t="shared" si="550"/>
        <v>8.8971608894180098E-5</v>
      </c>
      <c r="BF371" s="5">
        <f t="shared" si="551"/>
        <v>1.5982859821750495E-4</v>
      </c>
      <c r="BG371" s="5">
        <f t="shared" si="552"/>
        <v>1.9141072922528374E-4</v>
      </c>
      <c r="BH371" s="5">
        <f t="shared" si="553"/>
        <v>1.7192511699014968E-4</v>
      </c>
      <c r="BI371" s="5">
        <f t="shared" si="554"/>
        <v>1.2353851206444182E-4</v>
      </c>
      <c r="BJ371" s="8">
        <f t="shared" si="555"/>
        <v>0.75006273321694228</v>
      </c>
      <c r="BK371" s="8">
        <f t="shared" si="556"/>
        <v>0.13257437716578468</v>
      </c>
      <c r="BL371" s="8">
        <f t="shared" si="557"/>
        <v>7.2384775118864722E-2</v>
      </c>
      <c r="BM371" s="8">
        <f t="shared" si="558"/>
        <v>0.77628193950075286</v>
      </c>
      <c r="BN371" s="8">
        <f t="shared" si="559"/>
        <v>0.1508829639070362</v>
      </c>
    </row>
    <row r="372" spans="1:66" x14ac:dyDescent="0.25">
      <c r="A372" t="s">
        <v>145</v>
      </c>
      <c r="B372" t="s">
        <v>388</v>
      </c>
      <c r="C372" t="s">
        <v>419</v>
      </c>
      <c r="D372" t="s">
        <v>493</v>
      </c>
      <c r="E372">
        <f>VLOOKUP(A372,home!$A$2:$E$405,3,FALSE)</f>
        <v>1.42165242165242</v>
      </c>
      <c r="F372">
        <f>VLOOKUP(B372,home!$B$2:$E$405,3,FALSE)</f>
        <v>1.31</v>
      </c>
      <c r="G372">
        <f>VLOOKUP(C372,away!$B$2:$E$405,4,FALSE)</f>
        <v>0.91</v>
      </c>
      <c r="H372">
        <f>VLOOKUP(A372,away!$A$2:$E$405,3,FALSE)</f>
        <v>1.1680911680911701</v>
      </c>
      <c r="I372">
        <f>VLOOKUP(C372,away!$B$2:$E$405,3,FALSE)</f>
        <v>0.62</v>
      </c>
      <c r="J372">
        <f>VLOOKUP(B372,home!$B$2:$E$405,4,FALSE)</f>
        <v>1.1000000000000001</v>
      </c>
      <c r="K372" s="3">
        <f t="shared" si="504"/>
        <v>1.6947518518518501</v>
      </c>
      <c r="L372" s="3">
        <f t="shared" si="505"/>
        <v>0.79663817663817815</v>
      </c>
      <c r="M372" s="5">
        <f t="shared" si="506"/>
        <v>8.2794799420882331E-2</v>
      </c>
      <c r="N372" s="5">
        <f t="shared" si="507"/>
        <v>0.14031663964224281</v>
      </c>
      <c r="O372" s="5">
        <f t="shared" si="508"/>
        <v>6.5957498045775373E-2</v>
      </c>
      <c r="P372" s="5">
        <f t="shared" si="509"/>
        <v>0.11178159195659261</v>
      </c>
      <c r="Q372" s="5">
        <f t="shared" si="510"/>
        <v>0.11890094243965987</v>
      </c>
      <c r="R372" s="5">
        <f t="shared" si="511"/>
        <v>2.6272130489401344E-2</v>
      </c>
      <c r="S372" s="5">
        <f t="shared" si="512"/>
        <v>3.7729194308545773E-2</v>
      </c>
      <c r="T372" s="5">
        <f t="shared" si="513"/>
        <v>9.4721029985691596E-2</v>
      </c>
      <c r="U372" s="5">
        <f t="shared" si="514"/>
        <v>4.4524741799006388E-2</v>
      </c>
      <c r="V372" s="5">
        <f t="shared" si="515"/>
        <v>5.6598152333616116E-3</v>
      </c>
      <c r="W372" s="5">
        <f t="shared" si="516"/>
        <v>6.7169197462181265E-2</v>
      </c>
      <c r="X372" s="5">
        <f t="shared" si="517"/>
        <v>5.350954699252182E-2</v>
      </c>
      <c r="Y372" s="5">
        <f t="shared" si="518"/>
        <v>2.1313873974428743E-2</v>
      </c>
      <c r="Z372" s="5">
        <f t="shared" si="519"/>
        <v>6.9764607098256586E-3</v>
      </c>
      <c r="AA372" s="5">
        <f t="shared" si="520"/>
        <v>1.1823369707348708E-2</v>
      </c>
      <c r="AB372" s="5">
        <f t="shared" si="521"/>
        <v>1.0018838853329146E-2</v>
      </c>
      <c r="AC372" s="5">
        <f t="shared" si="522"/>
        <v>4.7758370799749024E-4</v>
      </c>
      <c r="AD372" s="5">
        <f t="shared" si="523"/>
        <v>2.8458780446608586E-2</v>
      </c>
      <c r="AE372" s="5">
        <f t="shared" si="524"/>
        <v>2.2671350964332499E-2</v>
      </c>
      <c r="AF372" s="5">
        <f t="shared" si="525"/>
        <v>9.0304318470750215E-3</v>
      </c>
      <c r="AG372" s="5">
        <f t="shared" si="526"/>
        <v>2.3979955869697267E-3</v>
      </c>
      <c r="AH372" s="5">
        <f t="shared" si="527"/>
        <v>1.3894287348158506E-3</v>
      </c>
      <c r="AI372" s="5">
        <f t="shared" si="528"/>
        <v>2.354736921345336E-3</v>
      </c>
      <c r="AJ372" s="5">
        <f t="shared" si="529"/>
        <v>1.9953473790369665E-3</v>
      </c>
      <c r="AK372" s="5">
        <f t="shared" si="530"/>
        <v>1.1272062219035448E-3</v>
      </c>
      <c r="AL372" s="5">
        <f t="shared" si="531"/>
        <v>2.5791507459840388E-5</v>
      </c>
      <c r="AM372" s="5">
        <f t="shared" si="532"/>
        <v>9.6461141726670134E-3</v>
      </c>
      <c r="AN372" s="5">
        <f t="shared" si="533"/>
        <v>7.6844628061571371E-3</v>
      </c>
      <c r="AO372" s="5">
        <f t="shared" si="534"/>
        <v>3.0608682191704596E-3</v>
      </c>
      <c r="AP372" s="5">
        <f t="shared" si="535"/>
        <v>8.128014923499008E-4</v>
      </c>
      <c r="AQ372" s="5">
        <f t="shared" si="536"/>
        <v>1.6187717470860378E-4</v>
      </c>
      <c r="AR372" s="5">
        <f t="shared" si="537"/>
        <v>2.2137439477447801E-4</v>
      </c>
      <c r="AS372" s="5">
        <f t="shared" si="538"/>
        <v>3.751746654966292E-4</v>
      </c>
      <c r="AT372" s="5">
        <f t="shared" si="539"/>
        <v>3.1791397955915538E-4</v>
      </c>
      <c r="AU372" s="5">
        <f t="shared" si="540"/>
        <v>1.7959510186248991E-4</v>
      </c>
      <c r="AV372" s="5">
        <f t="shared" si="541"/>
        <v>7.6092282866244143E-5</v>
      </c>
      <c r="AW372" s="5">
        <f t="shared" si="542"/>
        <v>9.6725605653537975E-7</v>
      </c>
      <c r="AX372" s="5">
        <f t="shared" si="543"/>
        <v>2.7246283095503018E-3</v>
      </c>
      <c r="AY372" s="5">
        <f t="shared" si="544"/>
        <v>2.1705429285369137E-3</v>
      </c>
      <c r="AZ372" s="5">
        <f t="shared" si="545"/>
        <v>8.645686804522691E-4</v>
      </c>
      <c r="BA372" s="5">
        <f t="shared" si="546"/>
        <v>2.2958280572465712E-4</v>
      </c>
      <c r="BB372" s="5">
        <f t="shared" si="547"/>
        <v>4.5723606934991986E-5</v>
      </c>
      <c r="BC372" s="5">
        <f t="shared" si="548"/>
        <v>7.2850341716025548E-6</v>
      </c>
      <c r="BD372" s="5">
        <f t="shared" si="549"/>
        <v>2.9392549034586724E-5</v>
      </c>
      <c r="BE372" s="5">
        <f t="shared" si="550"/>
        <v>4.9813076907012164E-5</v>
      </c>
      <c r="BF372" s="5">
        <f t="shared" si="551"/>
        <v>4.2210402167298748E-5</v>
      </c>
      <c r="BG372" s="5">
        <f t="shared" si="552"/>
        <v>2.3845385746813631E-5</v>
      </c>
      <c r="BH372" s="5">
        <f t="shared" si="553"/>
        <v>1.0103002913133533E-5</v>
      </c>
      <c r="BI372" s="5">
        <f t="shared" si="554"/>
        <v>3.424416579259535E-6</v>
      </c>
      <c r="BJ372" s="8">
        <f t="shared" si="555"/>
        <v>0.58589824457213568</v>
      </c>
      <c r="BK372" s="8">
        <f t="shared" si="556"/>
        <v>0.2406393190633766</v>
      </c>
      <c r="BL372" s="8">
        <f t="shared" si="557"/>
        <v>0.16679223740986979</v>
      </c>
      <c r="BM372" s="8">
        <f t="shared" si="558"/>
        <v>0.45211308408817308</v>
      </c>
      <c r="BN372" s="8">
        <f t="shared" si="559"/>
        <v>0.54602360199455435</v>
      </c>
    </row>
    <row r="373" spans="1:66" x14ac:dyDescent="0.25">
      <c r="A373" t="s">
        <v>145</v>
      </c>
      <c r="B373" t="s">
        <v>389</v>
      </c>
      <c r="C373" t="s">
        <v>375</v>
      </c>
      <c r="D373" t="s">
        <v>493</v>
      </c>
      <c r="E373">
        <f>VLOOKUP(A373,home!$A$2:$E$405,3,FALSE)</f>
        <v>1.42165242165242</v>
      </c>
      <c r="F373">
        <f>VLOOKUP(B373,home!$B$2:$E$405,3,FALSE)</f>
        <v>1.03</v>
      </c>
      <c r="G373">
        <f>VLOOKUP(C373,away!$B$2:$E$405,4,FALSE)</f>
        <v>0.97</v>
      </c>
      <c r="H373">
        <f>VLOOKUP(A373,away!$A$2:$E$405,3,FALSE)</f>
        <v>1.1680911680911701</v>
      </c>
      <c r="I373">
        <f>VLOOKUP(C373,away!$B$2:$E$405,3,FALSE)</f>
        <v>0.88</v>
      </c>
      <c r="J373">
        <f>VLOOKUP(B373,home!$B$2:$E$405,4,FALSE)</f>
        <v>0.71</v>
      </c>
      <c r="K373" s="3">
        <f t="shared" si="504"/>
        <v>1.4203729344729328</v>
      </c>
      <c r="L373" s="3">
        <f t="shared" si="505"/>
        <v>0.72982336182336305</v>
      </c>
      <c r="M373" s="5">
        <f t="shared" si="506"/>
        <v>0.11646129460879959</v>
      </c>
      <c r="N373" s="5">
        <f t="shared" si="507"/>
        <v>0.16541847077601743</v>
      </c>
      <c r="O373" s="5">
        <f t="shared" si="508"/>
        <v>8.4996173553695223E-2</v>
      </c>
      <c r="P373" s="5">
        <f t="shared" si="509"/>
        <v>0.12072626444943278</v>
      </c>
      <c r="Q373" s="5">
        <f t="shared" si="510"/>
        <v>0.11747795937607847</v>
      </c>
      <c r="R373" s="5">
        <f t="shared" si="511"/>
        <v>3.1016096562539928E-2</v>
      </c>
      <c r="S373" s="5">
        <f t="shared" si="512"/>
        <v>3.1286855810920049E-2</v>
      </c>
      <c r="T373" s="5">
        <f t="shared" si="513"/>
        <v>8.573815925199807E-2</v>
      </c>
      <c r="U373" s="5">
        <f t="shared" si="514"/>
        <v>4.4054424090430686E-2</v>
      </c>
      <c r="V373" s="5">
        <f t="shared" si="515"/>
        <v>3.6036247456080785E-3</v>
      </c>
      <c r="W373" s="5">
        <f t="shared" si="516"/>
        <v>5.5620837964964184E-2</v>
      </c>
      <c r="X373" s="5">
        <f t="shared" si="517"/>
        <v>4.0593386951022714E-2</v>
      </c>
      <c r="Y373" s="5">
        <f t="shared" si="518"/>
        <v>1.4813001066196013E-2</v>
      </c>
      <c r="Z373" s="5">
        <f t="shared" si="519"/>
        <v>7.5454239546369822E-3</v>
      </c>
      <c r="AA373" s="5">
        <f t="shared" si="520"/>
        <v>1.0717315964290092E-2</v>
      </c>
      <c r="AB373" s="5">
        <f t="shared" si="521"/>
        <v>7.6112927629361643E-3</v>
      </c>
      <c r="AC373" s="5">
        <f t="shared" si="522"/>
        <v>2.3347464681086028E-4</v>
      </c>
      <c r="AD373" s="5">
        <f t="shared" si="523"/>
        <v>1.9750583209534912E-2</v>
      </c>
      <c r="AE373" s="5">
        <f t="shared" si="524"/>
        <v>1.441443703595484E-2</v>
      </c>
      <c r="AF373" s="5">
        <f t="shared" si="525"/>
        <v>5.2599964481858759E-3</v>
      </c>
      <c r="AG373" s="5">
        <f t="shared" si="526"/>
        <v>1.2796227636646552E-3</v>
      </c>
      <c r="AH373" s="5">
        <f t="shared" si="527"/>
        <v>1.3767066692389242E-3</v>
      </c>
      <c r="AI373" s="5">
        <f t="shared" si="528"/>
        <v>1.9554368916953478E-3</v>
      </c>
      <c r="AJ373" s="5">
        <f t="shared" si="529"/>
        <v>1.3887248180169758E-3</v>
      </c>
      <c r="AK373" s="5">
        <f t="shared" si="530"/>
        <v>6.5750238164738722E-4</v>
      </c>
      <c r="AL373" s="5">
        <f t="shared" si="531"/>
        <v>9.6809921434605497E-6</v>
      </c>
      <c r="AM373" s="5">
        <f t="shared" si="532"/>
        <v>5.6106387661757863E-3</v>
      </c>
      <c r="AN373" s="5">
        <f t="shared" si="533"/>
        <v>4.0947752463068986E-3</v>
      </c>
      <c r="AO373" s="5">
        <f t="shared" si="534"/>
        <v>1.4942313180853948E-3</v>
      </c>
      <c r="AP373" s="5">
        <f t="shared" si="535"/>
        <v>3.6350830796894593E-4</v>
      </c>
      <c r="AQ373" s="5">
        <f t="shared" si="536"/>
        <v>6.632421384315462E-5</v>
      </c>
      <c r="AR373" s="5">
        <f t="shared" si="537"/>
        <v>2.0095053791771933E-4</v>
      </c>
      <c r="AS373" s="5">
        <f t="shared" si="538"/>
        <v>2.8542470522610537E-4</v>
      </c>
      <c r="AT373" s="5">
        <f t="shared" si="539"/>
        <v>2.0270476306653756E-4</v>
      </c>
      <c r="AU373" s="5">
        <f t="shared" si="540"/>
        <v>9.5972119716152839E-5</v>
      </c>
      <c r="AV373" s="5">
        <f t="shared" si="541"/>
        <v>3.4079050327204884E-5</v>
      </c>
      <c r="AW373" s="5">
        <f t="shared" si="542"/>
        <v>2.787645318296519E-7</v>
      </c>
      <c r="AX373" s="5">
        <f t="shared" si="543"/>
        <v>1.328199908096782E-3</v>
      </c>
      <c r="AY373" s="5">
        <f t="shared" si="544"/>
        <v>9.6935132210067537E-4</v>
      </c>
      <c r="AZ373" s="5">
        <f t="shared" si="545"/>
        <v>3.5372762034171818E-4</v>
      </c>
      <c r="BA373" s="5">
        <f t="shared" si="546"/>
        <v>8.6052893682523677E-5</v>
      </c>
      <c r="BB373" s="5">
        <f t="shared" si="547"/>
        <v>1.5700853040501963E-5</v>
      </c>
      <c r="BC373" s="5">
        <f t="shared" si="548"/>
        <v>2.2917698699027437E-6</v>
      </c>
      <c r="BD373" s="5">
        <f t="shared" si="549"/>
        <v>2.4443066190553845E-5</v>
      </c>
      <c r="BE373" s="5">
        <f t="shared" si="550"/>
        <v>3.4718269652593096E-5</v>
      </c>
      <c r="BF373" s="5">
        <f t="shared" si="551"/>
        <v>2.4656445273138113E-5</v>
      </c>
      <c r="BG373" s="5">
        <f t="shared" si="552"/>
        <v>1.1673782508759485E-5</v>
      </c>
      <c r="BH373" s="5">
        <f t="shared" si="553"/>
        <v>4.1452811795913742E-6</v>
      </c>
      <c r="BI373" s="5">
        <f t="shared" si="554"/>
        <v>1.1775690386543237E-6</v>
      </c>
      <c r="BJ373" s="8">
        <f t="shared" si="555"/>
        <v>0.53475125706312909</v>
      </c>
      <c r="BK373" s="8">
        <f t="shared" si="556"/>
        <v>0.27329054657581547</v>
      </c>
      <c r="BL373" s="8">
        <f t="shared" si="557"/>
        <v>0.18469361928458775</v>
      </c>
      <c r="BM373" s="8">
        <f t="shared" si="558"/>
        <v>0.36321551499403743</v>
      </c>
      <c r="BN373" s="8">
        <f t="shared" si="559"/>
        <v>0.63609625932656333</v>
      </c>
    </row>
    <row r="374" spans="1:66" x14ac:dyDescent="0.25">
      <c r="A374" t="s">
        <v>145</v>
      </c>
      <c r="B374" t="s">
        <v>146</v>
      </c>
      <c r="C374" t="s">
        <v>366</v>
      </c>
      <c r="D374" t="s">
        <v>493</v>
      </c>
      <c r="E374">
        <f>VLOOKUP(A374,home!$A$2:$E$405,3,FALSE)</f>
        <v>1.42165242165242</v>
      </c>
      <c r="F374">
        <f>VLOOKUP(B374,home!$B$2:$E$405,3,FALSE)</f>
        <v>1.26</v>
      </c>
      <c r="G374">
        <f>VLOOKUP(C374,away!$B$2:$E$405,4,FALSE)</f>
        <v>0.8</v>
      </c>
      <c r="H374">
        <f>VLOOKUP(A374,away!$A$2:$E$405,3,FALSE)</f>
        <v>1.1680911680911701</v>
      </c>
      <c r="I374">
        <f>VLOOKUP(C374,away!$B$2:$E$405,3,FALSE)</f>
        <v>0.8</v>
      </c>
      <c r="J374">
        <f>VLOOKUP(B374,home!$B$2:$E$405,4,FALSE)</f>
        <v>1.28</v>
      </c>
      <c r="K374" s="3">
        <f t="shared" si="504"/>
        <v>1.4330256410256395</v>
      </c>
      <c r="L374" s="3">
        <f t="shared" si="505"/>
        <v>1.1961253561253582</v>
      </c>
      <c r="M374" s="5">
        <f t="shared" si="506"/>
        <v>7.2139683043199843E-2</v>
      </c>
      <c r="N374" s="5">
        <f t="shared" si="507"/>
        <v>0.1033780155363679</v>
      </c>
      <c r="O374" s="5">
        <f t="shared" si="508"/>
        <v>8.628810407081787E-2</v>
      </c>
      <c r="P374" s="5">
        <f t="shared" si="509"/>
        <v>0.12365306564897086</v>
      </c>
      <c r="Q374" s="5">
        <f t="shared" si="510"/>
        <v>7.407167349098108E-2</v>
      </c>
      <c r="R374" s="5">
        <f t="shared" si="511"/>
        <v>5.1605694605544504E-2</v>
      </c>
      <c r="S374" s="5">
        <f t="shared" si="512"/>
        <v>5.2987759300357797E-2</v>
      </c>
      <c r="T374" s="5">
        <f t="shared" si="513"/>
        <v>8.8599006833200988E-2</v>
      </c>
      <c r="U374" s="5">
        <f t="shared" si="514"/>
        <v>7.3952283592683785E-2</v>
      </c>
      <c r="V374" s="5">
        <f t="shared" si="515"/>
        <v>1.0091685406484061E-2</v>
      </c>
      <c r="W374" s="5">
        <f t="shared" si="516"/>
        <v>3.5382202462085011E-2</v>
      </c>
      <c r="X374" s="5">
        <f t="shared" si="517"/>
        <v>4.2321549520460952E-2</v>
      </c>
      <c r="Y374" s="5">
        <f t="shared" si="518"/>
        <v>2.5310939245969173E-2</v>
      </c>
      <c r="Z374" s="5">
        <f t="shared" si="519"/>
        <v>2.05756266127178E-2</v>
      </c>
      <c r="AA374" s="5">
        <f t="shared" si="520"/>
        <v>2.9485400516194128E-2</v>
      </c>
      <c r="AB374" s="5">
        <f t="shared" si="521"/>
        <v>2.112666748780841E-2</v>
      </c>
      <c r="AC374" s="5">
        <f t="shared" si="522"/>
        <v>1.0811211886402623E-3</v>
      </c>
      <c r="AD374" s="5">
        <f t="shared" si="523"/>
        <v>1.267590084103209E-2</v>
      </c>
      <c r="AE374" s="5">
        <f t="shared" si="524"/>
        <v>1.5161966407689234E-2</v>
      </c>
      <c r="AF374" s="5">
        <f t="shared" si="525"/>
        <v>9.0678062344790016E-3</v>
      </c>
      <c r="AG374" s="5">
        <f t="shared" si="526"/>
        <v>3.6154109871639802E-3</v>
      </c>
      <c r="AH374" s="5">
        <f t="shared" si="527"/>
        <v>6.1527571774098698E-3</v>
      </c>
      <c r="AI374" s="5">
        <f t="shared" si="528"/>
        <v>8.8170587982328817E-3</v>
      </c>
      <c r="AJ374" s="5">
        <f t="shared" si="529"/>
        <v>6.3175356681492174E-3</v>
      </c>
      <c r="AK374" s="5">
        <f t="shared" si="530"/>
        <v>3.0177302001839577E-3</v>
      </c>
      <c r="AL374" s="5">
        <f t="shared" si="531"/>
        <v>7.4125054989982646E-5</v>
      </c>
      <c r="AM374" s="5">
        <f t="shared" si="532"/>
        <v>3.6329781856594876E-3</v>
      </c>
      <c r="AN374" s="5">
        <f t="shared" si="533"/>
        <v>4.3454973261176123E-3</v>
      </c>
      <c r="AO374" s="5">
        <f t="shared" si="534"/>
        <v>2.5988797683721104E-3</v>
      </c>
      <c r="AP374" s="5">
        <f t="shared" si="535"/>
        <v>1.0361953294903599E-3</v>
      </c>
      <c r="AQ374" s="5">
        <f t="shared" si="536"/>
        <v>3.0985487687552242E-4</v>
      </c>
      <c r="AR374" s="5">
        <f t="shared" si="537"/>
        <v>1.4718937739964467E-3</v>
      </c>
      <c r="AS374" s="5">
        <f t="shared" si="538"/>
        <v>2.1092615190029052E-3</v>
      </c>
      <c r="AT374" s="5">
        <f t="shared" si="539"/>
        <v>1.5113129201799267E-3</v>
      </c>
      <c r="AU374" s="5">
        <f t="shared" si="540"/>
        <v>7.2191672207705686E-4</v>
      </c>
      <c r="AV374" s="5">
        <f t="shared" si="541"/>
        <v>2.5863129335540084E-4</v>
      </c>
      <c r="AW374" s="5">
        <f t="shared" si="542"/>
        <v>3.5293374619644686E-6</v>
      </c>
      <c r="AX374" s="5">
        <f t="shared" si="543"/>
        <v>8.6769181555614136E-4</v>
      </c>
      <c r="AY374" s="5">
        <f t="shared" si="544"/>
        <v>1.0378681818891482E-3</v>
      </c>
      <c r="AZ374" s="5">
        <f t="shared" si="545"/>
        <v>6.2071022433666774E-4</v>
      </c>
      <c r="BA374" s="5">
        <f t="shared" si="546"/>
        <v>2.474824127117826E-4</v>
      </c>
      <c r="BB374" s="5">
        <f t="shared" si="547"/>
        <v>7.4004997259910968E-5</v>
      </c>
      <c r="BC374" s="5">
        <f t="shared" si="548"/>
        <v>1.7703850740513429E-5</v>
      </c>
      <c r="BD374" s="5">
        <f t="shared" si="549"/>
        <v>2.9342824410003287E-4</v>
      </c>
      <c r="BE374" s="5">
        <f t="shared" si="550"/>
        <v>4.2049019759647736E-4</v>
      </c>
      <c r="BF374" s="5">
        <f t="shared" si="551"/>
        <v>3.0128661747784501E-4</v>
      </c>
      <c r="BG374" s="5">
        <f t="shared" si="552"/>
        <v>1.439171493812118E-4</v>
      </c>
      <c r="BH374" s="5">
        <f t="shared" si="553"/>
        <v>5.1559241311648471E-5</v>
      </c>
      <c r="BI374" s="5">
        <f t="shared" si="554"/>
        <v>1.4777142966284125E-5</v>
      </c>
      <c r="BJ374" s="8">
        <f t="shared" si="555"/>
        <v>0.42437333852843867</v>
      </c>
      <c r="BK374" s="8">
        <f t="shared" si="556"/>
        <v>0.26106530782453202</v>
      </c>
      <c r="BL374" s="8">
        <f t="shared" si="557"/>
        <v>0.29406170693846995</v>
      </c>
      <c r="BM374" s="8">
        <f t="shared" si="558"/>
        <v>0.48790540466384907</v>
      </c>
      <c r="BN374" s="8">
        <f t="shared" si="559"/>
        <v>0.51113623639588213</v>
      </c>
    </row>
    <row r="375" spans="1:66" x14ac:dyDescent="0.25">
      <c r="A375" t="s">
        <v>145</v>
      </c>
      <c r="B375" t="s">
        <v>423</v>
      </c>
      <c r="C375" t="s">
        <v>371</v>
      </c>
      <c r="D375" t="s">
        <v>493</v>
      </c>
      <c r="E375">
        <f>VLOOKUP(A375,home!$A$2:$E$405,3,FALSE)</f>
        <v>1.42165242165242</v>
      </c>
      <c r="F375">
        <f>VLOOKUP(B375,home!$B$2:$E$405,3,FALSE)</f>
        <v>0.88</v>
      </c>
      <c r="G375">
        <f>VLOOKUP(C375,away!$B$2:$E$405,4,FALSE)</f>
        <v>0.97</v>
      </c>
      <c r="H375">
        <f>VLOOKUP(A375,away!$A$2:$E$405,3,FALSE)</f>
        <v>1.1680911680911701</v>
      </c>
      <c r="I375">
        <f>VLOOKUP(C375,away!$B$2:$E$405,3,FALSE)</f>
        <v>0.66</v>
      </c>
      <c r="J375">
        <f>VLOOKUP(B375,home!$B$2:$E$405,4,FALSE)</f>
        <v>0.54</v>
      </c>
      <c r="K375" s="3">
        <f t="shared" si="504"/>
        <v>1.2135225071225058</v>
      </c>
      <c r="L375" s="3">
        <f t="shared" si="505"/>
        <v>0.4163076923076931</v>
      </c>
      <c r="M375" s="5">
        <f t="shared" si="506"/>
        <v>0.19596284590494048</v>
      </c>
      <c r="N375" s="5">
        <f t="shared" si="507"/>
        <v>0.23780532406542465</v>
      </c>
      <c r="O375" s="5">
        <f t="shared" si="508"/>
        <v>8.1580840156733836E-2</v>
      </c>
      <c r="P375" s="5">
        <f t="shared" si="509"/>
        <v>9.9000185680160044E-2</v>
      </c>
      <c r="Q375" s="5">
        <f t="shared" si="510"/>
        <v>0.14429105653347707</v>
      </c>
      <c r="R375" s="5">
        <f t="shared" si="511"/>
        <v>1.6981365651086319E-2</v>
      </c>
      <c r="S375" s="5">
        <f t="shared" si="512"/>
        <v>1.2503692625310906E-2</v>
      </c>
      <c r="T375" s="5">
        <f t="shared" si="513"/>
        <v>6.0069476766090722E-2</v>
      </c>
      <c r="U375" s="5">
        <f t="shared" si="514"/>
        <v>2.0607269419270276E-2</v>
      </c>
      <c r="V375" s="5">
        <f t="shared" si="515"/>
        <v>7.0187221566701374E-4</v>
      </c>
      <c r="W375" s="5">
        <f t="shared" si="516"/>
        <v>5.836681489328676E-2</v>
      </c>
      <c r="X375" s="5">
        <f t="shared" si="517"/>
        <v>2.4298554015574503E-2</v>
      </c>
      <c r="Y375" s="5">
        <f t="shared" si="518"/>
        <v>5.0578374743188246E-3</v>
      </c>
      <c r="Z375" s="5">
        <f t="shared" si="519"/>
        <v>2.3564910488122911E-3</v>
      </c>
      <c r="AA375" s="5">
        <f t="shared" si="520"/>
        <v>2.8596549255664348E-3</v>
      </c>
      <c r="AB375" s="5">
        <f t="shared" si="521"/>
        <v>1.7351278073893016E-3</v>
      </c>
      <c r="AC375" s="5">
        <f t="shared" si="522"/>
        <v>2.2161560573479315E-5</v>
      </c>
      <c r="AD375" s="5">
        <f t="shared" si="523"/>
        <v>1.7707360885514146E-2</v>
      </c>
      <c r="AE375" s="5">
        <f t="shared" si="524"/>
        <v>7.3717105471079025E-3</v>
      </c>
      <c r="AF375" s="5">
        <f t="shared" si="525"/>
        <v>1.5344499031133862E-3</v>
      </c>
      <c r="AG375" s="5">
        <f t="shared" si="526"/>
        <v>2.1293443270896571E-4</v>
      </c>
      <c r="AH375" s="5">
        <f t="shared" si="527"/>
        <v>2.45256337618695E-4</v>
      </c>
      <c r="AI375" s="5">
        <f t="shared" si="528"/>
        <v>2.9762408571472251E-4</v>
      </c>
      <c r="AJ375" s="5">
        <f t="shared" si="529"/>
        <v>1.8058676333828684E-4</v>
      </c>
      <c r="AK375" s="5">
        <f t="shared" si="530"/>
        <v>7.3048700599805474E-5</v>
      </c>
      <c r="AL375" s="5">
        <f t="shared" si="531"/>
        <v>4.4783971198312798E-7</v>
      </c>
      <c r="AM375" s="5">
        <f t="shared" si="532"/>
        <v>4.2976561952624238E-3</v>
      </c>
      <c r="AN375" s="5">
        <f t="shared" si="533"/>
        <v>1.7891473329815601E-3</v>
      </c>
      <c r="AO375" s="5">
        <f t="shared" si="534"/>
        <v>3.7241789869600845E-4</v>
      </c>
      <c r="AP375" s="5">
        <f t="shared" si="535"/>
        <v>5.1680145326738511E-5</v>
      </c>
      <c r="AQ375" s="5">
        <f t="shared" si="536"/>
        <v>5.3787105097751789E-6</v>
      </c>
      <c r="AR375" s="5">
        <f t="shared" si="537"/>
        <v>2.0420419987575073E-5</v>
      </c>
      <c r="AS375" s="5">
        <f t="shared" si="538"/>
        <v>2.4780639259816631E-5</v>
      </c>
      <c r="AT375" s="5">
        <f t="shared" si="539"/>
        <v>1.503593174133554E-5</v>
      </c>
      <c r="AU375" s="5">
        <f t="shared" si="540"/>
        <v>6.0821471945561217E-6</v>
      </c>
      <c r="AV375" s="5">
        <f t="shared" si="541"/>
        <v>1.8452056280564656E-6</v>
      </c>
      <c r="AW375" s="5">
        <f t="shared" si="542"/>
        <v>6.2846684641981705E-9</v>
      </c>
      <c r="AX375" s="5">
        <f t="shared" si="543"/>
        <v>8.6921708680423593E-4</v>
      </c>
      <c r="AY375" s="5">
        <f t="shared" si="544"/>
        <v>3.6186175952188722E-4</v>
      </c>
      <c r="AZ375" s="5">
        <f t="shared" si="545"/>
        <v>7.5322917020479119E-5</v>
      </c>
      <c r="BA375" s="5">
        <f t="shared" si="546"/>
        <v>1.0452503254226509E-5</v>
      </c>
      <c r="BB375" s="5">
        <f t="shared" si="547"/>
        <v>1.0878643771514222E-6</v>
      </c>
      <c r="BC375" s="5">
        <f t="shared" si="548"/>
        <v>9.0577261679130885E-8</v>
      </c>
      <c r="BD375" s="5">
        <f t="shared" si="549"/>
        <v>1.4168629868302116E-6</v>
      </c>
      <c r="BE375" s="5">
        <f t="shared" si="550"/>
        <v>1.7193951240272805E-6</v>
      </c>
      <c r="BF375" s="5">
        <f t="shared" si="551"/>
        <v>1.0432623408218987E-6</v>
      </c>
      <c r="BG375" s="5">
        <f t="shared" si="552"/>
        <v>4.220074438068948E-7</v>
      </c>
      <c r="BH375" s="5">
        <f t="shared" si="553"/>
        <v>1.2802888280822577E-7</v>
      </c>
      <c r="BI375" s="5">
        <f t="shared" si="554"/>
        <v>3.1073186169906322E-8</v>
      </c>
      <c r="BJ375" s="8">
        <f t="shared" si="555"/>
        <v>0.56454983250763313</v>
      </c>
      <c r="BK375" s="8">
        <f t="shared" si="556"/>
        <v>0.30855306758588585</v>
      </c>
      <c r="BL375" s="8">
        <f t="shared" si="557"/>
        <v>0.12463369882109347</v>
      </c>
      <c r="BM375" s="8">
        <f t="shared" si="558"/>
        <v>0.22410961649674876</v>
      </c>
      <c r="BN375" s="8">
        <f t="shared" si="559"/>
        <v>0.77562161799182239</v>
      </c>
    </row>
    <row r="376" spans="1:66" x14ac:dyDescent="0.25">
      <c r="A376" t="s">
        <v>145</v>
      </c>
      <c r="B376" t="s">
        <v>148</v>
      </c>
      <c r="C376" t="s">
        <v>433</v>
      </c>
      <c r="D376" t="s">
        <v>493</v>
      </c>
      <c r="E376">
        <f>VLOOKUP(A376,home!$A$2:$E$405,3,FALSE)</f>
        <v>1.42165242165242</v>
      </c>
      <c r="F376">
        <f>VLOOKUP(B376,home!$B$2:$E$405,3,FALSE)</f>
        <v>1.1000000000000001</v>
      </c>
      <c r="G376">
        <f>VLOOKUP(C376,away!$B$2:$E$405,4,FALSE)</f>
        <v>1</v>
      </c>
      <c r="H376">
        <f>VLOOKUP(A376,away!$A$2:$E$405,3,FALSE)</f>
        <v>1.1680911680911701</v>
      </c>
      <c r="I376">
        <f>VLOOKUP(C376,away!$B$2:$E$405,3,FALSE)</f>
        <v>0.65</v>
      </c>
      <c r="J376">
        <f>VLOOKUP(B376,home!$B$2:$E$405,4,FALSE)</f>
        <v>0.54</v>
      </c>
      <c r="K376" s="3">
        <f t="shared" si="504"/>
        <v>1.5638176638176622</v>
      </c>
      <c r="L376" s="3">
        <f t="shared" si="505"/>
        <v>0.41000000000000075</v>
      </c>
      <c r="M376" s="5">
        <f t="shared" si="506"/>
        <v>0.1389254717898912</v>
      </c>
      <c r="N376" s="5">
        <f t="shared" si="507"/>
        <v>0.21725410673923418</v>
      </c>
      <c r="O376" s="5">
        <f t="shared" si="508"/>
        <v>5.6959443433855499E-2</v>
      </c>
      <c r="P376" s="5">
        <f t="shared" si="509"/>
        <v>8.9074183763086179E-2</v>
      </c>
      <c r="Q376" s="5">
        <f t="shared" si="510"/>
        <v>0.16987290482787115</v>
      </c>
      <c r="R376" s="5">
        <f t="shared" si="511"/>
        <v>1.1676685903940396E-2</v>
      </c>
      <c r="S376" s="5">
        <f t="shared" si="512"/>
        <v>1.427781765078262E-2</v>
      </c>
      <c r="T376" s="5">
        <f t="shared" si="513"/>
        <v>6.9647890979427307E-2</v>
      </c>
      <c r="U376" s="5">
        <f t="shared" si="514"/>
        <v>1.8260207671432698E-2</v>
      </c>
      <c r="V376" s="5">
        <f t="shared" si="515"/>
        <v>1.0171600457394682E-3</v>
      </c>
      <c r="W376" s="5">
        <f t="shared" si="516"/>
        <v>8.8550083057947163E-2</v>
      </c>
      <c r="X376" s="5">
        <f t="shared" si="517"/>
        <v>3.6305534053758408E-2</v>
      </c>
      <c r="Y376" s="5">
        <f t="shared" si="518"/>
        <v>7.4426344810204857E-3</v>
      </c>
      <c r="Z376" s="5">
        <f t="shared" si="519"/>
        <v>1.5958137402051905E-3</v>
      </c>
      <c r="AA376" s="5">
        <f t="shared" si="520"/>
        <v>2.4955617150958067E-3</v>
      </c>
      <c r="AB376" s="5">
        <f t="shared" si="521"/>
        <v>1.9513017456069617E-3</v>
      </c>
      <c r="AC376" s="5">
        <f t="shared" si="522"/>
        <v>4.0760479190459701E-5</v>
      </c>
      <c r="AD376" s="5">
        <f t="shared" si="523"/>
        <v>3.4619046004634717E-2</v>
      </c>
      <c r="AE376" s="5">
        <f t="shared" si="524"/>
        <v>1.419380886190026E-2</v>
      </c>
      <c r="AF376" s="5">
        <f t="shared" si="525"/>
        <v>2.9097308166895581E-3</v>
      </c>
      <c r="AG376" s="5">
        <f t="shared" si="526"/>
        <v>3.9766321161424032E-4</v>
      </c>
      <c r="AH376" s="5">
        <f t="shared" si="527"/>
        <v>1.6357090837103229E-4</v>
      </c>
      <c r="AI376" s="5">
        <f t="shared" si="528"/>
        <v>2.5579507579732058E-4</v>
      </c>
      <c r="AJ376" s="5">
        <f t="shared" si="529"/>
        <v>2.0000842892471389E-4</v>
      </c>
      <c r="AK376" s="5">
        <f t="shared" si="530"/>
        <v>1.0425890468829566E-4</v>
      </c>
      <c r="AL376" s="5">
        <f t="shared" si="531"/>
        <v>1.045368100436898E-6</v>
      </c>
      <c r="AM376" s="5">
        <f t="shared" si="532"/>
        <v>1.0827575129312808E-2</v>
      </c>
      <c r="AN376" s="5">
        <f t="shared" si="533"/>
        <v>4.4393058030182597E-3</v>
      </c>
      <c r="AO376" s="5">
        <f t="shared" si="534"/>
        <v>9.1005768961874474E-4</v>
      </c>
      <c r="AP376" s="5">
        <f t="shared" si="535"/>
        <v>1.24374550914562E-4</v>
      </c>
      <c r="AQ376" s="5">
        <f t="shared" si="536"/>
        <v>1.2748391468742627E-5</v>
      </c>
      <c r="AR376" s="5">
        <f t="shared" si="537"/>
        <v>1.341281448642468E-5</v>
      </c>
      <c r="AS376" s="5">
        <f t="shared" si="538"/>
        <v>2.0975196215380337E-5</v>
      </c>
      <c r="AT376" s="5">
        <f t="shared" si="539"/>
        <v>1.6400691171826579E-5</v>
      </c>
      <c r="AU376" s="5">
        <f t="shared" si="540"/>
        <v>8.5492301844402653E-6</v>
      </c>
      <c r="AV376" s="5">
        <f t="shared" si="541"/>
        <v>3.3423592936177034E-6</v>
      </c>
      <c r="AW376" s="5">
        <f t="shared" si="542"/>
        <v>1.8618158090790066E-8</v>
      </c>
      <c r="AX376" s="5">
        <f t="shared" si="543"/>
        <v>2.8220588739220269E-3</v>
      </c>
      <c r="AY376" s="5">
        <f t="shared" si="544"/>
        <v>1.1570441383080333E-3</v>
      </c>
      <c r="AZ376" s="5">
        <f t="shared" si="545"/>
        <v>2.371940483531472E-4</v>
      </c>
      <c r="BA376" s="5">
        <f t="shared" si="546"/>
        <v>3.2416519941596846E-5</v>
      </c>
      <c r="BB376" s="5">
        <f t="shared" si="547"/>
        <v>3.3226932940136821E-6</v>
      </c>
      <c r="BC376" s="5">
        <f t="shared" si="548"/>
        <v>2.7246085010912257E-7</v>
      </c>
      <c r="BD376" s="5">
        <f t="shared" si="549"/>
        <v>9.1654232323902088E-7</v>
      </c>
      <c r="BE376" s="5">
        <f t="shared" si="550"/>
        <v>1.4333050747176581E-6</v>
      </c>
      <c r="BF376" s="5">
        <f t="shared" si="551"/>
        <v>1.1207138967414843E-6</v>
      </c>
      <c r="BG376" s="5">
        <f t="shared" si="552"/>
        <v>5.8419739593675208E-7</v>
      </c>
      <c r="BH376" s="5">
        <f t="shared" si="553"/>
        <v>2.2839455173054335E-7</v>
      </c>
      <c r="BI376" s="5">
        <f t="shared" si="554"/>
        <v>7.1433486863188107E-8</v>
      </c>
      <c r="BJ376" s="8">
        <f t="shared" si="555"/>
        <v>0.66175977333309932</v>
      </c>
      <c r="BK376" s="8">
        <f t="shared" si="556"/>
        <v>0.2444934832350984</v>
      </c>
      <c r="BL376" s="8">
        <f t="shared" si="557"/>
        <v>9.213386866579365E-2</v>
      </c>
      <c r="BM376" s="8">
        <f t="shared" si="558"/>
        <v>0.31506311699616812</v>
      </c>
      <c r="BN376" s="8">
        <f t="shared" si="559"/>
        <v>0.68376279645787863</v>
      </c>
    </row>
    <row r="377" spans="1:66" x14ac:dyDescent="0.25">
      <c r="A377" t="s">
        <v>145</v>
      </c>
      <c r="B377" t="s">
        <v>147</v>
      </c>
      <c r="C377" t="s">
        <v>434</v>
      </c>
      <c r="D377" t="s">
        <v>493</v>
      </c>
      <c r="E377">
        <f>VLOOKUP(A377,home!$A$2:$E$405,3,FALSE)</f>
        <v>1.42165242165242</v>
      </c>
      <c r="F377">
        <f>VLOOKUP(B377,home!$B$2:$E$405,3,FALSE)</f>
        <v>1.19</v>
      </c>
      <c r="G377">
        <f>VLOOKUP(C377,away!$B$2:$E$405,4,FALSE)</f>
        <v>1.03</v>
      </c>
      <c r="H377">
        <f>VLOOKUP(A377,away!$A$2:$E$405,3,FALSE)</f>
        <v>1.1680911680911701</v>
      </c>
      <c r="I377">
        <f>VLOOKUP(C377,away!$B$2:$E$405,3,FALSE)</f>
        <v>0.66</v>
      </c>
      <c r="J377">
        <f>VLOOKUP(B377,home!$B$2:$E$405,4,FALSE)</f>
        <v>1.1200000000000001</v>
      </c>
      <c r="K377" s="3">
        <f t="shared" si="504"/>
        <v>1.7425193732193711</v>
      </c>
      <c r="L377" s="3">
        <f t="shared" si="505"/>
        <v>0.86345299145299304</v>
      </c>
      <c r="M377" s="5">
        <f t="shared" si="506"/>
        <v>7.383131132389846E-2</v>
      </c>
      <c r="N377" s="5">
        <f t="shared" si="507"/>
        <v>0.12865249033208376</v>
      </c>
      <c r="O377" s="5">
        <f t="shared" si="508"/>
        <v>6.3749866625517362E-2</v>
      </c>
      <c r="P377" s="5">
        <f t="shared" si="509"/>
        <v>0.11108537763511499</v>
      </c>
      <c r="Q377" s="5">
        <f t="shared" si="510"/>
        <v>0.11208972840828695</v>
      </c>
      <c r="R377" s="5">
        <f t="shared" si="511"/>
        <v>2.7522506521266147E-2</v>
      </c>
      <c r="S377" s="5">
        <f t="shared" si="512"/>
        <v>4.1784308388485146E-2</v>
      </c>
      <c r="T377" s="5">
        <f t="shared" si="513"/>
        <v>9.67842113052889E-2</v>
      </c>
      <c r="U377" s="5">
        <f t="shared" si="514"/>
        <v>4.795850081286273E-2</v>
      </c>
      <c r="V377" s="5">
        <f t="shared" si="515"/>
        <v>6.9853315217654798E-3</v>
      </c>
      <c r="W377" s="5">
        <f t="shared" si="516"/>
        <v>6.5106174430112559E-2</v>
      </c>
      <c r="X377" s="5">
        <f t="shared" si="517"/>
        <v>5.6216121073741049E-2</v>
      </c>
      <c r="Y377" s="5">
        <f t="shared" si="518"/>
        <v>2.4269988954502678E-2</v>
      </c>
      <c r="Z377" s="5">
        <f t="shared" si="519"/>
        <v>7.9214635293572561E-3</v>
      </c>
      <c r="AA377" s="5">
        <f t="shared" si="520"/>
        <v>1.3803303664155709E-2</v>
      </c>
      <c r="AB377" s="5">
        <f t="shared" si="521"/>
        <v>1.2026262024610632E-2</v>
      </c>
      <c r="AC377" s="5">
        <f t="shared" si="522"/>
        <v>6.5687593793845619E-4</v>
      </c>
      <c r="AD377" s="5">
        <f t="shared" si="523"/>
        <v>2.8362192565167716E-2</v>
      </c>
      <c r="AE377" s="5">
        <f t="shared" si="524"/>
        <v>2.4489420014559903E-2</v>
      </c>
      <c r="AF377" s="5">
        <f t="shared" si="525"/>
        <v>1.0572731485260275E-2</v>
      </c>
      <c r="AG377" s="5">
        <f t="shared" si="526"/>
        <v>3.0430188762590772E-3</v>
      </c>
      <c r="AH377" s="5">
        <f t="shared" si="527"/>
        <v>1.709952845277326E-3</v>
      </c>
      <c r="AI377" s="5">
        <f t="shared" si="528"/>
        <v>2.9796259601873256E-3</v>
      </c>
      <c r="AJ377" s="5">
        <f t="shared" si="529"/>
        <v>2.5960279802868936E-3</v>
      </c>
      <c r="AK377" s="5">
        <f t="shared" si="530"/>
        <v>1.5078763496898225E-3</v>
      </c>
      <c r="AL377" s="5">
        <f t="shared" si="531"/>
        <v>3.9532989631023553E-5</v>
      </c>
      <c r="AM377" s="5">
        <f t="shared" si="532"/>
        <v>9.8843340023566217E-3</v>
      </c>
      <c r="AN377" s="5">
        <f t="shared" si="533"/>
        <v>8.5346577628553615E-3</v>
      </c>
      <c r="AO377" s="5">
        <f t="shared" si="534"/>
        <v>3.6846378881824856E-3</v>
      </c>
      <c r="AP377" s="5">
        <f t="shared" si="535"/>
        <v>1.0605038689907355E-3</v>
      </c>
      <c r="AQ377" s="5">
        <f t="shared" si="536"/>
        <v>2.2892380953188081E-4</v>
      </c>
      <c r="AR377" s="5">
        <f t="shared" si="537"/>
        <v>2.9529277989965295E-4</v>
      </c>
      <c r="AS377" s="5">
        <f t="shared" si="538"/>
        <v>5.1455338974694875E-4</v>
      </c>
      <c r="AT377" s="5">
        <f t="shared" si="539"/>
        <v>4.4830962509487818E-4</v>
      </c>
      <c r="AU377" s="5">
        <f t="shared" si="540"/>
        <v>2.603960689761794E-4</v>
      </c>
      <c r="AV377" s="5">
        <f t="shared" si="541"/>
        <v>1.1343629872529015E-4</v>
      </c>
      <c r="AW377" s="5">
        <f t="shared" si="542"/>
        <v>1.6522412914659945E-6</v>
      </c>
      <c r="AX377" s="5">
        <f t="shared" si="543"/>
        <v>2.8706072484128938E-3</v>
      </c>
      <c r="AY377" s="5">
        <f t="shared" si="544"/>
        <v>2.478634415928758E-3</v>
      </c>
      <c r="AZ377" s="5">
        <f t="shared" si="545"/>
        <v>1.0700921505760142E-3</v>
      </c>
      <c r="BA377" s="5">
        <f t="shared" si="546"/>
        <v>3.0799142284840877E-4</v>
      </c>
      <c r="BB377" s="5">
        <f t="shared" si="547"/>
        <v>6.648402885008055E-5</v>
      </c>
      <c r="BC377" s="5">
        <f t="shared" si="548"/>
        <v>1.1481166718889832E-5</v>
      </c>
      <c r="BD377" s="5">
        <f t="shared" si="549"/>
        <v>4.2495239026470917E-5</v>
      </c>
      <c r="BE377" s="5">
        <f t="shared" si="550"/>
        <v>7.4048777273213437E-5</v>
      </c>
      <c r="BF377" s="5">
        <f t="shared" si="551"/>
        <v>6.4515714480890374E-5</v>
      </c>
      <c r="BG377" s="5">
        <f t="shared" si="552"/>
        <v>3.7473294120013655E-5</v>
      </c>
      <c r="BH377" s="5">
        <f t="shared" si="553"/>
        <v>1.6324485245617849E-5</v>
      </c>
      <c r="BI377" s="5">
        <f t="shared" si="554"/>
        <v>5.6891463596645715E-6</v>
      </c>
      <c r="BJ377" s="8">
        <f t="shared" si="555"/>
        <v>0.57978442521051521</v>
      </c>
      <c r="BK377" s="8">
        <f t="shared" si="556"/>
        <v>0.23686137221276232</v>
      </c>
      <c r="BL377" s="8">
        <f t="shared" si="557"/>
        <v>0.17572645760280275</v>
      </c>
      <c r="BM377" s="8">
        <f t="shared" si="558"/>
        <v>0.4808854555346323</v>
      </c>
      <c r="BN377" s="8">
        <f t="shared" si="559"/>
        <v>0.51693128084616768</v>
      </c>
    </row>
    <row r="378" spans="1:66" x14ac:dyDescent="0.25">
      <c r="A378" t="s">
        <v>145</v>
      </c>
      <c r="B378" t="s">
        <v>357</v>
      </c>
      <c r="C378" t="s">
        <v>427</v>
      </c>
      <c r="D378" t="s">
        <v>493</v>
      </c>
      <c r="E378">
        <f>VLOOKUP(A378,home!$A$2:$E$405,3,FALSE)</f>
        <v>1.42165242165242</v>
      </c>
      <c r="F378">
        <f>VLOOKUP(B378,home!$B$2:$E$405,3,FALSE)</f>
        <v>0.7</v>
      </c>
      <c r="G378">
        <f>VLOOKUP(C378,away!$B$2:$E$405,4,FALSE)</f>
        <v>0.75</v>
      </c>
      <c r="H378">
        <f>VLOOKUP(A378,away!$A$2:$E$405,3,FALSE)</f>
        <v>1.1680911680911701</v>
      </c>
      <c r="I378">
        <f>VLOOKUP(C378,away!$B$2:$E$405,3,FALSE)</f>
        <v>1.19</v>
      </c>
      <c r="J378">
        <f>VLOOKUP(B378,home!$B$2:$E$405,4,FALSE)</f>
        <v>0.91</v>
      </c>
      <c r="K378" s="3">
        <f t="shared" ref="K378:K441" si="560">E378*F378*G378</f>
        <v>0.74636752136752049</v>
      </c>
      <c r="L378" s="3">
        <f t="shared" ref="L378:L441" si="561">H378*I378*J378</f>
        <v>1.264925925925928</v>
      </c>
      <c r="M378" s="5">
        <f t="shared" ref="M378:M441" si="562">_xlfn.POISSON.DIST(0,K378,FALSE) * _xlfn.POISSON.DIST(0,L378,FALSE)</f>
        <v>0.13381547941381514</v>
      </c>
      <c r="N378" s="5">
        <f t="shared" ref="N378:N441" si="563">_xlfn.POISSON.DIST(1,K378,FALSE) * _xlfn.POISSON.DIST(0,L378,FALSE)</f>
        <v>9.9875527690695673E-2</v>
      </c>
      <c r="O378" s="5">
        <f t="shared" ref="O378:O441" si="564">_xlfn.POISSON.DIST(0,K378,FALSE) * _xlfn.POISSON.DIST(1,L378,FALSE)</f>
        <v>0.16926666920074207</v>
      </c>
      <c r="P378" s="5">
        <f t="shared" ref="P378:P441" si="565">_xlfn.POISSON.DIST(1,K378,FALSE) * _xlfn.POISSON.DIST(1,L378,FALSE)</f>
        <v>0.1263351443414939</v>
      </c>
      <c r="Q378" s="5">
        <f t="shared" ref="Q378:Q441" si="566">_xlfn.POISSON.DIST(2,K378,FALSE) * _xlfn.POISSON.DIST(0,L378,FALSE)</f>
        <v>3.727192502388884E-2</v>
      </c>
      <c r="R378" s="5">
        <f t="shared" ref="R378:R441" si="567">_xlfn.POISSON.DIST(0,K378,FALSE) * _xlfn.POISSON.DIST(2,L378,FALSE)</f>
        <v>0.10705489913357322</v>
      </c>
      <c r="S378" s="5">
        <f t="shared" ref="S378:S441" si="568">_xlfn.POISSON.DIST(2,K378,FALSE) * _xlfn.POISSON.DIST(2,L378,FALSE)</f>
        <v>2.9818240695512394E-2</v>
      </c>
      <c r="T378" s="5">
        <f t="shared" ref="T378:T441" si="569">_xlfn.POISSON.DIST(2,K378,FALSE) * _xlfn.POISSON.DIST(1,L378,FALSE)</f>
        <v>4.7146224271884356E-2</v>
      </c>
      <c r="U378" s="5">
        <f t="shared" ref="U378:U441" si="570">_xlfn.POISSON.DIST(1,K378,FALSE) * _xlfn.POISSON.DIST(2,L378,FALSE)</f>
        <v>7.9902299716574962E-2</v>
      </c>
      <c r="V378" s="5">
        <f t="shared" ref="V378:V441" si="571">_xlfn.POISSON.DIST(3,K378,FALSE) * _xlfn.POISSON.DIST(3,L378,FALSE)</f>
        <v>3.1279322166271909E-3</v>
      </c>
      <c r="W378" s="5">
        <f t="shared" ref="W378:W441" si="572">_xlfn.POISSON.DIST(3,K378,FALSE) * _xlfn.POISSON.DIST(0,L378,FALSE)</f>
        <v>9.2728514322253253E-3</v>
      </c>
      <c r="X378" s="5">
        <f t="shared" ref="X378:X441" si="573">_xlfn.POISSON.DIST(3,K378,FALSE) * _xlfn.POISSON.DIST(1,L378,FALSE)</f>
        <v>1.1729470183881187E-2</v>
      </c>
      <c r="Y378" s="5">
        <f t="shared" ref="Y378:Y441" si="574">_xlfn.POISSON.DIST(3,K378,FALSE) * _xlfn.POISSON.DIST(2,L378,FALSE)</f>
        <v>7.4184554664832383E-3</v>
      </c>
      <c r="Z378" s="5">
        <f t="shared" ref="Z378:Z441" si="575">_xlfn.POISSON.DIST(0,K378,FALSE) * _xlfn.POISSON.DIST(3,L378,FALSE)</f>
        <v>4.5138839137147314E-2</v>
      </c>
      <c r="AA378" s="5">
        <f t="shared" ref="AA378:AA441" si="576">_xlfn.POISSON.DIST(1,K378,FALSE) * _xlfn.POISSON.DIST(3,L378,FALSE)</f>
        <v>3.369016348419987E-2</v>
      </c>
      <c r="AB378" s="5">
        <f t="shared" ref="AB378:AB441" si="577">_xlfn.POISSON.DIST(2,K378,FALSE) * _xlfn.POISSON.DIST(3,L378,FALSE)</f>
        <v>1.25726219070844E-2</v>
      </c>
      <c r="AC378" s="5">
        <f t="shared" ref="AC378:AC441" si="578">_xlfn.POISSON.DIST(4,K378,FALSE) * _xlfn.POISSON.DIST(4,L378,FALSE)</f>
        <v>1.8456747764209331E-4</v>
      </c>
      <c r="AD378" s="5">
        <f t="shared" ref="AD378:AD441" si="579">_xlfn.POISSON.DIST(4,K378,FALSE) * _xlfn.POISSON.DIST(0,L378,FALSE)</f>
        <v>1.7302387848698194E-3</v>
      </c>
      <c r="AE378" s="5">
        <f t="shared" ref="AE378:AE441" si="580">_xlfn.POISSON.DIST(4,K378,FALSE) * _xlfn.POISSON.DIST(1,L378,FALSE)</f>
        <v>2.188623897024409E-3</v>
      </c>
      <c r="AF378" s="5">
        <f t="shared" ref="AF378:AF441" si="581">_xlfn.POISSON.DIST(4,K378,FALSE) * _xlfn.POISSON.DIST(2,L378,FALSE)</f>
        <v>1.3842235547236066E-3</v>
      </c>
      <c r="AG378" s="5">
        <f t="shared" ref="AG378:AG441" si="582">_xlfn.POISSON.DIST(4,K378,FALSE) * _xlfn.POISSON.DIST(3,L378,FALSE)</f>
        <v>5.8364675388241261E-4</v>
      </c>
      <c r="AH378" s="5">
        <f t="shared" ref="AH378:AH441" si="583">_xlfn.POISSON.DIST(0,K378,FALSE) * _xlfn.POISSON.DIST(4,L378,FALSE)</f>
        <v>1.42743219726944E-2</v>
      </c>
      <c r="AI378" s="5">
        <f t="shared" ref="AI378:AI441" si="584">_xlfn.POISSON.DIST(1,K378,FALSE) * _xlfn.POISSON.DIST(4,L378,FALSE)</f>
        <v>1.0653890309961856E-2</v>
      </c>
      <c r="AJ378" s="5">
        <f t="shared" ref="AJ378:AJ441" si="585">_xlfn.POISSON.DIST(2,K378,FALSE) * _xlfn.POISSON.DIST(4,L378,FALSE)</f>
        <v>3.9758588517838367E-3</v>
      </c>
      <c r="AK378" s="5">
        <f t="shared" ref="AK378:AK441" si="586">_xlfn.POISSON.DIST(3,K378,FALSE) * _xlfn.POISSON.DIST(4,L378,FALSE)</f>
        <v>9.8915063883767292E-4</v>
      </c>
      <c r="AL378" s="5">
        <f t="shared" ref="AL378:AL441" si="587">_xlfn.POISSON.DIST(5,K378,FALSE) * _xlfn.POISSON.DIST(5,L378,FALSE)</f>
        <v>6.9700034796578293E-6</v>
      </c>
      <c r="AM378" s="5">
        <f t="shared" ref="AM378:AM441" si="588">_xlfn.POISSON.DIST(5,K378,FALSE) * _xlfn.POISSON.DIST(0,L378,FALSE)</f>
        <v>2.5827880664744759E-4</v>
      </c>
      <c r="AN378" s="5">
        <f t="shared" ref="AN378:AN441" si="589">_xlfn.POISSON.DIST(5,K378,FALSE) * _xlfn.POISSON.DIST(1,L378,FALSE)</f>
        <v>3.267035586455664E-4</v>
      </c>
      <c r="AO378" s="5">
        <f t="shared" ref="AO378:AO441" si="590">_xlfn.POISSON.DIST(5,K378,FALSE) * _xlfn.POISSON.DIST(2,L378,FALSE)</f>
        <v>2.0662790071151942E-4</v>
      </c>
      <c r="AP378" s="5">
        <f t="shared" ref="AP378:AP441" si="591">_xlfn.POISSON.DIST(5,K378,FALSE) * _xlfn.POISSON.DIST(3,L378,FALSE)</f>
        <v>8.7122996209883138E-5</v>
      </c>
      <c r="AQ378" s="5">
        <f t="shared" ref="AQ378:AQ441" si="592">_xlfn.POISSON.DIST(5,K378,FALSE) * _xlfn.POISSON.DIST(4,L378,FALSE)</f>
        <v>2.7551034162556896E-5</v>
      </c>
      <c r="AR378" s="5">
        <f t="shared" ref="AR378:AR441" si="593">_xlfn.POISSON.DIST(0,K378,FALSE) * _xlfn.POISSON.DIST(5,L378,FALSE)</f>
        <v>3.6111919876550555E-3</v>
      </c>
      <c r="AS378" s="5">
        <f t="shared" ref="AS378:AS441" si="594">_xlfn.POISSON.DIST(1,K378,FALSE) * _xlfn.POISSON.DIST(5,L378,FALSE)</f>
        <v>2.6952764130083536E-3</v>
      </c>
      <c r="AT378" s="5">
        <f t="shared" ref="AT378:AT441" si="595">_xlfn.POISSON.DIST(2,K378,FALSE) * _xlfn.POISSON.DIST(5,L378,FALSE)</f>
        <v>1.0058333878886932E-3</v>
      </c>
      <c r="AU378" s="5">
        <f t="shared" ref="AU378:AU441" si="596">_xlfn.POISSON.DIST(3,K378,FALSE) * _xlfn.POISSON.DIST(5,L378,FALSE)</f>
        <v>2.5024045754239323E-4</v>
      </c>
      <c r="AV378" s="5">
        <f t="shared" ref="AV378:AV441" si="597">_xlfn.POISSON.DIST(4,K378,FALSE) * _xlfn.POISSON.DIST(5,L378,FALSE)</f>
        <v>4.6692837510447562E-5</v>
      </c>
      <c r="AW378" s="5">
        <f t="shared" ref="AW378:AW441" si="598">_xlfn.POISSON.DIST(6,K378,FALSE) * _xlfn.POISSON.DIST(6,L378,FALSE)</f>
        <v>1.8278826923972814E-7</v>
      </c>
      <c r="AX378" s="5">
        <f t="shared" ref="AX378:AX441" si="599">_xlfn.POISSON.DIST(6,K378,FALSE) * _xlfn.POISSON.DIST(0,L378,FALSE)</f>
        <v>3.2128485456536076E-5</v>
      </c>
      <c r="AY378" s="5">
        <f t="shared" ref="AY378:AY441" si="600">_xlfn.POISSON.DIST(6,K378,FALSE) * _xlfn.POISSON.DIST(1,L378,FALSE)</f>
        <v>4.0640154214706608E-5</v>
      </c>
      <c r="AZ378" s="5">
        <f t="shared" ref="AZ378:AZ441" si="601">_xlfn.POISSON.DIST(6,K378,FALSE) * _xlfn.POISSON.DIST(2,L378,FALSE)</f>
        <v>2.5703392349905133E-5</v>
      </c>
      <c r="BA378" s="5">
        <f t="shared" ref="BA378:BA441" si="602">_xlfn.POISSON.DIST(6,K378,FALSE) * _xlfn.POISSON.DIST(3,L378,FALSE)</f>
        <v>1.0837629122547055E-5</v>
      </c>
      <c r="BB378" s="5">
        <f t="shared" ref="BB378:BB441" si="603">_xlfn.POISSON.DIST(6,K378,FALSE) * _xlfn.POISSON.DIST(4,L378,FALSE)</f>
        <v>3.4271995131699104E-6</v>
      </c>
      <c r="BC378" s="5">
        <f t="shared" ref="BC378:BC441" si="604">_xlfn.POISSON.DIST(6,K378,FALSE) * _xlfn.POISSON.DIST(5,L378,FALSE)</f>
        <v>8.6703070350586746E-7</v>
      </c>
      <c r="BD378" s="5">
        <f t="shared" ref="BD378:BD441" si="605">_xlfn.POISSON.DIST(0,K378,FALSE) * _xlfn.POISSON.DIST(6,L378,FALSE)</f>
        <v>7.6131506144681111E-4</v>
      </c>
      <c r="BE378" s="5">
        <f t="shared" ref="BE378:BE441" si="606">_xlfn.POISSON.DIST(1,K378,FALSE) * _xlfn.POISSON.DIST(6,L378,FALSE)</f>
        <v>5.6822083539181804E-4</v>
      </c>
      <c r="BF378" s="5">
        <f t="shared" ref="BF378:BF441" si="607">_xlfn.POISSON.DIST(2,K378,FALSE) * _xlfn.POISSON.DIST(6,L378,FALSE)</f>
        <v>2.1205078825038652E-4</v>
      </c>
      <c r="BG378" s="5">
        <f t="shared" ref="BG378:BG441" si="608">_xlfn.POISSON.DIST(3,K378,FALSE) * _xlfn.POISSON.DIST(6,L378,FALSE)</f>
        <v>5.275594041015664E-5</v>
      </c>
      <c r="BH378" s="5">
        <f t="shared" ref="BH378:BH441" si="609">_xlfn.POISSON.DIST(4,K378,FALSE) * _xlfn.POISSON.DIST(6,L378,FALSE)</f>
        <v>9.8438301203353053E-6</v>
      </c>
      <c r="BI378" s="5">
        <f t="shared" ref="BI378:BI441" si="610">_xlfn.POISSON.DIST(5,K378,FALSE) * _xlfn.POISSON.DIST(6,L378,FALSE)</f>
        <v>1.4694230175355209E-6</v>
      </c>
      <c r="BJ378" s="8">
        <f t="shared" ref="BJ378:BJ441" si="611">SUM(N378,Q378,T378,W378,X378,Y378,AD378,AE378,AF378,AG378,AM378,AN378,AO378,AP378,AQ378,AX378,AY378,AZ378,BA378,BB378,BC378)</f>
        <v>0.21962107524729621</v>
      </c>
      <c r="BK378" s="8">
        <f t="shared" ref="BK378:BK441" si="612">SUM(M378,P378,S378,V378,AC378,AL378,AY378)</f>
        <v>0.29332897430278521</v>
      </c>
      <c r="BL378" s="8">
        <f t="shared" ref="BL378:BL441" si="613">SUM(O378,R378,U378,AA378,AB378,AH378,AI378,AJ378,AK378,AR378,AS378,AT378,AU378,AV378,BD378,BE378,BF378,BG378,BH378,BI378)</f>
        <v>0.44159476617769439</v>
      </c>
      <c r="BM378" s="8">
        <f t="shared" ref="BM378:BM441" si="614">SUM(S378:BI378)</f>
        <v>0.32602355269476874</v>
      </c>
      <c r="BN378" s="8">
        <f t="shared" ref="BN378:BN441" si="615">SUM(M378:R378)</f>
        <v>0.67361964480420888</v>
      </c>
    </row>
    <row r="379" spans="1:66" x14ac:dyDescent="0.25">
      <c r="A379" t="s">
        <v>21</v>
      </c>
      <c r="B379" t="s">
        <v>152</v>
      </c>
      <c r="C379" t="s">
        <v>271</v>
      </c>
      <c r="D379" t="s">
        <v>493</v>
      </c>
      <c r="E379">
        <f>VLOOKUP(A379,home!$A$2:$E$405,3,FALSE)</f>
        <v>1.3612903225806501</v>
      </c>
      <c r="F379">
        <f>VLOOKUP(B379,home!$B$2:$E$405,3,FALSE)</f>
        <v>0.78</v>
      </c>
      <c r="G379">
        <f>VLOOKUP(C379,away!$B$2:$E$405,4,FALSE)</f>
        <v>0.96</v>
      </c>
      <c r="H379">
        <f>VLOOKUP(A379,away!$A$2:$E$405,3,FALSE)</f>
        <v>1.32903225806452</v>
      </c>
      <c r="I379">
        <f>VLOOKUP(C379,away!$B$2:$E$405,3,FALSE)</f>
        <v>0.83</v>
      </c>
      <c r="J379">
        <f>VLOOKUP(B379,home!$B$2:$E$405,4,FALSE)</f>
        <v>1.05</v>
      </c>
      <c r="K379" s="3">
        <f t="shared" si="560"/>
        <v>1.0193341935483908</v>
      </c>
      <c r="L379" s="3">
        <f t="shared" si="561"/>
        <v>1.1582516129032292</v>
      </c>
      <c r="M379" s="5">
        <f t="shared" si="562"/>
        <v>0.11331476446137678</v>
      </c>
      <c r="N379" s="5">
        <f t="shared" si="563"/>
        <v>0.11550561404936337</v>
      </c>
      <c r="O379" s="5">
        <f t="shared" si="564"/>
        <v>0.13124700870313918</v>
      </c>
      <c r="P379" s="5">
        <f t="shared" si="565"/>
        <v>0.13378456377205303</v>
      </c>
      <c r="Q379" s="5">
        <f t="shared" si="566"/>
        <v>5.8869410973659733E-2</v>
      </c>
      <c r="R379" s="5">
        <f t="shared" si="567"/>
        <v>7.6008529759567581E-2</v>
      </c>
      <c r="S379" s="5">
        <f t="shared" si="568"/>
        <v>3.9488034919269367E-2</v>
      </c>
      <c r="T379" s="5">
        <f t="shared" si="569"/>
        <v>6.8185590210904451E-2</v>
      </c>
      <c r="U379" s="5">
        <f t="shared" si="570"/>
        <v>7.7478093385267691E-2</v>
      </c>
      <c r="V379" s="5">
        <f t="shared" si="571"/>
        <v>5.1801521883670185E-3</v>
      </c>
      <c r="W379" s="5">
        <f t="shared" si="572"/>
        <v>2.0002534519834751E-2</v>
      </c>
      <c r="X379" s="5">
        <f t="shared" si="573"/>
        <v>2.3167967869751119E-2</v>
      </c>
      <c r="Y379" s="5">
        <f t="shared" si="574"/>
        <v>1.3417168076414715E-2</v>
      </c>
      <c r="Z379" s="5">
        <f t="shared" si="575"/>
        <v>2.9345667396140737E-2</v>
      </c>
      <c r="AA379" s="5">
        <f t="shared" si="576"/>
        <v>2.9913042209384427E-2</v>
      </c>
      <c r="AB379" s="5">
        <f t="shared" si="577"/>
        <v>1.5245693378540922E-2</v>
      </c>
      <c r="AC379" s="5">
        <f t="shared" si="578"/>
        <v>3.8224520216303297E-4</v>
      </c>
      <c r="AD379" s="5">
        <f t="shared" si="579"/>
        <v>5.0973168484249E-3</v>
      </c>
      <c r="AE379" s="5">
        <f t="shared" si="580"/>
        <v>5.9039754611669463E-3</v>
      </c>
      <c r="AF379" s="5">
        <f t="shared" si="581"/>
        <v>3.4191445502188512E-3</v>
      </c>
      <c r="AG379" s="5">
        <f t="shared" si="582"/>
        <v>1.3200765633467565E-3</v>
      </c>
      <c r="AH379" s="5">
        <f t="shared" si="583"/>
        <v>8.4974166483254253E-3</v>
      </c>
      <c r="AI379" s="5">
        <f t="shared" si="584"/>
        <v>8.6617073464654686E-3</v>
      </c>
      <c r="AJ379" s="5">
        <f t="shared" si="585"/>
        <v>4.4145872363807745E-3</v>
      </c>
      <c r="AK379" s="5">
        <f t="shared" si="586"/>
        <v>1.4999799068150723E-3</v>
      </c>
      <c r="AL379" s="5">
        <f t="shared" si="587"/>
        <v>1.805184271208438E-5</v>
      </c>
      <c r="AM379" s="5">
        <f t="shared" si="588"/>
        <v>1.0391738717899644E-3</v>
      </c>
      <c r="AN379" s="5">
        <f t="shared" si="589"/>
        <v>1.2036248130876199E-3</v>
      </c>
      <c r="AO379" s="5">
        <f t="shared" si="590"/>
        <v>6.970501905445419E-4</v>
      </c>
      <c r="AP379" s="5">
        <f t="shared" si="591"/>
        <v>2.6911983582423953E-4</v>
      </c>
      <c r="AQ379" s="5">
        <f t="shared" si="592"/>
        <v>7.7927120976919388E-5</v>
      </c>
      <c r="AR379" s="5">
        <f t="shared" si="593"/>
        <v>1.9684293076867344E-3</v>
      </c>
      <c r="AS379" s="5">
        <f t="shared" si="594"/>
        <v>2.0064873009078745E-3</v>
      </c>
      <c r="AT379" s="5">
        <f t="shared" si="595"/>
        <v>1.0226405573680077E-3</v>
      </c>
      <c r="AU379" s="5">
        <f t="shared" si="596"/>
        <v>3.4747082927819842E-4</v>
      </c>
      <c r="AV379" s="5">
        <f t="shared" si="597"/>
        <v>8.8547224385970732E-5</v>
      </c>
      <c r="AW379" s="5">
        <f t="shared" si="598"/>
        <v>5.9202295530936592E-7</v>
      </c>
      <c r="AX379" s="5">
        <f t="shared" si="599"/>
        <v>1.7654424342626368E-4</v>
      </c>
      <c r="AY379" s="5">
        <f t="shared" si="600"/>
        <v>2.0448265469725024E-4</v>
      </c>
      <c r="AZ379" s="5">
        <f t="shared" si="601"/>
        <v>1.184211823069121E-4</v>
      </c>
      <c r="BA379" s="5">
        <f t="shared" si="602"/>
        <v>4.5720508469629414E-5</v>
      </c>
      <c r="BB379" s="5">
        <f t="shared" si="603"/>
        <v>1.3238963169426E-5</v>
      </c>
      <c r="BC379" s="5">
        <f t="shared" si="604"/>
        <v>3.0668100888308209E-6</v>
      </c>
      <c r="BD379" s="5">
        <f t="shared" si="605"/>
        <v>3.7998940341902465E-4</v>
      </c>
      <c r="BE379" s="5">
        <f t="shared" si="606"/>
        <v>3.8733619209106561E-4</v>
      </c>
      <c r="BF379" s="5">
        <f t="shared" si="607"/>
        <v>1.9741251249862546E-4</v>
      </c>
      <c r="BG379" s="5">
        <f t="shared" si="608"/>
        <v>6.7076441408049346E-5</v>
      </c>
      <c r="BH379" s="5">
        <f t="shared" si="609"/>
        <v>1.7093327577192464E-5</v>
      </c>
      <c r="BI379" s="5">
        <f t="shared" si="610"/>
        <v>3.4847626561911911E-6</v>
      </c>
      <c r="BJ379" s="8">
        <f t="shared" si="611"/>
        <v>0.31873716931746721</v>
      </c>
      <c r="BK379" s="8">
        <f t="shared" si="612"/>
        <v>0.29237229504063855</v>
      </c>
      <c r="BL379" s="8">
        <f t="shared" si="613"/>
        <v>0.3594520264331636</v>
      </c>
      <c r="BM379" s="8">
        <f t="shared" si="614"/>
        <v>0.37097337583650841</v>
      </c>
      <c r="BN379" s="8">
        <f t="shared" si="615"/>
        <v>0.62872989171915972</v>
      </c>
    </row>
    <row r="380" spans="1:66" x14ac:dyDescent="0.25">
      <c r="A380" t="s">
        <v>21</v>
      </c>
      <c r="B380" t="s">
        <v>150</v>
      </c>
      <c r="C380" t="s">
        <v>264</v>
      </c>
      <c r="D380" t="s">
        <v>493</v>
      </c>
      <c r="E380">
        <f>VLOOKUP(A380,home!$A$2:$E$405,3,FALSE)</f>
        <v>1.3612903225806501</v>
      </c>
      <c r="F380">
        <f>VLOOKUP(B380,home!$B$2:$E$405,3,FALSE)</f>
        <v>1.1499999999999999</v>
      </c>
      <c r="G380">
        <f>VLOOKUP(C380,away!$B$2:$E$405,4,FALSE)</f>
        <v>1.33</v>
      </c>
      <c r="H380">
        <f>VLOOKUP(A380,away!$A$2:$E$405,3,FALSE)</f>
        <v>1.32903225806452</v>
      </c>
      <c r="I380">
        <f>VLOOKUP(C380,away!$B$2:$E$405,3,FALSE)</f>
        <v>0.64</v>
      </c>
      <c r="J380">
        <f>VLOOKUP(B380,home!$B$2:$E$405,4,FALSE)</f>
        <v>0.85</v>
      </c>
      <c r="K380" s="3">
        <f t="shared" si="560"/>
        <v>2.0820935483871041</v>
      </c>
      <c r="L380" s="3">
        <f t="shared" si="561"/>
        <v>0.72299354838709884</v>
      </c>
      <c r="M380" s="5">
        <f t="shared" si="562"/>
        <v>6.0501501457484751E-2</v>
      </c>
      <c r="N380" s="5">
        <f t="shared" si="563"/>
        <v>0.12596978585236196</v>
      </c>
      <c r="O380" s="5">
        <f t="shared" si="564"/>
        <v>4.3742195221494126E-2</v>
      </c>
      <c r="P380" s="5">
        <f t="shared" si="565"/>
        <v>9.1075342462962131E-2</v>
      </c>
      <c r="Q380" s="5">
        <f t="shared" si="566"/>
        <v>0.13114043920745402</v>
      </c>
      <c r="R380" s="5">
        <f t="shared" si="567"/>
        <v>1.5812662468714617E-2</v>
      </c>
      <c r="S380" s="5">
        <f t="shared" si="568"/>
        <v>3.4274843619272202E-2</v>
      </c>
      <c r="T380" s="5">
        <f t="shared" si="569"/>
        <v>9.4813691479639778E-2</v>
      </c>
      <c r="U380" s="5">
        <f t="shared" si="570"/>
        <v>3.2923442508933601E-2</v>
      </c>
      <c r="V380" s="5">
        <f t="shared" si="571"/>
        <v>5.7328111154091258E-3</v>
      </c>
      <c r="W380" s="5">
        <f t="shared" si="572"/>
        <v>9.1015554135497084E-2</v>
      </c>
      <c r="X380" s="5">
        <f t="shared" si="573"/>
        <v>6.5803658442841112E-2</v>
      </c>
      <c r="Y380" s="5">
        <f t="shared" si="574"/>
        <v>2.3787810257221185E-2</v>
      </c>
      <c r="Z380" s="5">
        <f t="shared" si="575"/>
        <v>3.8108176492344958E-3</v>
      </c>
      <c r="AA380" s="5">
        <f t="shared" si="576"/>
        <v>7.9344788415508533E-3</v>
      </c>
      <c r="AB380" s="5">
        <f t="shared" si="577"/>
        <v>8.2601636029035093E-3</v>
      </c>
      <c r="AC380" s="5">
        <f t="shared" si="578"/>
        <v>5.3936444037907627E-4</v>
      </c>
      <c r="AD380" s="5">
        <f t="shared" si="579"/>
        <v>4.7375724517098934E-2</v>
      </c>
      <c r="AE380" s="5">
        <f t="shared" si="580"/>
        <v>3.4252343176027031E-2</v>
      </c>
      <c r="AF380" s="5">
        <f t="shared" si="581"/>
        <v>1.2382111566704206E-2</v>
      </c>
      <c r="AG380" s="5">
        <f t="shared" si="582"/>
        <v>2.9840622593788053E-3</v>
      </c>
      <c r="AH380" s="5">
        <f t="shared" si="583"/>
        <v>6.8879914361905754E-4</v>
      </c>
      <c r="AI380" s="5">
        <f t="shared" si="584"/>
        <v>1.4341442530638017E-3</v>
      </c>
      <c r="AJ380" s="5">
        <f t="shared" si="585"/>
        <v>1.4930112483802925E-3</v>
      </c>
      <c r="AK380" s="5">
        <f t="shared" si="586"/>
        <v>1.0361963626406613E-3</v>
      </c>
      <c r="AL380" s="5">
        <f t="shared" si="587"/>
        <v>3.2477079038699597E-5</v>
      </c>
      <c r="AM380" s="5">
        <f t="shared" si="588"/>
        <v>1.9728138073443278E-2</v>
      </c>
      <c r="AN380" s="5">
        <f t="shared" si="589"/>
        <v>1.4263316548789378E-2</v>
      </c>
      <c r="AO380" s="5">
        <f t="shared" si="590"/>
        <v>5.1561429216888301E-3</v>
      </c>
      <c r="AP380" s="5">
        <f t="shared" si="591"/>
        <v>1.2426193556476105E-3</v>
      </c>
      <c r="AQ380" s="5">
        <f t="shared" si="592"/>
        <v>2.2460144430853902E-4</v>
      </c>
      <c r="AR380" s="5">
        <f t="shared" si="593"/>
        <v>9.9599467394227467E-5</v>
      </c>
      <c r="AS380" s="5">
        <f t="shared" si="594"/>
        <v>2.0737540848431271E-4</v>
      </c>
      <c r="AT380" s="5">
        <f t="shared" si="595"/>
        <v>2.1588750004966398E-4</v>
      </c>
      <c r="AU380" s="5">
        <f t="shared" si="596"/>
        <v>1.4983265701027534E-4</v>
      </c>
      <c r="AV380" s="5">
        <f t="shared" si="597"/>
        <v>7.7991402124698048E-5</v>
      </c>
      <c r="AW380" s="5">
        <f t="shared" si="598"/>
        <v>1.3580292427971054E-6</v>
      </c>
      <c r="AX380" s="5">
        <f t="shared" si="599"/>
        <v>6.8459715007343751E-3</v>
      </c>
      <c r="AY380" s="5">
        <f t="shared" si="600"/>
        <v>4.9495932274728977E-3</v>
      </c>
      <c r="AZ380" s="5">
        <f t="shared" si="601"/>
        <v>1.7892619853016915E-3</v>
      </c>
      <c r="BA380" s="5">
        <f t="shared" si="602"/>
        <v>4.3120829058247175E-4</v>
      </c>
      <c r="BB380" s="5">
        <f t="shared" si="603"/>
        <v>7.7940203025539105E-5</v>
      </c>
      <c r="BC380" s="5">
        <f t="shared" si="604"/>
        <v>1.1270052789489082E-5</v>
      </c>
      <c r="BD380" s="5">
        <f t="shared" si="605"/>
        <v>1.2001628724802944E-5</v>
      </c>
      <c r="BE380" s="5">
        <f t="shared" si="606"/>
        <v>2.4988513738049553E-5</v>
      </c>
      <c r="BF380" s="5">
        <f t="shared" si="607"/>
        <v>2.6014211618887753E-5</v>
      </c>
      <c r="BG380" s="5">
        <f t="shared" si="608"/>
        <v>1.8054674059354347E-5</v>
      </c>
      <c r="BH380" s="5">
        <f t="shared" si="609"/>
        <v>9.3978800943034261E-6</v>
      </c>
      <c r="BI380" s="5">
        <f t="shared" si="610"/>
        <v>3.9134531025729486E-6</v>
      </c>
      <c r="BJ380" s="8">
        <f t="shared" si="611"/>
        <v>0.68424524449800839</v>
      </c>
      <c r="BK380" s="8">
        <f t="shared" si="612"/>
        <v>0.1971059334020189</v>
      </c>
      <c r="BL380" s="8">
        <f t="shared" si="613"/>
        <v>0.11417015044770167</v>
      </c>
      <c r="BM380" s="8">
        <f t="shared" si="614"/>
        <v>0.52614198412826196</v>
      </c>
      <c r="BN380" s="8">
        <f t="shared" si="615"/>
        <v>0.4682419266704716</v>
      </c>
    </row>
    <row r="381" spans="1:66" x14ac:dyDescent="0.25">
      <c r="A381" t="s">
        <v>154</v>
      </c>
      <c r="B381" t="s">
        <v>163</v>
      </c>
      <c r="C381" t="s">
        <v>174</v>
      </c>
      <c r="D381" t="s">
        <v>493</v>
      </c>
      <c r="E381">
        <f>VLOOKUP(A381,home!$A$2:$E$405,3,FALSE)</f>
        <v>1.3192182410423501</v>
      </c>
      <c r="F381">
        <f>VLOOKUP(B381,home!$B$2:$E$405,3,FALSE)</f>
        <v>1.52</v>
      </c>
      <c r="G381">
        <f>VLOOKUP(C381,away!$B$2:$E$405,4,FALSE)</f>
        <v>0.76</v>
      </c>
      <c r="H381">
        <f>VLOOKUP(A381,away!$A$2:$E$405,3,FALSE)</f>
        <v>1.0293159609120499</v>
      </c>
      <c r="I381">
        <f>VLOOKUP(C381,away!$B$2:$E$405,3,FALSE)</f>
        <v>0.9</v>
      </c>
      <c r="J381">
        <f>VLOOKUP(B381,home!$B$2:$E$405,4,FALSE)</f>
        <v>0.85</v>
      </c>
      <c r="K381" s="3">
        <f t="shared" si="560"/>
        <v>1.5239609120521229</v>
      </c>
      <c r="L381" s="3">
        <f t="shared" si="561"/>
        <v>0.78742671009771825</v>
      </c>
      <c r="M381" s="5">
        <f t="shared" si="562"/>
        <v>9.9123609967707069E-2</v>
      </c>
      <c r="N381" s="5">
        <f t="shared" si="563"/>
        <v>0.15106050705228577</v>
      </c>
      <c r="O381" s="5">
        <f t="shared" si="564"/>
        <v>7.8052578089880975E-2</v>
      </c>
      <c r="P381" s="5">
        <f t="shared" si="565"/>
        <v>0.11894907809387456</v>
      </c>
      <c r="Q381" s="5">
        <f t="shared" si="566"/>
        <v>0.11510515405122883</v>
      </c>
      <c r="R381" s="5">
        <f t="shared" si="567"/>
        <v>3.0730342389980108E-2</v>
      </c>
      <c r="S381" s="5">
        <f t="shared" si="568"/>
        <v>3.5684947269354284E-2</v>
      </c>
      <c r="T381" s="5">
        <f t="shared" si="569"/>
        <v>9.0636872769850163E-2</v>
      </c>
      <c r="U381" s="5">
        <f t="shared" si="570"/>
        <v>4.6831840616308101E-2</v>
      </c>
      <c r="V381" s="5">
        <f t="shared" si="571"/>
        <v>4.7580228149267049E-3</v>
      </c>
      <c r="W381" s="5">
        <f t="shared" si="572"/>
        <v>5.8471918516603584E-2</v>
      </c>
      <c r="X381" s="5">
        <f t="shared" si="573"/>
        <v>4.6042350430631013E-2</v>
      </c>
      <c r="Y381" s="5">
        <f t="shared" si="574"/>
        <v>1.8127488262379018E-2</v>
      </c>
      <c r="Z381" s="5">
        <f t="shared" si="575"/>
        <v>8.0659641361061647E-3</v>
      </c>
      <c r="AA381" s="5">
        <f t="shared" si="576"/>
        <v>1.2292214061440064E-2</v>
      </c>
      <c r="AB381" s="5">
        <f t="shared" si="577"/>
        <v>9.3664268761060685E-3</v>
      </c>
      <c r="AC381" s="5">
        <f t="shared" si="578"/>
        <v>3.5685394955950423E-4</v>
      </c>
      <c r="AD381" s="5">
        <f t="shared" si="579"/>
        <v>2.2277229568000167E-2</v>
      </c>
      <c r="AE381" s="5">
        <f t="shared" si="580"/>
        <v>1.7541685588821982E-2</v>
      </c>
      <c r="AF381" s="5">
        <f t="shared" si="581"/>
        <v>6.9063958863873247E-3</v>
      </c>
      <c r="AG381" s="5">
        <f t="shared" si="582"/>
        <v>1.8127601971501288E-3</v>
      </c>
      <c r="AH381" s="5">
        <f t="shared" si="583"/>
        <v>1.5878389008650649E-3</v>
      </c>
      <c r="AI381" s="5">
        <f t="shared" si="584"/>
        <v>2.4198044195541646E-3</v>
      </c>
      <c r="AJ381" s="5">
        <f t="shared" si="585"/>
        <v>1.843843675105762E-3</v>
      </c>
      <c r="AK381" s="5">
        <f t="shared" si="586"/>
        <v>9.3664856293190486E-4</v>
      </c>
      <c r="AL381" s="5">
        <f t="shared" si="587"/>
        <v>1.7129097024650211E-5</v>
      </c>
      <c r="AM381" s="5">
        <f t="shared" si="588"/>
        <v>6.789925418088801E-3</v>
      </c>
      <c r="AN381" s="5">
        <f t="shared" si="589"/>
        <v>5.3465686337745384E-3</v>
      </c>
      <c r="AO381" s="5">
        <f t="shared" si="590"/>
        <v>2.1050154748023684E-3</v>
      </c>
      <c r="AP381" s="5">
        <f t="shared" si="591"/>
        <v>5.5251513667613856E-4</v>
      </c>
      <c r="AQ381" s="5">
        <f t="shared" si="592"/>
        <v>1.0876629408802071E-4</v>
      </c>
      <c r="AR381" s="5">
        <f t="shared" si="593"/>
        <v>2.5006135237467104E-4</v>
      </c>
      <c r="AS381" s="5">
        <f t="shared" si="594"/>
        <v>3.8108372663389097E-4</v>
      </c>
      <c r="AT381" s="5">
        <f t="shared" si="595"/>
        <v>2.9037835180460323E-4</v>
      </c>
      <c r="AU381" s="5">
        <f t="shared" si="596"/>
        <v>1.4750841928544509E-4</v>
      </c>
      <c r="AV381" s="5">
        <f t="shared" si="597"/>
        <v>5.6199266297403496E-5</v>
      </c>
      <c r="AW381" s="5">
        <f t="shared" si="598"/>
        <v>5.7097348237060748E-7</v>
      </c>
      <c r="AX381" s="5">
        <f t="shared" si="599"/>
        <v>1.7245968221527512E-3</v>
      </c>
      <c r="AY381" s="5">
        <f t="shared" si="600"/>
        <v>1.3579936019127205E-3</v>
      </c>
      <c r="AZ381" s="5">
        <f t="shared" si="601"/>
        <v>5.3466021714394199E-4</v>
      </c>
      <c r="BA381" s="5">
        <f t="shared" si="602"/>
        <v>1.4033524526859531E-4</v>
      </c>
      <c r="BB381" s="5">
        <f t="shared" si="603"/>
        <v>2.7625930123151592E-5</v>
      </c>
      <c r="BC381" s="5">
        <f t="shared" si="604"/>
        <v>4.3506790540525425E-6</v>
      </c>
      <c r="BD381" s="5">
        <f t="shared" si="605"/>
        <v>3.2817498003828897E-5</v>
      </c>
      <c r="BE381" s="5">
        <f t="shared" si="606"/>
        <v>5.0012584189183812E-5</v>
      </c>
      <c r="BF381" s="5">
        <f t="shared" si="607"/>
        <v>3.8108611707516084E-5</v>
      </c>
      <c r="BG381" s="5">
        <f t="shared" si="608"/>
        <v>1.9358678218275469E-5</v>
      </c>
      <c r="BH381" s="5">
        <f t="shared" si="609"/>
        <v>7.3754672284116666E-6</v>
      </c>
      <c r="BI381" s="5">
        <f t="shared" si="610"/>
        <v>2.2479847528441544E-6</v>
      </c>
      <c r="BJ381" s="8">
        <f t="shared" si="611"/>
        <v>0.54667471577642313</v>
      </c>
      <c r="BK381" s="8">
        <f t="shared" si="612"/>
        <v>0.26024763479435953</v>
      </c>
      <c r="BL381" s="8">
        <f t="shared" si="613"/>
        <v>0.1853366895326683</v>
      </c>
      <c r="BM381" s="8">
        <f t="shared" si="614"/>
        <v>0.40594631196616932</v>
      </c>
      <c r="BN381" s="8">
        <f t="shared" si="615"/>
        <v>0.59302126964495727</v>
      </c>
    </row>
    <row r="382" spans="1:66" x14ac:dyDescent="0.25">
      <c r="A382" t="s">
        <v>154</v>
      </c>
      <c r="B382" t="s">
        <v>159</v>
      </c>
      <c r="C382" t="s">
        <v>169</v>
      </c>
      <c r="D382" t="s">
        <v>493</v>
      </c>
      <c r="E382">
        <f>VLOOKUP(A382,home!$A$2:$E$405,3,FALSE)</f>
        <v>1.3192182410423501</v>
      </c>
      <c r="F382">
        <f>VLOOKUP(B382,home!$B$2:$E$405,3,FALSE)</f>
        <v>0.71</v>
      </c>
      <c r="G382">
        <f>VLOOKUP(C382,away!$B$2:$E$405,4,FALSE)</f>
        <v>0.95</v>
      </c>
      <c r="H382">
        <f>VLOOKUP(A382,away!$A$2:$E$405,3,FALSE)</f>
        <v>1.0293159609120499</v>
      </c>
      <c r="I382">
        <f>VLOOKUP(C382,away!$B$2:$E$405,3,FALSE)</f>
        <v>0.76</v>
      </c>
      <c r="J382">
        <f>VLOOKUP(B382,home!$B$2:$E$405,4,FALSE)</f>
        <v>0.85</v>
      </c>
      <c r="K382" s="3">
        <f t="shared" si="560"/>
        <v>0.88981270358306508</v>
      </c>
      <c r="L382" s="3">
        <f t="shared" si="561"/>
        <v>0.66493811074918419</v>
      </c>
      <c r="M382" s="5">
        <f t="shared" si="562"/>
        <v>0.21124201456559472</v>
      </c>
      <c r="N382" s="5">
        <f t="shared" si="563"/>
        <v>0.18796582809094503</v>
      </c>
      <c r="O382" s="5">
        <f t="shared" si="564"/>
        <v>0.1404628660760982</v>
      </c>
      <c r="P382" s="5">
        <f t="shared" si="565"/>
        <v>0.12498564261619892</v>
      </c>
      <c r="Q382" s="5">
        <f t="shared" si="566"/>
        <v>8.3627190837416709E-2</v>
      </c>
      <c r="R382" s="5">
        <f t="shared" si="567"/>
        <v>4.6699556399528198E-2</v>
      </c>
      <c r="S382" s="5">
        <f t="shared" si="568"/>
        <v>1.8487575604110528E-2</v>
      </c>
      <c r="T382" s="5">
        <f t="shared" si="569"/>
        <v>5.5606906282693352E-2</v>
      </c>
      <c r="U382" s="5">
        <f t="shared" si="570"/>
        <v>4.1553858535994012E-2</v>
      </c>
      <c r="V382" s="5">
        <f t="shared" si="571"/>
        <v>1.2153945385275963E-3</v>
      </c>
      <c r="W382" s="5">
        <f t="shared" si="572"/>
        <v>2.4804178924032902E-2</v>
      </c>
      <c r="X382" s="5">
        <f t="shared" si="573"/>
        <v>1.649324387243117E-2</v>
      </c>
      <c r="Y382" s="5">
        <f t="shared" si="574"/>
        <v>5.4834932103299695E-3</v>
      </c>
      <c r="Z382" s="5">
        <f t="shared" si="575"/>
        <v>1.0350771601709085E-2</v>
      </c>
      <c r="AA382" s="5">
        <f t="shared" si="576"/>
        <v>9.2102480630875741E-3</v>
      </c>
      <c r="AB382" s="5">
        <f t="shared" si="577"/>
        <v>4.0976978648433202E-3</v>
      </c>
      <c r="AC382" s="5">
        <f t="shared" si="578"/>
        <v>4.4944559129985518E-5</v>
      </c>
      <c r="AD382" s="5">
        <f t="shared" si="579"/>
        <v>5.5177683771379486E-3</v>
      </c>
      <c r="AE382" s="5">
        <f t="shared" si="580"/>
        <v>3.6689744802456997E-3</v>
      </c>
      <c r="AF382" s="5">
        <f t="shared" si="581"/>
        <v>1.2198204796407728E-3</v>
      </c>
      <c r="AG382" s="5">
        <f t="shared" si="582"/>
        <v>2.7036837506183304E-4</v>
      </c>
      <c r="AH382" s="5">
        <f t="shared" si="583"/>
        <v>1.7206556284091864E-3</v>
      </c>
      <c r="AI382" s="5">
        <f t="shared" si="584"/>
        <v>1.5310612366501958E-3</v>
      </c>
      <c r="AJ382" s="5">
        <f t="shared" si="585"/>
        <v>6.811788691674708E-4</v>
      </c>
      <c r="AK382" s="5">
        <f t="shared" si="586"/>
        <v>2.0204053706585409E-4</v>
      </c>
      <c r="AL382" s="5">
        <f t="shared" si="587"/>
        <v>1.0636945716532496E-6</v>
      </c>
      <c r="AM382" s="5">
        <f t="shared" si="588"/>
        <v>9.8195607948125228E-4</v>
      </c>
      <c r="AN382" s="5">
        <f t="shared" si="589"/>
        <v>6.5294002032893967E-4</v>
      </c>
      <c r="AO382" s="5">
        <f t="shared" si="590"/>
        <v>2.170823517750295E-4</v>
      </c>
      <c r="AP382" s="5">
        <f t="shared" si="591"/>
        <v>4.8115442955425976E-5</v>
      </c>
      <c r="AQ382" s="5">
        <f t="shared" si="592"/>
        <v>7.9984479341602722E-6</v>
      </c>
      <c r="AR382" s="5">
        <f t="shared" si="593"/>
        <v>2.2882590056087101E-4</v>
      </c>
      <c r="AS382" s="5">
        <f t="shared" si="594"/>
        <v>2.0361219322789824E-4</v>
      </c>
      <c r="AT382" s="5">
        <f t="shared" si="595"/>
        <v>9.0588358069296782E-5</v>
      </c>
      <c r="AU382" s="5">
        <f t="shared" si="596"/>
        <v>2.6868890602263918E-5</v>
      </c>
      <c r="AV382" s="5">
        <f t="shared" si="597"/>
        <v>5.9770700472695159E-6</v>
      </c>
      <c r="AW382" s="5">
        <f t="shared" si="598"/>
        <v>1.7482126925844265E-8</v>
      </c>
      <c r="AX382" s="5">
        <f t="shared" si="599"/>
        <v>1.456261656471733E-4</v>
      </c>
      <c r="AY382" s="5">
        <f t="shared" si="600"/>
        <v>9.6832387461079155E-5</v>
      </c>
      <c r="AZ382" s="5">
        <f t="shared" si="601"/>
        <v>3.2193772388851481E-5</v>
      </c>
      <c r="BA382" s="5">
        <f t="shared" si="602"/>
        <v>7.1356220633773845E-6</v>
      </c>
      <c r="BB382" s="5">
        <f t="shared" si="603"/>
        <v>1.1861867634605883E-6</v>
      </c>
      <c r="BC382" s="5">
        <f t="shared" si="604"/>
        <v>1.5774815709823465E-7</v>
      </c>
      <c r="BD382" s="5">
        <f t="shared" si="605"/>
        <v>2.5359177001571029E-5</v>
      </c>
      <c r="BE382" s="5">
        <f t="shared" si="606"/>
        <v>2.2564917848409401E-5</v>
      </c>
      <c r="BF382" s="5">
        <f t="shared" si="607"/>
        <v>1.0039275278411463E-5</v>
      </c>
      <c r="BG382" s="5">
        <f t="shared" si="608"/>
        <v>2.9776915591659781E-6</v>
      </c>
      <c r="BH382" s="5">
        <f t="shared" si="609"/>
        <v>6.6239694417448776E-7</v>
      </c>
      <c r="BI382" s="5">
        <f t="shared" si="610"/>
        <v>1.1788184314821235E-7</v>
      </c>
      <c r="BJ382" s="8">
        <f t="shared" si="611"/>
        <v>0.38684899715489129</v>
      </c>
      <c r="BK382" s="8">
        <f t="shared" si="612"/>
        <v>0.35607346796559447</v>
      </c>
      <c r="BL382" s="8">
        <f t="shared" si="613"/>
        <v>0.24677675696382645</v>
      </c>
      <c r="BM382" s="8">
        <f t="shared" si="614"/>
        <v>0.20497008019490534</v>
      </c>
      <c r="BN382" s="8">
        <f t="shared" si="615"/>
        <v>0.79498309858578187</v>
      </c>
    </row>
    <row r="383" spans="1:66" x14ac:dyDescent="0.25">
      <c r="A383" t="s">
        <v>154</v>
      </c>
      <c r="B383" t="s">
        <v>168</v>
      </c>
      <c r="C383" t="s">
        <v>166</v>
      </c>
      <c r="D383" t="s">
        <v>493</v>
      </c>
      <c r="E383">
        <f>VLOOKUP(A383,home!$A$2:$E$405,3,FALSE)</f>
        <v>1.3192182410423501</v>
      </c>
      <c r="F383">
        <f>VLOOKUP(B383,home!$B$2:$E$405,3,FALSE)</f>
        <v>0.81</v>
      </c>
      <c r="G383">
        <f>VLOOKUP(C383,away!$B$2:$E$405,4,FALSE)</f>
        <v>1.37</v>
      </c>
      <c r="H383">
        <f>VLOOKUP(A383,away!$A$2:$E$405,3,FALSE)</f>
        <v>1.0293159609120499</v>
      </c>
      <c r="I383">
        <f>VLOOKUP(C383,away!$B$2:$E$405,3,FALSE)</f>
        <v>0.76</v>
      </c>
      <c r="J383">
        <f>VLOOKUP(B383,home!$B$2:$E$405,4,FALSE)</f>
        <v>0.84</v>
      </c>
      <c r="K383" s="3">
        <f t="shared" si="560"/>
        <v>1.4639364820846961</v>
      </c>
      <c r="L383" s="3">
        <f t="shared" si="561"/>
        <v>0.65711530944625263</v>
      </c>
      <c r="M383" s="5">
        <f t="shared" si="562"/>
        <v>0.11990544663129141</v>
      </c>
      <c r="N383" s="5">
        <f t="shared" si="563"/>
        <v>0.17553395772420702</v>
      </c>
      <c r="O383" s="5">
        <f t="shared" si="564"/>
        <v>7.8791704667412185E-2</v>
      </c>
      <c r="P383" s="5">
        <f t="shared" si="565"/>
        <v>0.11534605094826772</v>
      </c>
      <c r="Q383" s="5">
        <f t="shared" si="566"/>
        <v>0.12848528227858971</v>
      </c>
      <c r="R383" s="5">
        <f t="shared" si="567"/>
        <v>2.5887617697162149E-2</v>
      </c>
      <c r="S383" s="5">
        <f t="shared" si="568"/>
        <v>2.774000648667839E-2</v>
      </c>
      <c r="T383" s="5">
        <f t="shared" si="569"/>
        <v>8.4429646023784596E-2</v>
      </c>
      <c r="U383" s="5">
        <f t="shared" si="570"/>
        <v>3.7897827981137076E-2</v>
      </c>
      <c r="V383" s="5">
        <f t="shared" si="571"/>
        <v>2.9650216449825235E-3</v>
      </c>
      <c r="W383" s="5">
        <f t="shared" si="572"/>
        <v>6.2698097379525905E-2</v>
      </c>
      <c r="X383" s="5">
        <f t="shared" si="573"/>
        <v>4.1199879661238448E-2</v>
      </c>
      <c r="Y383" s="5">
        <f t="shared" si="574"/>
        <v>1.3536535836371533E-2</v>
      </c>
      <c r="Z383" s="5">
        <f t="shared" si="575"/>
        <v>5.6703833046323317E-3</v>
      </c>
      <c r="AA383" s="5">
        <f t="shared" si="576"/>
        <v>8.3010809870552489E-3</v>
      </c>
      <c r="AB383" s="5">
        <f t="shared" si="577"/>
        <v>6.0761276488449098E-3</v>
      </c>
      <c r="AC383" s="5">
        <f t="shared" si="578"/>
        <v>1.7826730735204311E-4</v>
      </c>
      <c r="AD383" s="5">
        <f t="shared" si="579"/>
        <v>2.2946508027796728E-2</v>
      </c>
      <c r="AE383" s="5">
        <f t="shared" si="580"/>
        <v>1.5078501723396566E-2</v>
      </c>
      <c r="AF383" s="5">
        <f t="shared" si="581"/>
        <v>4.9541571629777934E-3</v>
      </c>
      <c r="AG383" s="5">
        <f t="shared" si="582"/>
        <v>1.0851508390651741E-3</v>
      </c>
      <c r="AH383" s="5">
        <f t="shared" si="583"/>
        <v>9.315239199755845E-4</v>
      </c>
      <c r="AI383" s="5">
        <f t="shared" si="584"/>
        <v>1.3636918503868031E-3</v>
      </c>
      <c r="AJ383" s="5">
        <f t="shared" si="585"/>
        <v>9.9817912505141332E-4</v>
      </c>
      <c r="AK383" s="5">
        <f t="shared" si="586"/>
        <v>4.8709027893938182E-4</v>
      </c>
      <c r="AL383" s="5">
        <f t="shared" si="587"/>
        <v>6.859548250370513E-6</v>
      </c>
      <c r="AM383" s="5">
        <f t="shared" si="588"/>
        <v>6.7184460476681892E-3</v>
      </c>
      <c r="AN383" s="5">
        <f t="shared" si="589"/>
        <v>4.4147937536114356E-3</v>
      </c>
      <c r="AO383" s="5">
        <f t="shared" si="590"/>
        <v>1.4505142817728806E-3</v>
      </c>
      <c r="AP383" s="5">
        <f t="shared" si="591"/>
        <v>3.1771838037446514E-4</v>
      </c>
      <c r="AQ383" s="5">
        <f t="shared" si="592"/>
        <v>5.2194402959132203E-5</v>
      </c>
      <c r="AR383" s="5">
        <f t="shared" si="593"/>
        <v>1.2242372578626852E-4</v>
      </c>
      <c r="AS383" s="5">
        <f t="shared" si="594"/>
        <v>1.7922055845125142E-4</v>
      </c>
      <c r="AT383" s="5">
        <f t="shared" si="595"/>
        <v>1.3118375692818985E-4</v>
      </c>
      <c r="AU383" s="5">
        <f t="shared" si="596"/>
        <v>6.4014895874702683E-5</v>
      </c>
      <c r="AV383" s="5">
        <f t="shared" si="597"/>
        <v>2.342843536695761E-5</v>
      </c>
      <c r="AW383" s="5">
        <f t="shared" si="598"/>
        <v>1.8329762329830236E-7</v>
      </c>
      <c r="AX383" s="5">
        <f t="shared" si="599"/>
        <v>1.6392297120165326E-3</v>
      </c>
      <c r="AY383" s="5">
        <f t="shared" si="600"/>
        <v>1.0771629394652354E-3</v>
      </c>
      <c r="AZ383" s="5">
        <f t="shared" si="601"/>
        <v>3.5391012914536658E-4</v>
      </c>
      <c r="BA383" s="5">
        <f t="shared" si="602"/>
        <v>7.7519921343173617E-5</v>
      </c>
      <c r="BB383" s="5">
        <f t="shared" si="603"/>
        <v>1.2734881775417169E-5</v>
      </c>
      <c r="BC383" s="5">
        <f t="shared" si="604"/>
        <v>1.6736571557229395E-6</v>
      </c>
      <c r="BD383" s="5">
        <f t="shared" si="605"/>
        <v>1.3407750742267834E-5</v>
      </c>
      <c r="BE383" s="5">
        <f t="shared" si="606"/>
        <v>1.9628095454304043E-5</v>
      </c>
      <c r="BF383" s="5">
        <f t="shared" si="607"/>
        <v>1.4367142504698239E-5</v>
      </c>
      <c r="BG383" s="5">
        <f t="shared" si="608"/>
        <v>7.0108613519791482E-6</v>
      </c>
      <c r="BH383" s="5">
        <f t="shared" si="609"/>
        <v>2.5658639259999793E-6</v>
      </c>
      <c r="BI383" s="5">
        <f t="shared" si="610"/>
        <v>7.5125236186728656E-7</v>
      </c>
      <c r="BJ383" s="8">
        <f t="shared" si="611"/>
        <v>0.56606361476424094</v>
      </c>
      <c r="BK383" s="8">
        <f t="shared" si="612"/>
        <v>0.26721881550628768</v>
      </c>
      <c r="BL383" s="8">
        <f t="shared" si="613"/>
        <v>0.16131284649471331</v>
      </c>
      <c r="BM383" s="8">
        <f t="shared" si="614"/>
        <v>0.35523862048110222</v>
      </c>
      <c r="BN383" s="8">
        <f t="shared" si="615"/>
        <v>0.64395005994693022</v>
      </c>
    </row>
    <row r="384" spans="1:66" x14ac:dyDescent="0.25">
      <c r="A384" t="s">
        <v>154</v>
      </c>
      <c r="B384" t="s">
        <v>156</v>
      </c>
      <c r="C384" t="s">
        <v>172</v>
      </c>
      <c r="D384" t="s">
        <v>493</v>
      </c>
      <c r="E384">
        <f>VLOOKUP(A384,home!$A$2:$E$405,3,FALSE)</f>
        <v>1.3192182410423501</v>
      </c>
      <c r="F384">
        <f>VLOOKUP(B384,home!$B$2:$E$405,3,FALSE)</f>
        <v>1.41</v>
      </c>
      <c r="G384">
        <f>VLOOKUP(C384,away!$B$2:$E$405,4,FALSE)</f>
        <v>1.23</v>
      </c>
      <c r="H384">
        <f>VLOOKUP(A384,away!$A$2:$E$405,3,FALSE)</f>
        <v>1.0293159609120499</v>
      </c>
      <c r="I384">
        <f>VLOOKUP(C384,away!$B$2:$E$405,3,FALSE)</f>
        <v>0.62</v>
      </c>
      <c r="J384">
        <f>VLOOKUP(B384,home!$B$2:$E$405,4,FALSE)</f>
        <v>0.71</v>
      </c>
      <c r="K384" s="3">
        <f t="shared" si="560"/>
        <v>2.2879201954397477</v>
      </c>
      <c r="L384" s="3">
        <f t="shared" si="561"/>
        <v>0.45310488599348436</v>
      </c>
      <c r="M384" s="5">
        <f t="shared" si="562"/>
        <v>6.4504190942842154E-2</v>
      </c>
      <c r="N384" s="5">
        <f t="shared" si="563"/>
        <v>0.1475804411486302</v>
      </c>
      <c r="O384" s="5">
        <f t="shared" si="564"/>
        <v>2.9227164083258438E-2</v>
      </c>
      <c r="P384" s="5">
        <f t="shared" si="565"/>
        <v>6.6869418961518212E-2</v>
      </c>
      <c r="Q384" s="5">
        <f t="shared" si="566"/>
        <v>0.16882613587792911</v>
      </c>
      <c r="R384" s="5">
        <f t="shared" si="567"/>
        <v>6.6214854249288394E-3</v>
      </c>
      <c r="S384" s="5">
        <f t="shared" si="568"/>
        <v>1.7330343683456609E-2</v>
      </c>
      <c r="T384" s="5">
        <f t="shared" si="569"/>
        <v>7.6495947049689567E-2</v>
      </c>
      <c r="U384" s="5">
        <f t="shared" si="570"/>
        <v>1.514943022750463E-2</v>
      </c>
      <c r="V384" s="5">
        <f t="shared" si="571"/>
        <v>1.9962010660379641E-3</v>
      </c>
      <c r="W384" s="5">
        <f t="shared" si="572"/>
        <v>0.12875357526438969</v>
      </c>
      <c r="X384" s="5">
        <f t="shared" si="573"/>
        <v>5.8338874041424786E-2</v>
      </c>
      <c r="Y384" s="5">
        <f t="shared" si="574"/>
        <v>1.3216814435764015E-2</v>
      </c>
      <c r="Z384" s="5">
        <f t="shared" si="575"/>
        <v>1.0000757995233E-3</v>
      </c>
      <c r="AA384" s="5">
        <f t="shared" si="576"/>
        <v>2.28809361869991E-3</v>
      </c>
      <c r="AB384" s="5">
        <f t="shared" si="577"/>
        <v>2.6174877996401696E-3</v>
      </c>
      <c r="AC384" s="5">
        <f t="shared" si="578"/>
        <v>1.2933733787798011E-4</v>
      </c>
      <c r="AD384" s="5">
        <f t="shared" si="579"/>
        <v>7.3644476270617168E-2</v>
      </c>
      <c r="AE384" s="5">
        <f t="shared" si="580"/>
        <v>3.3368672024647855E-2</v>
      </c>
      <c r="AF384" s="5">
        <f t="shared" si="581"/>
        <v>7.5597541667410213E-3</v>
      </c>
      <c r="AG384" s="5">
        <f t="shared" si="582"/>
        <v>1.1417871832866528E-3</v>
      </c>
      <c r="AH384" s="5">
        <f t="shared" si="583"/>
        <v>1.1328480778196189E-4</v>
      </c>
      <c r="AI384" s="5">
        <f t="shared" si="584"/>
        <v>2.5918659956086049E-4</v>
      </c>
      <c r="AJ384" s="5">
        <f t="shared" si="585"/>
        <v>2.964991277613238E-4</v>
      </c>
      <c r="AK384" s="5">
        <f t="shared" si="586"/>
        <v>2.2612211411180092E-4</v>
      </c>
      <c r="AL384" s="5">
        <f t="shared" si="587"/>
        <v>5.3631942405688411E-6</v>
      </c>
      <c r="AM384" s="5">
        <f t="shared" si="588"/>
        <v>3.3698536908425662E-2</v>
      </c>
      <c r="AN384" s="5">
        <f t="shared" si="589"/>
        <v>1.5268971724039434E-2</v>
      </c>
      <c r="AO384" s="5">
        <f t="shared" si="590"/>
        <v>3.4592228461293125E-3</v>
      </c>
      <c r="AP384" s="5">
        <f t="shared" si="591"/>
        <v>5.2246359110715956E-4</v>
      </c>
      <c r="AQ384" s="5">
        <f t="shared" si="592"/>
        <v>5.9182701471088989E-5</v>
      </c>
      <c r="AR384" s="5">
        <f t="shared" si="593"/>
        <v>1.0265979982967931E-5</v>
      </c>
      <c r="AS384" s="5">
        <f t="shared" si="594"/>
        <v>2.3487742929012523E-5</v>
      </c>
      <c r="AT384" s="5">
        <f t="shared" si="595"/>
        <v>2.6869040696292446E-5</v>
      </c>
      <c r="AU384" s="5">
        <f t="shared" si="596"/>
        <v>2.0491406947046652E-5</v>
      </c>
      <c r="AV384" s="5">
        <f t="shared" si="597"/>
        <v>1.1720675946780595E-5</v>
      </c>
      <c r="AW384" s="5">
        <f t="shared" si="598"/>
        <v>1.5444030216509848E-7</v>
      </c>
      <c r="AX384" s="5">
        <f t="shared" si="599"/>
        <v>1.2849927191593126E-2</v>
      </c>
      <c r="AY384" s="5">
        <f t="shared" si="600"/>
        <v>5.8223647951713775E-3</v>
      </c>
      <c r="AZ384" s="5">
        <f t="shared" si="601"/>
        <v>1.3190709683643023E-3</v>
      </c>
      <c r="BA384" s="5">
        <f t="shared" si="602"/>
        <v>1.9922583357934073E-4</v>
      </c>
      <c r="BB384" s="5">
        <f t="shared" si="603"/>
        <v>2.2567549652731017E-5</v>
      </c>
      <c r="BC384" s="5">
        <f t="shared" si="604"/>
        <v>2.0450934025105979E-6</v>
      </c>
      <c r="BD384" s="5">
        <f t="shared" si="605"/>
        <v>7.7526094829901228E-7</v>
      </c>
      <c r="BE384" s="5">
        <f t="shared" si="606"/>
        <v>1.7737351803490803E-6</v>
      </c>
      <c r="BF384" s="5">
        <f t="shared" si="607"/>
        <v>2.0290822702413121E-6</v>
      </c>
      <c r="BG384" s="5">
        <f t="shared" si="608"/>
        <v>1.5474594347646099E-6</v>
      </c>
      <c r="BH384" s="5">
        <f t="shared" si="609"/>
        <v>8.8511592310543205E-7</v>
      </c>
      <c r="BI384" s="5">
        <f t="shared" si="610"/>
        <v>4.0501491915564252E-7</v>
      </c>
      <c r="BJ384" s="8">
        <f t="shared" si="611"/>
        <v>0.78215005666605608</v>
      </c>
      <c r="BK384" s="8">
        <f t="shared" si="612"/>
        <v>0.15665721998114485</v>
      </c>
      <c r="BL384" s="8">
        <f t="shared" si="613"/>
        <v>5.6899004318425948E-2</v>
      </c>
      <c r="BM384" s="8">
        <f t="shared" si="614"/>
        <v>0.50725530997117407</v>
      </c>
      <c r="BN384" s="8">
        <f t="shared" si="615"/>
        <v>0.48362883643910692</v>
      </c>
    </row>
    <row r="385" spans="1:66" x14ac:dyDescent="0.25">
      <c r="A385" t="s">
        <v>154</v>
      </c>
      <c r="B385" t="s">
        <v>171</v>
      </c>
      <c r="C385" t="s">
        <v>173</v>
      </c>
      <c r="D385" t="s">
        <v>493</v>
      </c>
      <c r="E385">
        <f>VLOOKUP(A385,home!$A$2:$E$405,3,FALSE)</f>
        <v>1.3192182410423501</v>
      </c>
      <c r="F385">
        <f>VLOOKUP(B385,home!$B$2:$E$405,3,FALSE)</f>
        <v>0.9</v>
      </c>
      <c r="G385">
        <f>VLOOKUP(C385,away!$B$2:$E$405,4,FALSE)</f>
        <v>1.41</v>
      </c>
      <c r="H385">
        <f>VLOOKUP(A385,away!$A$2:$E$405,3,FALSE)</f>
        <v>1.0293159609120499</v>
      </c>
      <c r="I385">
        <f>VLOOKUP(C385,away!$B$2:$E$405,3,FALSE)</f>
        <v>0.81</v>
      </c>
      <c r="J385">
        <f>VLOOKUP(B385,home!$B$2:$E$405,4,FALSE)</f>
        <v>0.97</v>
      </c>
      <c r="K385" s="3">
        <f t="shared" si="560"/>
        <v>1.6740879478827422</v>
      </c>
      <c r="L385" s="3">
        <f t="shared" si="561"/>
        <v>0.80873355048859763</v>
      </c>
      <c r="M385" s="5">
        <f t="shared" si="562"/>
        <v>8.3507277238054456E-2</v>
      </c>
      <c r="N385" s="5">
        <f t="shared" si="563"/>
        <v>0.13979852638472981</v>
      </c>
      <c r="O385" s="5">
        <f t="shared" si="564"/>
        <v>6.7535136812367433E-2</v>
      </c>
      <c r="P385" s="5">
        <f t="shared" si="565"/>
        <v>0.11305975859619644</v>
      </c>
      <c r="Q385" s="5">
        <f t="shared" si="566"/>
        <v>0.11701751407622189</v>
      </c>
      <c r="R385" s="5">
        <f t="shared" si="567"/>
        <v>2.7308965488499551E-2</v>
      </c>
      <c r="S385" s="5">
        <f t="shared" si="568"/>
        <v>3.8267649948013148E-2</v>
      </c>
      <c r="T385" s="5">
        <f t="shared" si="569"/>
        <v>9.4635989628212389E-2</v>
      </c>
      <c r="U385" s="5">
        <f t="shared" si="570"/>
        <v>4.5717609993442841E-2</v>
      </c>
      <c r="V385" s="5">
        <f t="shared" si="571"/>
        <v>5.7566922552050419E-3</v>
      </c>
      <c r="W385" s="5">
        <f t="shared" si="572"/>
        <v>6.5299203335400707E-2</v>
      </c>
      <c r="X385" s="5">
        <f t="shared" si="573"/>
        <v>5.2809656557515496E-2</v>
      </c>
      <c r="Y385" s="5">
        <f t="shared" si="574"/>
        <v>2.1354470523921476E-2</v>
      </c>
      <c r="Z385" s="5">
        <f t="shared" si="575"/>
        <v>7.3618922065616099E-3</v>
      </c>
      <c r="AA385" s="5">
        <f t="shared" si="576"/>
        <v>1.2324455016616677E-2</v>
      </c>
      <c r="AB385" s="5">
        <f t="shared" si="577"/>
        <v>1.0316110803770494E-2</v>
      </c>
      <c r="AC385" s="5">
        <f t="shared" si="578"/>
        <v>4.8712089698384528E-4</v>
      </c>
      <c r="AD385" s="5">
        <f t="shared" si="579"/>
        <v>2.7329152327534738E-2</v>
      </c>
      <c r="AE385" s="5">
        <f t="shared" si="580"/>
        <v>2.2102002393690891E-2</v>
      </c>
      <c r="AF385" s="5">
        <f t="shared" si="581"/>
        <v>8.9373154343785569E-3</v>
      </c>
      <c r="AG385" s="5">
        <f t="shared" si="582"/>
        <v>2.4093022810271719E-3</v>
      </c>
      <c r="AH385" s="5">
        <f t="shared" si="583"/>
        <v>1.4884523056317262E-3</v>
      </c>
      <c r="AI385" s="5">
        <f t="shared" si="584"/>
        <v>2.4918000658563527E-3</v>
      </c>
      <c r="AJ385" s="5">
        <f t="shared" si="585"/>
        <v>2.0857462293917724E-3</v>
      </c>
      <c r="AK385" s="5">
        <f t="shared" si="586"/>
        <v>1.163907541655546E-3</v>
      </c>
      <c r="AL385" s="5">
        <f t="shared" si="587"/>
        <v>2.6380345685637553E-5</v>
      </c>
      <c r="AM385" s="5">
        <f t="shared" si="588"/>
        <v>9.1502809074754977E-3</v>
      </c>
      <c r="AN385" s="5">
        <f t="shared" si="589"/>
        <v>7.4001391662706865E-3</v>
      </c>
      <c r="AO385" s="5">
        <f t="shared" si="590"/>
        <v>2.9923704110239109E-3</v>
      </c>
      <c r="AP385" s="5">
        <f t="shared" si="591"/>
        <v>8.066767822947975E-4</v>
      </c>
      <c r="AQ385" s="5">
        <f t="shared" si="592"/>
        <v>1.6309664456049723E-4</v>
      </c>
      <c r="AR385" s="5">
        <f t="shared" si="593"/>
        <v>2.4075226357329709E-4</v>
      </c>
      <c r="AS385" s="5">
        <f t="shared" si="594"/>
        <v>4.0304046287354599E-4</v>
      </c>
      <c r="AT385" s="5">
        <f t="shared" si="595"/>
        <v>3.3736259070284266E-4</v>
      </c>
      <c r="AU385" s="5">
        <f t="shared" si="596"/>
        <v>1.8825821572070905E-4</v>
      </c>
      <c r="AV385" s="5">
        <f t="shared" si="597"/>
        <v>7.8790202506987141E-5</v>
      </c>
      <c r="AW385" s="5">
        <f t="shared" si="598"/>
        <v>9.9211430480085017E-7</v>
      </c>
      <c r="AX385" s="5">
        <f t="shared" si="599"/>
        <v>2.553062497824382E-3</v>
      </c>
      <c r="AY385" s="5">
        <f t="shared" si="600"/>
        <v>2.0647472984848003E-3</v>
      </c>
      <c r="AZ385" s="5">
        <f t="shared" si="601"/>
        <v>8.3491520678267625E-4</v>
      </c>
      <c r="BA385" s="5">
        <f t="shared" si="602"/>
        <v>2.2507464651275855E-4</v>
      </c>
      <c r="BB385" s="5">
        <f t="shared" si="603"/>
        <v>4.5506354499807304E-5</v>
      </c>
      <c r="BC385" s="5">
        <f t="shared" si="604"/>
        <v>7.3605031288843884E-6</v>
      </c>
      <c r="BD385" s="5">
        <f t="shared" si="605"/>
        <v>3.2450738817966525E-5</v>
      </c>
      <c r="BE385" s="5">
        <f t="shared" si="606"/>
        <v>5.4325390755048414E-5</v>
      </c>
      <c r="BF385" s="5">
        <f t="shared" si="607"/>
        <v>4.5472740963523564E-5</v>
      </c>
      <c r="BG385" s="5">
        <f t="shared" si="608"/>
        <v>2.5375122534742881E-5</v>
      </c>
      <c r="BH385" s="5">
        <f t="shared" si="609"/>
        <v>1.0620046702865215E-5</v>
      </c>
      <c r="BI385" s="5">
        <f t="shared" si="610"/>
        <v>3.5557784382437014E-6</v>
      </c>
      <c r="BJ385" s="8">
        <f t="shared" si="611"/>
        <v>0.57793636336149201</v>
      </c>
      <c r="BK385" s="8">
        <f t="shared" si="612"/>
        <v>0.24316962657862337</v>
      </c>
      <c r="BL385" s="8">
        <f t="shared" si="613"/>
        <v>0.17185218781082218</v>
      </c>
      <c r="BM385" s="8">
        <f t="shared" si="614"/>
        <v>0.45002913617724938</v>
      </c>
      <c r="BN385" s="8">
        <f t="shared" si="615"/>
        <v>0.54822717859606962</v>
      </c>
    </row>
    <row r="386" spans="1:66" x14ac:dyDescent="0.25">
      <c r="A386" t="s">
        <v>154</v>
      </c>
      <c r="B386" t="s">
        <v>158</v>
      </c>
      <c r="C386" t="s">
        <v>164</v>
      </c>
      <c r="D386" t="s">
        <v>493</v>
      </c>
      <c r="E386">
        <f>VLOOKUP(A386,home!$A$2:$E$405,3,FALSE)</f>
        <v>1.3192182410423501</v>
      </c>
      <c r="F386">
        <f>VLOOKUP(B386,home!$B$2:$E$405,3,FALSE)</f>
        <v>0.95</v>
      </c>
      <c r="G386">
        <f>VLOOKUP(C386,away!$B$2:$E$405,4,FALSE)</f>
        <v>1.04</v>
      </c>
      <c r="H386">
        <f>VLOOKUP(A386,away!$A$2:$E$405,3,FALSE)</f>
        <v>1.0293159609120499</v>
      </c>
      <c r="I386">
        <f>VLOOKUP(C386,away!$B$2:$E$405,3,FALSE)</f>
        <v>0.47</v>
      </c>
      <c r="J386">
        <f>VLOOKUP(B386,home!$B$2:$E$405,4,FALSE)</f>
        <v>1.0900000000000001</v>
      </c>
      <c r="K386" s="3">
        <f t="shared" si="560"/>
        <v>1.3033876221498417</v>
      </c>
      <c r="L386" s="3">
        <f t="shared" si="561"/>
        <v>0.52731856677524314</v>
      </c>
      <c r="M386" s="5">
        <f t="shared" si="562"/>
        <v>0.16030032548011008</v>
      </c>
      <c r="N386" s="5">
        <f t="shared" si="563"/>
        <v>0.20893346005736635</v>
      </c>
      <c r="O386" s="5">
        <f t="shared" si="564"/>
        <v>8.4529337885776629E-2</v>
      </c>
      <c r="P386" s="5">
        <f t="shared" si="565"/>
        <v>0.11017449270884291</v>
      </c>
      <c r="Q386" s="5">
        <f t="shared" si="566"/>
        <v>0.13616064284585486</v>
      </c>
      <c r="R386" s="5">
        <f t="shared" si="567"/>
        <v>2.2286944652193996E-2</v>
      </c>
      <c r="S386" s="5">
        <f t="shared" si="568"/>
        <v>1.8930745784975046E-2</v>
      </c>
      <c r="T386" s="5">
        <f t="shared" si="569"/>
        <v>7.1800035036671941E-2</v>
      </c>
      <c r="U386" s="5">
        <f t="shared" si="570"/>
        <v>2.9048527795208261E-2</v>
      </c>
      <c r="V386" s="5">
        <f t="shared" si="571"/>
        <v>1.4456789898120758E-3</v>
      </c>
      <c r="W386" s="5">
        <f t="shared" si="572"/>
        <v>5.915669883641754E-2</v>
      </c>
      <c r="X386" s="5">
        <f t="shared" si="573"/>
        <v>3.1194425645574387E-2</v>
      </c>
      <c r="Y386" s="5">
        <f t="shared" si="574"/>
        <v>8.2246999114005889E-3</v>
      </c>
      <c r="Z386" s="5">
        <f t="shared" si="575"/>
        <v>3.917439903931369E-3</v>
      </c>
      <c r="AA386" s="5">
        <f t="shared" si="576"/>
        <v>5.1059426813000108E-3</v>
      </c>
      <c r="AB386" s="5">
        <f t="shared" si="577"/>
        <v>3.327511245106505E-3</v>
      </c>
      <c r="AC386" s="5">
        <f t="shared" si="578"/>
        <v>6.2100992638869015E-5</v>
      </c>
      <c r="AD386" s="5">
        <f t="shared" si="579"/>
        <v>1.9276027257658142E-2</v>
      </c>
      <c r="AE386" s="5">
        <f t="shared" si="580"/>
        <v>1.0164607066628811E-2</v>
      </c>
      <c r="AF386" s="5">
        <f t="shared" si="581"/>
        <v>2.6799930151041066E-3</v>
      </c>
      <c r="AG386" s="5">
        <f t="shared" si="582"/>
        <v>4.7107002523078667E-4</v>
      </c>
      <c r="AH386" s="5">
        <f t="shared" si="583"/>
        <v>5.164346988923089E-4</v>
      </c>
      <c r="AI386" s="5">
        <f t="shared" si="584"/>
        <v>6.7311459418491594E-4</v>
      </c>
      <c r="AJ386" s="5">
        <f t="shared" si="585"/>
        <v>4.3866461517451676E-4</v>
      </c>
      <c r="AK386" s="5">
        <f t="shared" si="586"/>
        <v>1.9058334323119626E-4</v>
      </c>
      <c r="AL386" s="5">
        <f t="shared" si="587"/>
        <v>1.707281713923138E-6</v>
      </c>
      <c r="AM386" s="5">
        <f t="shared" si="588"/>
        <v>5.024827066370913E-3</v>
      </c>
      <c r="AN386" s="5">
        <f t="shared" si="589"/>
        <v>2.6496846069321589E-3</v>
      </c>
      <c r="AO386" s="5">
        <f t="shared" si="590"/>
        <v>6.9861394466694488E-4</v>
      </c>
      <c r="AP386" s="5">
        <f t="shared" si="591"/>
        <v>1.227973680103241E-4</v>
      </c>
      <c r="AQ386" s="5">
        <f t="shared" si="592"/>
        <v>1.6188333025744051E-5</v>
      </c>
      <c r="AR386" s="5">
        <f t="shared" si="593"/>
        <v>5.4465121050579331E-5</v>
      </c>
      <c r="AS386" s="5">
        <f t="shared" si="594"/>
        <v>7.0989164616217881E-5</v>
      </c>
      <c r="AT386" s="5">
        <f t="shared" si="595"/>
        <v>4.6263199233767959E-5</v>
      </c>
      <c r="AU386" s="5">
        <f t="shared" si="596"/>
        <v>2.0099627080781736E-5</v>
      </c>
      <c r="AV386" s="5">
        <f t="shared" si="597"/>
        <v>6.5494012867296682E-6</v>
      </c>
      <c r="AW386" s="5">
        <f t="shared" si="598"/>
        <v>3.2594876762171398E-8</v>
      </c>
      <c r="AX386" s="5">
        <f t="shared" si="599"/>
        <v>1.0915495669585578E-3</v>
      </c>
      <c r="AY386" s="5">
        <f t="shared" si="600"/>
        <v>5.7559435321272395E-4</v>
      </c>
      <c r="AZ386" s="5">
        <f t="shared" si="601"/>
        <v>1.5176079469002833E-4</v>
      </c>
      <c r="BA386" s="5">
        <f t="shared" si="602"/>
        <v>2.6675428249539222E-5</v>
      </c>
      <c r="BB386" s="5">
        <f t="shared" si="603"/>
        <v>3.5166121481657135E-6</v>
      </c>
      <c r="BC386" s="5">
        <f t="shared" si="604"/>
        <v>3.7087497557503069E-7</v>
      </c>
      <c r="BD386" s="5">
        <f t="shared" si="605"/>
        <v>4.7867449286052666E-6</v>
      </c>
      <c r="BE386" s="5">
        <f t="shared" si="606"/>
        <v>6.2389840903326319E-6</v>
      </c>
      <c r="BF386" s="5">
        <f t="shared" si="607"/>
        <v>4.0659073190646721E-6</v>
      </c>
      <c r="BG386" s="5">
        <f t="shared" si="608"/>
        <v>1.7664844241591138E-6</v>
      </c>
      <c r="BH386" s="5">
        <f t="shared" si="609"/>
        <v>5.7560348329237002E-7</v>
      </c>
      <c r="BI386" s="5">
        <f t="shared" si="610"/>
        <v>1.5004689107792155E-7</v>
      </c>
      <c r="BJ386" s="8">
        <f t="shared" si="611"/>
        <v>0.55842323864714827</v>
      </c>
      <c r="BK386" s="8">
        <f t="shared" si="612"/>
        <v>0.29149064559130572</v>
      </c>
      <c r="BL386" s="8">
        <f t="shared" si="613"/>
        <v>0.14633301179547295</v>
      </c>
      <c r="BM386" s="8">
        <f t="shared" si="614"/>
        <v>0.27720357054937733</v>
      </c>
      <c r="BN386" s="8">
        <f t="shared" si="615"/>
        <v>0.7223852036301448</v>
      </c>
    </row>
    <row r="387" spans="1:66" x14ac:dyDescent="0.25">
      <c r="A387" t="s">
        <v>154</v>
      </c>
      <c r="B387" t="s">
        <v>155</v>
      </c>
      <c r="C387" t="s">
        <v>165</v>
      </c>
      <c r="D387" t="s">
        <v>493</v>
      </c>
      <c r="E387">
        <f>VLOOKUP(A387,home!$A$2:$E$405,3,FALSE)</f>
        <v>1.3192182410423501</v>
      </c>
      <c r="F387">
        <f>VLOOKUP(B387,home!$B$2:$E$405,3,FALSE)</f>
        <v>1.8</v>
      </c>
      <c r="G387">
        <f>VLOOKUP(C387,away!$B$2:$E$405,4,FALSE)</f>
        <v>1.47</v>
      </c>
      <c r="H387">
        <f>VLOOKUP(A387,away!$A$2:$E$405,3,FALSE)</f>
        <v>1.0293159609120499</v>
      </c>
      <c r="I387">
        <f>VLOOKUP(C387,away!$B$2:$E$405,3,FALSE)</f>
        <v>0.76</v>
      </c>
      <c r="J387">
        <f>VLOOKUP(B387,home!$B$2:$E$405,4,FALSE)</f>
        <v>0.97</v>
      </c>
      <c r="K387" s="3">
        <f t="shared" si="560"/>
        <v>3.4906514657980581</v>
      </c>
      <c r="L387" s="3">
        <f t="shared" si="561"/>
        <v>0.75881172638436312</v>
      </c>
      <c r="M387" s="5">
        <f t="shared" si="562"/>
        <v>1.427189311685078E-2</v>
      </c>
      <c r="N387" s="5">
        <f t="shared" si="563"/>
        <v>4.9818204628048382E-2</v>
      </c>
      <c r="O387" s="5">
        <f t="shared" si="564"/>
        <v>1.0829679854770648E-2</v>
      </c>
      <c r="P387" s="5">
        <f t="shared" si="565"/>
        <v>3.780263785917886E-2</v>
      </c>
      <c r="Q387" s="5">
        <f t="shared" si="566"/>
        <v>8.6948994504162366E-2</v>
      </c>
      <c r="R387" s="5">
        <f t="shared" si="567"/>
        <v>4.1088440333942374E-3</v>
      </c>
      <c r="S387" s="5">
        <f t="shared" si="568"/>
        <v>2.5032408409522085E-2</v>
      </c>
      <c r="T387" s="5">
        <f t="shared" si="569"/>
        <v>6.5977916627087935E-2</v>
      </c>
      <c r="U387" s="5">
        <f t="shared" si="570"/>
        <v>1.4342542447903199E-2</v>
      </c>
      <c r="V387" s="5">
        <f t="shared" si="571"/>
        <v>7.3671692566991019E-3</v>
      </c>
      <c r="W387" s="5">
        <f t="shared" si="572"/>
        <v>0.10116954503854056</v>
      </c>
      <c r="X387" s="5">
        <f t="shared" si="573"/>
        <v>7.6768637128215536E-2</v>
      </c>
      <c r="Y387" s="5">
        <f t="shared" si="574"/>
        <v>2.9126471035717975E-2</v>
      </c>
      <c r="Z387" s="5">
        <f t="shared" si="575"/>
        <v>1.0392796781413239E-3</v>
      </c>
      <c r="AA387" s="5">
        <f t="shared" si="576"/>
        <v>3.6277631318781451E-3</v>
      </c>
      <c r="AB387" s="5">
        <f t="shared" si="577"/>
        <v>6.3316283469293019E-3</v>
      </c>
      <c r="AC387" s="5">
        <f t="shared" si="578"/>
        <v>1.2196105887025328E-3</v>
      </c>
      <c r="AD387" s="5">
        <f t="shared" si="579"/>
        <v>8.8286905170726057E-2</v>
      </c>
      <c r="AE387" s="5">
        <f t="shared" si="580"/>
        <v>6.6993138929731189E-2</v>
      </c>
      <c r="AF387" s="5">
        <f t="shared" si="581"/>
        <v>2.5417589703588404E-2</v>
      </c>
      <c r="AG387" s="5">
        <f t="shared" si="582"/>
        <v>6.4290550411697771E-3</v>
      </c>
      <c r="AH387" s="5">
        <f t="shared" si="583"/>
        <v>1.9715440169165076E-4</v>
      </c>
      <c r="AI387" s="5">
        <f t="shared" si="584"/>
        <v>6.8819730125349978E-4</v>
      </c>
      <c r="AJ387" s="5">
        <f t="shared" si="585"/>
        <v>1.2011284591893986E-3</v>
      </c>
      <c r="AK387" s="5">
        <f t="shared" si="586"/>
        <v>1.3975736055604124E-3</v>
      </c>
      <c r="AL387" s="5">
        <f t="shared" si="587"/>
        <v>1.2921760844609005E-4</v>
      </c>
      <c r="AM387" s="5">
        <f t="shared" si="588"/>
        <v>6.1635762988993807E-2</v>
      </c>
      <c r="AN387" s="5">
        <f t="shared" si="589"/>
        <v>4.6769939720695819E-2</v>
      </c>
      <c r="AO387" s="5">
        <f t="shared" si="590"/>
        <v>1.7744789351176897E-2</v>
      </c>
      <c r="AP387" s="5">
        <f t="shared" si="591"/>
        <v>4.4883180806311344E-3</v>
      </c>
      <c r="AQ387" s="5">
        <f t="shared" si="592"/>
        <v>8.5144709783146555E-4</v>
      </c>
      <c r="AR387" s="5">
        <f t="shared" si="593"/>
        <v>2.9920614382383555E-5</v>
      </c>
      <c r="AS387" s="5">
        <f t="shared" si="594"/>
        <v>1.044424364514456E-4</v>
      </c>
      <c r="AT387" s="5">
        <f t="shared" si="595"/>
        <v>1.8228607194537957E-4</v>
      </c>
      <c r="AU387" s="5">
        <f t="shared" si="596"/>
        <v>2.1209904807690321E-4</v>
      </c>
      <c r="AV387" s="5">
        <f t="shared" si="597"/>
        <v>1.8509096326600372E-4</v>
      </c>
      <c r="AW387" s="5">
        <f t="shared" si="598"/>
        <v>9.5073551932591593E-6</v>
      </c>
      <c r="AX387" s="5">
        <f t="shared" si="599"/>
        <v>3.5858161070518826E-2</v>
      </c>
      <c r="AY387" s="5">
        <f t="shared" si="600"/>
        <v>2.7209593106888953E-2</v>
      </c>
      <c r="AZ387" s="5">
        <f t="shared" si="601"/>
        <v>1.0323479159827237E-2</v>
      </c>
      <c r="BA387" s="5">
        <f t="shared" si="602"/>
        <v>2.6111923478538334E-3</v>
      </c>
      <c r="BB387" s="5">
        <f t="shared" si="603"/>
        <v>4.9535084334915134E-4</v>
      </c>
      <c r="BC387" s="5">
        <f t="shared" si="604"/>
        <v>7.5175605721543979E-5</v>
      </c>
      <c r="BD387" s="5">
        <f t="shared" si="605"/>
        <v>3.784018842329542E-6</v>
      </c>
      <c r="BE387" s="5">
        <f t="shared" si="606"/>
        <v>1.3208690918585085E-5</v>
      </c>
      <c r="BF387" s="5">
        <f t="shared" si="607"/>
        <v>2.3053468158116268E-5</v>
      </c>
      <c r="BG387" s="5">
        <f t="shared" si="608"/>
        <v>2.6823874139285804E-5</v>
      </c>
      <c r="BH387" s="5">
        <f t="shared" si="609"/>
        <v>2.3408198895670154E-5</v>
      </c>
      <c r="BI387" s="5">
        <f t="shared" si="610"/>
        <v>1.6341972757372698E-5</v>
      </c>
      <c r="BJ387" s="8">
        <f t="shared" si="611"/>
        <v>0.80499966718047666</v>
      </c>
      <c r="BK387" s="8">
        <f t="shared" si="612"/>
        <v>0.1130325299462884</v>
      </c>
      <c r="BL387" s="8">
        <f t="shared" si="613"/>
        <v>4.3544970940403972E-2</v>
      </c>
      <c r="BM387" s="8">
        <f t="shared" si="614"/>
        <v>0.73163610799720946</v>
      </c>
      <c r="BN387" s="8">
        <f t="shared" si="615"/>
        <v>0.20378025399640526</v>
      </c>
    </row>
    <row r="388" spans="1:66" x14ac:dyDescent="0.25">
      <c r="A388" t="s">
        <v>154</v>
      </c>
      <c r="B388" t="s">
        <v>157</v>
      </c>
      <c r="C388" t="s">
        <v>170</v>
      </c>
      <c r="D388" t="s">
        <v>493</v>
      </c>
      <c r="E388">
        <f>VLOOKUP(A388,home!$A$2:$E$405,3,FALSE)</f>
        <v>1.3192182410423501</v>
      </c>
      <c r="F388">
        <f>VLOOKUP(B388,home!$B$2:$E$405,3,FALSE)</f>
        <v>1.23</v>
      </c>
      <c r="G388">
        <f>VLOOKUP(C388,away!$B$2:$E$405,4,FALSE)</f>
        <v>0.95</v>
      </c>
      <c r="H388">
        <f>VLOOKUP(A388,away!$A$2:$E$405,3,FALSE)</f>
        <v>1.0293159609120499</v>
      </c>
      <c r="I388">
        <f>VLOOKUP(C388,away!$B$2:$E$405,3,FALSE)</f>
        <v>0.99</v>
      </c>
      <c r="J388">
        <f>VLOOKUP(B388,home!$B$2:$E$405,4,FALSE)</f>
        <v>0.85</v>
      </c>
      <c r="K388" s="3">
        <f t="shared" si="560"/>
        <v>1.5415065146579858</v>
      </c>
      <c r="L388" s="3">
        <f t="shared" si="561"/>
        <v>0.86616938110748998</v>
      </c>
      <c r="M388" s="5">
        <f t="shared" si="562"/>
        <v>9.0024277433596839E-2</v>
      </c>
      <c r="N388" s="5">
        <f t="shared" si="563"/>
        <v>0.13877301014126742</v>
      </c>
      <c r="O388" s="5">
        <f t="shared" si="564"/>
        <v>7.7976272669307539E-2</v>
      </c>
      <c r="P388" s="5">
        <f t="shared" si="565"/>
        <v>0.120200932308485</v>
      </c>
      <c r="Q388" s="5">
        <f t="shared" si="566"/>
        <v>0.10695974959573123</v>
      </c>
      <c r="R388" s="5">
        <f t="shared" si="567"/>
        <v>3.3770329919521495E-2</v>
      </c>
      <c r="S388" s="5">
        <f t="shared" si="568"/>
        <v>4.0123243806333912E-2</v>
      </c>
      <c r="T388" s="5">
        <f t="shared" si="569"/>
        <v>9.2645260110746613E-2</v>
      </c>
      <c r="U388" s="5">
        <f t="shared" si="570"/>
        <v>5.2057183573091879E-2</v>
      </c>
      <c r="V388" s="5">
        <f t="shared" si="571"/>
        <v>5.9525317321200612E-3</v>
      </c>
      <c r="W388" s="5">
        <f t="shared" si="572"/>
        <v>5.4959716936002205E-2</v>
      </c>
      <c r="X388" s="5">
        <f t="shared" si="573"/>
        <v>4.7604424004299858E-2</v>
      </c>
      <c r="Y388" s="5">
        <f t="shared" si="574"/>
        <v>2.0616747238891474E-2</v>
      </c>
      <c r="Z388" s="5">
        <f t="shared" si="575"/>
        <v>9.7502752553958964E-3</v>
      </c>
      <c r="AA388" s="5">
        <f t="shared" si="576"/>
        <v>1.503011282590133E-2</v>
      </c>
      <c r="AB388" s="5">
        <f t="shared" si="577"/>
        <v>1.1584508418585727E-2</v>
      </c>
      <c r="AC388" s="5">
        <f t="shared" si="578"/>
        <v>4.9674090992040678E-4</v>
      </c>
      <c r="AD388" s="5">
        <f t="shared" si="579"/>
        <v>2.1180190425151561E-2</v>
      </c>
      <c r="AE388" s="5">
        <f t="shared" si="580"/>
        <v>1.834563243229231E-2</v>
      </c>
      <c r="AF388" s="5">
        <f t="shared" si="581"/>
        <v>7.9452125449520627E-3</v>
      </c>
      <c r="AG388" s="5">
        <f t="shared" si="582"/>
        <v>2.293966610942865E-3</v>
      </c>
      <c r="AH388" s="5">
        <f t="shared" si="583"/>
        <v>2.1113474708984842E-3</v>
      </c>
      <c r="AI388" s="5">
        <f t="shared" si="584"/>
        <v>3.2546558810966752E-3</v>
      </c>
      <c r="AJ388" s="5">
        <f t="shared" si="585"/>
        <v>2.508536621840226E-3</v>
      </c>
      <c r="AK388" s="5">
        <f t="shared" si="586"/>
        <v>1.2889751816082819E-3</v>
      </c>
      <c r="AL388" s="5">
        <f t="shared" si="587"/>
        <v>2.6530052643739389E-5</v>
      </c>
      <c r="AM388" s="5">
        <f t="shared" si="588"/>
        <v>6.5298803044135656E-3</v>
      </c>
      <c r="AN388" s="5">
        <f t="shared" si="589"/>
        <v>5.6559823819798856E-3</v>
      </c>
      <c r="AO388" s="5">
        <f t="shared" si="590"/>
        <v>2.4495193796771923E-3</v>
      </c>
      <c r="AP388" s="5">
        <f t="shared" si="591"/>
        <v>7.0723289503526554E-4</v>
      </c>
      <c r="AQ388" s="5">
        <f t="shared" si="592"/>
        <v>1.5314586974788858E-4</v>
      </c>
      <c r="AR388" s="5">
        <f t="shared" si="593"/>
        <v>3.6575690643420093E-4</v>
      </c>
      <c r="AS388" s="5">
        <f t="shared" si="594"/>
        <v>5.63816654049472E-4</v>
      </c>
      <c r="AT388" s="5">
        <f t="shared" si="595"/>
        <v>4.3456352264496459E-4</v>
      </c>
      <c r="AU388" s="5">
        <f t="shared" si="596"/>
        <v>2.2329416706331207E-4</v>
      </c>
      <c r="AV388" s="5">
        <f t="shared" si="597"/>
        <v>8.6052353303306053E-5</v>
      </c>
      <c r="AW388" s="5">
        <f t="shared" si="598"/>
        <v>9.8397440757110862E-7</v>
      </c>
      <c r="AX388" s="5">
        <f t="shared" si="599"/>
        <v>1.6776421715317298E-3</v>
      </c>
      <c r="AY388" s="5">
        <f t="shared" si="600"/>
        <v>1.4531222814354637E-3</v>
      </c>
      <c r="AZ388" s="5">
        <f t="shared" si="601"/>
        <v>6.293250135922298E-4</v>
      </c>
      <c r="BA388" s="5">
        <f t="shared" si="602"/>
        <v>1.8170068584621483E-4</v>
      </c>
      <c r="BB388" s="5">
        <f t="shared" si="603"/>
        <v>3.9345892651555582E-5</v>
      </c>
      <c r="BC388" s="5">
        <f t="shared" si="604"/>
        <v>6.8160414974239295E-6</v>
      </c>
      <c r="BD388" s="5">
        <f t="shared" si="605"/>
        <v>5.2801238880316967E-5</v>
      </c>
      <c r="BE388" s="5">
        <f t="shared" si="606"/>
        <v>8.1393453716021132E-5</v>
      </c>
      <c r="BF388" s="5">
        <f t="shared" si="607"/>
        <v>6.2734269576879915E-5</v>
      </c>
      <c r="BG388" s="5">
        <f t="shared" si="608"/>
        <v>3.2235095081690235E-5</v>
      </c>
      <c r="BH388" s="5">
        <f t="shared" si="609"/>
        <v>1.2422652267261274E-5</v>
      </c>
      <c r="BI388" s="5">
        <f t="shared" si="610"/>
        <v>3.8299198798628108E-6</v>
      </c>
      <c r="BJ388" s="8">
        <f t="shared" si="611"/>
        <v>0.53080762295768602</v>
      </c>
      <c r="BK388" s="8">
        <f t="shared" si="612"/>
        <v>0.25827737852453542</v>
      </c>
      <c r="BL388" s="8">
        <f t="shared" si="613"/>
        <v>0.20150082279474887</v>
      </c>
      <c r="BM388" s="8">
        <f t="shared" si="614"/>
        <v>0.43117938915742887</v>
      </c>
      <c r="BN388" s="8">
        <f t="shared" si="615"/>
        <v>0.56770457206790947</v>
      </c>
    </row>
    <row r="389" spans="1:66" x14ac:dyDescent="0.25">
      <c r="A389" t="s">
        <v>24</v>
      </c>
      <c r="B389" t="s">
        <v>290</v>
      </c>
      <c r="C389" t="s">
        <v>181</v>
      </c>
      <c r="D389" t="s">
        <v>493</v>
      </c>
      <c r="E389">
        <f>VLOOKUP(A389,home!$A$2:$E$405,3,FALSE)</f>
        <v>1.59861591695502</v>
      </c>
      <c r="F389">
        <f>VLOOKUP(B389,home!$B$2:$E$405,3,FALSE)</f>
        <v>1.03</v>
      </c>
      <c r="G389">
        <f>VLOOKUP(C389,away!$B$2:$E$405,4,FALSE)</f>
        <v>0.75</v>
      </c>
      <c r="H389">
        <f>VLOOKUP(A389,away!$A$2:$E$405,3,FALSE)</f>
        <v>1.4152249134948101</v>
      </c>
      <c r="I389">
        <f>VLOOKUP(C389,away!$B$2:$E$405,3,FALSE)</f>
        <v>0.83</v>
      </c>
      <c r="J389">
        <f>VLOOKUP(B389,home!$B$2:$E$405,4,FALSE)</f>
        <v>1.1100000000000001</v>
      </c>
      <c r="K389" s="3">
        <f t="shared" si="560"/>
        <v>1.2349307958477529</v>
      </c>
      <c r="L389" s="3">
        <f t="shared" si="561"/>
        <v>1.3038467128027686</v>
      </c>
      <c r="M389" s="5">
        <f t="shared" si="562"/>
        <v>7.8962872238535334E-2</v>
      </c>
      <c r="N389" s="5">
        <f t="shared" si="563"/>
        <v>9.7513682655958847E-2</v>
      </c>
      <c r="O389" s="5">
        <f t="shared" si="564"/>
        <v>0.10295548140167929</v>
      </c>
      <c r="P389" s="5">
        <f t="shared" si="565"/>
        <v>0.12714289458426431</v>
      </c>
      <c r="Q389" s="5">
        <f t="shared" si="566"/>
        <v>6.0211324864184256E-2</v>
      </c>
      <c r="R389" s="5">
        <f t="shared" si="567"/>
        <v>6.7119082995303059E-2</v>
      </c>
      <c r="S389" s="5">
        <f t="shared" si="568"/>
        <v>5.1180115366220115E-2</v>
      </c>
      <c r="T389" s="5">
        <f t="shared" si="569"/>
        <v>7.8506337997666251E-2</v>
      </c>
      <c r="U389" s="5">
        <f t="shared" si="570"/>
        <v>8.288742257996097E-2</v>
      </c>
      <c r="V389" s="5">
        <f t="shared" si="571"/>
        <v>9.1564664482941989E-3</v>
      </c>
      <c r="W389" s="5">
        <f t="shared" si="572"/>
        <v>2.478560644452488E-2</v>
      </c>
      <c r="X389" s="5">
        <f t="shared" si="573"/>
        <v>3.2316631487516886E-2</v>
      </c>
      <c r="Y389" s="5">
        <f t="shared" si="574"/>
        <v>2.1067966866928668E-2</v>
      </c>
      <c r="Z389" s="5">
        <f t="shared" si="575"/>
        <v>2.9170998576587372E-2</v>
      </c>
      <c r="AA389" s="5">
        <f t="shared" si="576"/>
        <v>3.6024164487858709E-2</v>
      </c>
      <c r="AB389" s="5">
        <f t="shared" si="577"/>
        <v>2.2243675060370859E-2</v>
      </c>
      <c r="AC389" s="5">
        <f t="shared" si="578"/>
        <v>9.2146126353139489E-4</v>
      </c>
      <c r="AD389" s="5">
        <f t="shared" si="579"/>
        <v>7.6521271730265791E-3</v>
      </c>
      <c r="AE389" s="5">
        <f t="shared" si="580"/>
        <v>9.977200860499448E-3</v>
      </c>
      <c r="AF389" s="5">
        <f t="shared" si="581"/>
        <v>6.5043702724675795E-3</v>
      </c>
      <c r="AG389" s="5">
        <f t="shared" si="582"/>
        <v>2.8269005995363015E-3</v>
      </c>
      <c r="AH389" s="5">
        <f t="shared" si="583"/>
        <v>9.5086276508144149E-3</v>
      </c>
      <c r="AI389" s="5">
        <f t="shared" si="584"/>
        <v>1.1742497112240192E-2</v>
      </c>
      <c r="AJ389" s="5">
        <f t="shared" si="585"/>
        <v>7.2505856520293623E-3</v>
      </c>
      <c r="AK389" s="5">
        <f t="shared" si="586"/>
        <v>2.984657169874306E-3</v>
      </c>
      <c r="AL389" s="5">
        <f t="shared" si="587"/>
        <v>5.9348019630663897E-5</v>
      </c>
      <c r="AM389" s="5">
        <f t="shared" si="588"/>
        <v>1.8899694999427825E-3</v>
      </c>
      <c r="AN389" s="5">
        <f t="shared" si="589"/>
        <v>2.4642305197978896E-3</v>
      </c>
      <c r="AO389" s="5">
        <f t="shared" si="590"/>
        <v>1.6064894314133679E-3</v>
      </c>
      <c r="AP389" s="5">
        <f t="shared" si="591"/>
        <v>6.9820532143356968E-4</v>
      </c>
      <c r="AQ389" s="5">
        <f t="shared" si="592"/>
        <v>2.2758817830313992E-4</v>
      </c>
      <c r="AR389" s="5">
        <f t="shared" si="593"/>
        <v>2.4795585811559786E-3</v>
      </c>
      <c r="AS389" s="5">
        <f t="shared" si="594"/>
        <v>3.062083251978077E-3</v>
      </c>
      <c r="AT389" s="5">
        <f t="shared" si="595"/>
        <v>1.8907304536586813E-3</v>
      </c>
      <c r="AU389" s="5">
        <f t="shared" si="596"/>
        <v>7.78307087956766E-4</v>
      </c>
      <c r="AV389" s="5">
        <f t="shared" si="597"/>
        <v>2.402888478860991E-4</v>
      </c>
      <c r="AW389" s="5">
        <f t="shared" si="598"/>
        <v>2.654439847548421E-6</v>
      </c>
      <c r="AX389" s="5">
        <f t="shared" si="599"/>
        <v>3.8899692311538726E-4</v>
      </c>
      <c r="AY389" s="5">
        <f t="shared" si="600"/>
        <v>5.0719235949438896E-4</v>
      </c>
      <c r="AZ389" s="5">
        <f t="shared" si="601"/>
        <v>3.3065054534271959E-4</v>
      </c>
      <c r="BA389" s="5">
        <f t="shared" si="602"/>
        <v>1.4370587554384927E-4</v>
      </c>
      <c r="BB389" s="5">
        <f t="shared" si="603"/>
        <v>4.6842608359572879E-5</v>
      </c>
      <c r="BC389" s="5">
        <f t="shared" si="604"/>
        <v>1.2215116185747324E-5</v>
      </c>
      <c r="BD389" s="5">
        <f t="shared" si="605"/>
        <v>5.3882738420701936E-4</v>
      </c>
      <c r="BE389" s="5">
        <f t="shared" si="606"/>
        <v>6.6541453040333727E-4</v>
      </c>
      <c r="BF389" s="5">
        <f t="shared" si="607"/>
        <v>4.1087044779982611E-4</v>
      </c>
      <c r="BG389" s="5">
        <f t="shared" si="608"/>
        <v>1.6913218969725395E-4</v>
      </c>
      <c r="BH389" s="5">
        <f t="shared" si="609"/>
        <v>5.2216637406575752E-5</v>
      </c>
      <c r="BI389" s="5">
        <f t="shared" si="610"/>
        <v>1.2896786717799206E-5</v>
      </c>
      <c r="BJ389" s="8">
        <f t="shared" si="611"/>
        <v>0.34967823560124217</v>
      </c>
      <c r="BK389" s="8">
        <f t="shared" si="612"/>
        <v>0.26793035027997036</v>
      </c>
      <c r="BL389" s="8">
        <f t="shared" si="613"/>
        <v>0.35301652030899855</v>
      </c>
      <c r="BM389" s="8">
        <f t="shared" si="614"/>
        <v>0.46538622810722657</v>
      </c>
      <c r="BN389" s="8">
        <f t="shared" si="615"/>
        <v>0.53390533873992507</v>
      </c>
    </row>
    <row r="390" spans="1:66" x14ac:dyDescent="0.25">
      <c r="A390" t="s">
        <v>24</v>
      </c>
      <c r="B390" t="s">
        <v>289</v>
      </c>
      <c r="C390" t="s">
        <v>287</v>
      </c>
      <c r="D390" t="s">
        <v>493</v>
      </c>
      <c r="E390">
        <f>VLOOKUP(A390,home!$A$2:$E$405,3,FALSE)</f>
        <v>1.59861591695502</v>
      </c>
      <c r="F390">
        <f>VLOOKUP(B390,home!$B$2:$E$405,3,FALSE)</f>
        <v>0.63</v>
      </c>
      <c r="G390">
        <f>VLOOKUP(C390,away!$B$2:$E$405,4,FALSE)</f>
        <v>1.21</v>
      </c>
      <c r="H390">
        <f>VLOOKUP(A390,away!$A$2:$E$405,3,FALSE)</f>
        <v>1.4152249134948101</v>
      </c>
      <c r="I390">
        <f>VLOOKUP(C390,away!$B$2:$E$405,3,FALSE)</f>
        <v>0.71</v>
      </c>
      <c r="J390">
        <f>VLOOKUP(B390,home!$B$2:$E$405,4,FALSE)</f>
        <v>1.41</v>
      </c>
      <c r="K390" s="3">
        <f t="shared" si="560"/>
        <v>1.2186249134948117</v>
      </c>
      <c r="L390" s="3">
        <f t="shared" si="561"/>
        <v>1.4167816608996542</v>
      </c>
      <c r="M390" s="5">
        <f t="shared" si="562"/>
        <v>7.1689816238899529E-2</v>
      </c>
      <c r="N390" s="5">
        <f t="shared" si="563"/>
        <v>8.7362996112587868E-2</v>
      </c>
      <c r="O390" s="5">
        <f t="shared" si="564"/>
        <v>0.10156881692053905</v>
      </c>
      <c r="P390" s="5">
        <f t="shared" si="565"/>
        <v>0.12377429073356228</v>
      </c>
      <c r="Q390" s="5">
        <f t="shared" si="566"/>
        <v>5.3231361790175E-2</v>
      </c>
      <c r="R390" s="5">
        <f t="shared" si="567"/>
        <v>7.1950418566147131E-2</v>
      </c>
      <c r="S390" s="5">
        <f t="shared" si="568"/>
        <v>5.3424865100587339E-2</v>
      </c>
      <c r="T390" s="5">
        <f t="shared" si="569"/>
        <v>7.5417217169034531E-2</v>
      </c>
      <c r="U390" s="5">
        <f t="shared" si="570"/>
        <v>8.768057260108654E-2</v>
      </c>
      <c r="V390" s="5">
        <f t="shared" si="571"/>
        <v>1.0248820903849773E-2</v>
      </c>
      <c r="W390" s="5">
        <f t="shared" si="572"/>
        <v>2.1623021218920999E-2</v>
      </c>
      <c r="X390" s="5">
        <f t="shared" si="573"/>
        <v>3.0635099916211356E-2</v>
      </c>
      <c r="Y390" s="5">
        <f t="shared" si="574"/>
        <v>2.1701623870558396E-2</v>
      </c>
      <c r="Z390" s="5">
        <f t="shared" si="575"/>
        <v>3.3979344506190431E-2</v>
      </c>
      <c r="AA390" s="5">
        <f t="shared" si="576"/>
        <v>4.1408075759466714E-2</v>
      </c>
      <c r="AB390" s="5">
        <f t="shared" si="577"/>
        <v>2.5230456370183379E-2</v>
      </c>
      <c r="AC390" s="5">
        <f t="shared" si="578"/>
        <v>1.1059281192063093E-3</v>
      </c>
      <c r="AD390" s="5">
        <f t="shared" si="579"/>
        <v>6.5875880906010294E-3</v>
      </c>
      <c r="AE390" s="5">
        <f t="shared" si="580"/>
        <v>9.3331739963245074E-3</v>
      </c>
      <c r="AF390" s="5">
        <f t="shared" si="581"/>
        <v>6.6115348779890518E-3</v>
      </c>
      <c r="AG390" s="5">
        <f t="shared" si="582"/>
        <v>3.1223671218444417E-3</v>
      </c>
      <c r="AH390" s="5">
        <f t="shared" si="583"/>
        <v>1.2035328036440494E-2</v>
      </c>
      <c r="AI390" s="5">
        <f t="shared" si="584"/>
        <v>1.4666550587288978E-2</v>
      </c>
      <c r="AJ390" s="5">
        <f t="shared" si="585"/>
        <v>8.9365119703511582E-3</v>
      </c>
      <c r="AK390" s="5">
        <f t="shared" si="586"/>
        <v>3.630085375604841E-3</v>
      </c>
      <c r="AL390" s="5">
        <f t="shared" si="587"/>
        <v>7.6376520816237212E-5</v>
      </c>
      <c r="AM390" s="5">
        <f t="shared" si="588"/>
        <v>1.6055597934096239E-3</v>
      </c>
      <c r="AN390" s="5">
        <f t="shared" si="589"/>
        <v>2.2747276707805928E-3</v>
      </c>
      <c r="AO390" s="5">
        <f t="shared" si="590"/>
        <v>1.6113962237514652E-3</v>
      </c>
      <c r="AP390" s="5">
        <f t="shared" si="591"/>
        <v>7.6099887275134432E-4</v>
      </c>
      <c r="AQ390" s="5">
        <f t="shared" si="592"/>
        <v>2.6954231171985327E-4</v>
      </c>
      <c r="AR390" s="5">
        <f t="shared" si="593"/>
        <v>3.4102864089880676E-3</v>
      </c>
      <c r="AS390" s="5">
        <f t="shared" si="594"/>
        <v>4.1558599801456153E-3</v>
      </c>
      <c r="AT390" s="5">
        <f t="shared" si="595"/>
        <v>2.5322172544007511E-3</v>
      </c>
      <c r="AU390" s="5">
        <f t="shared" si="596"/>
        <v>1.0286076775313944E-3</v>
      </c>
      <c r="AV390" s="5">
        <f t="shared" si="597"/>
        <v>3.1337173551294911E-4</v>
      </c>
      <c r="AW390" s="5">
        <f t="shared" si="598"/>
        <v>3.66294459345375E-6</v>
      </c>
      <c r="AX390" s="5">
        <f t="shared" si="599"/>
        <v>3.2609586072575812E-4</v>
      </c>
      <c r="AY390" s="5">
        <f t="shared" si="600"/>
        <v>4.6200663517154188E-4</v>
      </c>
      <c r="AZ390" s="5">
        <f t="shared" si="601"/>
        <v>3.272812639624989E-4</v>
      </c>
      <c r="BA390" s="5">
        <f t="shared" si="602"/>
        <v>1.5456203091270918E-4</v>
      </c>
      <c r="BB390" s="5">
        <f t="shared" si="603"/>
        <v>5.4745162717132904E-5</v>
      </c>
      <c r="BC390" s="5">
        <f t="shared" si="604"/>
        <v>1.5512388512120275E-5</v>
      </c>
      <c r="BD390" s="5">
        <f t="shared" si="605"/>
        <v>8.052718737782727E-4</v>
      </c>
      <c r="BE390" s="5">
        <f t="shared" si="606"/>
        <v>9.8132436752285243E-4</v>
      </c>
      <c r="BF390" s="5">
        <f t="shared" si="607"/>
        <v>5.9793316124144363E-4</v>
      </c>
      <c r="BG390" s="5">
        <f t="shared" si="608"/>
        <v>2.428854156311777E-4</v>
      </c>
      <c r="BH390" s="5">
        <f t="shared" si="609"/>
        <v>7.3996554653173936E-5</v>
      </c>
      <c r="BI390" s="5">
        <f t="shared" si="610"/>
        <v>1.8034809002627612E-5</v>
      </c>
      <c r="BJ390" s="8">
        <f t="shared" si="611"/>
        <v>0.32348841237866166</v>
      </c>
      <c r="BK390" s="8">
        <f t="shared" si="612"/>
        <v>0.26078210425209297</v>
      </c>
      <c r="BL390" s="8">
        <f t="shared" si="613"/>
        <v>0.38126660542551655</v>
      </c>
      <c r="BM390" s="8">
        <f t="shared" si="614"/>
        <v>0.4894804225099727</v>
      </c>
      <c r="BN390" s="8">
        <f t="shared" si="615"/>
        <v>0.50957770036191086</v>
      </c>
    </row>
    <row r="391" spans="1:66" x14ac:dyDescent="0.25">
      <c r="A391" t="s">
        <v>24</v>
      </c>
      <c r="B391" t="s">
        <v>293</v>
      </c>
      <c r="C391" t="s">
        <v>185</v>
      </c>
      <c r="D391" t="s">
        <v>493</v>
      </c>
      <c r="E391">
        <f>VLOOKUP(A391,home!$A$2:$E$405,3,FALSE)</f>
        <v>1.59861591695502</v>
      </c>
      <c r="F391">
        <f>VLOOKUP(B391,home!$B$2:$E$405,3,FALSE)</f>
        <v>0.88</v>
      </c>
      <c r="G391">
        <f>VLOOKUP(C391,away!$B$2:$E$405,4,FALSE)</f>
        <v>1.08</v>
      </c>
      <c r="H391">
        <f>VLOOKUP(A391,away!$A$2:$E$405,3,FALSE)</f>
        <v>1.4152249134948101</v>
      </c>
      <c r="I391">
        <f>VLOOKUP(C391,away!$B$2:$E$405,3,FALSE)</f>
        <v>0.83</v>
      </c>
      <c r="J391">
        <f>VLOOKUP(B391,home!$B$2:$E$405,4,FALSE)</f>
        <v>1.04</v>
      </c>
      <c r="K391" s="3">
        <f t="shared" si="560"/>
        <v>1.519324567474051</v>
      </c>
      <c r="L391" s="3">
        <f t="shared" si="561"/>
        <v>1.2216221453287199</v>
      </c>
      <c r="M391" s="5">
        <f t="shared" si="562"/>
        <v>6.450924624603134E-2</v>
      </c>
      <c r="N391" s="5">
        <f t="shared" si="563"/>
        <v>9.8010482650828623E-2</v>
      </c>
      <c r="O391" s="5">
        <f t="shared" si="564"/>
        <v>7.8805923792615487E-2</v>
      </c>
      <c r="P391" s="5">
        <f t="shared" si="565"/>
        <v>0.11973177608060855</v>
      </c>
      <c r="Q391" s="5">
        <f t="shared" si="566"/>
        <v>7.4454867080696596E-2</v>
      </c>
      <c r="R391" s="5">
        <f t="shared" si="567"/>
        <v>4.8135530844073286E-2</v>
      </c>
      <c r="S391" s="5">
        <f t="shared" si="568"/>
        <v>5.5556757510164416E-2</v>
      </c>
      <c r="T391" s="5">
        <f t="shared" si="569"/>
        <v>9.0955714453285263E-2</v>
      </c>
      <c r="U391" s="5">
        <f t="shared" si="570"/>
        <v>7.3133494579805489E-2</v>
      </c>
      <c r="V391" s="5">
        <f t="shared" si="571"/>
        <v>1.1457288230524013E-2</v>
      </c>
      <c r="W391" s="5">
        <f t="shared" si="572"/>
        <v>3.7707036241239111E-2</v>
      </c>
      <c r="X391" s="5">
        <f t="shared" si="573"/>
        <v>4.6063750507010316E-2</v>
      </c>
      <c r="Y391" s="5">
        <f t="shared" si="574"/>
        <v>2.8136248858130434E-2</v>
      </c>
      <c r="Z391" s="5">
        <f t="shared" si="575"/>
        <v>1.9601143485424518E-2</v>
      </c>
      <c r="AA391" s="5">
        <f t="shared" si="576"/>
        <v>2.9780498847989421E-2</v>
      </c>
      <c r="AB391" s="5">
        <f t="shared" si="577"/>
        <v>2.2623121765691499E-2</v>
      </c>
      <c r="AC391" s="5">
        <f t="shared" si="578"/>
        <v>1.3290744629035334E-3</v>
      </c>
      <c r="AD391" s="5">
        <f t="shared" si="579"/>
        <v>1.4322306631987247E-2</v>
      </c>
      <c r="AE391" s="5">
        <f t="shared" si="580"/>
        <v>1.7496446953824015E-2</v>
      </c>
      <c r="AF391" s="5">
        <f t="shared" si="581"/>
        <v>1.0687023531680323E-2</v>
      </c>
      <c r="AG391" s="5">
        <f t="shared" si="582"/>
        <v>4.351834871316608E-3</v>
      </c>
      <c r="AH391" s="5">
        <f t="shared" si="583"/>
        <v>5.9862977388900956E-3</v>
      </c>
      <c r="AI391" s="5">
        <f t="shared" si="584"/>
        <v>9.0951292229100849E-3</v>
      </c>
      <c r="AJ391" s="5">
        <f t="shared" si="585"/>
        <v>6.9092266363592336E-3</v>
      </c>
      <c r="AK391" s="5">
        <f t="shared" si="586"/>
        <v>3.4991192569555621E-3</v>
      </c>
      <c r="AL391" s="5">
        <f t="shared" si="587"/>
        <v>9.8672643223829837E-5</v>
      </c>
      <c r="AM391" s="5">
        <f t="shared" si="588"/>
        <v>4.3520464657749499E-3</v>
      </c>
      <c r="AN391" s="5">
        <f t="shared" si="589"/>
        <v>5.3165563400902676E-3</v>
      </c>
      <c r="AO391" s="5">
        <f t="shared" si="590"/>
        <v>3.2474114809710412E-3</v>
      </c>
      <c r="AP391" s="5">
        <f t="shared" si="591"/>
        <v>1.3223699267163192E-3</v>
      </c>
      <c r="AQ391" s="5">
        <f t="shared" si="592"/>
        <v>4.0385909669834335E-4</v>
      </c>
      <c r="AR391" s="5">
        <f t="shared" si="593"/>
        <v>1.4625987772718769E-3</v>
      </c>
      <c r="AS391" s="5">
        <f t="shared" si="594"/>
        <v>2.2221622546666703E-3</v>
      </c>
      <c r="AT391" s="5">
        <f t="shared" si="595"/>
        <v>1.6880928532143004E-3</v>
      </c>
      <c r="AU391" s="5">
        <f t="shared" si="596"/>
        <v>8.5492031468861805E-4</v>
      </c>
      <c r="AV391" s="5">
        <f t="shared" si="597"/>
        <v>3.2472535933476614E-4</v>
      </c>
      <c r="AW391" s="5">
        <f t="shared" si="598"/>
        <v>5.0872340492344396E-6</v>
      </c>
      <c r="AX391" s="5">
        <f t="shared" si="599"/>
        <v>1.1020285190400827E-3</v>
      </c>
      <c r="AY391" s="5">
        <f t="shared" si="600"/>
        <v>1.3462624436431779E-3</v>
      </c>
      <c r="AZ391" s="5">
        <f t="shared" si="601"/>
        <v>8.2231200728943214E-4</v>
      </c>
      <c r="BA391" s="5">
        <f t="shared" si="602"/>
        <v>3.3485151949149393E-4</v>
      </c>
      <c r="BB391" s="5">
        <f t="shared" si="603"/>
        <v>1.0226550790194522E-4</v>
      </c>
      <c r="BC391" s="5">
        <f t="shared" si="604"/>
        <v>2.4985961831261093E-5</v>
      </c>
      <c r="BD391" s="5">
        <f t="shared" si="605"/>
        <v>2.9779050934100495E-4</v>
      </c>
      <c r="BE391" s="5">
        <f t="shared" si="606"/>
        <v>4.5244043680239967E-4</v>
      </c>
      <c r="BF391" s="5">
        <f t="shared" si="607"/>
        <v>3.4370193547628831E-4</v>
      </c>
      <c r="BG391" s="5">
        <f t="shared" si="608"/>
        <v>1.7406493148583536E-4</v>
      </c>
      <c r="BH391" s="5">
        <f t="shared" si="609"/>
        <v>6.6115281685529299E-5</v>
      </c>
      <c r="BI391" s="5">
        <f t="shared" si="610"/>
        <v>2.0090114350058359E-5</v>
      </c>
      <c r="BJ391" s="8">
        <f t="shared" si="611"/>
        <v>0.4405606610494468</v>
      </c>
      <c r="BK391" s="8">
        <f t="shared" si="612"/>
        <v>0.25402907761709886</v>
      </c>
      <c r="BL391" s="8">
        <f t="shared" si="613"/>
        <v>0.28587504545360753</v>
      </c>
      <c r="BM391" s="8">
        <f t="shared" si="614"/>
        <v>0.51507692570113006</v>
      </c>
      <c r="BN391" s="8">
        <f t="shared" si="615"/>
        <v>0.48364782669485384</v>
      </c>
    </row>
    <row r="392" spans="1:66" x14ac:dyDescent="0.25">
      <c r="A392" t="s">
        <v>27</v>
      </c>
      <c r="B392" t="s">
        <v>187</v>
      </c>
      <c r="C392" t="s">
        <v>193</v>
      </c>
      <c r="D392" t="s">
        <v>493</v>
      </c>
      <c r="E392">
        <f>VLOOKUP(A392,home!$A$2:$E$405,3,FALSE)</f>
        <v>1.2429022082018899</v>
      </c>
      <c r="F392">
        <f>VLOOKUP(B392,home!$B$2:$E$405,3,FALSE)</f>
        <v>0.65</v>
      </c>
      <c r="G392">
        <f>VLOOKUP(C392,away!$B$2:$E$405,4,FALSE)</f>
        <v>0.75</v>
      </c>
      <c r="H392">
        <f>VLOOKUP(A392,away!$A$2:$E$405,3,FALSE)</f>
        <v>1.0788643533122999</v>
      </c>
      <c r="I392">
        <f>VLOOKUP(C392,away!$B$2:$E$405,3,FALSE)</f>
        <v>1.06</v>
      </c>
      <c r="J392">
        <f>VLOOKUP(B392,home!$B$2:$E$405,4,FALSE)</f>
        <v>1.1000000000000001</v>
      </c>
      <c r="K392" s="3">
        <f t="shared" si="560"/>
        <v>0.60591482649842132</v>
      </c>
      <c r="L392" s="3">
        <f t="shared" si="561"/>
        <v>1.2579558359621417</v>
      </c>
      <c r="M392" s="5">
        <f t="shared" si="562"/>
        <v>0.15507123880420842</v>
      </c>
      <c r="N392" s="5">
        <f t="shared" si="563"/>
        <v>9.3959962754947182E-2</v>
      </c>
      <c r="O392" s="5">
        <f t="shared" si="564"/>
        <v>0.19507276984363289</v>
      </c>
      <c r="P392" s="5">
        <f t="shared" si="565"/>
        <v>0.11819748349437129</v>
      </c>
      <c r="Q392" s="5">
        <f t="shared" si="566"/>
        <v>2.8465867265230975E-2</v>
      </c>
      <c r="R392" s="5">
        <f t="shared" si="567"/>
        <v>0.12269646463104887</v>
      </c>
      <c r="S392" s="5">
        <f t="shared" si="568"/>
        <v>2.2522946892236721E-2</v>
      </c>
      <c r="T392" s="5">
        <f t="shared" si="569"/>
        <v>3.5808803852020996E-2</v>
      </c>
      <c r="U392" s="5">
        <f t="shared" si="570"/>
        <v>7.4343607078891649E-2</v>
      </c>
      <c r="V392" s="5">
        <f t="shared" si="571"/>
        <v>1.9074786129611378E-3</v>
      </c>
      <c r="W392" s="5">
        <f t="shared" si="572"/>
        <v>5.7492970083798398E-3</v>
      </c>
      <c r="X392" s="5">
        <f t="shared" si="573"/>
        <v>7.2323617243711027E-3</v>
      </c>
      <c r="Y392" s="5">
        <f t="shared" si="574"/>
        <v>4.5489958194809242E-3</v>
      </c>
      <c r="Z392" s="5">
        <f t="shared" si="575"/>
        <v>5.144891124485014E-2</v>
      </c>
      <c r="AA392" s="5">
        <f t="shared" si="576"/>
        <v>3.1173658130456045E-2</v>
      </c>
      <c r="AB392" s="5">
        <f t="shared" si="577"/>
        <v>9.4442908287181871E-3</v>
      </c>
      <c r="AC392" s="5">
        <f t="shared" si="578"/>
        <v>9.0869192447415683E-5</v>
      </c>
      <c r="AD392" s="5">
        <f t="shared" si="579"/>
        <v>8.708960748300906E-4</v>
      </c>
      <c r="AE392" s="5">
        <f t="shared" si="580"/>
        <v>1.0955487998490347E-3</v>
      </c>
      <c r="AF392" s="5">
        <f t="shared" si="581"/>
        <v>6.8907600317570682E-4</v>
      </c>
      <c r="AG392" s="5">
        <f t="shared" si="582"/>
        <v>2.889423932054492E-4</v>
      </c>
      <c r="AH392" s="5">
        <f t="shared" si="583"/>
        <v>1.6180114538589373E-2</v>
      </c>
      <c r="AI392" s="5">
        <f t="shared" si="584"/>
        <v>9.8037712933739633E-3</v>
      </c>
      <c r="AJ392" s="5">
        <f t="shared" si="585"/>
        <v>2.9701251911274438E-3</v>
      </c>
      <c r="AK392" s="5">
        <f t="shared" si="586"/>
        <v>5.9988096328685871E-4</v>
      </c>
      <c r="AL392" s="5">
        <f t="shared" si="587"/>
        <v>2.770471160809165E-6</v>
      </c>
      <c r="AM392" s="5">
        <f t="shared" si="588"/>
        <v>1.055377688157661E-4</v>
      </c>
      <c r="AN392" s="5">
        <f t="shared" si="589"/>
        <v>1.327618521962163E-4</v>
      </c>
      <c r="AO392" s="5">
        <f t="shared" si="590"/>
        <v>8.3504273381686801E-5</v>
      </c>
      <c r="AP392" s="5">
        <f t="shared" si="591"/>
        <v>3.501489600942368E-5</v>
      </c>
      <c r="AQ392" s="5">
        <f t="shared" si="592"/>
        <v>1.1011798195165507E-5</v>
      </c>
      <c r="AR392" s="5">
        <f t="shared" si="593"/>
        <v>4.0707739020708787E-3</v>
      </c>
      <c r="AS392" s="5">
        <f t="shared" si="594"/>
        <v>2.4665422625875775E-3</v>
      </c>
      <c r="AT392" s="5">
        <f t="shared" si="595"/>
        <v>7.4725726354338772E-4</v>
      </c>
      <c r="AU392" s="5">
        <f t="shared" si="596"/>
        <v>1.5092475172985901E-4</v>
      </c>
      <c r="AV392" s="5">
        <f t="shared" si="597"/>
        <v>2.2861886189678701E-5</v>
      </c>
      <c r="AW392" s="5">
        <f t="shared" si="598"/>
        <v>5.8658115569355372E-8</v>
      </c>
      <c r="AX392" s="5">
        <f t="shared" si="599"/>
        <v>1.065781648017257E-5</v>
      </c>
      <c r="AY392" s="5">
        <f t="shared" si="600"/>
        <v>1.3407062439846576E-5</v>
      </c>
      <c r="AZ392" s="5">
        <f t="shared" si="601"/>
        <v>8.4327462196569162E-6</v>
      </c>
      <c r="BA392" s="5">
        <f t="shared" si="602"/>
        <v>3.5360074400683687E-6</v>
      </c>
      <c r="BB392" s="5">
        <f t="shared" si="603"/>
        <v>1.1120352988098895E-6</v>
      </c>
      <c r="BC392" s="5">
        <f t="shared" si="604"/>
        <v>2.7977825878676085E-7</v>
      </c>
      <c r="BD392" s="5">
        <f t="shared" si="605"/>
        <v>8.5347563116540718E-4</v>
      </c>
      <c r="BE392" s="5">
        <f t="shared" si="606"/>
        <v>5.171335389782182E-4</v>
      </c>
      <c r="BF392" s="5">
        <f t="shared" si="607"/>
        <v>1.5666943927325084E-4</v>
      </c>
      <c r="BG392" s="5">
        <f t="shared" si="608"/>
        <v>3.1642778704952252E-5</v>
      </c>
      <c r="BH392" s="5">
        <f t="shared" si="609"/>
        <v>4.7932071922347695E-6</v>
      </c>
      <c r="BI392" s="5">
        <f t="shared" si="610"/>
        <v>5.8085506085078313E-7</v>
      </c>
      <c r="BJ392" s="8">
        <f t="shared" si="611"/>
        <v>0.17911500773022695</v>
      </c>
      <c r="BK392" s="8">
        <f t="shared" si="612"/>
        <v>0.29780619452982565</v>
      </c>
      <c r="BL392" s="8">
        <f t="shared" si="613"/>
        <v>0.47130733801562136</v>
      </c>
      <c r="BM392" s="8">
        <f t="shared" si="614"/>
        <v>0.28620031632276033</v>
      </c>
      <c r="BN392" s="8">
        <f t="shared" si="615"/>
        <v>0.71346378679343958</v>
      </c>
    </row>
    <row r="393" spans="1:66" x14ac:dyDescent="0.25">
      <c r="A393" t="s">
        <v>27</v>
      </c>
      <c r="B393" t="s">
        <v>297</v>
      </c>
      <c r="C393" t="s">
        <v>329</v>
      </c>
      <c r="D393" t="s">
        <v>493</v>
      </c>
      <c r="E393">
        <f>VLOOKUP(A393,home!$A$2:$E$405,3,FALSE)</f>
        <v>1.2429022082018899</v>
      </c>
      <c r="F393">
        <f>VLOOKUP(B393,home!$B$2:$E$405,3,FALSE)</f>
        <v>1.02</v>
      </c>
      <c r="G393">
        <f>VLOOKUP(C393,away!$B$2:$E$405,4,FALSE)</f>
        <v>1.46</v>
      </c>
      <c r="H393">
        <f>VLOOKUP(A393,away!$A$2:$E$405,3,FALSE)</f>
        <v>1.0788643533122999</v>
      </c>
      <c r="I393">
        <f>VLOOKUP(C393,away!$B$2:$E$405,3,FALSE)</f>
        <v>0.5</v>
      </c>
      <c r="J393">
        <f>VLOOKUP(B393,home!$B$2:$E$405,4,FALSE)</f>
        <v>1.1100000000000001</v>
      </c>
      <c r="K393" s="3">
        <f t="shared" si="560"/>
        <v>1.8509299684542544</v>
      </c>
      <c r="L393" s="3">
        <f t="shared" si="561"/>
        <v>0.59876971608832652</v>
      </c>
      <c r="M393" s="5">
        <f t="shared" si="562"/>
        <v>8.6319505689044257E-2</v>
      </c>
      <c r="N393" s="5">
        <f t="shared" si="563"/>
        <v>0.1597713599420095</v>
      </c>
      <c r="O393" s="5">
        <f t="shared" si="564"/>
        <v>5.1685505914313722E-2</v>
      </c>
      <c r="P393" s="5">
        <f t="shared" si="565"/>
        <v>9.5666251831522872E-2</v>
      </c>
      <c r="Q393" s="5">
        <f t="shared" si="566"/>
        <v>0.1478627991086785</v>
      </c>
      <c r="R393" s="5">
        <f t="shared" si="567"/>
        <v>1.5473857851097571E-2</v>
      </c>
      <c r="S393" s="5">
        <f t="shared" si="568"/>
        <v>2.6506267808290795E-2</v>
      </c>
      <c r="T393" s="5">
        <f t="shared" si="569"/>
        <v>8.8535766242328701E-2</v>
      </c>
      <c r="U393" s="5">
        <f t="shared" si="570"/>
        <v>2.8641027224197643E-2</v>
      </c>
      <c r="V393" s="5">
        <f t="shared" si="571"/>
        <v>3.264043111332722E-3</v>
      </c>
      <c r="W393" s="5">
        <f t="shared" si="572"/>
        <v>9.1227895363261355E-2</v>
      </c>
      <c r="X393" s="5">
        <f t="shared" si="573"/>
        <v>5.4624501005995564E-2</v>
      </c>
      <c r="Y393" s="5">
        <f t="shared" si="574"/>
        <v>1.6353748479413233E-2</v>
      </c>
      <c r="Z393" s="5">
        <f t="shared" si="575"/>
        <v>3.0884258240976058E-3</v>
      </c>
      <c r="AA393" s="5">
        <f t="shared" si="576"/>
        <v>5.716459913170286E-3</v>
      </c>
      <c r="AB393" s="5">
        <f t="shared" si="577"/>
        <v>5.2903834833771439E-3</v>
      </c>
      <c r="AC393" s="5">
        <f t="shared" si="578"/>
        <v>2.2609227180541507E-4</v>
      </c>
      <c r="AD393" s="5">
        <f t="shared" si="579"/>
        <v>4.2214111371717336E-2</v>
      </c>
      <c r="AE393" s="5">
        <f t="shared" si="580"/>
        <v>2.5276531480964187E-2</v>
      </c>
      <c r="AF393" s="5">
        <f t="shared" si="581"/>
        <v>7.567410789277286E-3</v>
      </c>
      <c r="AG393" s="5">
        <f t="shared" si="582"/>
        <v>1.5103788032731001E-3</v>
      </c>
      <c r="AH393" s="5">
        <f t="shared" si="583"/>
        <v>4.6231396346369468E-4</v>
      </c>
      <c r="AI393" s="5">
        <f t="shared" si="584"/>
        <v>8.5571076980981765E-4</v>
      </c>
      <c r="AJ393" s="5">
        <f t="shared" si="585"/>
        <v>7.9193035408502588E-4</v>
      </c>
      <c r="AK393" s="5">
        <f t="shared" si="586"/>
        <v>4.886025417681878E-4</v>
      </c>
      <c r="AL393" s="5">
        <f t="shared" si="587"/>
        <v>1.0022949060721132E-5</v>
      </c>
      <c r="AM393" s="5">
        <f t="shared" si="588"/>
        <v>1.5627072765915427E-2</v>
      </c>
      <c r="AN393" s="5">
        <f t="shared" si="589"/>
        <v>9.3570179233388017E-3</v>
      </c>
      <c r="AO393" s="5">
        <f t="shared" si="590"/>
        <v>2.8013494826954781E-3</v>
      </c>
      <c r="AP393" s="5">
        <f t="shared" si="591"/>
        <v>5.591210781392507E-4</v>
      </c>
      <c r="AQ393" s="5">
        <f t="shared" si="592"/>
        <v>8.3696192304109519E-5</v>
      </c>
      <c r="AR393" s="5">
        <f t="shared" si="593"/>
        <v>5.5363920129365108E-5</v>
      </c>
      <c r="AS393" s="5">
        <f t="shared" si="594"/>
        <v>1.0247473893854961E-4</v>
      </c>
      <c r="AT393" s="5">
        <f t="shared" si="595"/>
        <v>9.4836782655443802E-5</v>
      </c>
      <c r="AU393" s="5">
        <f t="shared" si="596"/>
        <v>5.8512081042914524E-5</v>
      </c>
      <c r="AV393" s="5">
        <f t="shared" si="597"/>
        <v>2.7075441079738639E-5</v>
      </c>
      <c r="AW393" s="5">
        <f t="shared" si="598"/>
        <v>3.0856228113198067E-7</v>
      </c>
      <c r="AX393" s="5">
        <f t="shared" si="599"/>
        <v>4.820769550274699E-3</v>
      </c>
      <c r="AY393" s="5">
        <f t="shared" si="600"/>
        <v>2.8865308149452311E-3</v>
      </c>
      <c r="AZ393" s="5">
        <f t="shared" si="601"/>
        <v>8.6418361827248088E-4</v>
      </c>
      <c r="BA393" s="5">
        <f t="shared" si="602"/>
        <v>1.7248232658706542E-4</v>
      </c>
      <c r="BB393" s="5">
        <f t="shared" si="603"/>
        <v>2.5819298430197785E-5</v>
      </c>
      <c r="BC393" s="5">
        <f t="shared" si="604"/>
        <v>3.0919627981298617E-6</v>
      </c>
      <c r="BD393" s="5">
        <f t="shared" si="605"/>
        <v>5.5250397895661194E-6</v>
      </c>
      <c r="BE393" s="5">
        <f t="shared" si="606"/>
        <v>1.0226461723410118E-5</v>
      </c>
      <c r="BF393" s="5">
        <f t="shared" si="607"/>
        <v>9.4642322375550665E-6</v>
      </c>
      <c r="BG393" s="5">
        <f t="shared" si="608"/>
        <v>5.8392103589671782E-6</v>
      </c>
      <c r="BH393" s="5">
        <f t="shared" si="609"/>
        <v>2.7019923613802185E-6</v>
      </c>
      <c r="BI393" s="5">
        <f t="shared" si="610"/>
        <v>1.0002397272426247E-6</v>
      </c>
      <c r="BJ393" s="8">
        <f t="shared" si="611"/>
        <v>0.67214563760061963</v>
      </c>
      <c r="BK393" s="8">
        <f t="shared" si="612"/>
        <v>0.21487871447600199</v>
      </c>
      <c r="BL393" s="8">
        <f t="shared" si="613"/>
        <v>0.10977881215532723</v>
      </c>
      <c r="BM393" s="8">
        <f t="shared" si="614"/>
        <v>0.44022608746671599</v>
      </c>
      <c r="BN393" s="8">
        <f t="shared" si="615"/>
        <v>0.55677928033666646</v>
      </c>
    </row>
    <row r="394" spans="1:66" s="10" customFormat="1" x14ac:dyDescent="0.25">
      <c r="A394" t="s">
        <v>27</v>
      </c>
      <c r="B394" t="s">
        <v>31</v>
      </c>
      <c r="C394" t="s">
        <v>191</v>
      </c>
      <c r="D394" t="s">
        <v>493</v>
      </c>
      <c r="E394">
        <f>VLOOKUP(A394,home!$A$2:$E$405,3,FALSE)</f>
        <v>1.2429022082018899</v>
      </c>
      <c r="F394">
        <f>VLOOKUP(B394,home!$B$2:$E$405,3,FALSE)</f>
        <v>0.55000000000000004</v>
      </c>
      <c r="G394">
        <f>VLOOKUP(C394,away!$B$2:$E$405,4,FALSE)</f>
        <v>1.1100000000000001</v>
      </c>
      <c r="H394">
        <f>VLOOKUP(A394,away!$A$2:$E$405,3,FALSE)</f>
        <v>1.0788643533122999</v>
      </c>
      <c r="I394">
        <f>VLOOKUP(C394,away!$B$2:$E$405,3,FALSE)</f>
        <v>0.91</v>
      </c>
      <c r="J394">
        <f>VLOOKUP(B394,home!$B$2:$E$405,4,FALSE)</f>
        <v>1.04</v>
      </c>
      <c r="K394" s="3">
        <f t="shared" si="560"/>
        <v>0.75879179810725383</v>
      </c>
      <c r="L394" s="3">
        <f t="shared" si="561"/>
        <v>1.0210372239747607</v>
      </c>
      <c r="M394" s="5">
        <f t="shared" si="562"/>
        <v>0.1686669831329862</v>
      </c>
      <c r="N394" s="5">
        <f t="shared" si="563"/>
        <v>0.12798312341280446</v>
      </c>
      <c r="O394" s="5">
        <f t="shared" si="564"/>
        <v>0.172215268234302</v>
      </c>
      <c r="P394" s="5">
        <f t="shared" si="565"/>
        <v>0.13067553304502905</v>
      </c>
      <c r="Q394" s="5">
        <f t="shared" si="566"/>
        <v>4.8556272170892235E-2</v>
      </c>
      <c r="R394" s="5">
        <f t="shared" si="567"/>
        <v>8.7919099702010256E-2</v>
      </c>
      <c r="S394" s="5">
        <f t="shared" si="568"/>
        <v>2.5310369906745116E-2</v>
      </c>
      <c r="T394" s="5">
        <f t="shared" si="569"/>
        <v>4.9577761343930729E-2</v>
      </c>
      <c r="U394" s="5">
        <f t="shared" si="570"/>
        <v>6.6712291750859284E-2</v>
      </c>
      <c r="V394" s="5">
        <f t="shared" si="571"/>
        <v>2.1788141458755849E-3</v>
      </c>
      <c r="W394" s="5">
        <f t="shared" si="572"/>
        <v>1.2281367023312176E-2</v>
      </c>
      <c r="X394" s="5">
        <f t="shared" si="573"/>
        <v>1.2539732892097834E-2</v>
      </c>
      <c r="Y394" s="5">
        <f t="shared" si="574"/>
        <v>6.4017670307662845E-3</v>
      </c>
      <c r="Z394" s="5">
        <f t="shared" si="575"/>
        <v>2.9922891164700254E-2</v>
      </c>
      <c r="AA394" s="5">
        <f t="shared" si="576"/>
        <v>2.2705244391430564E-2</v>
      </c>
      <c r="AB394" s="5">
        <f t="shared" si="577"/>
        <v>8.6142766091191186E-3</v>
      </c>
      <c r="AC394" s="5">
        <f t="shared" si="578"/>
        <v>1.0550290231293178E-4</v>
      </c>
      <c r="AD394" s="5">
        <f t="shared" si="579"/>
        <v>2.329750141708544E-3</v>
      </c>
      <c r="AE394" s="5">
        <f t="shared" si="580"/>
        <v>2.3787616172448972E-3</v>
      </c>
      <c r="AF394" s="5">
        <f t="shared" si="581"/>
        <v>1.214402079084721E-3</v>
      </c>
      <c r="AG394" s="5">
        <f t="shared" si="582"/>
        <v>4.1331657587261375E-4</v>
      </c>
      <c r="AH394" s="5">
        <f t="shared" si="583"/>
        <v>7.6380964320261098E-3</v>
      </c>
      <c r="AI394" s="5">
        <f t="shared" si="584"/>
        <v>5.7957249257736916E-3</v>
      </c>
      <c r="AJ394" s="5">
        <f t="shared" si="585"/>
        <v>2.1988742688814249E-3</v>
      </c>
      <c r="AK394" s="5">
        <f t="shared" si="586"/>
        <v>5.561625867654365E-4</v>
      </c>
      <c r="AL394" s="5">
        <f t="shared" si="587"/>
        <v>3.269554655322163E-6</v>
      </c>
      <c r="AM394" s="5">
        <f t="shared" si="588"/>
        <v>3.5355905983353118E-4</v>
      </c>
      <c r="AN394" s="5">
        <f t="shared" si="589"/>
        <v>3.6099696096355497E-4</v>
      </c>
      <c r="AO394" s="5">
        <f t="shared" si="590"/>
        <v>1.8429566744277659E-4</v>
      </c>
      <c r="AP394" s="5">
        <f t="shared" si="591"/>
        <v>6.2724245558782771E-5</v>
      </c>
      <c r="AQ394" s="5">
        <f t="shared" si="592"/>
        <v>1.6010947390312692E-5</v>
      </c>
      <c r="AR394" s="5">
        <f t="shared" si="593"/>
        <v>1.5597561554814932E-3</v>
      </c>
      <c r="AS394" s="5">
        <f t="shared" si="594"/>
        <v>1.1835301778266596E-3</v>
      </c>
      <c r="AT394" s="5">
        <f t="shared" si="595"/>
        <v>4.4902649587364444E-4</v>
      </c>
      <c r="AU394" s="5">
        <f t="shared" si="596"/>
        <v>1.135725407339207E-4</v>
      </c>
      <c r="AV394" s="5">
        <f t="shared" si="597"/>
        <v>2.154447809977525E-5</v>
      </c>
      <c r="AW394" s="5">
        <f t="shared" si="598"/>
        <v>7.0363965046504927E-8</v>
      </c>
      <c r="AX394" s="5">
        <f t="shared" si="599"/>
        <v>4.471295245803253E-5</v>
      </c>
      <c r="AY394" s="5">
        <f t="shared" si="600"/>
        <v>4.5653588853464983E-5</v>
      </c>
      <c r="AZ394" s="5">
        <f t="shared" si="601"/>
        <v>2.3307006813713482E-5</v>
      </c>
      <c r="BA394" s="5">
        <f t="shared" si="602"/>
        <v>7.9324405120782812E-6</v>
      </c>
      <c r="BB394" s="5">
        <f t="shared" si="603"/>
        <v>2.0248292599493346E-6</v>
      </c>
      <c r="BC394" s="5">
        <f t="shared" si="604"/>
        <v>4.1348520932030764E-7</v>
      </c>
      <c r="BD394" s="5">
        <f t="shared" si="605"/>
        <v>2.6542818251172801E-4</v>
      </c>
      <c r="BE394" s="5">
        <f t="shared" si="606"/>
        <v>2.0140472787641447E-4</v>
      </c>
      <c r="BF394" s="5">
        <f t="shared" si="607"/>
        <v>7.6412127806323345E-5</v>
      </c>
      <c r="BG394" s="5">
        <f t="shared" si="608"/>
        <v>1.9326965285120459E-5</v>
      </c>
      <c r="BH394" s="5">
        <f t="shared" si="609"/>
        <v>3.6662856851632563E-6</v>
      </c>
      <c r="BI394" s="5">
        <f t="shared" si="610"/>
        <v>5.5638950148398257E-7</v>
      </c>
      <c r="BJ394" s="8">
        <f t="shared" si="611"/>
        <v>0.26477788547200987</v>
      </c>
      <c r="BK394" s="8">
        <f t="shared" si="612"/>
        <v>0.32698612627645762</v>
      </c>
      <c r="BL394" s="8">
        <f t="shared" si="613"/>
        <v>0.3782492634278497</v>
      </c>
      <c r="BM394" s="8">
        <f t="shared" si="614"/>
        <v>0.26387430341810492</v>
      </c>
      <c r="BN394" s="8">
        <f t="shared" si="615"/>
        <v>0.73601627969802419</v>
      </c>
    </row>
    <row r="395" spans="1:66" x14ac:dyDescent="0.25">
      <c r="A395" t="s">
        <v>27</v>
      </c>
      <c r="B395" t="s">
        <v>195</v>
      </c>
      <c r="C395" t="s">
        <v>28</v>
      </c>
      <c r="D395" t="s">
        <v>493</v>
      </c>
      <c r="E395">
        <f>VLOOKUP(A395,home!$A$2:$E$405,3,FALSE)</f>
        <v>1.2429022082018899</v>
      </c>
      <c r="F395">
        <f>VLOOKUP(B395,home!$B$2:$E$405,3,FALSE)</f>
        <v>1.61</v>
      </c>
      <c r="G395">
        <f>VLOOKUP(C395,away!$B$2:$E$405,4,FALSE)</f>
        <v>0.86</v>
      </c>
      <c r="H395">
        <f>VLOOKUP(A395,away!$A$2:$E$405,3,FALSE)</f>
        <v>1.0788643533122999</v>
      </c>
      <c r="I395">
        <f>VLOOKUP(C395,away!$B$2:$E$405,3,FALSE)</f>
        <v>0.8</v>
      </c>
      <c r="J395">
        <f>VLOOKUP(B395,home!$B$2:$E$405,4,FALSE)</f>
        <v>1.22</v>
      </c>
      <c r="K395" s="3">
        <f t="shared" si="560"/>
        <v>1.720922397476337</v>
      </c>
      <c r="L395" s="3">
        <f t="shared" si="561"/>
        <v>1.0529716088328047</v>
      </c>
      <c r="M395" s="5">
        <f t="shared" si="562"/>
        <v>6.2418472965210088E-2</v>
      </c>
      <c r="N395" s="5">
        <f t="shared" si="563"/>
        <v>0.10741734814210127</v>
      </c>
      <c r="O395" s="5">
        <f t="shared" si="564"/>
        <v>6.5724879899064198E-2</v>
      </c>
      <c r="P395" s="5">
        <f t="shared" si="565"/>
        <v>0.11310741788974187</v>
      </c>
      <c r="Q395" s="5">
        <f t="shared" si="566"/>
        <v>9.2428460147627636E-2</v>
      </c>
      <c r="R395" s="5">
        <f t="shared" si="567"/>
        <v>3.4603216263830248E-2</v>
      </c>
      <c r="S395" s="5">
        <f t="shared" si="568"/>
        <v>5.123999103925226E-2</v>
      </c>
      <c r="T395" s="5">
        <f t="shared" si="569"/>
        <v>9.7324544383586245E-2</v>
      </c>
      <c r="U395" s="5">
        <f t="shared" si="570"/>
        <v>5.9549449893142932E-2</v>
      </c>
      <c r="V395" s="5">
        <f t="shared" si="571"/>
        <v>1.0316787471935356E-2</v>
      </c>
      <c r="W395" s="5">
        <f t="shared" si="572"/>
        <v>5.3020735744100489E-2</v>
      </c>
      <c r="X395" s="5">
        <f t="shared" si="573"/>
        <v>5.5829329417964486E-2</v>
      </c>
      <c r="Y395" s="5">
        <f t="shared" si="574"/>
        <v>2.9393349408645349E-2</v>
      </c>
      <c r="Z395" s="5">
        <f t="shared" si="575"/>
        <v>1.2145401433371604E-2</v>
      </c>
      <c r="AA395" s="5">
        <f t="shared" si="576"/>
        <v>2.0901293353030401E-2</v>
      </c>
      <c r="AB395" s="5">
        <f t="shared" si="577"/>
        <v>1.7984751933726652E-2</v>
      </c>
      <c r="AC395" s="5">
        <f t="shared" si="578"/>
        <v>1.1684293291248878E-3</v>
      </c>
      <c r="AD395" s="5">
        <f t="shared" si="579"/>
        <v>2.2811142918174192E-2</v>
      </c>
      <c r="AE395" s="5">
        <f t="shared" si="580"/>
        <v>2.4019485857864918E-2</v>
      </c>
      <c r="AF395" s="5">
        <f t="shared" si="581"/>
        <v>1.2645918333546412E-2</v>
      </c>
      <c r="AG395" s="5">
        <f t="shared" si="582"/>
        <v>4.4385976576142095E-3</v>
      </c>
      <c r="AH395" s="5">
        <f t="shared" si="583"/>
        <v>3.197190721804387E-3</v>
      </c>
      <c r="AI395" s="5">
        <f t="shared" si="584"/>
        <v>5.5021171221567066E-3</v>
      </c>
      <c r="AJ395" s="5">
        <f t="shared" si="585"/>
        <v>4.7343582945287609E-3</v>
      </c>
      <c r="AK395" s="5">
        <f t="shared" si="586"/>
        <v>2.7158210755774733E-3</v>
      </c>
      <c r="AL395" s="5">
        <f t="shared" si="587"/>
        <v>8.4691610112038371E-5</v>
      </c>
      <c r="AM395" s="5">
        <f t="shared" si="588"/>
        <v>7.8512413519839421E-3</v>
      </c>
      <c r="AN395" s="5">
        <f t="shared" si="589"/>
        <v>8.2671342377331758E-3</v>
      </c>
      <c r="AO395" s="5">
        <f t="shared" si="590"/>
        <v>4.3525288193713325E-3</v>
      </c>
      <c r="AP395" s="5">
        <f t="shared" si="591"/>
        <v>1.5276964244748603E-3</v>
      </c>
      <c r="AQ395" s="5">
        <f t="shared" si="592"/>
        <v>4.0215524047185414E-4</v>
      </c>
      <c r="AR395" s="5">
        <f t="shared" si="593"/>
        <v>6.7331021161673649E-4</v>
      </c>
      <c r="AS395" s="5">
        <f t="shared" si="594"/>
        <v>1.1587146236207741E-3</v>
      </c>
      <c r="AT395" s="5">
        <f t="shared" si="595"/>
        <v>9.9702897403617708E-4</v>
      </c>
      <c r="AU395" s="5">
        <f t="shared" si="596"/>
        <v>5.719364974505702E-4</v>
      </c>
      <c r="AV395" s="5">
        <f t="shared" si="597"/>
        <v>2.4606458209921366E-4</v>
      </c>
      <c r="AW395" s="5">
        <f t="shared" si="598"/>
        <v>4.2630049520919114E-6</v>
      </c>
      <c r="AX395" s="5">
        <f t="shared" si="599"/>
        <v>2.2518961817702596E-3</v>
      </c>
      <c r="AY395" s="5">
        <f t="shared" si="600"/>
        <v>2.3711827454430804E-3</v>
      </c>
      <c r="AZ395" s="5">
        <f t="shared" si="601"/>
        <v>1.2483940551528936E-3</v>
      </c>
      <c r="BA395" s="5">
        <f t="shared" si="602"/>
        <v>4.3817449890388391E-4</v>
      </c>
      <c r="BB395" s="5">
        <f t="shared" si="603"/>
        <v>1.1534632676508265E-4</v>
      </c>
      <c r="BC395" s="5">
        <f t="shared" si="604"/>
        <v>2.4291281453356703E-5</v>
      </c>
      <c r="BD395" s="5">
        <f t="shared" si="605"/>
        <v>1.1816275612827184E-4</v>
      </c>
      <c r="BE395" s="5">
        <f t="shared" si="606"/>
        <v>2.0334893356867731E-4</v>
      </c>
      <c r="BF395" s="5">
        <f t="shared" si="607"/>
        <v>1.7497386714063226E-4</v>
      </c>
      <c r="BG395" s="5">
        <f t="shared" si="608"/>
        <v>1.0037214897845434E-4</v>
      </c>
      <c r="BH395" s="5">
        <f t="shared" si="609"/>
        <v>4.3183169814963445E-5</v>
      </c>
      <c r="BI395" s="5">
        <f t="shared" si="610"/>
        <v>1.4862976825718941E-5</v>
      </c>
      <c r="BJ395" s="8">
        <f t="shared" si="611"/>
        <v>0.52817895317474883</v>
      </c>
      <c r="BK395" s="8">
        <f t="shared" si="612"/>
        <v>0.24070697305081956</v>
      </c>
      <c r="BL395" s="8">
        <f t="shared" si="613"/>
        <v>0.21921503729814193</v>
      </c>
      <c r="BM395" s="8">
        <f t="shared" si="614"/>
        <v>0.52217964990901578</v>
      </c>
      <c r="BN395" s="8">
        <f t="shared" si="615"/>
        <v>0.47569979530757528</v>
      </c>
    </row>
    <row r="396" spans="1:66" x14ac:dyDescent="0.25">
      <c r="A396" t="s">
        <v>27</v>
      </c>
      <c r="B396" t="s">
        <v>192</v>
      </c>
      <c r="C396" t="s">
        <v>296</v>
      </c>
      <c r="D396" t="s">
        <v>493</v>
      </c>
      <c r="E396">
        <f>VLOOKUP(A396,home!$A$2:$E$405,3,FALSE)</f>
        <v>1.2429022082018899</v>
      </c>
      <c r="F396">
        <f>VLOOKUP(B396,home!$B$2:$E$405,3,FALSE)</f>
        <v>1.07</v>
      </c>
      <c r="G396">
        <f>VLOOKUP(C396,away!$B$2:$E$405,4,FALSE)</f>
        <v>1.21</v>
      </c>
      <c r="H396">
        <f>VLOOKUP(A396,away!$A$2:$E$405,3,FALSE)</f>
        <v>1.0788643533122999</v>
      </c>
      <c r="I396">
        <f>VLOOKUP(C396,away!$B$2:$E$405,3,FALSE)</f>
        <v>0.5</v>
      </c>
      <c r="J396">
        <f>VLOOKUP(B396,home!$B$2:$E$405,4,FALSE)</f>
        <v>0.93</v>
      </c>
      <c r="K396" s="3">
        <f t="shared" si="560"/>
        <v>1.6091854889589869</v>
      </c>
      <c r="L396" s="3">
        <f t="shared" si="561"/>
        <v>0.50167192429021945</v>
      </c>
      <c r="M396" s="5">
        <f t="shared" si="562"/>
        <v>0.12113405994641976</v>
      </c>
      <c r="N396" s="5">
        <f t="shared" si="563"/>
        <v>0.19492717148446675</v>
      </c>
      <c r="O396" s="5">
        <f t="shared" si="564"/>
        <v>6.0769556950407207E-2</v>
      </c>
      <c r="P396" s="5">
        <f t="shared" si="565"/>
        <v>9.7789489215062031E-2</v>
      </c>
      <c r="Q396" s="5">
        <f t="shared" si="566"/>
        <v>0.15683698787831196</v>
      </c>
      <c r="R396" s="5">
        <f t="shared" si="567"/>
        <v>1.5243190286787431E-2</v>
      </c>
      <c r="S396" s="5">
        <f t="shared" si="568"/>
        <v>1.9735952475242222E-2</v>
      </c>
      <c r="T396" s="5">
        <f t="shared" si="569"/>
        <v>7.8680713508794589E-2</v>
      </c>
      <c r="U396" s="5">
        <f t="shared" si="570"/>
        <v>2.4529120614938914E-2</v>
      </c>
      <c r="V396" s="5">
        <f t="shared" si="571"/>
        <v>1.7702780544504389E-3</v>
      </c>
      <c r="W396" s="5">
        <f t="shared" si="572"/>
        <v>8.4126601675272084E-2</v>
      </c>
      <c r="X396" s="5">
        <f t="shared" si="573"/>
        <v>4.220395414643055E-2</v>
      </c>
      <c r="Y396" s="5">
        <f t="shared" si="574"/>
        <v>1.0586269444648E-2</v>
      </c>
      <c r="Z396" s="5">
        <f t="shared" si="575"/>
        <v>2.5490268678315452E-3</v>
      </c>
      <c r="AA396" s="5">
        <f t="shared" si="576"/>
        <v>4.1018570466811004E-3</v>
      </c>
      <c r="AB396" s="5">
        <f t="shared" si="577"/>
        <v>3.3003244186516965E-3</v>
      </c>
      <c r="AC396" s="5">
        <f t="shared" si="578"/>
        <v>8.9319731167019796E-5</v>
      </c>
      <c r="AD396" s="5">
        <f t="shared" si="579"/>
        <v>3.384382666282014E-2</v>
      </c>
      <c r="AE396" s="5">
        <f t="shared" si="580"/>
        <v>1.6978497647281616E-2</v>
      </c>
      <c r="AF396" s="5">
        <f t="shared" si="581"/>
        <v>4.2588177931343662E-3</v>
      </c>
      <c r="AG396" s="5">
        <f t="shared" si="582"/>
        <v>7.1217643916104793E-4</v>
      </c>
      <c r="AH396" s="5">
        <f t="shared" si="583"/>
        <v>3.1969380346313041E-4</v>
      </c>
      <c r="AI396" s="5">
        <f t="shared" si="584"/>
        <v>5.1444662944297582E-4</v>
      </c>
      <c r="AJ396" s="5">
        <f t="shared" si="585"/>
        <v>4.1392002547174892E-4</v>
      </c>
      <c r="AK396" s="5">
        <f t="shared" si="586"/>
        <v>2.220246995262243E-4</v>
      </c>
      <c r="AL396" s="5">
        <f t="shared" si="587"/>
        <v>2.884252667338316E-6</v>
      </c>
      <c r="AM396" s="5">
        <f t="shared" si="588"/>
        <v>1.0892198951330676E-2</v>
      </c>
      <c r="AN396" s="5">
        <f t="shared" si="589"/>
        <v>5.4643104076659713E-3</v>
      </c>
      <c r="AO396" s="5">
        <f t="shared" si="590"/>
        <v>1.3706455585664307E-3</v>
      </c>
      <c r="AP396" s="5">
        <f t="shared" si="591"/>
        <v>2.2920479829528808E-4</v>
      </c>
      <c r="AQ396" s="5">
        <f t="shared" si="592"/>
        <v>2.8746403054337182E-5</v>
      </c>
      <c r="AR396" s="5">
        <f t="shared" si="593"/>
        <v>3.2076281113401575E-5</v>
      </c>
      <c r="AS396" s="5">
        <f t="shared" si="594"/>
        <v>5.1616686107455038E-5</v>
      </c>
      <c r="AT396" s="5">
        <f t="shared" si="595"/>
        <v>4.1530411136133795E-5</v>
      </c>
      <c r="AU396" s="5">
        <f t="shared" si="596"/>
        <v>2.2276711650255748E-5</v>
      </c>
      <c r="AV396" s="5">
        <f t="shared" si="597"/>
        <v>8.961840282328784E-6</v>
      </c>
      <c r="AW396" s="5">
        <f t="shared" si="598"/>
        <v>6.467801854109017E-8</v>
      </c>
      <c r="AX396" s="5">
        <f t="shared" si="599"/>
        <v>2.9212614158892723E-3</v>
      </c>
      <c r="AY396" s="5">
        <f t="shared" si="600"/>
        <v>1.4655148358639425E-3</v>
      </c>
      <c r="AZ396" s="5">
        <f t="shared" si="601"/>
        <v>3.6760382389186455E-4</v>
      </c>
      <c r="BA396" s="5">
        <f t="shared" si="602"/>
        <v>6.1472172569424906E-5</v>
      </c>
      <c r="BB396" s="5">
        <f t="shared" si="603"/>
        <v>7.7097157758009554E-6</v>
      </c>
      <c r="BC396" s="5">
        <f t="shared" si="604"/>
        <v>7.735495897953456E-7</v>
      </c>
      <c r="BD396" s="5">
        <f t="shared" si="605"/>
        <v>2.6819616117056997E-6</v>
      </c>
      <c r="BE396" s="5">
        <f t="shared" si="606"/>
        <v>4.3157737075018694E-6</v>
      </c>
      <c r="BF396" s="5">
        <f t="shared" si="607"/>
        <v>3.4724402118713676E-6</v>
      </c>
      <c r="BG396" s="5">
        <f t="shared" si="608"/>
        <v>1.8626001334070257E-6</v>
      </c>
      <c r="BH396" s="5">
        <f t="shared" si="609"/>
        <v>7.493172766029143E-7</v>
      </c>
      <c r="BI396" s="5">
        <f t="shared" si="610"/>
        <v>2.4115809762713526E-7</v>
      </c>
      <c r="BJ396" s="8">
        <f t="shared" si="611"/>
        <v>0.64596445831281402</v>
      </c>
      <c r="BK396" s="8">
        <f t="shared" si="612"/>
        <v>0.24198749851087273</v>
      </c>
      <c r="BL396" s="8">
        <f t="shared" si="613"/>
        <v>0.10958391965669874</v>
      </c>
      <c r="BM396" s="8">
        <f t="shared" si="614"/>
        <v>0.35191899742891636</v>
      </c>
      <c r="BN396" s="8">
        <f t="shared" si="615"/>
        <v>0.64670045576145518</v>
      </c>
    </row>
    <row r="397" spans="1:66" x14ac:dyDescent="0.25">
      <c r="A397" t="s">
        <v>27</v>
      </c>
      <c r="B397" t="s">
        <v>194</v>
      </c>
      <c r="C397" t="s">
        <v>188</v>
      </c>
      <c r="D397" t="s">
        <v>493</v>
      </c>
      <c r="E397">
        <f>VLOOKUP(A397,home!$A$2:$E$405,3,FALSE)</f>
        <v>1.2429022082018899</v>
      </c>
      <c r="F397">
        <f>VLOOKUP(B397,home!$B$2:$E$405,3,FALSE)</f>
        <v>0.7</v>
      </c>
      <c r="G397">
        <f>VLOOKUP(C397,away!$B$2:$E$405,4,FALSE)</f>
        <v>0.75</v>
      </c>
      <c r="H397">
        <f>VLOOKUP(A397,away!$A$2:$E$405,3,FALSE)</f>
        <v>1.0788643533122999</v>
      </c>
      <c r="I397">
        <f>VLOOKUP(C397,away!$B$2:$E$405,3,FALSE)</f>
        <v>0.91</v>
      </c>
      <c r="J397">
        <f>VLOOKUP(B397,home!$B$2:$E$405,4,FALSE)</f>
        <v>0.93</v>
      </c>
      <c r="K397" s="3">
        <f t="shared" si="560"/>
        <v>0.65252365930599221</v>
      </c>
      <c r="L397" s="3">
        <f t="shared" si="561"/>
        <v>0.9130429022081995</v>
      </c>
      <c r="M397" s="5">
        <f t="shared" si="562"/>
        <v>0.20896958550338798</v>
      </c>
      <c r="N397" s="5">
        <f t="shared" si="563"/>
        <v>0.13635759861632718</v>
      </c>
      <c r="O397" s="5">
        <f t="shared" si="564"/>
        <v>0.19079819682125784</v>
      </c>
      <c r="P397" s="5">
        <f t="shared" si="565"/>
        <v>0.12450033757879213</v>
      </c>
      <c r="Q397" s="5">
        <f t="shared" si="566"/>
        <v>4.4488279611651735E-2</v>
      </c>
      <c r="R397" s="5">
        <f t="shared" si="567"/>
        <v>8.7103469680886267E-2</v>
      </c>
      <c r="S397" s="5">
        <f t="shared" si="568"/>
        <v>1.8543768008026564E-2</v>
      </c>
      <c r="T397" s="5">
        <f t="shared" si="569"/>
        <v>4.061970793087237E-2</v>
      </c>
      <c r="U397" s="5">
        <f t="shared" si="570"/>
        <v>5.683707477442046E-2</v>
      </c>
      <c r="V397" s="5">
        <f t="shared" si="571"/>
        <v>1.2275605516790398E-3</v>
      </c>
      <c r="W397" s="5">
        <f t="shared" si="572"/>
        <v>9.6765516694743894E-3</v>
      </c>
      <c r="X397" s="5">
        <f t="shared" si="573"/>
        <v>8.8351068196644931E-3</v>
      </c>
      <c r="Y397" s="5">
        <f t="shared" si="574"/>
        <v>4.0334157859729623E-3</v>
      </c>
      <c r="Z397" s="5">
        <f t="shared" si="575"/>
        <v>2.6509734916613435E-2</v>
      </c>
      <c r="AA397" s="5">
        <f t="shared" si="576"/>
        <v>1.7298229235020435E-2</v>
      </c>
      <c r="AB397" s="5">
        <f t="shared" si="577"/>
        <v>5.6437519199747117E-3</v>
      </c>
      <c r="AC397" s="5">
        <f t="shared" si="578"/>
        <v>4.5709912376211215E-5</v>
      </c>
      <c r="AD397" s="5">
        <f t="shared" si="579"/>
        <v>1.5785447262072335E-3</v>
      </c>
      <c r="AE397" s="5">
        <f t="shared" si="580"/>
        <v>1.4412790580817002E-3</v>
      </c>
      <c r="AF397" s="5">
        <f t="shared" si="581"/>
        <v>6.5797480704140774E-4</v>
      </c>
      <c r="AG397" s="5">
        <f t="shared" si="582"/>
        <v>2.0025307580032235E-4</v>
      </c>
      <c r="AH397" s="5">
        <f t="shared" si="583"/>
        <v>6.0511313262586923E-3</v>
      </c>
      <c r="AI397" s="5">
        <f t="shared" si="584"/>
        <v>3.9485063559514446E-3</v>
      </c>
      <c r="AJ397" s="5">
        <f t="shared" si="585"/>
        <v>1.2882469080892022E-3</v>
      </c>
      <c r="AK397" s="5">
        <f t="shared" si="586"/>
        <v>2.8020386218533222E-4</v>
      </c>
      <c r="AL397" s="5">
        <f t="shared" si="587"/>
        <v>1.0893258955032078E-6</v>
      </c>
      <c r="AM397" s="5">
        <f t="shared" si="588"/>
        <v>2.0600755622458396E-4</v>
      </c>
      <c r="AN397" s="5">
        <f t="shared" si="589"/>
        <v>1.8809373701211298E-4</v>
      </c>
      <c r="AO397" s="5">
        <f t="shared" si="590"/>
        <v>8.586882576436273E-5</v>
      </c>
      <c r="AP397" s="5">
        <f t="shared" si="591"/>
        <v>2.613397396170132E-5</v>
      </c>
      <c r="AQ397" s="5">
        <f t="shared" si="592"/>
        <v>5.9653598580563221E-6</v>
      </c>
      <c r="AR397" s="5">
        <f t="shared" si="593"/>
        <v>1.104988501554038E-3</v>
      </c>
      <c r="AS397" s="5">
        <f t="shared" si="594"/>
        <v>7.2103114052508594E-4</v>
      </c>
      <c r="AT397" s="5">
        <f t="shared" si="595"/>
        <v>2.3524493914450103E-4</v>
      </c>
      <c r="AU397" s="5">
        <f t="shared" si="596"/>
        <v>5.116762950792843E-5</v>
      </c>
      <c r="AV397" s="5">
        <f t="shared" si="597"/>
        <v>8.3470222111316798E-6</v>
      </c>
      <c r="AW397" s="5">
        <f t="shared" si="598"/>
        <v>1.8027801801977019E-8</v>
      </c>
      <c r="AX397" s="5">
        <f t="shared" si="599"/>
        <v>2.2404134072058405E-5</v>
      </c>
      <c r="AY397" s="5">
        <f t="shared" si="600"/>
        <v>2.0455935594613809E-5</v>
      </c>
      <c r="AZ397" s="5">
        <f t="shared" si="601"/>
        <v>9.3385734013451018E-6</v>
      </c>
      <c r="BA397" s="5">
        <f t="shared" si="602"/>
        <v>2.8421727202828097E-6</v>
      </c>
      <c r="BB397" s="5">
        <f t="shared" si="603"/>
        <v>6.4875640727599741E-7</v>
      </c>
      <c r="BC397" s="5">
        <f t="shared" si="604"/>
        <v>1.184684865850883E-7</v>
      </c>
      <c r="BD397" s="5">
        <f t="shared" si="605"/>
        <v>1.6815031806093129E-4</v>
      </c>
      <c r="BE397" s="5">
        <f t="shared" si="606"/>
        <v>1.0972206085458539E-4</v>
      </c>
      <c r="BF397" s="5">
        <f t="shared" si="607"/>
        <v>3.5798120327714398E-5</v>
      </c>
      <c r="BG397" s="5">
        <f t="shared" si="608"/>
        <v>7.7863734908388098E-6</v>
      </c>
      <c r="BH397" s="5">
        <f t="shared" si="609"/>
        <v>1.2701982307413278E-6</v>
      </c>
      <c r="BI397" s="5">
        <f t="shared" si="610"/>
        <v>1.657668795134657E-7</v>
      </c>
      <c r="BJ397" s="8">
        <f t="shared" si="611"/>
        <v>0.24845658959459677</v>
      </c>
      <c r="BK397" s="8">
        <f t="shared" si="612"/>
        <v>0.35330850681575204</v>
      </c>
      <c r="BL397" s="8">
        <f t="shared" si="613"/>
        <v>0.37169248295483148</v>
      </c>
      <c r="BM397" s="8">
        <f t="shared" si="614"/>
        <v>0.20772940856169772</v>
      </c>
      <c r="BN397" s="8">
        <f t="shared" si="615"/>
        <v>0.79221746781230307</v>
      </c>
    </row>
    <row r="398" spans="1:66" x14ac:dyDescent="0.25">
      <c r="A398" t="s">
        <v>27</v>
      </c>
      <c r="B398" t="s">
        <v>299</v>
      </c>
      <c r="C398" t="s">
        <v>189</v>
      </c>
      <c r="D398" t="s">
        <v>493</v>
      </c>
      <c r="E398">
        <f>VLOOKUP(A398,home!$A$2:$E$405,3,FALSE)</f>
        <v>1.2429022082018899</v>
      </c>
      <c r="F398">
        <f>VLOOKUP(B398,home!$B$2:$E$405,3,FALSE)</f>
        <v>1.06</v>
      </c>
      <c r="G398">
        <f>VLOOKUP(C398,away!$B$2:$E$405,4,FALSE)</f>
        <v>0.8</v>
      </c>
      <c r="H398">
        <f>VLOOKUP(A398,away!$A$2:$E$405,3,FALSE)</f>
        <v>1.0788643533122999</v>
      </c>
      <c r="I398">
        <f>VLOOKUP(C398,away!$B$2:$E$405,3,FALSE)</f>
        <v>0.75</v>
      </c>
      <c r="J398">
        <f>VLOOKUP(B398,home!$B$2:$E$405,4,FALSE)</f>
        <v>0.52</v>
      </c>
      <c r="K398" s="3">
        <f t="shared" si="560"/>
        <v>1.0539810725552028</v>
      </c>
      <c r="L398" s="3">
        <f t="shared" si="561"/>
        <v>0.42075709779179699</v>
      </c>
      <c r="M398" s="5">
        <f t="shared" si="562"/>
        <v>0.22883863594255915</v>
      </c>
      <c r="N398" s="5">
        <f t="shared" si="563"/>
        <v>0.24119159095280807</v>
      </c>
      <c r="O398" s="5">
        <f t="shared" si="564"/>
        <v>9.628548032182481E-2</v>
      </c>
      <c r="P398" s="5">
        <f t="shared" si="565"/>
        <v>0.10148307382108977</v>
      </c>
      <c r="Q398" s="5">
        <f t="shared" si="566"/>
        <v>0.12710568586186821</v>
      </c>
      <c r="R398" s="5">
        <f t="shared" si="567"/>
        <v>2.025639962985009E-2</v>
      </c>
      <c r="S398" s="5">
        <f t="shared" si="568"/>
        <v>1.1251175123638064E-2</v>
      </c>
      <c r="T398" s="5">
        <f t="shared" si="569"/>
        <v>5.3480619496075514E-2</v>
      </c>
      <c r="U398" s="5">
        <f t="shared" si="570"/>
        <v>2.1349861807976211E-2</v>
      </c>
      <c r="V398" s="5">
        <f t="shared" si="571"/>
        <v>5.543954250864327E-4</v>
      </c>
      <c r="W398" s="5">
        <f t="shared" si="572"/>
        <v>4.4655662370852181E-2</v>
      </c>
      <c r="X398" s="5">
        <f t="shared" si="573"/>
        <v>1.878918689913012E-2</v>
      </c>
      <c r="Y398" s="5">
        <f t="shared" si="574"/>
        <v>3.9528418747728214E-3</v>
      </c>
      <c r="Z398" s="5">
        <f t="shared" si="575"/>
        <v>2.8410079733221846E-3</v>
      </c>
      <c r="AA398" s="5">
        <f t="shared" si="576"/>
        <v>2.9943686308599991E-3</v>
      </c>
      <c r="AB398" s="5">
        <f t="shared" si="577"/>
        <v>1.578003930589738E-3</v>
      </c>
      <c r="AC398" s="5">
        <f t="shared" si="578"/>
        <v>1.5366109294215498E-5</v>
      </c>
      <c r="AD398" s="5">
        <f t="shared" si="579"/>
        <v>1.1766555730323444E-2</v>
      </c>
      <c r="AE398" s="5">
        <f t="shared" si="580"/>
        <v>4.950861840096331E-3</v>
      </c>
      <c r="AF398" s="5">
        <f t="shared" si="581"/>
        <v>1.0415551297035439E-3</v>
      </c>
      <c r="AG398" s="5">
        <f t="shared" si="582"/>
        <v>1.4608057118807393E-4</v>
      </c>
      <c r="AH398" s="5">
        <f t="shared" si="583"/>
        <v>2.9884356741459938E-4</v>
      </c>
      <c r="AI398" s="5">
        <f t="shared" si="584"/>
        <v>3.149754637098625E-4</v>
      </c>
      <c r="AJ398" s="5">
        <f t="shared" si="585"/>
        <v>1.659890885347466E-4</v>
      </c>
      <c r="AK398" s="5">
        <f t="shared" si="586"/>
        <v>5.8316452522104256E-5</v>
      </c>
      <c r="AL398" s="5">
        <f t="shared" si="587"/>
        <v>2.7257635012983243E-7</v>
      </c>
      <c r="AM398" s="5">
        <f t="shared" si="588"/>
        <v>2.480345405785375E-3</v>
      </c>
      <c r="AN398" s="5">
        <f t="shared" si="589"/>
        <v>1.0436229344594717E-3</v>
      </c>
      <c r="AO398" s="5">
        <f t="shared" si="590"/>
        <v>2.1955587854606301E-4</v>
      </c>
      <c r="AP398" s="5">
        <f t="shared" si="591"/>
        <v>3.0793231420056574E-5</v>
      </c>
      <c r="AQ398" s="5">
        <f t="shared" si="592"/>
        <v>3.239117670983545E-6</v>
      </c>
      <c r="AR398" s="5">
        <f t="shared" si="593"/>
        <v>2.514811042382283E-5</v>
      </c>
      <c r="AS398" s="5">
        <f t="shared" si="594"/>
        <v>2.6505632397237459E-5</v>
      </c>
      <c r="AT398" s="5">
        <f t="shared" si="595"/>
        <v>1.3968217431397135E-5</v>
      </c>
      <c r="AU398" s="5">
        <f t="shared" si="596"/>
        <v>4.9074122633427442E-6</v>
      </c>
      <c r="AV398" s="5">
        <f t="shared" si="597"/>
        <v>1.293079910197135E-6</v>
      </c>
      <c r="AW398" s="5">
        <f t="shared" si="598"/>
        <v>3.3577621856861107E-9</v>
      </c>
      <c r="AX398" s="5">
        <f t="shared" si="599"/>
        <v>4.3570618518283983E-4</v>
      </c>
      <c r="AY398" s="5">
        <f t="shared" si="600"/>
        <v>1.8332646996746697E-4</v>
      </c>
      <c r="AZ398" s="5">
        <f t="shared" si="601"/>
        <v>3.8567956725963215E-5</v>
      </c>
      <c r="BA398" s="5">
        <f t="shared" si="602"/>
        <v>5.4092471799252987E-6</v>
      </c>
      <c r="BB398" s="5">
        <f t="shared" si="603"/>
        <v>5.689947861659578E-7</v>
      </c>
      <c r="BC398" s="5">
        <f t="shared" si="604"/>
        <v>4.7881718977170534E-8</v>
      </c>
      <c r="BD398" s="5">
        <f t="shared" si="605"/>
        <v>1.7635409928125534E-6</v>
      </c>
      <c r="BE398" s="5">
        <f t="shared" si="606"/>
        <v>1.858738827099642E-6</v>
      </c>
      <c r="BF398" s="5">
        <f t="shared" si="607"/>
        <v>9.7953777129324027E-7</v>
      </c>
      <c r="BG398" s="5">
        <f t="shared" si="608"/>
        <v>3.4413809026532748E-7</v>
      </c>
      <c r="BH398" s="5">
        <f t="shared" si="609"/>
        <v>9.0678758371237226E-8</v>
      </c>
      <c r="BI398" s="5">
        <f t="shared" si="610"/>
        <v>1.9114739001218145E-8</v>
      </c>
      <c r="BJ398" s="8">
        <f t="shared" si="611"/>
        <v>0.51152182403026136</v>
      </c>
      <c r="BK398" s="8">
        <f t="shared" si="612"/>
        <v>0.34232624546798524</v>
      </c>
      <c r="BL398" s="8">
        <f t="shared" si="613"/>
        <v>0.14337911709488702</v>
      </c>
      <c r="BM398" s="8">
        <f t="shared" si="614"/>
        <v>0.18472400492425065</v>
      </c>
      <c r="BN398" s="8">
        <f t="shared" si="615"/>
        <v>0.81516086653000008</v>
      </c>
    </row>
    <row r="399" spans="1:66" x14ac:dyDescent="0.25">
      <c r="A399" t="s">
        <v>27</v>
      </c>
      <c r="B399" t="s">
        <v>30</v>
      </c>
      <c r="C399" t="s">
        <v>298</v>
      </c>
      <c r="D399" t="s">
        <v>493</v>
      </c>
      <c r="E399">
        <f>VLOOKUP(A399,home!$A$2:$E$405,3,FALSE)</f>
        <v>1.2429022082018899</v>
      </c>
      <c r="F399">
        <f>VLOOKUP(B399,home!$B$2:$E$405,3,FALSE)</f>
        <v>0.96</v>
      </c>
      <c r="G399">
        <f>VLOOKUP(C399,away!$B$2:$E$405,4,FALSE)</f>
        <v>0.75</v>
      </c>
      <c r="H399">
        <f>VLOOKUP(A399,away!$A$2:$E$405,3,FALSE)</f>
        <v>1.0788643533122999</v>
      </c>
      <c r="I399">
        <f>VLOOKUP(C399,away!$B$2:$E$405,3,FALSE)</f>
        <v>1.45</v>
      </c>
      <c r="J399">
        <f>VLOOKUP(B399,home!$B$2:$E$405,4,FALSE)</f>
        <v>1.04</v>
      </c>
      <c r="K399" s="3">
        <f t="shared" si="560"/>
        <v>0.89488958990536072</v>
      </c>
      <c r="L399" s="3">
        <f t="shared" si="561"/>
        <v>1.6269274447949482</v>
      </c>
      <c r="M399" s="5">
        <f t="shared" si="562"/>
        <v>8.031354159501003E-2</v>
      </c>
      <c r="N399" s="5">
        <f t="shared" si="563"/>
        <v>7.1871752301805647E-2</v>
      </c>
      <c r="O399" s="5">
        <f t="shared" si="564"/>
        <v>0.13066430500960247</v>
      </c>
      <c r="P399" s="5">
        <f t="shared" si="565"/>
        <v>0.11693012632531211</v>
      </c>
      <c r="Q399" s="5">
        <f t="shared" si="566"/>
        <v>3.2158641471571263E-2</v>
      </c>
      <c r="R399" s="5">
        <f t="shared" si="567"/>
        <v>0.10629067193759016</v>
      </c>
      <c r="S399" s="5">
        <f t="shared" si="568"/>
        <v>4.2560240063249016E-2</v>
      </c>
      <c r="T399" s="5">
        <f t="shared" si="569"/>
        <v>5.2319776397420283E-2</v>
      </c>
      <c r="U399" s="5">
        <f t="shared" si="570"/>
        <v>9.5118415820995283E-2</v>
      </c>
      <c r="V399" s="5">
        <f t="shared" si="571"/>
        <v>6.8849247976501462E-3</v>
      </c>
      <c r="W399" s="5">
        <f t="shared" si="572"/>
        <v>9.5928111594693125E-3</v>
      </c>
      <c r="X399" s="5">
        <f t="shared" si="573"/>
        <v>1.5606807748075872E-2</v>
      </c>
      <c r="Y399" s="5">
        <f t="shared" si="574"/>
        <v>1.2695571925491542E-2</v>
      </c>
      <c r="Z399" s="5">
        <f t="shared" si="575"/>
        <v>5.7642403766987232E-2</v>
      </c>
      <c r="AA399" s="5">
        <f t="shared" si="576"/>
        <v>5.1583587068198419E-2</v>
      </c>
      <c r="AB399" s="5">
        <f t="shared" si="577"/>
        <v>2.3080807538653776E-2</v>
      </c>
      <c r="AC399" s="5">
        <f t="shared" si="578"/>
        <v>6.2649391866340326E-4</v>
      </c>
      <c r="AD399" s="5">
        <f t="shared" si="579"/>
        <v>2.1461267111342651E-3</v>
      </c>
      <c r="AE399" s="5">
        <f t="shared" si="580"/>
        <v>3.4915924463518556E-3</v>
      </c>
      <c r="AF399" s="5">
        <f t="shared" si="581"/>
        <v>2.8402837885042839E-3</v>
      </c>
      <c r="AG399" s="5">
        <f t="shared" si="582"/>
        <v>1.5403118821745968E-3</v>
      </c>
      <c r="AH399" s="5">
        <f t="shared" si="583"/>
        <v>2.3445002168115799E-2</v>
      </c>
      <c r="AI399" s="5">
        <f t="shared" si="584"/>
        <v>2.0980688375555438E-2</v>
      </c>
      <c r="AJ399" s="5">
        <f t="shared" si="585"/>
        <v>9.3876998081664862E-3</v>
      </c>
      <c r="AK399" s="5">
        <f t="shared" si="586"/>
        <v>2.800318277161581E-3</v>
      </c>
      <c r="AL399" s="5">
        <f t="shared" si="587"/>
        <v>3.6485011915302214E-5</v>
      </c>
      <c r="AM399" s="5">
        <f t="shared" si="588"/>
        <v>3.841092904823767E-4</v>
      </c>
      <c r="AN399" s="5">
        <f t="shared" si="589"/>
        <v>6.2491794648649357E-4</v>
      </c>
      <c r="AO399" s="5">
        <f t="shared" si="590"/>
        <v>5.0834807894188866E-4</v>
      </c>
      <c r="AP399" s="5">
        <f t="shared" si="591"/>
        <v>2.7568181371311594E-4</v>
      </c>
      <c r="AQ399" s="5">
        <f t="shared" si="592"/>
        <v>1.121285771901791E-4</v>
      </c>
      <c r="AR399" s="5">
        <f t="shared" si="593"/>
        <v>7.628663494116927E-3</v>
      </c>
      <c r="AS399" s="5">
        <f t="shared" si="594"/>
        <v>6.8268115457762926E-3</v>
      </c>
      <c r="AT399" s="5">
        <f t="shared" si="595"/>
        <v>3.0546212922804637E-3</v>
      </c>
      <c r="AU399" s="5">
        <f t="shared" si="596"/>
        <v>9.1118293185501597E-4</v>
      </c>
      <c r="AV399" s="5">
        <f t="shared" si="597"/>
        <v>2.0385203005412482E-4</v>
      </c>
      <c r="AW399" s="5">
        <f t="shared" si="598"/>
        <v>1.4755353993828541E-6</v>
      </c>
      <c r="AX399" s="5">
        <f t="shared" si="599"/>
        <v>5.728923423976883E-5</v>
      </c>
      <c r="AY399" s="5">
        <f t="shared" si="600"/>
        <v>9.3205427475966354E-5</v>
      </c>
      <c r="AZ399" s="5">
        <f t="shared" si="601"/>
        <v>7.581923398224741E-5</v>
      </c>
      <c r="BA399" s="5">
        <f t="shared" si="602"/>
        <v>4.1117464203016039E-5</v>
      </c>
      <c r="BB399" s="5">
        <f t="shared" si="603"/>
        <v>1.672378274306515E-5</v>
      </c>
      <c r="BC399" s="5">
        <f t="shared" si="604"/>
        <v>5.441676225096164E-6</v>
      </c>
      <c r="BD399" s="5">
        <f t="shared" si="605"/>
        <v>2.0685470009473594E-3</v>
      </c>
      <c r="BE399" s="5">
        <f t="shared" si="606"/>
        <v>1.8511211773777462E-3</v>
      </c>
      <c r="BF399" s="5">
        <f t="shared" si="607"/>
        <v>8.2827453564434988E-4</v>
      </c>
      <c r="BG399" s="5">
        <f t="shared" si="608"/>
        <v>2.470714198439418E-4</v>
      </c>
      <c r="BH399" s="5">
        <f t="shared" si="609"/>
        <v>5.5275410395370067E-5</v>
      </c>
      <c r="BI399" s="5">
        <f t="shared" si="610"/>
        <v>9.8930778681126486E-6</v>
      </c>
      <c r="BJ399" s="8">
        <f t="shared" si="611"/>
        <v>0.20645845835768217</v>
      </c>
      <c r="BK399" s="8">
        <f t="shared" si="612"/>
        <v>0.24744501713927597</v>
      </c>
      <c r="BL399" s="8">
        <f t="shared" si="613"/>
        <v>0.48703680992019915</v>
      </c>
      <c r="BM399" s="8">
        <f t="shared" si="614"/>
        <v>0.46026192065117616</v>
      </c>
      <c r="BN399" s="8">
        <f t="shared" si="615"/>
        <v>0.53822903864089167</v>
      </c>
    </row>
    <row r="400" spans="1:66" x14ac:dyDescent="0.25">
      <c r="A400" t="s">
        <v>196</v>
      </c>
      <c r="B400" t="s">
        <v>301</v>
      </c>
      <c r="C400" t="s">
        <v>305</v>
      </c>
      <c r="D400" t="s">
        <v>493</v>
      </c>
      <c r="E400">
        <f>VLOOKUP(A400,home!$A$2:$E$405,3,FALSE)</f>
        <v>1.6215139442231099</v>
      </c>
      <c r="F400">
        <f>VLOOKUP(B400,home!$B$2:$E$405,3,FALSE)</f>
        <v>0.84</v>
      </c>
      <c r="G400">
        <f>VLOOKUP(C400,away!$B$2:$E$405,4,FALSE)</f>
        <v>1.1499999999999999</v>
      </c>
      <c r="H400">
        <f>VLOOKUP(A400,away!$A$2:$E$405,3,FALSE)</f>
        <v>1.4223107569721101</v>
      </c>
      <c r="I400">
        <f>VLOOKUP(C400,away!$B$2:$E$405,3,FALSE)</f>
        <v>0.7</v>
      </c>
      <c r="J400">
        <f>VLOOKUP(B400,home!$B$2:$E$405,4,FALSE)</f>
        <v>1.51</v>
      </c>
      <c r="K400" s="3">
        <f t="shared" si="560"/>
        <v>1.5663824701195239</v>
      </c>
      <c r="L400" s="3">
        <f t="shared" si="561"/>
        <v>1.5033824701195204</v>
      </c>
      <c r="M400" s="5">
        <f t="shared" si="562"/>
        <v>4.6432067885551979E-2</v>
      </c>
      <c r="N400" s="5">
        <f t="shared" si="563"/>
        <v>7.2730377187328318E-2</v>
      </c>
      <c r="O400" s="5">
        <f t="shared" si="564"/>
        <v>6.9805156910538402E-2</v>
      </c>
      <c r="P400" s="5">
        <f t="shared" si="565"/>
        <v>0.10934157410861008</v>
      </c>
      <c r="Q400" s="5">
        <f t="shared" si="566"/>
        <v>5.6961793935706016E-2</v>
      </c>
      <c r="R400" s="5">
        <f t="shared" si="567"/>
        <v>5.2471924611622978E-2</v>
      </c>
      <c r="S400" s="5">
        <f t="shared" si="568"/>
        <v>6.4371351379489336E-2</v>
      </c>
      <c r="T400" s="5">
        <f t="shared" si="569"/>
        <v>8.5635362469500848E-2</v>
      </c>
      <c r="U400" s="5">
        <f t="shared" si="570"/>
        <v>8.2191102885079428E-2</v>
      </c>
      <c r="V400" s="5">
        <f t="shared" si="571"/>
        <v>1.6842921062133573E-2</v>
      </c>
      <c r="W400" s="5">
        <f t="shared" si="572"/>
        <v>2.9741318495816842E-2</v>
      </c>
      <c r="X400" s="5">
        <f t="shared" si="573"/>
        <v>4.4712576864852506E-2</v>
      </c>
      <c r="Y400" s="5">
        <f t="shared" si="574"/>
        <v>3.3610052126245446E-2</v>
      </c>
      <c r="Z400" s="5">
        <f t="shared" si="575"/>
        <v>2.6295123878182336E-2</v>
      </c>
      <c r="AA400" s="5">
        <f t="shared" si="576"/>
        <v>4.1188221092406115E-2</v>
      </c>
      <c r="AB400" s="5">
        <f t="shared" si="577"/>
        <v>3.2258253747276089E-2</v>
      </c>
      <c r="AC400" s="5">
        <f t="shared" si="578"/>
        <v>2.4789326447565447E-3</v>
      </c>
      <c r="AD400" s="5">
        <f t="shared" si="579"/>
        <v>1.1646569982522274E-2</v>
      </c>
      <c r="AE400" s="5">
        <f t="shared" si="580"/>
        <v>1.7509249148744195E-2</v>
      </c>
      <c r="AF400" s="5">
        <f t="shared" si="581"/>
        <v>1.3161549117588583E-2</v>
      </c>
      <c r="AG400" s="5">
        <f t="shared" si="582"/>
        <v>6.5956140743332389E-3</v>
      </c>
      <c r="AH400" s="5">
        <f t="shared" si="583"/>
        <v>9.8829070720201362E-3</v>
      </c>
      <c r="AI400" s="5">
        <f t="shared" si="584"/>
        <v>1.5480412391432609E-2</v>
      </c>
      <c r="AJ400" s="5">
        <f t="shared" si="585"/>
        <v>1.2124123300080551E-2</v>
      </c>
      <c r="AK400" s="5">
        <f t="shared" si="586"/>
        <v>6.3303380676046168E-3</v>
      </c>
      <c r="AL400" s="5">
        <f t="shared" si="587"/>
        <v>2.33502757753541E-4</v>
      </c>
      <c r="AM400" s="5">
        <f t="shared" si="588"/>
        <v>3.6485966115286264E-3</v>
      </c>
      <c r="AN400" s="5">
        <f t="shared" si="589"/>
        <v>5.4852361863096189E-3</v>
      </c>
      <c r="AO400" s="5">
        <f t="shared" si="590"/>
        <v>4.1232039634815669E-3</v>
      </c>
      <c r="AP400" s="5">
        <f t="shared" si="591"/>
        <v>2.0662508531418384E-3</v>
      </c>
      <c r="AQ400" s="5">
        <f t="shared" si="592"/>
        <v>7.7659132787073586E-4</v>
      </c>
      <c r="AR400" s="5">
        <f t="shared" si="593"/>
        <v>2.9715578491790614E-3</v>
      </c>
      <c r="AS400" s="5">
        <f t="shared" si="594"/>
        <v>4.6545961239001571E-3</v>
      </c>
      <c r="AT400" s="5">
        <f t="shared" si="595"/>
        <v>3.6454388869817454E-3</v>
      </c>
      <c r="AU400" s="5">
        <f t="shared" si="596"/>
        <v>1.9033838561534119E-3</v>
      </c>
      <c r="AV400" s="5">
        <f t="shared" si="597"/>
        <v>7.4535677654680187E-4</v>
      </c>
      <c r="AW400" s="5">
        <f t="shared" si="598"/>
        <v>1.5274141494435529E-5</v>
      </c>
      <c r="AX400" s="5">
        <f t="shared" si="599"/>
        <v>9.5251629547265561E-4</v>
      </c>
      <c r="AY400" s="5">
        <f t="shared" si="600"/>
        <v>1.4319963011167761E-3</v>
      </c>
      <c r="AZ400" s="5">
        <f t="shared" si="601"/>
        <v>1.0764190681874779E-3</v>
      </c>
      <c r="BA400" s="5">
        <f t="shared" si="602"/>
        <v>5.3942318587181428E-4</v>
      </c>
      <c r="BB400" s="5">
        <f t="shared" si="603"/>
        <v>2.0273984040392734E-4</v>
      </c>
      <c r="BC400" s="5">
        <f t="shared" si="604"/>
        <v>6.0959104411618718E-5</v>
      </c>
      <c r="BD400" s="5">
        <f t="shared" si="605"/>
        <v>7.4456466323364495E-4</v>
      </c>
      <c r="BE400" s="5">
        <f t="shared" si="606"/>
        <v>1.166273036359628E-3</v>
      </c>
      <c r="BF400" s="5">
        <f t="shared" si="607"/>
        <v>9.1341481976339603E-4</v>
      </c>
      <c r="BG400" s="5">
        <f t="shared" si="608"/>
        <v>4.7691898720825606E-4</v>
      </c>
      <c r="BH400" s="5">
        <f t="shared" si="609"/>
        <v>1.8675938530754256E-4</v>
      </c>
      <c r="BI400" s="5">
        <f t="shared" si="610"/>
        <v>5.8507325455206459E-5</v>
      </c>
      <c r="BJ400" s="8">
        <f t="shared" si="611"/>
        <v>0.39266839614043492</v>
      </c>
      <c r="BK400" s="8">
        <f t="shared" si="612"/>
        <v>0.24113234613941187</v>
      </c>
      <c r="BL400" s="8">
        <f t="shared" si="613"/>
        <v>0.33919921178814982</v>
      </c>
      <c r="BM400" s="8">
        <f t="shared" si="614"/>
        <v>0.59013546114719884</v>
      </c>
      <c r="BN400" s="8">
        <f t="shared" si="615"/>
        <v>0.40774289463935776</v>
      </c>
    </row>
    <row r="401" spans="1:66" x14ac:dyDescent="0.25">
      <c r="A401" t="s">
        <v>196</v>
      </c>
      <c r="B401" t="s">
        <v>206</v>
      </c>
      <c r="C401" t="s">
        <v>202</v>
      </c>
      <c r="D401" t="s">
        <v>493</v>
      </c>
      <c r="E401">
        <f>VLOOKUP(A401,home!$A$2:$E$405,3,FALSE)</f>
        <v>1.6215139442231099</v>
      </c>
      <c r="F401">
        <f>VLOOKUP(B401,home!$B$2:$E$405,3,FALSE)</f>
        <v>0.56999999999999995</v>
      </c>
      <c r="G401">
        <f>VLOOKUP(C401,away!$B$2:$E$405,4,FALSE)</f>
        <v>1.23</v>
      </c>
      <c r="H401">
        <f>VLOOKUP(A401,away!$A$2:$E$405,3,FALSE)</f>
        <v>1.4223107569721101</v>
      </c>
      <c r="I401">
        <f>VLOOKUP(C401,away!$B$2:$E$405,3,FALSE)</f>
        <v>0.48</v>
      </c>
      <c r="J401">
        <f>VLOOKUP(B401,home!$B$2:$E$405,4,FALSE)</f>
        <v>1.46</v>
      </c>
      <c r="K401" s="3">
        <f t="shared" si="560"/>
        <v>1.1368434262948222</v>
      </c>
      <c r="L401" s="3">
        <f t="shared" si="561"/>
        <v>0.99675537848605467</v>
      </c>
      <c r="M401" s="5">
        <f t="shared" si="562"/>
        <v>0.11841039026323566</v>
      </c>
      <c r="N401" s="5">
        <f t="shared" si="563"/>
        <v>0.13461407377576387</v>
      </c>
      <c r="O401" s="5">
        <f t="shared" si="564"/>
        <v>0.11802619336351289</v>
      </c>
      <c r="P401" s="5">
        <f t="shared" si="565"/>
        <v>0.13417730205591119</v>
      </c>
      <c r="Q401" s="5">
        <f t="shared" si="566"/>
        <v>7.6517562429371702E-2</v>
      </c>
      <c r="R401" s="5">
        <f t="shared" si="567"/>
        <v>5.8821621518658287E-2</v>
      </c>
      <c r="S401" s="5">
        <f t="shared" si="568"/>
        <v>3.8010913457383097E-2</v>
      </c>
      <c r="T401" s="5">
        <f t="shared" si="569"/>
        <v>7.6269291900118705E-2</v>
      </c>
      <c r="U401" s="5">
        <f t="shared" si="570"/>
        <v>6.6870973747488724E-2</v>
      </c>
      <c r="V401" s="5">
        <f t="shared" si="571"/>
        <v>4.7858054470597631E-3</v>
      </c>
      <c r="W401" s="5">
        <f t="shared" si="572"/>
        <v>2.8996162614644942E-2</v>
      </c>
      <c r="X401" s="5">
        <f t="shared" si="573"/>
        <v>2.8902081041603606E-2</v>
      </c>
      <c r="Y401" s="5">
        <f t="shared" si="574"/>
        <v>1.4404152363829113E-2</v>
      </c>
      <c r="Z401" s="5">
        <f t="shared" si="575"/>
        <v>1.9543589206664568E-2</v>
      </c>
      <c r="AA401" s="5">
        <f t="shared" si="576"/>
        <v>2.2218000915803053E-2</v>
      </c>
      <c r="AB401" s="5">
        <f t="shared" si="577"/>
        <v>1.2629194143271521E-2</v>
      </c>
      <c r="AC401" s="5">
        <f t="shared" si="578"/>
        <v>3.3894115078468876E-4</v>
      </c>
      <c r="AD401" s="5">
        <f t="shared" si="579"/>
        <v>8.2410242140587009E-3</v>
      </c>
      <c r="AE401" s="5">
        <f t="shared" si="580"/>
        <v>8.2142852095968208E-3</v>
      </c>
      <c r="AF401" s="5">
        <f t="shared" si="581"/>
        <v>4.0938164815420407E-3</v>
      </c>
      <c r="AG401" s="5">
        <f t="shared" si="582"/>
        <v>1.3601778655039619E-3</v>
      </c>
      <c r="AH401" s="5">
        <f t="shared" si="583"/>
        <v>4.8700444141662278E-3</v>
      </c>
      <c r="AI401" s="5">
        <f t="shared" si="584"/>
        <v>5.5364779780086937E-3</v>
      </c>
      <c r="AJ401" s="5">
        <f t="shared" si="585"/>
        <v>3.147054297062617E-3</v>
      </c>
      <c r="AK401" s="5">
        <f t="shared" si="586"/>
        <v>1.1925693299361688E-3</v>
      </c>
      <c r="AL401" s="5">
        <f t="shared" si="587"/>
        <v>1.5362911672502268E-5</v>
      </c>
      <c r="AM401" s="5">
        <f t="shared" si="588"/>
        <v>1.8737508407378157E-3</v>
      </c>
      <c r="AN401" s="5">
        <f t="shared" si="589"/>
        <v>1.8676712284481844E-3</v>
      </c>
      <c r="AO401" s="5">
        <f t="shared" si="590"/>
        <v>9.3080567109969235E-4</v>
      </c>
      <c r="AP401" s="5">
        <f t="shared" si="591"/>
        <v>3.0926185299798005E-4</v>
      </c>
      <c r="AQ401" s="5">
        <f t="shared" si="592"/>
        <v>7.7064603834075033E-5</v>
      </c>
      <c r="AR401" s="5">
        <f t="shared" si="593"/>
        <v>9.7084859265723119E-4</v>
      </c>
      <c r="AS401" s="5">
        <f t="shared" si="594"/>
        <v>1.1037028404899528E-3</v>
      </c>
      <c r="AT401" s="5">
        <f t="shared" si="595"/>
        <v>6.2736865939696281E-4</v>
      </c>
      <c r="AU401" s="5">
        <f t="shared" si="596"/>
        <v>2.3773997876627736E-4</v>
      </c>
      <c r="AV401" s="5">
        <f t="shared" si="597"/>
        <v>6.75682830069783E-5</v>
      </c>
      <c r="AW401" s="5">
        <f t="shared" si="598"/>
        <v>4.8357103051070196E-7</v>
      </c>
      <c r="AX401" s="5">
        <f t="shared" si="599"/>
        <v>3.5502688763453059E-4</v>
      </c>
      <c r="AY401" s="5">
        <f t="shared" si="600"/>
        <v>3.5387495975688248E-4</v>
      </c>
      <c r="AZ401" s="5">
        <f t="shared" si="601"/>
        <v>1.7636338472460441E-4</v>
      </c>
      <c r="BA401" s="5">
        <f t="shared" si="602"/>
        <v>5.859705076408492E-5</v>
      </c>
      <c r="BB401" s="5">
        <f t="shared" si="603"/>
        <v>1.4601731378130501E-5</v>
      </c>
      <c r="BC401" s="5">
        <f t="shared" si="604"/>
        <v>2.9108708572720348E-6</v>
      </c>
      <c r="BD401" s="5">
        <f t="shared" si="605"/>
        <v>1.6128309273778525E-4</v>
      </c>
      <c r="BE401" s="5">
        <f t="shared" si="606"/>
        <v>1.8335362375144931E-4</v>
      </c>
      <c r="BF401" s="5">
        <f t="shared" si="607"/>
        <v>1.0422218092458469E-4</v>
      </c>
      <c r="BG401" s="5">
        <f t="shared" si="608"/>
        <v>3.9494767086074543E-5</v>
      </c>
      <c r="BH401" s="5">
        <f t="shared" si="609"/>
        <v>1.1224841583712246E-5</v>
      </c>
      <c r="BI401" s="5">
        <f t="shared" si="610"/>
        <v>2.5521774731288026E-6</v>
      </c>
      <c r="BJ401" s="8">
        <f t="shared" si="611"/>
        <v>0.38763255697826676</v>
      </c>
      <c r="BK401" s="8">
        <f t="shared" si="612"/>
        <v>0.29609259024580376</v>
      </c>
      <c r="BL401" s="8">
        <f t="shared" si="613"/>
        <v>0.29682148874578235</v>
      </c>
      <c r="BM401" s="8">
        <f t="shared" si="614"/>
        <v>0.35916969038133739</v>
      </c>
      <c r="BN401" s="8">
        <f t="shared" si="615"/>
        <v>0.6405671434064536</v>
      </c>
    </row>
    <row r="402" spans="1:66" x14ac:dyDescent="0.25">
      <c r="A402" t="s">
        <v>196</v>
      </c>
      <c r="B402" t="s">
        <v>205</v>
      </c>
      <c r="C402" t="s">
        <v>303</v>
      </c>
      <c r="D402" t="s">
        <v>493</v>
      </c>
      <c r="E402">
        <f>VLOOKUP(A402,home!$A$2:$E$405,3,FALSE)</f>
        <v>1.6215139442231099</v>
      </c>
      <c r="F402">
        <f>VLOOKUP(B402,home!$B$2:$E$405,3,FALSE)</f>
        <v>1.37</v>
      </c>
      <c r="G402">
        <f>VLOOKUP(C402,away!$B$2:$E$405,4,FALSE)</f>
        <v>0.84</v>
      </c>
      <c r="H402">
        <f>VLOOKUP(A402,away!$A$2:$E$405,3,FALSE)</f>
        <v>1.4223107569721101</v>
      </c>
      <c r="I402">
        <f>VLOOKUP(C402,away!$B$2:$E$405,3,FALSE)</f>
        <v>1.06</v>
      </c>
      <c r="J402">
        <f>VLOOKUP(B402,home!$B$2:$E$405,4,FALSE)</f>
        <v>0.9</v>
      </c>
      <c r="K402" s="3">
        <f t="shared" si="560"/>
        <v>1.866038247011955</v>
      </c>
      <c r="L402" s="3">
        <f t="shared" si="561"/>
        <v>1.3568844621513931</v>
      </c>
      <c r="M402" s="5">
        <f t="shared" si="562"/>
        <v>3.9838451732244554E-2</v>
      </c>
      <c r="N402" s="5">
        <f t="shared" si="563"/>
        <v>7.4340074634108022E-2</v>
      </c>
      <c r="O402" s="5">
        <f t="shared" si="564"/>
        <v>5.4056176151650877E-2</v>
      </c>
      <c r="P402" s="5">
        <f t="shared" si="565"/>
        <v>0.10087089218619606</v>
      </c>
      <c r="Q402" s="5">
        <f t="shared" si="566"/>
        <v>6.936071127648441E-2</v>
      </c>
      <c r="R402" s="5">
        <f t="shared" si="567"/>
        <v>3.6673992751746889E-2</v>
      </c>
      <c r="S402" s="5">
        <f t="shared" si="568"/>
        <v>6.3851231963187566E-2</v>
      </c>
      <c r="T402" s="5">
        <f t="shared" si="569"/>
        <v>9.4114471414830606E-2</v>
      </c>
      <c r="U402" s="5">
        <f t="shared" si="570"/>
        <v>6.8435073145398928E-2</v>
      </c>
      <c r="V402" s="5">
        <f t="shared" si="571"/>
        <v>1.796346788720839E-2</v>
      </c>
      <c r="W402" s="5">
        <f t="shared" si="572"/>
        <v>4.3143246693957769E-2</v>
      </c>
      <c r="X402" s="5">
        <f t="shared" si="573"/>
        <v>5.8540401085795744E-2</v>
      </c>
      <c r="Y402" s="5">
        <f t="shared" si="574"/>
        <v>3.9716280320713407E-2</v>
      </c>
      <c r="Z402" s="5">
        <f t="shared" si="575"/>
        <v>1.6587456976632723E-2</v>
      </c>
      <c r="AA402" s="5">
        <f t="shared" si="576"/>
        <v>3.0952829139061958E-2</v>
      </c>
      <c r="AB402" s="5">
        <f t="shared" si="577"/>
        <v>2.8879581513357868E-2</v>
      </c>
      <c r="AC402" s="5">
        <f t="shared" si="578"/>
        <v>2.8427168880696594E-3</v>
      </c>
      <c r="AD402" s="5">
        <f t="shared" si="579"/>
        <v>2.0126737107799327E-2</v>
      </c>
      <c r="AE402" s="5">
        <f t="shared" si="580"/>
        <v>2.7309656855378769E-2</v>
      </c>
      <c r="AF402" s="5">
        <f t="shared" si="581"/>
        <v>1.8528024526874871E-2</v>
      </c>
      <c r="AG402" s="5">
        <f t="shared" si="582"/>
        <v>8.3801295316254763E-3</v>
      </c>
      <c r="AH402" s="5">
        <f t="shared" si="583"/>
        <v>5.6268156595494162E-3</v>
      </c>
      <c r="AI402" s="5">
        <f t="shared" si="584"/>
        <v>1.049985322960501E-2</v>
      </c>
      <c r="AJ402" s="5">
        <f t="shared" si="585"/>
        <v>9.7965638572274742E-3</v>
      </c>
      <c r="AK402" s="5">
        <f t="shared" si="586"/>
        <v>6.093587615627144E-3</v>
      </c>
      <c r="AL402" s="5">
        <f t="shared" si="587"/>
        <v>2.8791017347721339E-4</v>
      </c>
      <c r="AM402" s="5">
        <f t="shared" si="588"/>
        <v>7.5114522461416575E-3</v>
      </c>
      <c r="AN402" s="5">
        <f t="shared" si="589"/>
        <v>1.0192172840981796E-2</v>
      </c>
      <c r="AO402" s="5">
        <f t="shared" si="590"/>
        <v>6.9148004817448112E-3</v>
      </c>
      <c r="AP402" s="5">
        <f t="shared" si="591"/>
        <v>3.127528444185501E-3</v>
      </c>
      <c r="AQ402" s="5">
        <f t="shared" si="592"/>
        <v>1.0609236877129565E-3</v>
      </c>
      <c r="AR402" s="5">
        <f t="shared" si="593"/>
        <v>1.5269877479665483E-3</v>
      </c>
      <c r="AS402" s="5">
        <f t="shared" si="594"/>
        <v>2.8494175404242313E-3</v>
      </c>
      <c r="AT402" s="5">
        <f t="shared" si="595"/>
        <v>2.6585610560691747E-3</v>
      </c>
      <c r="AU402" s="5">
        <f t="shared" si="596"/>
        <v>1.6536588708805247E-3</v>
      </c>
      <c r="AV402" s="5">
        <f t="shared" si="597"/>
        <v>7.7144767514341597E-4</v>
      </c>
      <c r="AW402" s="5">
        <f t="shared" si="598"/>
        <v>2.0249668630670564E-5</v>
      </c>
      <c r="AX402" s="5">
        <f t="shared" si="599"/>
        <v>2.3361095303173667E-3</v>
      </c>
      <c r="AY402" s="5">
        <f t="shared" si="600"/>
        <v>3.1698307235714235E-3</v>
      </c>
      <c r="AZ402" s="5">
        <f t="shared" si="601"/>
        <v>2.1505470282320869E-3</v>
      </c>
      <c r="BA402" s="5">
        <f t="shared" si="602"/>
        <v>9.7268128257799061E-4</v>
      </c>
      <c r="BB402" s="5">
        <f t="shared" si="603"/>
        <v>3.2995402973889096E-4</v>
      </c>
      <c r="BC402" s="5">
        <f t="shared" si="604"/>
        <v>8.9541899235387923E-5</v>
      </c>
      <c r="BD402" s="5">
        <f t="shared" si="605"/>
        <v>3.4532432485189228E-4</v>
      </c>
      <c r="BE402" s="5">
        <f t="shared" si="606"/>
        <v>6.4438839779721202E-4</v>
      </c>
      <c r="BF402" s="5">
        <f t="shared" si="607"/>
        <v>6.0122669811017596E-4</v>
      </c>
      <c r="BG402" s="5">
        <f t="shared" si="608"/>
        <v>3.7397067126609951E-4</v>
      </c>
      <c r="BH402" s="5">
        <f t="shared" si="609"/>
        <v>1.7446089396081917E-4</v>
      </c>
      <c r="BI402" s="5">
        <f t="shared" si="610"/>
        <v>6.5110140147757052E-5</v>
      </c>
      <c r="BJ402" s="8">
        <f t="shared" si="611"/>
        <v>0.49141527564200815</v>
      </c>
      <c r="BK402" s="8">
        <f t="shared" si="612"/>
        <v>0.2288245015539549</v>
      </c>
      <c r="BL402" s="8">
        <f t="shared" si="613"/>
        <v>0.26267902707984347</v>
      </c>
      <c r="BM402" s="8">
        <f t="shared" si="614"/>
        <v>0.62121638146506775</v>
      </c>
      <c r="BN402" s="8">
        <f t="shared" si="615"/>
        <v>0.37514029873243082</v>
      </c>
    </row>
    <row r="403" spans="1:66" x14ac:dyDescent="0.25">
      <c r="A403" t="s">
        <v>196</v>
      </c>
      <c r="B403" t="s">
        <v>302</v>
      </c>
      <c r="C403" t="s">
        <v>197</v>
      </c>
      <c r="D403" t="s">
        <v>493</v>
      </c>
      <c r="E403">
        <f>VLOOKUP(A403,home!$A$2:$E$405,3,FALSE)</f>
        <v>1.6215139442231099</v>
      </c>
      <c r="F403">
        <f>VLOOKUP(B403,home!$B$2:$E$405,3,FALSE)</f>
        <v>0.7</v>
      </c>
      <c r="G403">
        <f>VLOOKUP(C403,away!$B$2:$E$405,4,FALSE)</f>
        <v>0.97</v>
      </c>
      <c r="H403">
        <f>VLOOKUP(A403,away!$A$2:$E$405,3,FALSE)</f>
        <v>1.4223107569721101</v>
      </c>
      <c r="I403">
        <f>VLOOKUP(C403,away!$B$2:$E$405,3,FALSE)</f>
        <v>0.31</v>
      </c>
      <c r="J403">
        <f>VLOOKUP(B403,home!$B$2:$E$405,4,FALSE)</f>
        <v>0.45</v>
      </c>
      <c r="K403" s="3">
        <f t="shared" si="560"/>
        <v>1.1010079681274914</v>
      </c>
      <c r="L403" s="3">
        <f t="shared" si="561"/>
        <v>0.19841235059760934</v>
      </c>
      <c r="M403" s="5">
        <f t="shared" si="562"/>
        <v>0.27268982040957929</v>
      </c>
      <c r="N403" s="5">
        <f t="shared" si="563"/>
        <v>0.30023366509820137</v>
      </c>
      <c r="O403" s="5">
        <f t="shared" si="564"/>
        <v>5.4105028251504567E-2</v>
      </c>
      <c r="P403" s="5">
        <f t="shared" si="565"/>
        <v>5.9570067220669543E-2</v>
      </c>
      <c r="Q403" s="5">
        <f t="shared" si="566"/>
        <v>0.16527982878662023</v>
      </c>
      <c r="R403" s="5">
        <f t="shared" si="567"/>
        <v>5.3675529172655407E-3</v>
      </c>
      <c r="S403" s="5">
        <f t="shared" si="568"/>
        <v>3.2533235961514019E-3</v>
      </c>
      <c r="T403" s="5">
        <f t="shared" si="569"/>
        <v>3.2793559335923733E-2</v>
      </c>
      <c r="U403" s="5">
        <f t="shared" si="570"/>
        <v>5.9097185312553206E-3</v>
      </c>
      <c r="V403" s="5">
        <f t="shared" si="571"/>
        <v>7.8966687018745078E-5</v>
      </c>
      <c r="W403" s="5">
        <f t="shared" si="572"/>
        <v>6.0658136154938799E-2</v>
      </c>
      <c r="X403" s="5">
        <f t="shared" si="573"/>
        <v>1.2035323377371239E-2</v>
      </c>
      <c r="Y403" s="5">
        <f t="shared" si="574"/>
        <v>1.193978400753293E-3</v>
      </c>
      <c r="Z403" s="5">
        <f t="shared" si="575"/>
        <v>3.5499626375723708E-4</v>
      </c>
      <c r="AA403" s="5">
        <f t="shared" si="576"/>
        <v>3.908537150522065E-4</v>
      </c>
      <c r="AB403" s="5">
        <f t="shared" si="577"/>
        <v>2.1516652732235571E-4</v>
      </c>
      <c r="AC403" s="5">
        <f t="shared" si="578"/>
        <v>1.0781597124790798E-6</v>
      </c>
      <c r="AD403" s="5">
        <f t="shared" si="579"/>
        <v>1.6696272809587485E-2</v>
      </c>
      <c r="AE403" s="5">
        <f t="shared" si="580"/>
        <v>3.3127467343692036E-3</v>
      </c>
      <c r="AF403" s="5">
        <f t="shared" si="581"/>
        <v>3.286449332503739E-4</v>
      </c>
      <c r="AG403" s="5">
        <f t="shared" si="582"/>
        <v>2.1735737906067034E-5</v>
      </c>
      <c r="AH403" s="5">
        <f t="shared" si="583"/>
        <v>1.7608910786360578E-5</v>
      </c>
      <c r="AI403" s="5">
        <f t="shared" si="584"/>
        <v>1.9387551085829123E-5</v>
      </c>
      <c r="AJ403" s="5">
        <f t="shared" si="585"/>
        <v>1.0672924113988332E-5</v>
      </c>
      <c r="AK403" s="5">
        <f t="shared" si="586"/>
        <v>3.9169914975737334E-6</v>
      </c>
      <c r="AL403" s="5">
        <f t="shared" si="587"/>
        <v>9.4211139162480196E-9</v>
      </c>
      <c r="AM403" s="5">
        <f t="shared" si="588"/>
        <v>3.6765458802772389E-3</v>
      </c>
      <c r="AN403" s="5">
        <f t="shared" si="589"/>
        <v>7.2947211018576361E-4</v>
      </c>
      <c r="AO403" s="5">
        <f t="shared" si="590"/>
        <v>7.2368138038677815E-5</v>
      </c>
      <c r="AP403" s="5">
        <f t="shared" si="591"/>
        <v>4.7862441255421103E-6</v>
      </c>
      <c r="AQ403" s="5">
        <f t="shared" si="592"/>
        <v>2.3741248687070233E-7</v>
      </c>
      <c r="AR403" s="5">
        <f t="shared" si="593"/>
        <v>6.9876507611707968E-7</v>
      </c>
      <c r="AS403" s="5">
        <f t="shared" si="594"/>
        <v>7.6934591665411759E-7</v>
      </c>
      <c r="AT403" s="5">
        <f t="shared" si="595"/>
        <v>4.2352799224126622E-7</v>
      </c>
      <c r="AU403" s="5">
        <f t="shared" si="596"/>
        <v>1.5543589806089083E-7</v>
      </c>
      <c r="AV403" s="5">
        <f t="shared" si="597"/>
        <v>4.2784040574523357E-8</v>
      </c>
      <c r="AW403" s="5">
        <f t="shared" si="598"/>
        <v>5.7168779250270307E-11</v>
      </c>
      <c r="AX403" s="5">
        <f t="shared" si="599"/>
        <v>6.7465105156192299E-4</v>
      </c>
      <c r="AY403" s="5">
        <f t="shared" si="600"/>
        <v>1.3385910097355006E-4</v>
      </c>
      <c r="AZ403" s="5">
        <f t="shared" si="601"/>
        <v>1.32796494365224E-5</v>
      </c>
      <c r="BA403" s="5">
        <f t="shared" si="602"/>
        <v>8.7828215327087592E-7</v>
      </c>
      <c r="BB403" s="5">
        <f t="shared" si="603"/>
        <v>4.3565506629601068E-8</v>
      </c>
      <c r="BC403" s="5">
        <f t="shared" si="604"/>
        <v>1.7287869150709756E-9</v>
      </c>
      <c r="BD403" s="5">
        <f t="shared" si="605"/>
        <v>2.3107270211317862E-8</v>
      </c>
      <c r="BE403" s="5">
        <f t="shared" si="606"/>
        <v>2.5441288624335983E-8</v>
      </c>
      <c r="BF403" s="5">
        <f t="shared" si="607"/>
        <v>1.4005530747412612E-8</v>
      </c>
      <c r="BG403" s="5">
        <f t="shared" si="608"/>
        <v>5.1400669835852888E-9</v>
      </c>
      <c r="BH403" s="5">
        <f t="shared" si="609"/>
        <v>1.4148136764091118E-9</v>
      </c>
      <c r="BI403" s="5">
        <f t="shared" si="610"/>
        <v>3.1154422622843636E-10</v>
      </c>
      <c r="BJ403" s="8">
        <f t="shared" si="611"/>
        <v>0.59786001453245474</v>
      </c>
      <c r="BK403" s="8">
        <f t="shared" si="612"/>
        <v>0.33572712459521886</v>
      </c>
      <c r="BL403" s="8">
        <f t="shared" si="613"/>
        <v>6.6042065599321853E-2</v>
      </c>
      <c r="BM403" s="8">
        <f t="shared" si="614"/>
        <v>0.1426043792631074</v>
      </c>
      <c r="BN403" s="8">
        <f t="shared" si="615"/>
        <v>0.85724596268384057</v>
      </c>
    </row>
    <row r="404" spans="1:66" x14ac:dyDescent="0.25">
      <c r="A404" t="s">
        <v>196</v>
      </c>
      <c r="B404" t="s">
        <v>199</v>
      </c>
      <c r="C404" t="s">
        <v>300</v>
      </c>
      <c r="D404" t="s">
        <v>493</v>
      </c>
      <c r="E404">
        <f>VLOOKUP(A404,home!$A$2:$E$405,3,FALSE)</f>
        <v>1.6215139442231099</v>
      </c>
      <c r="F404">
        <f>VLOOKUP(B404,home!$B$2:$E$405,3,FALSE)</f>
        <v>1.1000000000000001</v>
      </c>
      <c r="G404">
        <f>VLOOKUP(C404,away!$B$2:$E$405,4,FALSE)</f>
        <v>1.01</v>
      </c>
      <c r="H404">
        <f>VLOOKUP(A404,away!$A$2:$E$405,3,FALSE)</f>
        <v>1.4223107569721101</v>
      </c>
      <c r="I404">
        <f>VLOOKUP(C404,away!$B$2:$E$405,3,FALSE)</f>
        <v>0.4</v>
      </c>
      <c r="J404">
        <f>VLOOKUP(B404,home!$B$2:$E$405,4,FALSE)</f>
        <v>1.36</v>
      </c>
      <c r="K404" s="3">
        <f t="shared" si="560"/>
        <v>1.8015019920318753</v>
      </c>
      <c r="L404" s="3">
        <f t="shared" si="561"/>
        <v>0.77373705179282803</v>
      </c>
      <c r="M404" s="5">
        <f t="shared" si="562"/>
        <v>7.613562087315838E-2</v>
      </c>
      <c r="N404" s="5">
        <f t="shared" si="563"/>
        <v>0.13715847266757841</v>
      </c>
      <c r="O404" s="5">
        <f t="shared" si="564"/>
        <v>5.8908950830814065E-2</v>
      </c>
      <c r="P404" s="5">
        <f t="shared" si="565"/>
        <v>0.10612459227021932</v>
      </c>
      <c r="Q404" s="5">
        <f t="shared" si="566"/>
        <v>0.12354563086734607</v>
      </c>
      <c r="R404" s="5">
        <f t="shared" si="567"/>
        <v>2.2790018970021367E-2</v>
      </c>
      <c r="S404" s="5">
        <f t="shared" si="568"/>
        <v>3.6981471206767515E-2</v>
      </c>
      <c r="T404" s="5">
        <f t="shared" si="569"/>
        <v>9.5591832189185363E-2</v>
      </c>
      <c r="U404" s="5">
        <f t="shared" si="570"/>
        <v>4.1056264572937713E-2</v>
      </c>
      <c r="V404" s="5">
        <f t="shared" si="571"/>
        <v>5.7275622228997233E-3</v>
      </c>
      <c r="W404" s="5">
        <f t="shared" si="572"/>
        <v>7.4189233371452876E-2</v>
      </c>
      <c r="X404" s="5">
        <f t="shared" si="573"/>
        <v>5.7402958703598038E-2</v>
      </c>
      <c r="Y404" s="5">
        <f t="shared" si="574"/>
        <v>2.2207398015753697E-2</v>
      </c>
      <c r="Z404" s="5">
        <f t="shared" si="575"/>
        <v>5.8778273627223196E-3</v>
      </c>
      <c r="AA404" s="5">
        <f t="shared" si="576"/>
        <v>1.0588917702763722E-2</v>
      </c>
      <c r="AB404" s="5">
        <f t="shared" si="577"/>
        <v>9.5379781674952199E-3</v>
      </c>
      <c r="AC404" s="5">
        <f t="shared" si="578"/>
        <v>4.9897406647227876E-4</v>
      </c>
      <c r="AD404" s="5">
        <f t="shared" si="579"/>
        <v>3.341301292649753E-2</v>
      </c>
      <c r="AE404" s="5">
        <f t="shared" si="580"/>
        <v>2.5852886113263855E-2</v>
      </c>
      <c r="AF404" s="5">
        <f t="shared" si="581"/>
        <v>1.0001667940806258E-2</v>
      </c>
      <c r="AG404" s="5">
        <f t="shared" si="582"/>
        <v>2.5795536885100936E-3</v>
      </c>
      <c r="AH404" s="5">
        <f t="shared" si="583"/>
        <v>1.1369732036449953E-3</v>
      </c>
      <c r="AI404" s="5">
        <f t="shared" si="584"/>
        <v>2.0482594912533216E-3</v>
      </c>
      <c r="AJ404" s="5">
        <f t="shared" si="585"/>
        <v>1.8449717768455279E-3</v>
      </c>
      <c r="AK404" s="5">
        <f t="shared" si="586"/>
        <v>1.1079067770766019E-3</v>
      </c>
      <c r="AL404" s="5">
        <f t="shared" si="587"/>
        <v>2.7820575310473412E-5</v>
      </c>
      <c r="AM404" s="5">
        <f t="shared" si="588"/>
        <v>1.2038721869374411E-2</v>
      </c>
      <c r="AN404" s="5">
        <f t="shared" si="589"/>
        <v>9.3148051665636021E-3</v>
      </c>
      <c r="AO404" s="5">
        <f t="shared" si="590"/>
        <v>3.6036049438007613E-3</v>
      </c>
      <c r="AP404" s="5">
        <f t="shared" si="591"/>
        <v>9.2941422168082044E-4</v>
      </c>
      <c r="AQ404" s="5">
        <f t="shared" si="592"/>
        <v>1.7978055494441097E-4</v>
      </c>
      <c r="AR404" s="5">
        <f t="shared" si="593"/>
        <v>1.7594365891114507E-4</v>
      </c>
      <c r="AS404" s="5">
        <f t="shared" si="594"/>
        <v>3.1696285201380462E-4</v>
      </c>
      <c r="AT404" s="5">
        <f t="shared" si="595"/>
        <v>2.8550460465148682E-4</v>
      </c>
      <c r="AU404" s="5">
        <f t="shared" si="596"/>
        <v>1.7144570467130879E-4</v>
      </c>
      <c r="AV404" s="5">
        <f t="shared" si="597"/>
        <v>7.7214944622667898E-5</v>
      </c>
      <c r="AW404" s="5">
        <f t="shared" si="598"/>
        <v>1.0771885958558394E-6</v>
      </c>
      <c r="AX404" s="5">
        <f t="shared" si="599"/>
        <v>3.6146302381992838E-3</v>
      </c>
      <c r="AY404" s="5">
        <f t="shared" si="600"/>
        <v>2.7967733438255221E-3</v>
      </c>
      <c r="AZ404" s="5">
        <f t="shared" si="601"/>
        <v>1.081983580792164E-3</v>
      </c>
      <c r="BA404" s="5">
        <f t="shared" si="602"/>
        <v>2.7905692863012545E-4</v>
      </c>
      <c r="BB404" s="5">
        <f t="shared" si="603"/>
        <v>5.3979171310158726E-5</v>
      </c>
      <c r="BC404" s="5">
        <f t="shared" si="604"/>
        <v>8.3531369735484427E-6</v>
      </c>
      <c r="BD404" s="5">
        <f t="shared" si="605"/>
        <v>2.2689021321258712E-5</v>
      </c>
      <c r="BE404" s="5">
        <f t="shared" si="606"/>
        <v>4.0874317107501257E-5</v>
      </c>
      <c r="BF404" s="5">
        <f t="shared" si="607"/>
        <v>3.6817581846053051E-5</v>
      </c>
      <c r="BG404" s="5">
        <f t="shared" si="608"/>
        <v>2.2108982345820383E-5</v>
      </c>
      <c r="BH404" s="5">
        <f t="shared" si="609"/>
        <v>9.9573439344482531E-6</v>
      </c>
      <c r="BI404" s="5">
        <f t="shared" si="610"/>
        <v>3.5876349866510056E-6</v>
      </c>
      <c r="BJ404" s="8">
        <f t="shared" si="611"/>
        <v>0.61584374964008692</v>
      </c>
      <c r="BK404" s="8">
        <f t="shared" si="612"/>
        <v>0.22829281455865322</v>
      </c>
      <c r="BL404" s="8">
        <f t="shared" si="613"/>
        <v>0.15018334813926465</v>
      </c>
      <c r="BM404" s="8">
        <f t="shared" si="614"/>
        <v>0.47273875706635976</v>
      </c>
      <c r="BN404" s="8">
        <f t="shared" si="615"/>
        <v>0.52466328647913762</v>
      </c>
    </row>
    <row r="405" spans="1:66" x14ac:dyDescent="0.25">
      <c r="A405" t="s">
        <v>32</v>
      </c>
      <c r="B405" t="s">
        <v>210</v>
      </c>
      <c r="C405" t="s">
        <v>331</v>
      </c>
      <c r="D405" t="s">
        <v>493</v>
      </c>
      <c r="E405">
        <f>VLOOKUP(A405,home!$A$2:$E$405,3,FALSE)</f>
        <v>1.24444444444444</v>
      </c>
      <c r="F405">
        <f>VLOOKUP(B405,home!$B$2:$E$405,3,FALSE)</f>
        <v>0.93</v>
      </c>
      <c r="G405">
        <f>VLOOKUP(C405,away!$B$2:$E$405,4,FALSE)</f>
        <v>0.54</v>
      </c>
      <c r="H405">
        <f>VLOOKUP(A405,away!$A$2:$E$405,3,FALSE)</f>
        <v>1.1244444444444399</v>
      </c>
      <c r="I405">
        <f>VLOOKUP(C405,away!$B$2:$E$405,3,FALSE)</f>
        <v>0.27</v>
      </c>
      <c r="J405">
        <f>VLOOKUP(B405,home!$B$2:$E$405,4,FALSE)</f>
        <v>1.0900000000000001</v>
      </c>
      <c r="K405" s="3">
        <f t="shared" si="560"/>
        <v>0.62495999999999785</v>
      </c>
      <c r="L405" s="3">
        <f t="shared" si="561"/>
        <v>0.33092399999999872</v>
      </c>
      <c r="M405" s="5">
        <f t="shared" si="562"/>
        <v>0.38447212092977923</v>
      </c>
      <c r="N405" s="5">
        <f t="shared" si="563"/>
        <v>0.24027969669627403</v>
      </c>
      <c r="O405" s="5">
        <f t="shared" si="564"/>
        <v>0.12723105214656577</v>
      </c>
      <c r="P405" s="5">
        <f t="shared" si="565"/>
        <v>7.9514318349517485E-2</v>
      </c>
      <c r="Q405" s="5">
        <f t="shared" si="566"/>
        <v>7.5082599623651436E-2</v>
      </c>
      <c r="R405" s="5">
        <f t="shared" si="567"/>
        <v>2.1051904350274986E-2</v>
      </c>
      <c r="S405" s="5">
        <f t="shared" si="568"/>
        <v>4.111173787645821E-3</v>
      </c>
      <c r="T405" s="5">
        <f t="shared" si="569"/>
        <v>2.4846634197857136E-2</v>
      </c>
      <c r="U405" s="5">
        <f t="shared" si="570"/>
        <v>1.315659814274781E-2</v>
      </c>
      <c r="V405" s="5">
        <f t="shared" si="571"/>
        <v>9.447215301348109E-5</v>
      </c>
      <c r="W405" s="5">
        <f t="shared" si="572"/>
        <v>1.5641207153599016E-2</v>
      </c>
      <c r="X405" s="5">
        <f t="shared" si="573"/>
        <v>5.1760508360975807E-3</v>
      </c>
      <c r="Y405" s="5">
        <f t="shared" si="574"/>
        <v>8.5643972344237455E-4</v>
      </c>
      <c r="Z405" s="5">
        <f t="shared" si="575"/>
        <v>2.3221934650701241E-3</v>
      </c>
      <c r="AA405" s="5">
        <f t="shared" si="576"/>
        <v>1.4512780279302198E-3</v>
      </c>
      <c r="AB405" s="5">
        <f t="shared" si="577"/>
        <v>4.5349535816763351E-4</v>
      </c>
      <c r="AC405" s="5">
        <f t="shared" si="578"/>
        <v>1.2211367939553164E-6</v>
      </c>
      <c r="AD405" s="5">
        <f t="shared" si="579"/>
        <v>2.4437822056783015E-3</v>
      </c>
      <c r="AE405" s="5">
        <f t="shared" si="580"/>
        <v>8.0870618263188321E-4</v>
      </c>
      <c r="AF405" s="5">
        <f t="shared" si="581"/>
        <v>1.3381014239063614E-4</v>
      </c>
      <c r="AG405" s="5">
        <f t="shared" si="582"/>
        <v>1.4760329186826235E-5</v>
      </c>
      <c r="AH405" s="5">
        <f t="shared" si="583"/>
        <v>1.921173875587157E-4</v>
      </c>
      <c r="AI405" s="5">
        <f t="shared" si="584"/>
        <v>1.2006568252869456E-4</v>
      </c>
      <c r="AJ405" s="5">
        <f t="shared" si="585"/>
        <v>3.7518124476566345E-5</v>
      </c>
      <c r="AK405" s="5">
        <f t="shared" si="586"/>
        <v>7.8157756909582741E-6</v>
      </c>
      <c r="AL405" s="5">
        <f t="shared" si="587"/>
        <v>1.0101940244515814E-8</v>
      </c>
      <c r="AM405" s="5">
        <f t="shared" si="588"/>
        <v>3.0545322545214119E-4</v>
      </c>
      <c r="AN405" s="5">
        <f t="shared" si="589"/>
        <v>1.0108180317952399E-4</v>
      </c>
      <c r="AO405" s="5">
        <f t="shared" si="590"/>
        <v>1.6725197317690334E-5</v>
      </c>
      <c r="AP405" s="5">
        <f t="shared" si="591"/>
        <v>1.8449230657197781E-6</v>
      </c>
      <c r="AQ405" s="5">
        <f t="shared" si="592"/>
        <v>1.5263233015006239E-7</v>
      </c>
      <c r="AR405" s="5">
        <f t="shared" si="593"/>
        <v>1.2715250872096044E-5</v>
      </c>
      <c r="AS405" s="5">
        <f t="shared" si="594"/>
        <v>7.9465231850251169E-6</v>
      </c>
      <c r="AT405" s="5">
        <f t="shared" si="595"/>
        <v>2.4831295648566397E-6</v>
      </c>
      <c r="AU405" s="5">
        <f t="shared" si="596"/>
        <v>5.172855509509334E-7</v>
      </c>
      <c r="AV405" s="5">
        <f t="shared" si="597"/>
        <v>8.0820694480573561E-8</v>
      </c>
      <c r="AW405" s="5">
        <f t="shared" si="598"/>
        <v>5.8034036859545478E-11</v>
      </c>
      <c r="AX405" s="5">
        <f t="shared" si="599"/>
        <v>3.1816007963094907E-5</v>
      </c>
      <c r="AY405" s="5">
        <f t="shared" si="600"/>
        <v>1.0528680619179179E-5</v>
      </c>
      <c r="AZ405" s="5">
        <f t="shared" si="601"/>
        <v>1.7420965526106184E-6</v>
      </c>
      <c r="BA405" s="5">
        <f t="shared" si="602"/>
        <v>1.9216718652537135E-7</v>
      </c>
      <c r="BB405" s="5">
        <f t="shared" si="603"/>
        <v>1.5898183508430438E-8</v>
      </c>
      <c r="BC405" s="5">
        <f t="shared" si="604"/>
        <v>1.0522180958687632E-9</v>
      </c>
      <c r="BD405" s="5">
        <f t="shared" si="605"/>
        <v>7.0129694659958169E-7</v>
      </c>
      <c r="BE405" s="5">
        <f t="shared" si="606"/>
        <v>4.3828253974687313E-7</v>
      </c>
      <c r="BF405" s="5">
        <f t="shared" si="607"/>
        <v>1.3695452802010243E-7</v>
      </c>
      <c r="BG405" s="5">
        <f t="shared" si="608"/>
        <v>2.8530367277147641E-8</v>
      </c>
      <c r="BH405" s="5">
        <f t="shared" si="609"/>
        <v>4.4575845833815321E-9</v>
      </c>
      <c r="BI405" s="5">
        <f t="shared" si="610"/>
        <v>5.5716241224602248E-10</v>
      </c>
      <c r="BJ405" s="8">
        <f t="shared" si="611"/>
        <v>0.36575324077487753</v>
      </c>
      <c r="BK405" s="8">
        <f t="shared" si="612"/>
        <v>0.4682038451393094</v>
      </c>
      <c r="BL405" s="8">
        <f t="shared" si="613"/>
        <v>0.16372689808493737</v>
      </c>
      <c r="BM405" s="8">
        <f t="shared" si="614"/>
        <v>7.2363956745546312E-2</v>
      </c>
      <c r="BN405" s="8">
        <f t="shared" si="615"/>
        <v>0.927631692096063</v>
      </c>
    </row>
    <row r="406" spans="1:66" x14ac:dyDescent="0.25">
      <c r="A406" t="s">
        <v>32</v>
      </c>
      <c r="B406" t="s">
        <v>36</v>
      </c>
      <c r="C406" t="s">
        <v>212</v>
      </c>
      <c r="D406" t="s">
        <v>493</v>
      </c>
      <c r="E406">
        <f>VLOOKUP(A406,home!$A$2:$E$405,3,FALSE)</f>
        <v>1.24444444444444</v>
      </c>
      <c r="F406">
        <f>VLOOKUP(B406,home!$B$2:$E$405,3,FALSE)</f>
        <v>1.42</v>
      </c>
      <c r="G406">
        <f>VLOOKUP(C406,away!$B$2:$E$405,4,FALSE)</f>
        <v>1.24</v>
      </c>
      <c r="H406">
        <f>VLOOKUP(A406,away!$A$2:$E$405,3,FALSE)</f>
        <v>1.1244444444444399</v>
      </c>
      <c r="I406">
        <f>VLOOKUP(C406,away!$B$2:$E$405,3,FALSE)</f>
        <v>0.99</v>
      </c>
      <c r="J406">
        <f>VLOOKUP(B406,home!$B$2:$E$405,4,FALSE)</f>
        <v>0.55000000000000004</v>
      </c>
      <c r="K406" s="3">
        <f t="shared" si="560"/>
        <v>2.1912177777777697</v>
      </c>
      <c r="L406" s="3">
        <f t="shared" si="561"/>
        <v>0.61225999999999758</v>
      </c>
      <c r="M406" s="5">
        <f t="shared" si="562"/>
        <v>6.0598946061788526E-2</v>
      </c>
      <c r="N406" s="5">
        <f t="shared" si="563"/>
        <v>0.13278548792518718</v>
      </c>
      <c r="O406" s="5">
        <f t="shared" si="564"/>
        <v>3.7102310715790496E-2</v>
      </c>
      <c r="P406" s="5">
        <f t="shared" si="565"/>
        <v>8.1299242837074778E-2</v>
      </c>
      <c r="Q406" s="5">
        <f t="shared" si="566"/>
        <v>0.14548096088628279</v>
      </c>
      <c r="R406" s="5">
        <f t="shared" si="567"/>
        <v>1.1358130379424899E-2</v>
      </c>
      <c r="S406" s="5">
        <f t="shared" si="568"/>
        <v>2.7267664354848439E-2</v>
      </c>
      <c r="T406" s="5">
        <f t="shared" si="569"/>
        <v>8.9072173112235156E-2</v>
      </c>
      <c r="U406" s="5">
        <f t="shared" si="570"/>
        <v>2.4888137209713602E-2</v>
      </c>
      <c r="V406" s="5">
        <f t="shared" si="571"/>
        <v>4.0646846742265E-3</v>
      </c>
      <c r="W406" s="5">
        <f t="shared" si="572"/>
        <v>0.1062601559407384</v>
      </c>
      <c r="X406" s="5">
        <f t="shared" si="573"/>
        <v>6.505884307627624E-2</v>
      </c>
      <c r="Y406" s="5">
        <f t="shared" si="574"/>
        <v>1.9916463630940365E-2</v>
      </c>
      <c r="Z406" s="5">
        <f t="shared" si="575"/>
        <v>2.3180429687022206E-3</v>
      </c>
      <c r="AA406" s="5">
        <f t="shared" si="576"/>
        <v>5.0793369626730639E-3</v>
      </c>
      <c r="AB406" s="5">
        <f t="shared" si="577"/>
        <v>5.5649667259664798E-3</v>
      </c>
      <c r="AC406" s="5">
        <f t="shared" si="578"/>
        <v>3.4082253886182849E-4</v>
      </c>
      <c r="AD406" s="5">
        <f t="shared" si="579"/>
        <v>5.8209785691696013E-2</v>
      </c>
      <c r="AE406" s="5">
        <f t="shared" si="580"/>
        <v>3.5639523387597655E-2</v>
      </c>
      <c r="AF406" s="5">
        <f t="shared" si="581"/>
        <v>1.0910327294645228E-2</v>
      </c>
      <c r="AG406" s="5">
        <f t="shared" si="582"/>
        <v>2.2266523298064868E-3</v>
      </c>
      <c r="AH406" s="5">
        <f t="shared" si="583"/>
        <v>3.5481124700440387E-4</v>
      </c>
      <c r="AI406" s="5">
        <f t="shared" si="584"/>
        <v>7.7746871219154924E-4</v>
      </c>
      <c r="AJ406" s="5">
        <f t="shared" si="585"/>
        <v>8.5180163191005565E-4</v>
      </c>
      <c r="AK406" s="5">
        <f t="shared" si="586"/>
        <v>6.2216095966047659E-4</v>
      </c>
      <c r="AL406" s="5">
        <f t="shared" si="587"/>
        <v>1.8289832514924359E-5</v>
      </c>
      <c r="AM406" s="5">
        <f t="shared" si="588"/>
        <v>2.5510063449655694E-2</v>
      </c>
      <c r="AN406" s="5">
        <f t="shared" si="589"/>
        <v>1.5618791447686133E-2</v>
      </c>
      <c r="AO406" s="5">
        <f t="shared" si="590"/>
        <v>4.7813806258801368E-3</v>
      </c>
      <c r="AP406" s="5">
        <f t="shared" si="591"/>
        <v>9.7581603400045372E-4</v>
      </c>
      <c r="AQ406" s="5">
        <f t="shared" si="592"/>
        <v>1.4936328124427883E-4</v>
      </c>
      <c r="AR406" s="5">
        <f t="shared" si="593"/>
        <v>4.3447346818183099E-5</v>
      </c>
      <c r="AS406" s="5">
        <f t="shared" si="594"/>
        <v>9.5202598745279228E-5</v>
      </c>
      <c r="AT406" s="5">
        <f t="shared" si="595"/>
        <v>1.0430481343064974E-4</v>
      </c>
      <c r="AU406" s="5">
        <f t="shared" si="596"/>
        <v>7.6184853832344387E-5</v>
      </c>
      <c r="AV406" s="5">
        <f t="shared" si="597"/>
        <v>4.1734401528708466E-5</v>
      </c>
      <c r="AW406" s="5">
        <f t="shared" si="598"/>
        <v>6.8159854975224297E-7</v>
      </c>
      <c r="AX406" s="5">
        <f t="shared" si="599"/>
        <v>9.3163507571874023E-3</v>
      </c>
      <c r="AY406" s="5">
        <f t="shared" si="600"/>
        <v>5.7040289145955363E-3</v>
      </c>
      <c r="AZ406" s="5">
        <f t="shared" si="601"/>
        <v>1.7461743716251246E-3</v>
      </c>
      <c r="BA406" s="5">
        <f t="shared" si="602"/>
        <v>3.5637090692373154E-4</v>
      </c>
      <c r="BB406" s="5">
        <f t="shared" si="603"/>
        <v>5.4547912868280741E-5</v>
      </c>
      <c r="BC406" s="5">
        <f t="shared" si="604"/>
        <v>6.6795010265466872E-6</v>
      </c>
      <c r="BD406" s="5">
        <f t="shared" si="605"/>
        <v>4.4335120938167792E-6</v>
      </c>
      <c r="BE406" s="5">
        <f t="shared" si="606"/>
        <v>9.7147905179640691E-6</v>
      </c>
      <c r="BF406" s="5">
        <f t="shared" si="607"/>
        <v>1.0643610845174891E-5</v>
      </c>
      <c r="BG406" s="5">
        <f t="shared" si="608"/>
        <v>7.7741564345651634E-6</v>
      </c>
      <c r="BH406" s="5">
        <f t="shared" si="609"/>
        <v>4.2587174466611562E-6</v>
      </c>
      <c r="BI406" s="5">
        <f t="shared" si="610"/>
        <v>1.866355475931257E-6</v>
      </c>
      <c r="BJ406" s="8">
        <f t="shared" si="611"/>
        <v>0.72977994047809891</v>
      </c>
      <c r="BK406" s="8">
        <f t="shared" si="612"/>
        <v>0.17929367921391054</v>
      </c>
      <c r="BL406" s="8">
        <f t="shared" si="613"/>
        <v>8.6998689701504303E-2</v>
      </c>
      <c r="BM406" s="8">
        <f t="shared" si="614"/>
        <v>0.52406192624062131</v>
      </c>
      <c r="BN406" s="8">
        <f t="shared" si="615"/>
        <v>0.46862507880554871</v>
      </c>
    </row>
    <row r="407" spans="1:66" x14ac:dyDescent="0.25">
      <c r="A407" t="s">
        <v>32</v>
      </c>
      <c r="B407" t="s">
        <v>310</v>
      </c>
      <c r="C407" t="s">
        <v>330</v>
      </c>
      <c r="D407" t="s">
        <v>493</v>
      </c>
      <c r="E407">
        <f>VLOOKUP(A407,home!$A$2:$E$405,3,FALSE)</f>
        <v>1.24444444444444</v>
      </c>
      <c r="F407">
        <f>VLOOKUP(B407,home!$B$2:$E$405,3,FALSE)</f>
        <v>0.87</v>
      </c>
      <c r="G407">
        <f>VLOOKUP(C407,away!$B$2:$E$405,4,FALSE)</f>
        <v>1.3</v>
      </c>
      <c r="H407">
        <f>VLOOKUP(A407,away!$A$2:$E$405,3,FALSE)</f>
        <v>1.1244444444444399</v>
      </c>
      <c r="I407">
        <f>VLOOKUP(C407,away!$B$2:$E$405,3,FALSE)</f>
        <v>0.74</v>
      </c>
      <c r="J407">
        <f>VLOOKUP(B407,home!$B$2:$E$405,4,FALSE)</f>
        <v>0.89</v>
      </c>
      <c r="K407" s="3">
        <f t="shared" si="560"/>
        <v>1.4074666666666618</v>
      </c>
      <c r="L407" s="3">
        <f t="shared" si="561"/>
        <v>0.74055911111110817</v>
      </c>
      <c r="M407" s="5">
        <f t="shared" si="562"/>
        <v>0.11671435053738037</v>
      </c>
      <c r="N407" s="5">
        <f t="shared" si="563"/>
        <v>0.16427155790301107</v>
      </c>
      <c r="O407" s="5">
        <f t="shared" si="564"/>
        <v>8.6433875687872697E-2</v>
      </c>
      <c r="P407" s="5">
        <f t="shared" si="565"/>
        <v>0.12165279890149081</v>
      </c>
      <c r="Q407" s="5">
        <f t="shared" si="566"/>
        <v>0.11560337101494526</v>
      </c>
      <c r="R407" s="5">
        <f t="shared" si="567"/>
        <v>3.2004697074649507E-2</v>
      </c>
      <c r="S407" s="5">
        <f t="shared" si="568"/>
        <v>3.1700051048621308E-2</v>
      </c>
      <c r="T407" s="5">
        <f t="shared" si="569"/>
        <v>8.5611129680275497E-2</v>
      </c>
      <c r="U407" s="5">
        <f t="shared" si="570"/>
        <v>4.5045544309333205E-2</v>
      </c>
      <c r="V407" s="5">
        <f t="shared" si="571"/>
        <v>3.6712613293615752E-3</v>
      </c>
      <c r="W407" s="5">
        <f t="shared" si="572"/>
        <v>5.4235963752611478E-2</v>
      </c>
      <c r="X407" s="5">
        <f t="shared" si="573"/>
        <v>4.0164937106888239E-2</v>
      </c>
      <c r="Y407" s="5">
        <f t="shared" si="574"/>
        <v>1.4872255060855356E-2</v>
      </c>
      <c r="Z407" s="5">
        <f t="shared" si="575"/>
        <v>7.9004566723275774E-3</v>
      </c>
      <c r="AA407" s="5">
        <f t="shared" si="576"/>
        <v>1.1119629417745282E-2</v>
      </c>
      <c r="AB407" s="5">
        <f t="shared" si="577"/>
        <v>7.8252538755812524E-3</v>
      </c>
      <c r="AC407" s="5">
        <f t="shared" si="578"/>
        <v>2.3916254415122444E-4</v>
      </c>
      <c r="AD407" s="5">
        <f t="shared" si="579"/>
        <v>1.9083827779085495E-2</v>
      </c>
      <c r="AE407" s="5">
        <f t="shared" si="580"/>
        <v>1.4132702536677028E-2</v>
      </c>
      <c r="AF407" s="5">
        <f t="shared" si="581"/>
        <v>5.2330508140796201E-3</v>
      </c>
      <c r="AG407" s="5">
        <f t="shared" si="582"/>
        <v>1.2917944864246887E-3</v>
      </c>
      <c r="AH407" s="5">
        <f t="shared" si="583"/>
        <v>1.4626887926576832E-3</v>
      </c>
      <c r="AI407" s="5">
        <f t="shared" si="584"/>
        <v>2.0586857193725934E-3</v>
      </c>
      <c r="AJ407" s="5">
        <f t="shared" si="585"/>
        <v>1.4487657635798015E-3</v>
      </c>
      <c r="AK407" s="5">
        <f t="shared" si="586"/>
        <v>6.7969650668214831E-4</v>
      </c>
      <c r="AL407" s="5">
        <f t="shared" si="587"/>
        <v>9.9712821103621094E-6</v>
      </c>
      <c r="AM407" s="5">
        <f t="shared" si="588"/>
        <v>5.3719702942940208E-3</v>
      </c>
      <c r="AN407" s="5">
        <f t="shared" si="589"/>
        <v>3.9782615460576577E-3</v>
      </c>
      <c r="AO407" s="5">
        <f t="shared" si="590"/>
        <v>1.4730689171579808E-3</v>
      </c>
      <c r="AP407" s="5">
        <f t="shared" si="591"/>
        <v>3.6363153596530572E-4</v>
      </c>
      <c r="AQ407" s="5">
        <f t="shared" si="592"/>
        <v>6.7322661761608433E-5</v>
      </c>
      <c r="AR407" s="5">
        <f t="shared" si="593"/>
        <v>2.1664150242455083E-4</v>
      </c>
      <c r="AS407" s="5">
        <f t="shared" si="594"/>
        <v>3.049156932791401E-4</v>
      </c>
      <c r="AT407" s="5">
        <f t="shared" si="595"/>
        <v>2.1457933721697278E-4</v>
      </c>
      <c r="AU407" s="5">
        <f t="shared" si="596"/>
        <v>1.0067108816277145E-4</v>
      </c>
      <c r="AV407" s="5">
        <f t="shared" si="597"/>
        <v>3.5422800221540392E-5</v>
      </c>
      <c r="AW407" s="5">
        <f t="shared" si="598"/>
        <v>2.8869971186938635E-7</v>
      </c>
      <c r="AX407" s="5">
        <f t="shared" si="599"/>
        <v>1.260144853923722E-3</v>
      </c>
      <c r="AY407" s="5">
        <f t="shared" si="600"/>
        <v>9.3321175289298871E-4</v>
      </c>
      <c r="AZ407" s="5">
        <f t="shared" si="601"/>
        <v>3.4554923310043534E-4</v>
      </c>
      <c r="BA407" s="5">
        <f t="shared" si="602"/>
        <v>8.5299877636661205E-5</v>
      </c>
      <c r="BB407" s="5">
        <f t="shared" si="603"/>
        <v>1.5792400390123024E-5</v>
      </c>
      <c r="BC407" s="5">
        <f t="shared" si="604"/>
        <v>2.3390411990440457E-6</v>
      </c>
      <c r="BD407" s="5">
        <f t="shared" si="605"/>
        <v>2.6739306410883377E-5</v>
      </c>
      <c r="BE407" s="5">
        <f t="shared" si="606"/>
        <v>3.7634682463104528E-5</v>
      </c>
      <c r="BF407" s="5">
        <f t="shared" si="607"/>
        <v>2.6484780538702E-5</v>
      </c>
      <c r="BG407" s="5">
        <f t="shared" si="608"/>
        <v>1.2425481927401664E-5</v>
      </c>
      <c r="BH407" s="5">
        <f t="shared" si="609"/>
        <v>4.3721129075217176E-6</v>
      </c>
      <c r="BI407" s="5">
        <f t="shared" si="610"/>
        <v>1.2307206360479758E-6</v>
      </c>
      <c r="BJ407" s="8">
        <f t="shared" si="611"/>
        <v>0.52839718224923315</v>
      </c>
      <c r="BK407" s="8">
        <f t="shared" si="612"/>
        <v>0.27492080739600866</v>
      </c>
      <c r="BL407" s="8">
        <f t="shared" si="613"/>
        <v>0.18905995465366279</v>
      </c>
      <c r="BM407" s="8">
        <f t="shared" si="614"/>
        <v>0.36266482679870171</v>
      </c>
      <c r="BN407" s="8">
        <f t="shared" si="615"/>
        <v>0.63668065111934968</v>
      </c>
    </row>
    <row r="408" spans="1:66" x14ac:dyDescent="0.25">
      <c r="A408" t="s">
        <v>32</v>
      </c>
      <c r="B408" t="s">
        <v>211</v>
      </c>
      <c r="C408" t="s">
        <v>33</v>
      </c>
      <c r="D408" t="s">
        <v>493</v>
      </c>
      <c r="E408">
        <f>VLOOKUP(A408,home!$A$2:$E$405,3,FALSE)</f>
        <v>1.24444444444444</v>
      </c>
      <c r="F408">
        <f>VLOOKUP(B408,home!$B$2:$E$405,3,FALSE)</f>
        <v>0.87</v>
      </c>
      <c r="G408">
        <f>VLOOKUP(C408,away!$B$2:$E$405,4,FALSE)</f>
        <v>0.37</v>
      </c>
      <c r="H408">
        <f>VLOOKUP(A408,away!$A$2:$E$405,3,FALSE)</f>
        <v>1.1244444444444399</v>
      </c>
      <c r="I408">
        <f>VLOOKUP(C408,away!$B$2:$E$405,3,FALSE)</f>
        <v>1.48</v>
      </c>
      <c r="J408">
        <f>VLOOKUP(B408,home!$B$2:$E$405,4,FALSE)</f>
        <v>0.74</v>
      </c>
      <c r="K408" s="3">
        <f t="shared" si="560"/>
        <v>0.40058666666666526</v>
      </c>
      <c r="L408" s="3">
        <f t="shared" si="561"/>
        <v>1.2314915555555506</v>
      </c>
      <c r="M408" s="5">
        <f t="shared" si="562"/>
        <v>0.19552281174967609</v>
      </c>
      <c r="N408" s="5">
        <f t="shared" si="563"/>
        <v>7.832383141609664E-2</v>
      </c>
      <c r="O408" s="5">
        <f t="shared" si="564"/>
        <v>0.2407846915882037</v>
      </c>
      <c r="P408" s="5">
        <f t="shared" si="565"/>
        <v>9.6455136987679546E-2</v>
      </c>
      <c r="Q408" s="5">
        <f t="shared" si="566"/>
        <v>1.5687741273767992E-2</v>
      </c>
      <c r="R408" s="5">
        <f t="shared" si="567"/>
        <v>0.14826215719896027</v>
      </c>
      <c r="S408" s="5">
        <f t="shared" si="568"/>
        <v>1.1895790276409322E-2</v>
      </c>
      <c r="T408" s="5">
        <f t="shared" si="569"/>
        <v>1.9319320904385557E-2</v>
      </c>
      <c r="U408" s="5">
        <f t="shared" si="570"/>
        <v>5.9391843345140624E-2</v>
      </c>
      <c r="V408" s="5">
        <f t="shared" si="571"/>
        <v>6.5204672449437951E-4</v>
      </c>
      <c r="W408" s="5">
        <f t="shared" si="572"/>
        <v>2.0947666614625953E-3</v>
      </c>
      <c r="X408" s="5">
        <f t="shared" si="573"/>
        <v>2.5796874544504788E-3</v>
      </c>
      <c r="Y408" s="5">
        <f t="shared" si="574"/>
        <v>1.5884316580641797E-3</v>
      </c>
      <c r="Z408" s="5">
        <f t="shared" si="575"/>
        <v>6.0861198199656373E-2</v>
      </c>
      <c r="AA408" s="5">
        <f t="shared" si="576"/>
        <v>2.4380184516139592E-2</v>
      </c>
      <c r="AB408" s="5">
        <f t="shared" si="577"/>
        <v>4.8831884240193016E-3</v>
      </c>
      <c r="AC408" s="5">
        <f t="shared" si="578"/>
        <v>2.0104193844013618E-5</v>
      </c>
      <c r="AD408" s="5">
        <f t="shared" si="579"/>
        <v>2.097838985899399E-4</v>
      </c>
      <c r="AE408" s="5">
        <f t="shared" si="580"/>
        <v>2.5834709960503296E-4</v>
      </c>
      <c r="AF408" s="5">
        <f t="shared" si="581"/>
        <v>1.5907613578293347E-4</v>
      </c>
      <c r="AG408" s="5">
        <f t="shared" si="582"/>
        <v>6.5300305969030211E-5</v>
      </c>
      <c r="AH408" s="5">
        <f t="shared" si="583"/>
        <v>1.8737512910967386E-2</v>
      </c>
      <c r="AI408" s="5">
        <f t="shared" si="584"/>
        <v>7.5059978386280285E-3</v>
      </c>
      <c r="AJ408" s="5">
        <f t="shared" si="585"/>
        <v>1.5034013270915976E-3</v>
      </c>
      <c r="AK408" s="5">
        <f t="shared" si="586"/>
        <v>2.0074750876062134E-4</v>
      </c>
      <c r="AL408" s="5">
        <f t="shared" si="587"/>
        <v>3.9671131033730292E-7</v>
      </c>
      <c r="AM408" s="5">
        <f t="shared" si="588"/>
        <v>1.680732653129636E-5</v>
      </c>
      <c r="AN408" s="5">
        <f t="shared" si="589"/>
        <v>2.069808069475623E-5</v>
      </c>
      <c r="AO408" s="5">
        <f t="shared" si="590"/>
        <v>1.2744755795899834E-5</v>
      </c>
      <c r="AP408" s="5">
        <f t="shared" si="591"/>
        <v>5.2316863800894335E-6</v>
      </c>
      <c r="AQ408" s="5">
        <f t="shared" si="592"/>
        <v>1.6106943995987818E-6</v>
      </c>
      <c r="AR408" s="5">
        <f t="shared" si="593"/>
        <v>4.6150177843938805E-3</v>
      </c>
      <c r="AS408" s="5">
        <f t="shared" si="594"/>
        <v>1.8487145908577234E-3</v>
      </c>
      <c r="AT408" s="5">
        <f t="shared" si="595"/>
        <v>3.7028520778486162E-4</v>
      </c>
      <c r="AU408" s="5">
        <f t="shared" si="596"/>
        <v>4.9443772367503749E-5</v>
      </c>
      <c r="AV408" s="5">
        <f t="shared" si="597"/>
        <v>4.9516289900309231E-6</v>
      </c>
      <c r="AW408" s="5">
        <f t="shared" si="598"/>
        <v>5.4362573747683634E-9</v>
      </c>
      <c r="AX408" s="5">
        <f t="shared" si="599"/>
        <v>1.1221318184583685E-6</v>
      </c>
      <c r="AY408" s="5">
        <f t="shared" si="600"/>
        <v>1.381895858651675E-6</v>
      </c>
      <c r="AZ408" s="5">
        <f t="shared" si="601"/>
        <v>8.5089654029336258E-7</v>
      </c>
      <c r="BA408" s="5">
        <f t="shared" si="602"/>
        <v>3.4929063467423632E-7</v>
      </c>
      <c r="BB408" s="5">
        <f t="shared" si="603"/>
        <v>1.0753711675899027E-7</v>
      </c>
      <c r="BC408" s="5">
        <f t="shared" si="604"/>
        <v>2.6486210239497517E-8</v>
      </c>
      <c r="BD408" s="5">
        <f t="shared" si="605"/>
        <v>9.4722590503662604E-4</v>
      </c>
      <c r="BE408" s="5">
        <f t="shared" si="606"/>
        <v>3.7944606787893725E-4</v>
      </c>
      <c r="BF408" s="5">
        <f t="shared" si="607"/>
        <v>7.6000517755698318E-5</v>
      </c>
      <c r="BG408" s="5">
        <f t="shared" si="608"/>
        <v>1.0148264690898633E-5</v>
      </c>
      <c r="BH408" s="5">
        <f t="shared" si="609"/>
        <v>1.0163148812445246E-6</v>
      </c>
      <c r="BI408" s="5">
        <f t="shared" si="610"/>
        <v>8.1424438112294403E-8</v>
      </c>
      <c r="BJ408" s="8">
        <f t="shared" si="611"/>
        <v>0.12034721759015507</v>
      </c>
      <c r="BK408" s="8">
        <f t="shared" si="612"/>
        <v>0.30454766853927229</v>
      </c>
      <c r="BL408" s="8">
        <f t="shared" si="613"/>
        <v>0.51395205613698658</v>
      </c>
      <c r="BM408" s="8">
        <f t="shared" si="614"/>
        <v>0.22467039379208498</v>
      </c>
      <c r="BN408" s="8">
        <f t="shared" si="615"/>
        <v>0.77503637021438432</v>
      </c>
    </row>
    <row r="409" spans="1:66" x14ac:dyDescent="0.25">
      <c r="A409" t="s">
        <v>213</v>
      </c>
      <c r="B409" t="s">
        <v>215</v>
      </c>
      <c r="C409" t="s">
        <v>216</v>
      </c>
      <c r="D409" t="s">
        <v>493</v>
      </c>
      <c r="E409">
        <f>VLOOKUP(A409,home!$A$2:$E$405,3,FALSE)</f>
        <v>1.24242424242424</v>
      </c>
      <c r="F409">
        <f>VLOOKUP(B409,home!$B$2:$E$405,3,FALSE)</f>
        <v>0.9</v>
      </c>
      <c r="G409">
        <f>VLOOKUP(C409,away!$B$2:$E$405,4,FALSE)</f>
        <v>1.66</v>
      </c>
      <c r="H409">
        <f>VLOOKUP(A409,away!$A$2:$E$405,3,FALSE)</f>
        <v>1.1565656565656599</v>
      </c>
      <c r="I409">
        <f>VLOOKUP(C409,away!$B$2:$E$405,3,FALSE)</f>
        <v>0.85</v>
      </c>
      <c r="J409">
        <f>VLOOKUP(B409,home!$B$2:$E$405,4,FALSE)</f>
        <v>1.02</v>
      </c>
      <c r="K409" s="3">
        <f t="shared" si="560"/>
        <v>1.8561818181818144</v>
      </c>
      <c r="L409" s="3">
        <f t="shared" si="561"/>
        <v>1.0027424242424272</v>
      </c>
      <c r="M409" s="5">
        <f t="shared" si="562"/>
        <v>5.7330400717324273E-2</v>
      </c>
      <c r="N409" s="5">
        <f t="shared" si="563"/>
        <v>0.10641564744057497</v>
      </c>
      <c r="O409" s="5">
        <f t="shared" si="564"/>
        <v>5.7487624998079523E-2</v>
      </c>
      <c r="P409" s="5">
        <f t="shared" si="565"/>
        <v>0.10670748429188959</v>
      </c>
      <c r="Q409" s="5">
        <f t="shared" si="566"/>
        <v>9.8763394974620694E-2</v>
      </c>
      <c r="R409" s="5">
        <f t="shared" si="567"/>
        <v>2.8822640227256915E-2</v>
      </c>
      <c r="S409" s="5">
        <f t="shared" si="568"/>
        <v>4.9652920010303803E-2</v>
      </c>
      <c r="T409" s="5">
        <f t="shared" si="569"/>
        <v>9.9034246103263501E-2</v>
      </c>
      <c r="U409" s="5">
        <f t="shared" si="570"/>
        <v>5.3500060741830044E-2</v>
      </c>
      <c r="V409" s="5">
        <f t="shared" si="571"/>
        <v>1.0268622494934923E-2</v>
      </c>
      <c r="W409" s="5">
        <f t="shared" si="572"/>
        <v>6.1107606017933379E-2</v>
      </c>
      <c r="X409" s="5">
        <f t="shared" si="573"/>
        <v>6.1275188998073646E-2</v>
      </c>
      <c r="Y409" s="5">
        <f t="shared" si="574"/>
        <v>3.0721615780920641E-2</v>
      </c>
      <c r="Z409" s="5">
        <f t="shared" si="575"/>
        <v>9.6338947115156334E-3</v>
      </c>
      <c r="AA409" s="5">
        <f t="shared" si="576"/>
        <v>1.7882260201793256E-2</v>
      </c>
      <c r="AB409" s="5">
        <f t="shared" si="577"/>
        <v>1.6596363127282451E-2</v>
      </c>
      <c r="AC409" s="5">
        <f t="shared" si="578"/>
        <v>1.1945438849497903E-3</v>
      </c>
      <c r="AD409" s="5">
        <f t="shared" si="579"/>
        <v>2.8356706810776396E-2</v>
      </c>
      <c r="AE409" s="5">
        <f t="shared" si="580"/>
        <v>2.8434472930969668E-2</v>
      </c>
      <c r="AF409" s="5">
        <f t="shared" si="581"/>
        <v>1.4256226159428101E-2</v>
      </c>
      <c r="AG409" s="5">
        <f t="shared" si="582"/>
        <v>4.7651075932177468E-3</v>
      </c>
      <c r="AH409" s="5">
        <f t="shared" si="583"/>
        <v>2.4150787344803708E-3</v>
      </c>
      <c r="AI409" s="5">
        <f t="shared" si="584"/>
        <v>4.4828252364200105E-3</v>
      </c>
      <c r="AJ409" s="5">
        <f t="shared" si="585"/>
        <v>4.1604693489647087E-3</v>
      </c>
      <c r="AK409" s="5">
        <f t="shared" si="586"/>
        <v>2.5741958535503411E-3</v>
      </c>
      <c r="AL409" s="5">
        <f t="shared" si="587"/>
        <v>8.893485567473754E-5</v>
      </c>
      <c r="AM409" s="5">
        <f t="shared" si="588"/>
        <v>1.0527040721135118E-2</v>
      </c>
      <c r="AN409" s="5">
        <f t="shared" si="589"/>
        <v>1.0555910332809776E-2</v>
      </c>
      <c r="AO409" s="5">
        <f t="shared" si="590"/>
        <v>5.2924295586036811E-3</v>
      </c>
      <c r="AP409" s="5">
        <f t="shared" si="591"/>
        <v>1.768981215242178E-3</v>
      </c>
      <c r="AQ409" s="5">
        <f t="shared" si="592"/>
        <v>4.434581280528141E-4</v>
      </c>
      <c r="AR409" s="5">
        <f t="shared" si="593"/>
        <v>4.8434038098983624E-4</v>
      </c>
      <c r="AS409" s="5">
        <f t="shared" si="594"/>
        <v>8.9902380900458694E-4</v>
      </c>
      <c r="AT409" s="5">
        <f t="shared" si="595"/>
        <v>8.3437582419343729E-4</v>
      </c>
      <c r="AU409" s="5">
        <f t="shared" si="596"/>
        <v>5.162510781327749E-4</v>
      </c>
      <c r="AV409" s="5">
        <f t="shared" si="597"/>
        <v>2.3956396621170403E-4</v>
      </c>
      <c r="AW409" s="5">
        <f t="shared" si="598"/>
        <v>4.59811054101092E-6</v>
      </c>
      <c r="AX409" s="5">
        <f t="shared" si="599"/>
        <v>3.2566835976384286E-3</v>
      </c>
      <c r="AY409" s="5">
        <f t="shared" si="600"/>
        <v>3.2656148056865071E-3</v>
      </c>
      <c r="AZ409" s="5">
        <f t="shared" si="601"/>
        <v>1.6372852534480258E-3</v>
      </c>
      <c r="BA409" s="5">
        <f t="shared" si="602"/>
        <v>5.4725846140628331E-4</v>
      </c>
      <c r="BB409" s="5">
        <f t="shared" si="603"/>
        <v>1.3718981906942932E-4</v>
      </c>
      <c r="BC409" s="5">
        <f t="shared" si="604"/>
        <v>2.7513210351011917E-5</v>
      </c>
      <c r="BD409" s="5">
        <f t="shared" si="605"/>
        <v>8.0944774632041498E-5</v>
      </c>
      <c r="BE409" s="5">
        <f t="shared" si="606"/>
        <v>1.5024821894882E-4</v>
      </c>
      <c r="BF409" s="5">
        <f t="shared" si="607"/>
        <v>1.3944400611350002E-4</v>
      </c>
      <c r="BG409" s="5">
        <f t="shared" si="608"/>
        <v>8.6277809600770851E-5</v>
      </c>
      <c r="BH409" s="5">
        <f t="shared" si="609"/>
        <v>4.0036825373375814E-5</v>
      </c>
      <c r="BI409" s="5">
        <f t="shared" si="610"/>
        <v>1.486312546315611E-5</v>
      </c>
      <c r="BJ409" s="8">
        <f t="shared" si="611"/>
        <v>0.57058957791322185</v>
      </c>
      <c r="BK409" s="8">
        <f t="shared" si="612"/>
        <v>0.22850852106076364</v>
      </c>
      <c r="BL409" s="8">
        <f t="shared" si="613"/>
        <v>0.19140688828832159</v>
      </c>
      <c r="BM409" s="8">
        <f t="shared" si="614"/>
        <v>0.54135067262893144</v>
      </c>
      <c r="BN409" s="8">
        <f t="shared" si="615"/>
        <v>0.45552719264974595</v>
      </c>
    </row>
    <row r="410" spans="1:66" x14ac:dyDescent="0.25">
      <c r="A410" t="s">
        <v>213</v>
      </c>
      <c r="B410" t="s">
        <v>220</v>
      </c>
      <c r="C410" t="s">
        <v>218</v>
      </c>
      <c r="D410" t="s">
        <v>493</v>
      </c>
      <c r="E410">
        <f>VLOOKUP(A410,home!$A$2:$E$405,3,FALSE)</f>
        <v>1.24242424242424</v>
      </c>
      <c r="F410">
        <f>VLOOKUP(B410,home!$B$2:$E$405,3,FALSE)</f>
        <v>0.76</v>
      </c>
      <c r="G410">
        <f>VLOOKUP(C410,away!$B$2:$E$405,4,FALSE)</f>
        <v>0.56999999999999995</v>
      </c>
      <c r="H410">
        <f>VLOOKUP(A410,away!$A$2:$E$405,3,FALSE)</f>
        <v>1.1565656565656599</v>
      </c>
      <c r="I410">
        <f>VLOOKUP(C410,away!$B$2:$E$405,3,FALSE)</f>
        <v>1.18</v>
      </c>
      <c r="J410">
        <f>VLOOKUP(B410,home!$B$2:$E$405,4,FALSE)</f>
        <v>1.58</v>
      </c>
      <c r="K410" s="3">
        <f t="shared" si="560"/>
        <v>0.53821818181818071</v>
      </c>
      <c r="L410" s="3">
        <f t="shared" si="561"/>
        <v>2.1563010101010165</v>
      </c>
      <c r="M410" s="5">
        <f t="shared" si="562"/>
        <v>6.7574864505532295E-2</v>
      </c>
      <c r="N410" s="5">
        <f t="shared" si="563"/>
        <v>3.6370020710777509E-2</v>
      </c>
      <c r="O410" s="5">
        <f t="shared" si="564"/>
        <v>0.14571174859071861</v>
      </c>
      <c r="P410" s="5">
        <f t="shared" si="565"/>
        <v>7.8424712396044427E-2</v>
      </c>
      <c r="Q410" s="5">
        <f t="shared" si="566"/>
        <v>9.787503209822121E-3</v>
      </c>
      <c r="R410" s="5">
        <f t="shared" si="567"/>
        <v>0.15709919533487599</v>
      </c>
      <c r="S410" s="5">
        <f t="shared" si="568"/>
        <v>2.2754154075657652E-2</v>
      </c>
      <c r="T410" s="5">
        <f t="shared" si="569"/>
        <v>2.110480305770638E-2</v>
      </c>
      <c r="U410" s="5">
        <f t="shared" si="570"/>
        <v>8.4553643278236182E-2</v>
      </c>
      <c r="V410" s="5">
        <f t="shared" si="571"/>
        <v>2.9341744847756371E-3</v>
      </c>
      <c r="W410" s="5">
        <f t="shared" si="572"/>
        <v>1.7559373940433569E-3</v>
      </c>
      <c r="X410" s="5">
        <f t="shared" si="573"/>
        <v>3.7863295764498373E-3</v>
      </c>
      <c r="Y410" s="5">
        <f t="shared" si="574"/>
        <v>4.0822331451370701E-3</v>
      </c>
      <c r="Z410" s="5">
        <f t="shared" si="575"/>
        <v>0.11291771786221665</v>
      </c>
      <c r="AA410" s="5">
        <f t="shared" si="576"/>
        <v>6.0774368802860558E-2</v>
      </c>
      <c r="AB410" s="5">
        <f t="shared" si="577"/>
        <v>1.6354935139111581E-2</v>
      </c>
      <c r="AC410" s="5">
        <f t="shared" si="578"/>
        <v>2.1283042127807561E-4</v>
      </c>
      <c r="AD410" s="5">
        <f t="shared" si="579"/>
        <v>2.3626935790214241E-4</v>
      </c>
      <c r="AE410" s="5">
        <f t="shared" si="580"/>
        <v>5.0946785510030826E-4</v>
      </c>
      <c r="AF410" s="5">
        <f t="shared" si="581"/>
        <v>5.492830252833966E-4</v>
      </c>
      <c r="AG410" s="5">
        <f t="shared" si="582"/>
        <v>3.9480651408331003E-4</v>
      </c>
      <c r="AH410" s="5">
        <f t="shared" si="583"/>
        <v>6.0871147271149825E-2</v>
      </c>
      <c r="AI410" s="5">
        <f t="shared" si="584"/>
        <v>3.2761958209464974E-2</v>
      </c>
      <c r="AJ410" s="5">
        <f t="shared" si="585"/>
        <v>8.8165407901507255E-3</v>
      </c>
      <c r="AK410" s="5">
        <f t="shared" si="586"/>
        <v>1.5817408513335836E-3</v>
      </c>
      <c r="AL410" s="5">
        <f t="shared" si="587"/>
        <v>9.880102431575329E-6</v>
      </c>
      <c r="AM410" s="5">
        <f t="shared" si="588"/>
        <v>2.5432892845888036E-5</v>
      </c>
      <c r="AN410" s="5">
        <f t="shared" si="589"/>
        <v>5.4840972533379292E-5</v>
      </c>
      <c r="AO410" s="5">
        <f t="shared" si="590"/>
        <v>5.9126822234323945E-5</v>
      </c>
      <c r="AP410" s="5">
        <f t="shared" si="591"/>
        <v>4.2498408835978647E-5</v>
      </c>
      <c r="AQ410" s="5">
        <f t="shared" si="592"/>
        <v>2.2909840475176676E-5</v>
      </c>
      <c r="AR410" s="5">
        <f t="shared" si="593"/>
        <v>2.6251303269357634E-2</v>
      </c>
      <c r="AS410" s="5">
        <f t="shared" si="594"/>
        <v>1.4128928715991329E-2</v>
      </c>
      <c r="AT410" s="5">
        <f t="shared" si="595"/>
        <v>3.8022231622797669E-3</v>
      </c>
      <c r="AU410" s="5">
        <f t="shared" si="596"/>
        <v>6.8214187908972998E-4</v>
      </c>
      <c r="AV410" s="5">
        <f t="shared" si="597"/>
        <v>9.1785290476427907E-5</v>
      </c>
      <c r="AW410" s="5">
        <f t="shared" si="598"/>
        <v>3.185126588897391E-7</v>
      </c>
      <c r="AX410" s="5">
        <f t="shared" si="599"/>
        <v>2.2814075576484106E-6</v>
      </c>
      <c r="AY410" s="5">
        <f t="shared" si="600"/>
        <v>4.9194014210093604E-6</v>
      </c>
      <c r="AZ410" s="5">
        <f t="shared" si="601"/>
        <v>5.3038551266074313E-6</v>
      </c>
      <c r="BA410" s="5">
        <f t="shared" si="602"/>
        <v>3.8122360556443521E-6</v>
      </c>
      <c r="BB410" s="5">
        <f t="shared" si="603"/>
        <v>2.0550821143823572E-6</v>
      </c>
      <c r="BC410" s="5">
        <f t="shared" si="604"/>
        <v>8.8627512781664244E-7</v>
      </c>
      <c r="BD410" s="5">
        <f t="shared" si="605"/>
        <v>9.434285292697334E-3</v>
      </c>
      <c r="BE410" s="5">
        <f t="shared" si="606"/>
        <v>5.0777038769895628E-3</v>
      </c>
      <c r="BF410" s="5">
        <f t="shared" si="607"/>
        <v>1.3664562742422245E-3</v>
      </c>
      <c r="BG410" s="5">
        <f t="shared" si="608"/>
        <v>2.4515053715223184E-4</v>
      </c>
      <c r="BH410" s="5">
        <f t="shared" si="609"/>
        <v>3.2986119094456131E-5</v>
      </c>
      <c r="BI410" s="5">
        <f t="shared" si="610"/>
        <v>3.5507458088512333E-6</v>
      </c>
      <c r="BJ410" s="8">
        <f t="shared" si="611"/>
        <v>7.8800721040633279E-2</v>
      </c>
      <c r="BK410" s="8">
        <f t="shared" si="612"/>
        <v>0.17191553538714066</v>
      </c>
      <c r="BL410" s="8">
        <f t="shared" si="613"/>
        <v>0.6296417934310814</v>
      </c>
      <c r="BM410" s="8">
        <f t="shared" si="614"/>
        <v>0.4983031220845392</v>
      </c>
      <c r="BN410" s="8">
        <f t="shared" si="615"/>
        <v>0.49496804474777095</v>
      </c>
    </row>
    <row r="411" spans="1:66" x14ac:dyDescent="0.25">
      <c r="A411" t="s">
        <v>37</v>
      </c>
      <c r="B411" t="s">
        <v>226</v>
      </c>
      <c r="C411" t="s">
        <v>229</v>
      </c>
      <c r="D411" t="s">
        <v>493</v>
      </c>
      <c r="E411">
        <f>VLOOKUP(A411,home!$A$2:$E$405,3,FALSE)</f>
        <v>1.55752212389381</v>
      </c>
      <c r="F411">
        <f>VLOOKUP(B411,home!$B$2:$E$405,3,FALSE)</f>
        <v>1.28</v>
      </c>
      <c r="G411">
        <f>VLOOKUP(C411,away!$B$2:$E$405,4,FALSE)</f>
        <v>0.99</v>
      </c>
      <c r="H411">
        <f>VLOOKUP(A411,away!$A$2:$E$405,3,FALSE)</f>
        <v>1.3097345132743401</v>
      </c>
      <c r="I411">
        <f>VLOOKUP(C411,away!$B$2:$E$405,3,FALSE)</f>
        <v>0.41</v>
      </c>
      <c r="J411">
        <f>VLOOKUP(B411,home!$B$2:$E$405,4,FALSE)</f>
        <v>1.04</v>
      </c>
      <c r="K411" s="3">
        <f t="shared" si="560"/>
        <v>1.9736920353982361</v>
      </c>
      <c r="L411" s="3">
        <f t="shared" si="561"/>
        <v>0.5584707964601785</v>
      </c>
      <c r="M411" s="5">
        <f t="shared" si="562"/>
        <v>7.9486917400904064E-2</v>
      </c>
      <c r="N411" s="5">
        <f t="shared" si="563"/>
        <v>0.15688269579252179</v>
      </c>
      <c r="O411" s="5">
        <f t="shared" si="564"/>
        <v>4.4391122069047315E-2</v>
      </c>
      <c r="P411" s="5">
        <f t="shared" si="565"/>
        <v>8.7614404070069526E-2</v>
      </c>
      <c r="Q411" s="5">
        <f t="shared" si="566"/>
        <v>0.15481906358875236</v>
      </c>
      <c r="R411" s="5">
        <f t="shared" si="567"/>
        <v>1.2395572648830929E-2</v>
      </c>
      <c r="S411" s="5">
        <f t="shared" si="568"/>
        <v>2.4143230268438211E-2</v>
      </c>
      <c r="T411" s="5">
        <f t="shared" si="569"/>
        <v>8.6461925749629548E-2</v>
      </c>
      <c r="U411" s="5">
        <f t="shared" si="570"/>
        <v>2.4465043011197816E-2</v>
      </c>
      <c r="V411" s="5">
        <f t="shared" si="571"/>
        <v>2.9568733537297808E-3</v>
      </c>
      <c r="W411" s="5">
        <f t="shared" si="572"/>
        <v>0.10185505091097785</v>
      </c>
      <c r="X411" s="5">
        <f t="shared" si="573"/>
        <v>5.6883071405745826E-2</v>
      </c>
      <c r="Y411" s="5">
        <f t="shared" si="574"/>
        <v>1.5883767096534038E-2</v>
      </c>
      <c r="Z411" s="5">
        <f t="shared" si="575"/>
        <v>2.3075217765908713E-3</v>
      </c>
      <c r="AA411" s="5">
        <f t="shared" si="576"/>
        <v>4.5543373519653903E-3</v>
      </c>
      <c r="AB411" s="5">
        <f t="shared" si="577"/>
        <v>4.4944296790453931E-3</v>
      </c>
      <c r="AC411" s="5">
        <f t="shared" si="578"/>
        <v>2.0370073565932834E-4</v>
      </c>
      <c r="AD411" s="5">
        <f t="shared" si="579"/>
        <v>5.0257625687019726E-2</v>
      </c>
      <c r="AE411" s="5">
        <f t="shared" si="580"/>
        <v>2.8067416245627433E-2</v>
      </c>
      <c r="AF411" s="5">
        <f t="shared" si="581"/>
        <v>7.8374161526374529E-3</v>
      </c>
      <c r="AG411" s="5">
        <f t="shared" si="582"/>
        <v>1.4589893469844355E-3</v>
      </c>
      <c r="AH411" s="5">
        <f t="shared" si="583"/>
        <v>3.2217088110547747E-4</v>
      </c>
      <c r="AI411" s="5">
        <f t="shared" si="584"/>
        <v>6.3586610207511281E-4</v>
      </c>
      <c r="AJ411" s="5">
        <f t="shared" si="585"/>
        <v>6.2750193062268626E-4</v>
      </c>
      <c r="AK411" s="5">
        <f t="shared" si="586"/>
        <v>4.128318542223374E-4</v>
      </c>
      <c r="AL411" s="5">
        <f t="shared" si="587"/>
        <v>8.9811602447291961E-6</v>
      </c>
      <c r="AM411" s="5">
        <f t="shared" si="588"/>
        <v>1.9838615107299326E-2</v>
      </c>
      <c r="AN411" s="5">
        <f t="shared" si="589"/>
        <v>1.1079287179640384E-2</v>
      </c>
      <c r="AO411" s="5">
        <f t="shared" si="590"/>
        <v>3.0937291677124047E-3</v>
      </c>
      <c r="AP411" s="5">
        <f t="shared" si="591"/>
        <v>5.7591913077481073E-4</v>
      </c>
      <c r="AQ411" s="5">
        <f t="shared" si="592"/>
        <v>8.0408503915115547E-5</v>
      </c>
      <c r="AR411" s="5">
        <f t="shared" si="593"/>
        <v>3.598460571345071E-5</v>
      </c>
      <c r="AS411" s="5">
        <f t="shared" si="594"/>
        <v>7.1022529693583522E-5</v>
      </c>
      <c r="AT411" s="5">
        <f t="shared" si="595"/>
        <v>7.0088300595030282E-5</v>
      </c>
      <c r="AU411" s="5">
        <f t="shared" si="596"/>
        <v>4.6110906886336234E-5</v>
      </c>
      <c r="AV411" s="5">
        <f t="shared" si="597"/>
        <v>2.2752182416637885E-5</v>
      </c>
      <c r="AW411" s="5">
        <f t="shared" si="598"/>
        <v>2.7498550440382762E-7</v>
      </c>
      <c r="AX411" s="5">
        <f t="shared" si="599"/>
        <v>6.5258861051012956E-3</v>
      </c>
      <c r="AY411" s="5">
        <f t="shared" si="600"/>
        <v>3.6445168107243331E-3</v>
      </c>
      <c r="AZ411" s="5">
        <f t="shared" si="601"/>
        <v>1.0176781029988637E-3</v>
      </c>
      <c r="BA411" s="5">
        <f t="shared" si="602"/>
        <v>1.8944783357395306E-4</v>
      </c>
      <c r="BB411" s="5">
        <f t="shared" si="603"/>
        <v>2.6450270625925223E-5</v>
      </c>
      <c r="BC411" s="5">
        <f t="shared" si="604"/>
        <v>2.9543407406095459E-6</v>
      </c>
      <c r="BD411" s="5">
        <f t="shared" si="605"/>
        <v>3.3493919021827157E-6</v>
      </c>
      <c r="BE411" s="5">
        <f t="shared" si="606"/>
        <v>6.6106681207653735E-6</v>
      </c>
      <c r="BF411" s="5">
        <f t="shared" si="607"/>
        <v>6.5237115093078228E-6</v>
      </c>
      <c r="BG411" s="5">
        <f t="shared" si="608"/>
        <v>4.2919324823855519E-6</v>
      </c>
      <c r="BH411" s="5">
        <f t="shared" si="609"/>
        <v>2.1177382392378367E-6</v>
      </c>
      <c r="BI411" s="5">
        <f t="shared" si="610"/>
        <v>8.3595261916840041E-7</v>
      </c>
      <c r="BJ411" s="8">
        <f t="shared" si="611"/>
        <v>0.70648191452953757</v>
      </c>
      <c r="BK411" s="8">
        <f t="shared" si="612"/>
        <v>0.19805862379976999</v>
      </c>
      <c r="BL411" s="8">
        <f t="shared" si="613"/>
        <v>9.256856344829055E-2</v>
      </c>
      <c r="BM411" s="8">
        <f t="shared" si="614"/>
        <v>0.46018260615884293</v>
      </c>
      <c r="BN411" s="8">
        <f t="shared" si="615"/>
        <v>0.53558977557012599</v>
      </c>
    </row>
    <row r="412" spans="1:66" x14ac:dyDescent="0.25">
      <c r="A412" t="s">
        <v>37</v>
      </c>
      <c r="B412" t="s">
        <v>39</v>
      </c>
      <c r="C412" t="s">
        <v>38</v>
      </c>
      <c r="D412" t="s">
        <v>493</v>
      </c>
      <c r="E412">
        <f>VLOOKUP(A412,home!$A$2:$E$405,3,FALSE)</f>
        <v>1.55752212389381</v>
      </c>
      <c r="F412">
        <f>VLOOKUP(B412,home!$B$2:$E$405,3,FALSE)</f>
        <v>0.99</v>
      </c>
      <c r="G412">
        <f>VLOOKUP(C412,away!$B$2:$E$405,4,FALSE)</f>
        <v>0.82</v>
      </c>
      <c r="H412">
        <f>VLOOKUP(A412,away!$A$2:$E$405,3,FALSE)</f>
        <v>1.3097345132743401</v>
      </c>
      <c r="I412">
        <f>VLOOKUP(C412,away!$B$2:$E$405,3,FALSE)</f>
        <v>0.41</v>
      </c>
      <c r="J412">
        <f>VLOOKUP(B412,home!$B$2:$E$405,4,FALSE)</f>
        <v>0.62</v>
      </c>
      <c r="K412" s="3">
        <f t="shared" si="560"/>
        <v>1.2643964601769948</v>
      </c>
      <c r="L412" s="3">
        <f t="shared" si="561"/>
        <v>0.33293451327433721</v>
      </c>
      <c r="M412" s="5">
        <f t="shared" si="562"/>
        <v>0.20243610492686906</v>
      </c>
      <c r="N412" s="5">
        <f t="shared" si="563"/>
        <v>0.25595949448155197</v>
      </c>
      <c r="O412" s="5">
        <f t="shared" si="564"/>
        <v>6.7397966062979806E-2</v>
      </c>
      <c r="P412" s="5">
        <f t="shared" si="565"/>
        <v>8.5217749713160901E-2</v>
      </c>
      <c r="Q412" s="5">
        <f t="shared" si="566"/>
        <v>0.1618171393855837</v>
      </c>
      <c r="R412" s="5">
        <f t="shared" si="567"/>
        <v>1.121955451342924E-2</v>
      </c>
      <c r="S412" s="5">
        <f t="shared" si="568"/>
        <v>8.9683419723946816E-3</v>
      </c>
      <c r="T412" s="5">
        <f t="shared" si="569"/>
        <v>5.387451054078489E-2</v>
      </c>
      <c r="U412" s="5">
        <f t="shared" si="570"/>
        <v>1.4185965011542756E-2</v>
      </c>
      <c r="V412" s="5">
        <f t="shared" si="571"/>
        <v>4.1948046428534911E-4</v>
      </c>
      <c r="W412" s="5">
        <f t="shared" si="572"/>
        <v>6.8200339411699826E-2</v>
      </c>
      <c r="X412" s="5">
        <f t="shared" si="573"/>
        <v>2.2706246807178879E-2</v>
      </c>
      <c r="Y412" s="5">
        <f t="shared" si="574"/>
        <v>3.7798466145175361E-3</v>
      </c>
      <c r="Z412" s="5">
        <f t="shared" si="575"/>
        <v>1.2451256403611525E-3</v>
      </c>
      <c r="AA412" s="5">
        <f t="shared" si="576"/>
        <v>1.5743324521482552E-3</v>
      </c>
      <c r="AB412" s="5">
        <f t="shared" si="577"/>
        <v>9.9529018981901101E-4</v>
      </c>
      <c r="AC412" s="5">
        <f t="shared" si="578"/>
        <v>1.1036563002170247E-5</v>
      </c>
      <c r="AD412" s="5">
        <f t="shared" si="579"/>
        <v>2.1558066933755702E-2</v>
      </c>
      <c r="AE412" s="5">
        <f t="shared" si="580"/>
        <v>7.1774245217255377E-3</v>
      </c>
      <c r="AF412" s="5">
        <f t="shared" si="581"/>
        <v>1.1948061698519921E-3</v>
      </c>
      <c r="AG412" s="5">
        <f t="shared" si="582"/>
        <v>1.3259740353894939E-4</v>
      </c>
      <c r="AH412" s="5">
        <f t="shared" si="583"/>
        <v>1.0363632475975943E-4</v>
      </c>
      <c r="AI412" s="5">
        <f t="shared" si="584"/>
        <v>1.3103740217199327E-4</v>
      </c>
      <c r="AJ412" s="5">
        <f t="shared" si="585"/>
        <v>8.2841613728528774E-5</v>
      </c>
      <c r="AK412" s="5">
        <f t="shared" si="586"/>
        <v>3.4914881051233921E-5</v>
      </c>
      <c r="AL412" s="5">
        <f t="shared" si="587"/>
        <v>1.8583860106422004E-7</v>
      </c>
      <c r="AM412" s="5">
        <f t="shared" si="588"/>
        <v>5.4515887038598847E-3</v>
      </c>
      <c r="AN412" s="5">
        <f t="shared" si="589"/>
        <v>1.8150220316914655E-3</v>
      </c>
      <c r="AO412" s="5">
        <f t="shared" si="590"/>
        <v>3.0214173835169832E-4</v>
      </c>
      <c r="AP412" s="5">
        <f t="shared" si="591"/>
        <v>3.3531137532661612E-5</v>
      </c>
      <c r="AQ412" s="5">
        <f t="shared" si="592"/>
        <v>2.7909182384928882E-6</v>
      </c>
      <c r="AR412" s="5">
        <f t="shared" si="593"/>
        <v>6.9008218682863278E-6</v>
      </c>
      <c r="AS412" s="5">
        <f t="shared" si="594"/>
        <v>8.7253747425732308E-6</v>
      </c>
      <c r="AT412" s="5">
        <f t="shared" si="595"/>
        <v>5.5161664691136752E-6</v>
      </c>
      <c r="AU412" s="5">
        <f t="shared" si="596"/>
        <v>2.3248737857647886E-6</v>
      </c>
      <c r="AV412" s="5">
        <f t="shared" si="597"/>
        <v>7.3489054626982166E-7</v>
      </c>
      <c r="AW412" s="5">
        <f t="shared" si="598"/>
        <v>2.1730790065909869E-9</v>
      </c>
      <c r="AX412" s="5">
        <f t="shared" si="599"/>
        <v>1.1488282432502214E-3</v>
      </c>
      <c r="AY412" s="5">
        <f t="shared" si="600"/>
        <v>3.824845720023243E-4</v>
      </c>
      <c r="AZ412" s="5">
        <f t="shared" si="601"/>
        <v>6.3671157407268515E-5</v>
      </c>
      <c r="BA412" s="5">
        <f t="shared" si="602"/>
        <v>7.0661086003342179E-6</v>
      </c>
      <c r="BB412" s="5">
        <f t="shared" si="603"/>
        <v>5.8813785689897018E-7</v>
      </c>
      <c r="BC412" s="5">
        <f t="shared" si="604"/>
        <v>3.9162278224974081E-8</v>
      </c>
      <c r="BD412" s="5">
        <f t="shared" si="605"/>
        <v>3.8292029498513521E-7</v>
      </c>
      <c r="BE412" s="5">
        <f t="shared" si="606"/>
        <v>4.8416306550913564E-7</v>
      </c>
      <c r="BF412" s="5">
        <f t="shared" si="607"/>
        <v>3.060870330890968E-7</v>
      </c>
      <c r="BG412" s="5">
        <f t="shared" si="608"/>
        <v>1.2900512038131093E-7</v>
      </c>
      <c r="BH412" s="5">
        <f t="shared" si="609"/>
        <v>4.0778404388709143E-8</v>
      </c>
      <c r="BI412" s="5">
        <f t="shared" si="610"/>
        <v>1.0312014032149972E-8</v>
      </c>
      <c r="BJ412" s="8">
        <f t="shared" si="611"/>
        <v>0.6056082241812587</v>
      </c>
      <c r="BK412" s="8">
        <f t="shared" si="612"/>
        <v>0.29743538405031555</v>
      </c>
      <c r="BL412" s="8">
        <f t="shared" si="613"/>
        <v>9.5751093844974988E-2</v>
      </c>
      <c r="BM412" s="8">
        <f t="shared" si="614"/>
        <v>0.215609336234412</v>
      </c>
      <c r="BN412" s="8">
        <f t="shared" si="615"/>
        <v>0.78404800908357464</v>
      </c>
    </row>
    <row r="413" spans="1:66" x14ac:dyDescent="0.25">
      <c r="A413" t="s">
        <v>37</v>
      </c>
      <c r="B413" t="s">
        <v>225</v>
      </c>
      <c r="C413" t="s">
        <v>227</v>
      </c>
      <c r="D413" t="s">
        <v>493</v>
      </c>
      <c r="E413">
        <f>VLOOKUP(A413,home!$A$2:$E$405,3,FALSE)</f>
        <v>1.55752212389381</v>
      </c>
      <c r="F413">
        <f>VLOOKUP(B413,home!$B$2:$E$405,3,FALSE)</f>
        <v>1.87</v>
      </c>
      <c r="G413">
        <f>VLOOKUP(C413,away!$B$2:$E$405,4,FALSE)</f>
        <v>1.02</v>
      </c>
      <c r="H413">
        <f>VLOOKUP(A413,away!$A$2:$E$405,3,FALSE)</f>
        <v>1.3097345132743401</v>
      </c>
      <c r="I413">
        <f>VLOOKUP(C413,away!$B$2:$E$405,3,FALSE)</f>
        <v>0.96</v>
      </c>
      <c r="J413">
        <f>VLOOKUP(B413,home!$B$2:$E$405,4,FALSE)</f>
        <v>1.02</v>
      </c>
      <c r="K413" s="3">
        <f t="shared" si="560"/>
        <v>2.9708176991150532</v>
      </c>
      <c r="L413" s="3">
        <f t="shared" si="561"/>
        <v>1.2824920353982339</v>
      </c>
      <c r="M413" s="5">
        <f t="shared" si="562"/>
        <v>1.42171011232546E-2</v>
      </c>
      <c r="N413" s="5">
        <f t="shared" si="563"/>
        <v>4.2236415647073269E-2</v>
      </c>
      <c r="O413" s="5">
        <f t="shared" si="564"/>
        <v>1.8233318957025308E-2</v>
      </c>
      <c r="P413" s="5">
        <f t="shared" si="565"/>
        <v>5.4167866671140798E-2</v>
      </c>
      <c r="Q413" s="5">
        <f t="shared" si="566"/>
        <v>6.2738345575752627E-2</v>
      </c>
      <c r="R413" s="5">
        <f t="shared" si="567"/>
        <v>1.1692043170630297E-2</v>
      </c>
      <c r="S413" s="5">
        <f t="shared" si="568"/>
        <v>5.1595570613603335E-2</v>
      </c>
      <c r="T413" s="5">
        <f t="shared" si="569"/>
        <v>8.0461428514964767E-2</v>
      </c>
      <c r="U413" s="5">
        <f t="shared" si="570"/>
        <v>3.4734928790125769E-2</v>
      </c>
      <c r="V413" s="5">
        <f t="shared" si="571"/>
        <v>2.1842411751480745E-2</v>
      </c>
      <c r="W413" s="5">
        <f t="shared" si="572"/>
        <v>6.2128062483214168E-2</v>
      </c>
      <c r="X413" s="5">
        <f t="shared" si="573"/>
        <v>7.9678745309445978E-2</v>
      </c>
      <c r="Y413" s="5">
        <f t="shared" si="574"/>
        <v>5.109367812494444E-2</v>
      </c>
      <c r="Z413" s="5">
        <f t="shared" si="575"/>
        <v>4.998317414621891E-3</v>
      </c>
      <c r="AA413" s="5">
        <f t="shared" si="576"/>
        <v>1.4849089841153707E-2</v>
      </c>
      <c r="AB413" s="5">
        <f t="shared" si="577"/>
        <v>2.2056969457924489E-2</v>
      </c>
      <c r="AC413" s="5">
        <f t="shared" si="578"/>
        <v>5.2012926073722581E-3</v>
      </c>
      <c r="AD413" s="5">
        <f t="shared" si="579"/>
        <v>4.6142786909214646E-2</v>
      </c>
      <c r="AE413" s="5">
        <f t="shared" si="580"/>
        <v>5.9177756702145666E-2</v>
      </c>
      <c r="AF413" s="5">
        <f t="shared" si="581"/>
        <v>3.7947500821618144E-2</v>
      </c>
      <c r="AG413" s="5">
        <f t="shared" si="582"/>
        <v>1.6222455855664408E-2</v>
      </c>
      <c r="AH413" s="5">
        <f t="shared" si="583"/>
        <v>1.602575568661216E-3</v>
      </c>
      <c r="AI413" s="5">
        <f t="shared" si="584"/>
        <v>4.760959863548111E-3</v>
      </c>
      <c r="AJ413" s="5">
        <f t="shared" si="585"/>
        <v>7.0719719137025605E-3</v>
      </c>
      <c r="AK413" s="5">
        <f t="shared" si="586"/>
        <v>7.0031797762907062E-3</v>
      </c>
      <c r="AL413" s="5">
        <f t="shared" si="587"/>
        <v>7.9268740379961173E-4</v>
      </c>
      <c r="AM413" s="5">
        <f t="shared" si="588"/>
        <v>2.7416361607277846E-2</v>
      </c>
      <c r="AN413" s="5">
        <f t="shared" si="589"/>
        <v>3.5161265400931757E-2</v>
      </c>
      <c r="AO413" s="5">
        <f t="shared" si="590"/>
        <v>2.2547021415609238E-2</v>
      </c>
      <c r="AP413" s="5">
        <f t="shared" si="591"/>
        <v>9.6387917958240896E-3</v>
      </c>
      <c r="AQ413" s="5">
        <f t="shared" si="592"/>
        <v>3.0904184272515568E-3</v>
      </c>
      <c r="AR413" s="5">
        <f t="shared" si="593"/>
        <v>4.1105808058636105E-4</v>
      </c>
      <c r="AS413" s="5">
        <f t="shared" si="594"/>
        <v>1.2211786211702232E-3</v>
      </c>
      <c r="AT413" s="5">
        <f t="shared" si="595"/>
        <v>1.8139495307767082E-3</v>
      </c>
      <c r="AU413" s="5">
        <f t="shared" si="596"/>
        <v>1.7963044571109635E-3</v>
      </c>
      <c r="AV413" s="5">
        <f t="shared" si="597"/>
        <v>1.334123268546127E-3</v>
      </c>
      <c r="AW413" s="5">
        <f t="shared" si="598"/>
        <v>8.3893852021080389E-5</v>
      </c>
      <c r="AX413" s="5">
        <f t="shared" si="599"/>
        <v>1.3574835384706567E-2</v>
      </c>
      <c r="AY413" s="5">
        <f t="shared" si="600"/>
        <v>1.7409618262728289E-2</v>
      </c>
      <c r="AZ413" s="5">
        <f t="shared" si="601"/>
        <v>1.1163848380636337E-2</v>
      </c>
      <c r="BA413" s="5">
        <f t="shared" si="602"/>
        <v>4.7725155441865254E-3</v>
      </c>
      <c r="BB413" s="5">
        <f t="shared" si="603"/>
        <v>1.5301782935583711E-3</v>
      </c>
      <c r="BC413" s="5">
        <f t="shared" si="604"/>
        <v>3.9248829484557436E-4</v>
      </c>
      <c r="BD413" s="5">
        <f t="shared" si="605"/>
        <v>8.7863119073015495E-5</v>
      </c>
      <c r="BE413" s="5">
        <f t="shared" si="606"/>
        <v>2.6102530924156786E-4</v>
      </c>
      <c r="BF413" s="5">
        <f t="shared" si="607"/>
        <v>3.8772930430591501E-4</v>
      </c>
      <c r="BG413" s="5">
        <f t="shared" si="608"/>
        <v>3.8395769323252622E-4</v>
      </c>
      <c r="BH413" s="5">
        <f t="shared" si="609"/>
        <v>2.8516707769164426E-4</v>
      </c>
      <c r="BI413" s="5">
        <f t="shared" si="610"/>
        <v>1.6943588032225081E-4</v>
      </c>
      <c r="BJ413" s="8">
        <f t="shared" si="611"/>
        <v>0.68452451875159437</v>
      </c>
      <c r="BK413" s="8">
        <f t="shared" si="612"/>
        <v>0.16522654843337967</v>
      </c>
      <c r="BL413" s="8">
        <f t="shared" si="613"/>
        <v>0.13015682968111947</v>
      </c>
      <c r="BM413" s="8">
        <f t="shared" si="614"/>
        <v>0.76429539872513119</v>
      </c>
      <c r="BN413" s="8">
        <f t="shared" si="615"/>
        <v>0.20328509114487689</v>
      </c>
    </row>
    <row r="414" spans="1:66" x14ac:dyDescent="0.25">
      <c r="A414" t="s">
        <v>37</v>
      </c>
      <c r="B414" t="s">
        <v>228</v>
      </c>
      <c r="C414" t="s">
        <v>224</v>
      </c>
      <c r="D414" t="s">
        <v>493</v>
      </c>
      <c r="E414">
        <f>VLOOKUP(A414,home!$A$2:$E$405,3,FALSE)</f>
        <v>1.55752212389381</v>
      </c>
      <c r="F414">
        <f>VLOOKUP(B414,home!$B$2:$E$405,3,FALSE)</f>
        <v>1.03</v>
      </c>
      <c r="G414">
        <f>VLOOKUP(C414,away!$B$2:$E$405,4,FALSE)</f>
        <v>1.4</v>
      </c>
      <c r="H414">
        <f>VLOOKUP(A414,away!$A$2:$E$405,3,FALSE)</f>
        <v>1.3097345132743401</v>
      </c>
      <c r="I414">
        <f>VLOOKUP(C414,away!$B$2:$E$405,3,FALSE)</f>
        <v>0.64</v>
      </c>
      <c r="J414">
        <f>VLOOKUP(B414,home!$B$2:$E$405,4,FALSE)</f>
        <v>1.53</v>
      </c>
      <c r="K414" s="3">
        <f t="shared" si="560"/>
        <v>2.245946902654874</v>
      </c>
      <c r="L414" s="3">
        <f t="shared" si="561"/>
        <v>1.2824920353982339</v>
      </c>
      <c r="M414" s="5">
        <f t="shared" si="562"/>
        <v>2.9350698381430854E-2</v>
      </c>
      <c r="N414" s="5">
        <f t="shared" si="563"/>
        <v>6.5920110120532047E-2</v>
      </c>
      <c r="O414" s="5">
        <f t="shared" si="564"/>
        <v>3.7642036907560898E-2</v>
      </c>
      <c r="P414" s="5">
        <f t="shared" si="565"/>
        <v>8.4542016202156858E-2</v>
      </c>
      <c r="Q414" s="5">
        <f t="shared" si="566"/>
        <v>7.4026533573938597E-2</v>
      </c>
      <c r="R414" s="5">
        <f t="shared" si="567"/>
        <v>2.4137806265056613E-2</v>
      </c>
      <c r="S414" s="5">
        <f t="shared" si="568"/>
        <v>6.0878896394911952E-2</v>
      </c>
      <c r="T414" s="5">
        <f t="shared" si="569"/>
        <v>9.49384397167162E-2</v>
      </c>
      <c r="U414" s="5">
        <f t="shared" si="570"/>
        <v>5.4212231217887319E-2</v>
      </c>
      <c r="V414" s="5">
        <f t="shared" si="571"/>
        <v>1.9484013552635637E-2</v>
      </c>
      <c r="W414" s="5">
        <f t="shared" si="572"/>
        <v>5.5419887931554807E-2</v>
      </c>
      <c r="X414" s="5">
        <f t="shared" si="573"/>
        <v>7.107556487488173E-2</v>
      </c>
      <c r="Y414" s="5">
        <f t="shared" si="574"/>
        <v>4.5576922931733148E-2</v>
      </c>
      <c r="Z414" s="5">
        <f t="shared" si="575"/>
        <v>1.0318848095640236E-2</v>
      </c>
      <c r="AA414" s="5">
        <f t="shared" si="576"/>
        <v>2.3175584919369333E-2</v>
      </c>
      <c r="AB414" s="5">
        <f t="shared" si="577"/>
        <v>2.6025566583436285E-2</v>
      </c>
      <c r="AC414" s="5">
        <f t="shared" si="578"/>
        <v>3.5076205173283489E-3</v>
      </c>
      <c r="AD414" s="5">
        <f t="shared" si="579"/>
        <v>3.1117531411338942E-2</v>
      </c>
      <c r="AE414" s="5">
        <f t="shared" si="580"/>
        <v>3.9907986196296548E-2</v>
      </c>
      <c r="AF414" s="5">
        <f t="shared" si="581"/>
        <v>2.5590837222766498E-2</v>
      </c>
      <c r="AG414" s="5">
        <f t="shared" si="582"/>
        <v>1.0940014972456899E-2</v>
      </c>
      <c r="AH414" s="5">
        <f t="shared" si="583"/>
        <v>3.3084601242857072E-3</v>
      </c>
      <c r="AI414" s="5">
        <f t="shared" si="584"/>
        <v>7.4306257686966434E-3</v>
      </c>
      <c r="AJ414" s="5">
        <f t="shared" si="585"/>
        <v>8.3443954649958605E-3</v>
      </c>
      <c r="AK414" s="5">
        <f t="shared" si="586"/>
        <v>6.2470230497116089E-3</v>
      </c>
      <c r="AL414" s="5">
        <f t="shared" si="587"/>
        <v>4.0413527031384338E-4</v>
      </c>
      <c r="AM414" s="5">
        <f t="shared" si="588"/>
        <v>1.3977664658312485E-2</v>
      </c>
      <c r="AN414" s="5">
        <f t="shared" si="589"/>
        <v>1.7926243597753137E-2</v>
      </c>
      <c r="AO414" s="5">
        <f t="shared" si="590"/>
        <v>1.149513231936349E-2</v>
      </c>
      <c r="AP414" s="5">
        <f t="shared" si="591"/>
        <v>4.9141385484775032E-3</v>
      </c>
      <c r="AQ414" s="5">
        <f t="shared" si="592"/>
        <v>1.5755858873164579E-3</v>
      </c>
      <c r="AR414" s="5">
        <f t="shared" si="593"/>
        <v>8.4861475176581424E-4</v>
      </c>
      <c r="AS414" s="5">
        <f t="shared" si="594"/>
        <v>1.9059436732756653E-3</v>
      </c>
      <c r="AT414" s="5">
        <f t="shared" si="595"/>
        <v>2.1403241448140673E-3</v>
      </c>
      <c r="AU414" s="5">
        <f t="shared" si="596"/>
        <v>1.6023514612408651E-3</v>
      </c>
      <c r="AV414" s="5">
        <f t="shared" si="597"/>
        <v>8.9969907533460824E-4</v>
      </c>
      <c r="AW414" s="5">
        <f t="shared" si="598"/>
        <v>3.233541321451696E-5</v>
      </c>
      <c r="AX414" s="5">
        <f t="shared" si="599"/>
        <v>5.2321821076142345E-3</v>
      </c>
      <c r="AY414" s="5">
        <f t="shared" si="600"/>
        <v>6.7102318807683997E-3</v>
      </c>
      <c r="AZ414" s="5">
        <f t="shared" si="601"/>
        <v>4.3029094713803936E-3</v>
      </c>
      <c r="BA414" s="5">
        <f t="shared" si="602"/>
        <v>1.8394823753616603E-3</v>
      </c>
      <c r="BB414" s="5">
        <f t="shared" si="603"/>
        <v>5.8978037391418817E-4</v>
      </c>
      <c r="BC414" s="5">
        <f t="shared" si="604"/>
        <v>1.5127772643582773E-4</v>
      </c>
      <c r="BD414" s="5">
        <f t="shared" si="605"/>
        <v>1.8139027671018419E-4</v>
      </c>
      <c r="BE414" s="5">
        <f t="shared" si="606"/>
        <v>4.0739293014894871E-4</v>
      </c>
      <c r="BF414" s="5">
        <f t="shared" si="607"/>
        <v>4.5749144481576249E-4</v>
      </c>
      <c r="BG414" s="5">
        <f t="shared" si="608"/>
        <v>3.4250049782502158E-4</v>
      </c>
      <c r="BH414" s="5">
        <f t="shared" si="609"/>
        <v>1.9230948306196493E-4</v>
      </c>
      <c r="BI414" s="5">
        <f t="shared" si="610"/>
        <v>8.6383377566835994E-5</v>
      </c>
      <c r="BJ414" s="8">
        <f t="shared" si="611"/>
        <v>0.5832284578989132</v>
      </c>
      <c r="BK414" s="8">
        <f t="shared" si="612"/>
        <v>0.20487761219954587</v>
      </c>
      <c r="BL414" s="8">
        <f t="shared" si="613"/>
        <v>0.19958813141755996</v>
      </c>
      <c r="BM414" s="8">
        <f t="shared" si="614"/>
        <v>0.67571595169342957</v>
      </c>
      <c r="BN414" s="8">
        <f t="shared" si="615"/>
        <v>0.31561920145067585</v>
      </c>
    </row>
    <row r="415" spans="1:66" x14ac:dyDescent="0.25">
      <c r="A415" t="s">
        <v>340</v>
      </c>
      <c r="B415" t="s">
        <v>341</v>
      </c>
      <c r="C415" t="s">
        <v>361</v>
      </c>
      <c r="D415" t="s">
        <v>493</v>
      </c>
      <c r="E415">
        <f>VLOOKUP(A415,home!$A$2:$E$405,3,FALSE)</f>
        <v>1.33793103448276</v>
      </c>
      <c r="F415">
        <f>VLOOKUP(B415,home!$B$2:$E$405,3,FALSE)</f>
        <v>0.6</v>
      </c>
      <c r="G415">
        <f>VLOOKUP(C415,away!$B$2:$E$405,4,FALSE)</f>
        <v>1.17</v>
      </c>
      <c r="H415">
        <f>VLOOKUP(A415,away!$A$2:$E$405,3,FALSE)</f>
        <v>1.1275862068965501</v>
      </c>
      <c r="I415">
        <f>VLOOKUP(C415,away!$B$2:$E$405,3,FALSE)</f>
        <v>0.64</v>
      </c>
      <c r="J415">
        <f>VLOOKUP(B415,home!$B$2:$E$405,4,FALSE)</f>
        <v>1.18</v>
      </c>
      <c r="K415" s="3">
        <f t="shared" si="560"/>
        <v>0.93922758620689739</v>
      </c>
      <c r="L415" s="3">
        <f t="shared" si="561"/>
        <v>0.85155310344827462</v>
      </c>
      <c r="M415" s="5">
        <f t="shared" si="562"/>
        <v>0.16682987645565459</v>
      </c>
      <c r="N415" s="5">
        <f t="shared" si="563"/>
        <v>0.15669122217063933</v>
      </c>
      <c r="O415" s="5">
        <f t="shared" si="564"/>
        <v>0.14206449904370488</v>
      </c>
      <c r="P415" s="5">
        <f t="shared" si="565"/>
        <v>0.133430896522511</v>
      </c>
      <c r="Q415" s="5">
        <f t="shared" si="566"/>
        <v>7.3584359189569126E-2</v>
      </c>
      <c r="R415" s="5">
        <f t="shared" si="567"/>
        <v>6.0487732525245655E-2</v>
      </c>
      <c r="S415" s="5">
        <f t="shared" si="568"/>
        <v>2.6679580008460758E-2</v>
      </c>
      <c r="T415" s="5">
        <f t="shared" si="569"/>
        <v>6.2660989433130143E-2</v>
      </c>
      <c r="U415" s="5">
        <f t="shared" si="570"/>
        <v>5.6811747014814909E-2</v>
      </c>
      <c r="V415" s="5">
        <f t="shared" si="571"/>
        <v>2.3709317639446E-3</v>
      </c>
      <c r="W415" s="5">
        <f t="shared" si="572"/>
        <v>2.3037486688066783E-2</v>
      </c>
      <c r="X415" s="5">
        <f t="shared" si="573"/>
        <v>1.9617643284871582E-2</v>
      </c>
      <c r="Y415" s="5">
        <f t="shared" si="574"/>
        <v>8.3527325107867999E-3</v>
      </c>
      <c r="Z415" s="5">
        <f t="shared" si="575"/>
        <v>1.7169505450807365E-2</v>
      </c>
      <c r="AA415" s="5">
        <f t="shared" si="576"/>
        <v>1.6126073160927967E-2</v>
      </c>
      <c r="AB415" s="5">
        <f t="shared" si="577"/>
        <v>7.5730263849671025E-3</v>
      </c>
      <c r="AC415" s="5">
        <f t="shared" si="578"/>
        <v>1.1851727249709583E-4</v>
      </c>
      <c r="AD415" s="5">
        <f t="shared" si="579"/>
        <v>5.4093607535766241E-3</v>
      </c>
      <c r="AE415" s="5">
        <f t="shared" si="580"/>
        <v>4.6063579373794711E-3</v>
      </c>
      <c r="AF415" s="5">
        <f t="shared" si="581"/>
        <v>1.9612791985845405E-3</v>
      </c>
      <c r="AG415" s="5">
        <f t="shared" si="582"/>
        <v>5.5671112942773696E-4</v>
      </c>
      <c r="AH415" s="5">
        <f t="shared" si="583"/>
        <v>3.6551864128267684E-3</v>
      </c>
      <c r="AI415" s="5">
        <f t="shared" si="584"/>
        <v>3.4330519116555331E-3</v>
      </c>
      <c r="AJ415" s="5">
        <f t="shared" si="585"/>
        <v>1.6122085301536004E-3</v>
      </c>
      <c r="AK415" s="5">
        <f t="shared" si="586"/>
        <v>5.0474357541277883E-4</v>
      </c>
      <c r="AL415" s="5">
        <f t="shared" si="587"/>
        <v>3.7916148494886082E-6</v>
      </c>
      <c r="AM415" s="5">
        <f t="shared" si="588"/>
        <v>1.0161241687008193E-3</v>
      </c>
      <c r="AN415" s="5">
        <f t="shared" si="589"/>
        <v>8.652836893459808E-4</v>
      </c>
      <c r="AO415" s="5">
        <f t="shared" si="590"/>
        <v>3.6841750551287132E-4</v>
      </c>
      <c r="AP415" s="5">
        <f t="shared" si="591"/>
        <v>1.0457569006138582E-4</v>
      </c>
      <c r="AQ415" s="5">
        <f t="shared" si="592"/>
        <v>2.2262938354254488E-5</v>
      </c>
      <c r="AR415" s="5">
        <f t="shared" si="593"/>
        <v>6.2251706670492051E-4</v>
      </c>
      <c r="AS415" s="5">
        <f t="shared" si="594"/>
        <v>5.8468520193386052E-4</v>
      </c>
      <c r="AT415" s="5">
        <f t="shared" si="595"/>
        <v>2.7457623545161606E-4</v>
      </c>
      <c r="AU415" s="5">
        <f t="shared" si="596"/>
        <v>8.5963191617666047E-5</v>
      </c>
      <c r="AV415" s="5">
        <f t="shared" si="597"/>
        <v>2.0184750241425369E-5</v>
      </c>
      <c r="AW415" s="5">
        <f t="shared" si="598"/>
        <v>8.4237271355524615E-8</v>
      </c>
      <c r="AX415" s="5">
        <f t="shared" si="599"/>
        <v>1.5906197504256009E-4</v>
      </c>
      <c r="AY415" s="5">
        <f t="shared" si="600"/>
        <v>1.3544971848810402E-4</v>
      </c>
      <c r="AZ415" s="5">
        <f t="shared" si="601"/>
        <v>5.7671314069870057E-5</v>
      </c>
      <c r="BA415" s="5">
        <f t="shared" si="602"/>
        <v>1.6370062158712667E-5</v>
      </c>
      <c r="BB415" s="5">
        <f t="shared" si="603"/>
        <v>3.4849943087232325E-6</v>
      </c>
      <c r="BC415" s="5">
        <f t="shared" si="604"/>
        <v>5.9353154381856892E-7</v>
      </c>
      <c r="BD415" s="5">
        <f t="shared" si="605"/>
        <v>8.8351056683681899E-5</v>
      </c>
      <c r="BE415" s="5">
        <f t="shared" si="606"/>
        <v>8.2981749707843316E-5</v>
      </c>
      <c r="BF415" s="5">
        <f t="shared" si="607"/>
        <v>3.8969374238661293E-5</v>
      </c>
      <c r="BG415" s="5">
        <f t="shared" si="608"/>
        <v>1.2200370434057033E-5</v>
      </c>
      <c r="BH415" s="5">
        <f t="shared" si="609"/>
        <v>2.864731118402346E-6</v>
      </c>
      <c r="BI415" s="5">
        <f t="shared" si="610"/>
        <v>5.3812689869376428E-7</v>
      </c>
      <c r="BJ415" s="8">
        <f t="shared" si="611"/>
        <v>0.35922743788361916</v>
      </c>
      <c r="BK415" s="8">
        <f t="shared" si="612"/>
        <v>0.32956904335640563</v>
      </c>
      <c r="BL415" s="8">
        <f t="shared" si="613"/>
        <v>0.29408210041473998</v>
      </c>
      <c r="BM415" s="8">
        <f t="shared" si="614"/>
        <v>0.26682413571703095</v>
      </c>
      <c r="BN415" s="8">
        <f t="shared" si="615"/>
        <v>0.73308858590732451</v>
      </c>
    </row>
    <row r="416" spans="1:66" x14ac:dyDescent="0.25">
      <c r="A416" t="s">
        <v>340</v>
      </c>
      <c r="B416" t="s">
        <v>413</v>
      </c>
      <c r="C416" t="s">
        <v>378</v>
      </c>
      <c r="D416" t="s">
        <v>493</v>
      </c>
      <c r="E416">
        <f>VLOOKUP(A416,home!$A$2:$E$405,3,FALSE)</f>
        <v>1.33793103448276</v>
      </c>
      <c r="F416">
        <f>VLOOKUP(B416,home!$B$2:$E$405,3,FALSE)</f>
        <v>1.33</v>
      </c>
      <c r="G416">
        <f>VLOOKUP(C416,away!$B$2:$E$405,4,FALSE)</f>
        <v>1.2</v>
      </c>
      <c r="H416">
        <f>VLOOKUP(A416,away!$A$2:$E$405,3,FALSE)</f>
        <v>1.1275862068965501</v>
      </c>
      <c r="I416">
        <f>VLOOKUP(C416,away!$B$2:$E$405,3,FALSE)</f>
        <v>0.6</v>
      </c>
      <c r="J416">
        <f>VLOOKUP(B416,home!$B$2:$E$405,4,FALSE)</f>
        <v>0.56999999999999995</v>
      </c>
      <c r="K416" s="3">
        <f t="shared" si="560"/>
        <v>2.1353379310344849</v>
      </c>
      <c r="L416" s="3">
        <f t="shared" si="561"/>
        <v>0.38563448275862011</v>
      </c>
      <c r="M416" s="5">
        <f t="shared" si="562"/>
        <v>8.0381404746656754E-2</v>
      </c>
      <c r="N416" s="5">
        <f t="shared" si="563"/>
        <v>0.17164146250537154</v>
      </c>
      <c r="O416" s="5">
        <f t="shared" si="564"/>
        <v>3.0997841442888262E-2</v>
      </c>
      <c r="P416" s="5">
        <f t="shared" si="565"/>
        <v>6.6190866613192026E-2</v>
      </c>
      <c r="Q416" s="5">
        <f t="shared" si="566"/>
        <v>0.18325626271297663</v>
      </c>
      <c r="R416" s="5">
        <f t="shared" si="567"/>
        <v>5.976918275730967E-3</v>
      </c>
      <c r="S416" s="5">
        <f t="shared" si="568"/>
        <v>1.3626381738456763E-2</v>
      </c>
      <c r="T416" s="5">
        <f t="shared" si="569"/>
        <v>7.0669934083596536E-2</v>
      </c>
      <c r="U416" s="5">
        <f t="shared" si="570"/>
        <v>1.2762740304861563E-2</v>
      </c>
      <c r="V416" s="5">
        <f t="shared" si="571"/>
        <v>1.2467532743332815E-3</v>
      </c>
      <c r="W416" s="5">
        <f t="shared" si="572"/>
        <v>0.13043801629021318</v>
      </c>
      <c r="X416" s="5">
        <f t="shared" si="573"/>
        <v>5.0301396944136816E-2</v>
      </c>
      <c r="Y416" s="5">
        <f t="shared" si="574"/>
        <v>9.6989765962941163E-3</v>
      </c>
      <c r="Z416" s="5">
        <f t="shared" si="575"/>
        <v>7.6830192925068518E-4</v>
      </c>
      <c r="AA416" s="5">
        <f t="shared" si="576"/>
        <v>1.6405842520159611E-3</v>
      </c>
      <c r="AB416" s="5">
        <f t="shared" si="577"/>
        <v>1.7516008911937608E-3</v>
      </c>
      <c r="AC416" s="5">
        <f t="shared" si="578"/>
        <v>6.4165710916792455E-5</v>
      </c>
      <c r="AD416" s="5">
        <f t="shared" si="579"/>
        <v>6.9632310958346572E-2</v>
      </c>
      <c r="AE416" s="5">
        <f t="shared" si="580"/>
        <v>2.6852620219709366E-2</v>
      </c>
      <c r="AF416" s="5">
        <f t="shared" si="581"/>
        <v>5.1776481545706427E-3</v>
      </c>
      <c r="AG416" s="5">
        <f t="shared" si="582"/>
        <v>6.6555988933132476E-4</v>
      </c>
      <c r="AH416" s="5">
        <f t="shared" si="583"/>
        <v>7.4070929272259458E-5</v>
      </c>
      <c r="AI416" s="5">
        <f t="shared" si="584"/>
        <v>1.5816646486202816E-4</v>
      </c>
      <c r="AJ416" s="5">
        <f t="shared" si="585"/>
        <v>1.6886942591876091E-4</v>
      </c>
      <c r="AK416" s="5">
        <f t="shared" si="586"/>
        <v>1.2019776351878272E-4</v>
      </c>
      <c r="AL416" s="5">
        <f t="shared" si="587"/>
        <v>2.1135156947406792E-6</v>
      </c>
      <c r="AM416" s="5">
        <f t="shared" si="588"/>
        <v>2.9737702962989127E-2</v>
      </c>
      <c r="AN416" s="5">
        <f t="shared" si="589"/>
        <v>1.1467883700561794E-2</v>
      </c>
      <c r="AO416" s="5">
        <f t="shared" si="590"/>
        <v>2.2112056996010788E-3</v>
      </c>
      <c r="AP416" s="5">
        <f t="shared" si="591"/>
        <v>2.8423905541285832E-4</v>
      </c>
      <c r="AQ416" s="5">
        <f t="shared" si="592"/>
        <v>2.7403095278484089E-5</v>
      </c>
      <c r="AR416" s="5">
        <f t="shared" si="593"/>
        <v>5.7128608994716217E-6</v>
      </c>
      <c r="AS416" s="5">
        <f t="shared" si="594"/>
        <v>1.2198888573365538E-5</v>
      </c>
      <c r="AT416" s="5">
        <f t="shared" si="595"/>
        <v>1.3024374743585297E-5</v>
      </c>
      <c r="AU416" s="5">
        <f t="shared" si="596"/>
        <v>9.2704804726617427E-6</v>
      </c>
      <c r="AV416" s="5">
        <f t="shared" si="597"/>
        <v>4.9489021480472796E-6</v>
      </c>
      <c r="AW416" s="5">
        <f t="shared" si="598"/>
        <v>4.8344319558728831E-8</v>
      </c>
      <c r="AX416" s="5">
        <f t="shared" si="599"/>
        <v>1.058334085311788E-2</v>
      </c>
      <c r="AY416" s="5">
        <f t="shared" si="600"/>
        <v>4.0813011757502857E-3</v>
      </c>
      <c r="AZ416" s="5">
        <f t="shared" si="601"/>
        <v>7.8694523394630487E-4</v>
      </c>
      <c r="BA416" s="5">
        <f t="shared" si="602"/>
        <v>1.0115773941741488E-4</v>
      </c>
      <c r="BB416" s="5">
        <f t="shared" si="603"/>
        <v>9.7524781293165133E-6</v>
      </c>
      <c r="BC416" s="5">
        <f t="shared" si="604"/>
        <v>7.5217837180274569E-7</v>
      </c>
      <c r="BD416" s="5">
        <f t="shared" si="605"/>
        <v>3.671793596732808E-7</v>
      </c>
      <c r="BE416" s="5">
        <f t="shared" si="606"/>
        <v>7.8405201420331028E-7</v>
      </c>
      <c r="BF416" s="5">
        <f t="shared" si="607"/>
        <v>8.3710800291615879E-7</v>
      </c>
      <c r="BG416" s="5">
        <f t="shared" si="608"/>
        <v>5.9583615699980005E-7</v>
      </c>
      <c r="BH416" s="5">
        <f t="shared" si="609"/>
        <v>3.1807788668087288E-7</v>
      </c>
      <c r="BI416" s="5">
        <f t="shared" si="610"/>
        <v>1.3584075529059129E-7</v>
      </c>
      <c r="BJ416" s="8">
        <f t="shared" si="611"/>
        <v>0.77762587252712323</v>
      </c>
      <c r="BK416" s="8">
        <f t="shared" si="612"/>
        <v>0.16559298677500064</v>
      </c>
      <c r="BL416" s="8">
        <f t="shared" si="613"/>
        <v>5.3699183351275243E-2</v>
      </c>
      <c r="BM416" s="8">
        <f t="shared" si="614"/>
        <v>0.45516033545440282</v>
      </c>
      <c r="BN416" s="8">
        <f t="shared" si="615"/>
        <v>0.53844475629681621</v>
      </c>
    </row>
    <row r="417" spans="1:66" x14ac:dyDescent="0.25">
      <c r="A417" t="s">
        <v>340</v>
      </c>
      <c r="B417" t="s">
        <v>405</v>
      </c>
      <c r="C417" t="s">
        <v>429</v>
      </c>
      <c r="D417" t="s">
        <v>493</v>
      </c>
      <c r="E417">
        <f>VLOOKUP(A417,home!$A$2:$E$405,3,FALSE)</f>
        <v>1.33793103448276</v>
      </c>
      <c r="F417">
        <f>VLOOKUP(B417,home!$B$2:$E$405,3,FALSE)</f>
        <v>0.65</v>
      </c>
      <c r="G417">
        <f>VLOOKUP(C417,away!$B$2:$E$405,4,FALSE)</f>
        <v>0.85</v>
      </c>
      <c r="H417">
        <f>VLOOKUP(A417,away!$A$2:$E$405,3,FALSE)</f>
        <v>1.1275862068965501</v>
      </c>
      <c r="I417">
        <f>VLOOKUP(C417,away!$B$2:$E$405,3,FALSE)</f>
        <v>0.55000000000000004</v>
      </c>
      <c r="J417">
        <f>VLOOKUP(B417,home!$B$2:$E$405,4,FALSE)</f>
        <v>1.1200000000000001</v>
      </c>
      <c r="K417" s="3">
        <f t="shared" si="560"/>
        <v>0.73920689655172489</v>
      </c>
      <c r="L417" s="3">
        <f t="shared" si="561"/>
        <v>0.69459310344827496</v>
      </c>
      <c r="M417" s="5">
        <f t="shared" si="562"/>
        <v>0.2384012739631646</v>
      </c>
      <c r="N417" s="5">
        <f t="shared" si="563"/>
        <v>0.17622786586028844</v>
      </c>
      <c r="O417" s="5">
        <f t="shared" si="564"/>
        <v>0.16559188074809691</v>
      </c>
      <c r="P417" s="5">
        <f t="shared" si="565"/>
        <v>0.12240666026196403</v>
      </c>
      <c r="Q417" s="5">
        <f t="shared" si="566"/>
        <v>6.5134426904258733E-2</v>
      </c>
      <c r="R417" s="5">
        <f t="shared" si="567"/>
        <v>5.7509489177328635E-2</v>
      </c>
      <c r="S417" s="5">
        <f t="shared" si="568"/>
        <v>1.571236410297347E-2</v>
      </c>
      <c r="T417" s="5">
        <f t="shared" si="569"/>
        <v>4.5241923724753885E-2</v>
      </c>
      <c r="U417" s="5">
        <f t="shared" si="570"/>
        <v>4.2511411017048112E-2</v>
      </c>
      <c r="V417" s="5">
        <f t="shared" si="571"/>
        <v>8.9638690202736024E-4</v>
      </c>
      <c r="W417" s="5">
        <f t="shared" si="572"/>
        <v>1.6049272523524095E-2</v>
      </c>
      <c r="X417" s="5">
        <f t="shared" si="573"/>
        <v>1.1147714010201728E-2</v>
      </c>
      <c r="Y417" s="5">
        <f t="shared" si="574"/>
        <v>3.8715626353499157E-3</v>
      </c>
      <c r="Z417" s="5">
        <f t="shared" si="575"/>
        <v>1.3315231521801895E-2</v>
      </c>
      <c r="AA417" s="5">
        <f t="shared" si="576"/>
        <v>9.8427109700988807E-3</v>
      </c>
      <c r="AB417" s="5">
        <f t="shared" si="577"/>
        <v>3.6378999149312054E-3</v>
      </c>
      <c r="AC417" s="5">
        <f t="shared" si="578"/>
        <v>2.8765504572316935E-5</v>
      </c>
      <c r="AD417" s="5">
        <f t="shared" si="579"/>
        <v>2.9659332335067782E-3</v>
      </c>
      <c r="AE417" s="5">
        <f t="shared" si="580"/>
        <v>2.0601167692818503E-3</v>
      </c>
      <c r="AF417" s="5">
        <f t="shared" si="581"/>
        <v>7.1547145012065697E-4</v>
      </c>
      <c r="AG417" s="5">
        <f t="shared" si="582"/>
        <v>1.6565384498931496E-4</v>
      </c>
      <c r="AH417" s="5">
        <f t="shared" si="583"/>
        <v>2.3121669964651687E-3</v>
      </c>
      <c r="AI417" s="5">
        <f t="shared" si="584"/>
        <v>1.7091697897663404E-3</v>
      </c>
      <c r="AJ417" s="5">
        <f t="shared" si="585"/>
        <v>6.3171504798657026E-4</v>
      </c>
      <c r="AK417" s="5">
        <f t="shared" si="586"/>
        <v>1.5565604004239223E-4</v>
      </c>
      <c r="AL417" s="5">
        <f t="shared" si="587"/>
        <v>5.9078364589471422E-7</v>
      </c>
      <c r="AM417" s="5">
        <f t="shared" si="588"/>
        <v>4.3848766018403379E-4</v>
      </c>
      <c r="AN417" s="5">
        <f t="shared" si="589"/>
        <v>3.0457050471100058E-4</v>
      </c>
      <c r="AO417" s="5">
        <f t="shared" si="590"/>
        <v>1.0577628604301066E-4</v>
      </c>
      <c r="AP417" s="5">
        <f t="shared" si="591"/>
        <v>2.4490492931282415E-5</v>
      </c>
      <c r="AQ417" s="5">
        <f t="shared" si="592"/>
        <v>4.2527318725293731E-6</v>
      </c>
      <c r="AR417" s="5">
        <f t="shared" si="593"/>
        <v>3.2120304995308371E-4</v>
      </c>
      <c r="AS417" s="5">
        <f t="shared" si="594"/>
        <v>2.3743550971876766E-4</v>
      </c>
      <c r="AT417" s="5">
        <f t="shared" si="595"/>
        <v>8.7756983135193567E-5</v>
      </c>
      <c r="AU417" s="5">
        <f t="shared" si="596"/>
        <v>2.1623522384702836E-5</v>
      </c>
      <c r="AV417" s="5">
        <f t="shared" si="597"/>
        <v>3.9960642186282335E-6</v>
      </c>
      <c r="AW417" s="5">
        <f t="shared" si="598"/>
        <v>8.4260191311976594E-9</v>
      </c>
      <c r="AX417" s="5">
        <f t="shared" si="599"/>
        <v>5.4022183743477795E-5</v>
      </c>
      <c r="AY417" s="5">
        <f t="shared" si="600"/>
        <v>3.7523436261435187E-5</v>
      </c>
      <c r="AZ417" s="5">
        <f t="shared" si="601"/>
        <v>1.30317600224369E-5</v>
      </c>
      <c r="BA417" s="5">
        <f t="shared" si="602"/>
        <v>3.0172568791258702E-6</v>
      </c>
      <c r="BB417" s="5">
        <f t="shared" si="603"/>
        <v>5.2394145489317358E-7</v>
      </c>
      <c r="BC417" s="5">
        <f t="shared" si="604"/>
        <v>7.2785224235890779E-8</v>
      </c>
      <c r="BD417" s="5">
        <f t="shared" si="605"/>
        <v>3.7184237217327272E-5</v>
      </c>
      <c r="BE417" s="5">
        <f t="shared" si="606"/>
        <v>2.748684459406364E-5</v>
      </c>
      <c r="BF417" s="5">
        <f t="shared" si="607"/>
        <v>1.0159232544188669E-5</v>
      </c>
      <c r="BG417" s="5">
        <f t="shared" si="608"/>
        <v>2.5032582534456637E-6</v>
      </c>
      <c r="BH417" s="5">
        <f t="shared" si="609"/>
        <v>4.6260644119926497E-7</v>
      </c>
      <c r="BI417" s="5">
        <f t="shared" si="610"/>
        <v>6.8392374344749359E-8</v>
      </c>
      <c r="BJ417" s="8">
        <f t="shared" si="611"/>
        <v>0.32456570999560291</v>
      </c>
      <c r="BK417" s="8">
        <f t="shared" si="612"/>
        <v>0.37748356495460911</v>
      </c>
      <c r="BL417" s="8">
        <f t="shared" si="613"/>
        <v>0.28465197940259923</v>
      </c>
      <c r="BM417" s="8">
        <f t="shared" si="614"/>
        <v>0.17470737394926936</v>
      </c>
      <c r="BN417" s="8">
        <f t="shared" si="615"/>
        <v>0.82527159691510144</v>
      </c>
    </row>
    <row r="418" spans="1:66" x14ac:dyDescent="0.25">
      <c r="A418" t="s">
        <v>340</v>
      </c>
      <c r="B418" t="s">
        <v>385</v>
      </c>
      <c r="C418" t="s">
        <v>353</v>
      </c>
      <c r="D418" t="s">
        <v>493</v>
      </c>
      <c r="E418">
        <f>VLOOKUP(A418,home!$A$2:$E$405,3,FALSE)</f>
        <v>1.33793103448276</v>
      </c>
      <c r="F418">
        <f>VLOOKUP(B418,home!$B$2:$E$405,3,FALSE)</f>
        <v>0.65</v>
      </c>
      <c r="G418">
        <f>VLOOKUP(C418,away!$B$2:$E$405,4,FALSE)</f>
        <v>0.53</v>
      </c>
      <c r="H418">
        <f>VLOOKUP(A418,away!$A$2:$E$405,3,FALSE)</f>
        <v>1.1275862068965501</v>
      </c>
      <c r="I418">
        <f>VLOOKUP(C418,away!$B$2:$E$405,3,FALSE)</f>
        <v>1.1200000000000001</v>
      </c>
      <c r="J418">
        <f>VLOOKUP(B418,home!$B$2:$E$405,4,FALSE)</f>
        <v>0.59</v>
      </c>
      <c r="K418" s="3">
        <f t="shared" si="560"/>
        <v>0.46091724137931084</v>
      </c>
      <c r="L418" s="3">
        <f t="shared" si="561"/>
        <v>0.74510896551724026</v>
      </c>
      <c r="M418" s="5">
        <f t="shared" si="562"/>
        <v>0.29938461126545046</v>
      </c>
      <c r="N418" s="5">
        <f t="shared" si="563"/>
        <v>0.13799152913588875</v>
      </c>
      <c r="O418" s="5">
        <f t="shared" si="564"/>
        <v>0.2230741579917809</v>
      </c>
      <c r="P418" s="5">
        <f t="shared" si="565"/>
        <v>0.1028187255245842</v>
      </c>
      <c r="Q418" s="5">
        <f t="shared" si="566"/>
        <v>3.1801337471513327E-2</v>
      </c>
      <c r="R418" s="5">
        <f t="shared" si="567"/>
        <v>8.310727754744264E-2</v>
      </c>
      <c r="S418" s="5">
        <f t="shared" si="568"/>
        <v>8.8278504645036317E-3</v>
      </c>
      <c r="T418" s="5">
        <f t="shared" si="569"/>
        <v>2.3695461665463945E-2</v>
      </c>
      <c r="U418" s="5">
        <f t="shared" si="570"/>
        <v>3.8305577105711995E-2</v>
      </c>
      <c r="V418" s="5">
        <f t="shared" si="571"/>
        <v>3.3686446565072439E-4</v>
      </c>
      <c r="W418" s="5">
        <f t="shared" si="572"/>
        <v>4.8859282465141445E-3</v>
      </c>
      <c r="X418" s="5">
        <f t="shared" si="573"/>
        <v>3.6405489413516181E-3</v>
      </c>
      <c r="Y418" s="5">
        <f t="shared" si="574"/>
        <v>1.356302827802694E-3</v>
      </c>
      <c r="Z418" s="5">
        <f t="shared" si="575"/>
        <v>2.0641325866776385E-2</v>
      </c>
      <c r="AA418" s="5">
        <f t="shared" si="576"/>
        <v>9.5139429769259837E-3</v>
      </c>
      <c r="AB418" s="5">
        <f t="shared" si="577"/>
        <v>2.1925701757823969E-3</v>
      </c>
      <c r="AC418" s="5">
        <f t="shared" si="578"/>
        <v>7.2306603549041103E-6</v>
      </c>
      <c r="AD418" s="5">
        <f t="shared" si="579"/>
        <v>5.6300214224013813E-4</v>
      </c>
      <c r="AE418" s="5">
        <f t="shared" si="580"/>
        <v>4.1949794378853947E-4</v>
      </c>
      <c r="AF418" s="5">
        <f t="shared" si="581"/>
        <v>1.5628583946644399E-4</v>
      </c>
      <c r="AG418" s="5">
        <f t="shared" si="582"/>
        <v>3.8816660056611862E-5</v>
      </c>
      <c r="AH418" s="5">
        <f t="shared" si="583"/>
        <v>3.8450092408745008E-3</v>
      </c>
      <c r="AI418" s="5">
        <f t="shared" si="584"/>
        <v>1.7722310523818328E-3</v>
      </c>
      <c r="AJ418" s="5">
        <f t="shared" si="585"/>
        <v>4.0842592387529378E-4</v>
      </c>
      <c r="AK418" s="5">
        <f t="shared" si="586"/>
        <v>6.2750183380132281E-5</v>
      </c>
      <c r="AL418" s="5">
        <f t="shared" si="587"/>
        <v>9.9330059651355769E-8</v>
      </c>
      <c r="AM418" s="5">
        <f t="shared" si="588"/>
        <v>5.1899478858393387E-5</v>
      </c>
      <c r="AN418" s="5">
        <f t="shared" si="589"/>
        <v>3.8670767003061379E-5</v>
      </c>
      <c r="AO418" s="5">
        <f t="shared" si="590"/>
        <v>1.4406967598704645E-5</v>
      </c>
      <c r="AP418" s="5">
        <f t="shared" si="591"/>
        <v>3.578253574570406E-6</v>
      </c>
      <c r="AQ418" s="5">
        <f t="shared" si="592"/>
        <v>6.6654720482663048E-7</v>
      </c>
      <c r="AR418" s="5">
        <f t="shared" si="593"/>
        <v>5.7299017157444584E-4</v>
      </c>
      <c r="AS418" s="5">
        <f t="shared" si="594"/>
        <v>2.6410104921955154E-4</v>
      </c>
      <c r="AT418" s="5">
        <f t="shared" si="595"/>
        <v>6.0864363525828667E-5</v>
      </c>
      <c r="AU418" s="5">
        <f t="shared" si="596"/>
        <v>9.3511448448774988E-6</v>
      </c>
      <c r="AV418" s="5">
        <f t="shared" si="597"/>
        <v>1.0775259714098248E-6</v>
      </c>
      <c r="AW418" s="5">
        <f t="shared" si="598"/>
        <v>9.4759102462294393E-10</v>
      </c>
      <c r="AX418" s="5">
        <f t="shared" si="599"/>
        <v>3.9868941040724235E-6</v>
      </c>
      <c r="AY418" s="5">
        <f t="shared" si="600"/>
        <v>2.9706705415121877E-6</v>
      </c>
      <c r="AZ418" s="5">
        <f t="shared" si="601"/>
        <v>1.1067366270393429E-6</v>
      </c>
      <c r="BA418" s="5">
        <f t="shared" si="602"/>
        <v>2.7487979442444157E-7</v>
      </c>
      <c r="BB418" s="5">
        <f t="shared" si="603"/>
        <v>5.1203849816296823E-8</v>
      </c>
      <c r="BC418" s="5">
        <f t="shared" si="604"/>
        <v>7.6304895134242133E-9</v>
      </c>
      <c r="BD418" s="5">
        <f t="shared" si="605"/>
        <v>7.1156685665563533E-5</v>
      </c>
      <c r="BE418" s="5">
        <f t="shared" si="606"/>
        <v>3.2797343262666295E-5</v>
      </c>
      <c r="BF418" s="5">
        <f t="shared" si="607"/>
        <v>7.5584304905992392E-6</v>
      </c>
      <c r="BG418" s="5">
        <f t="shared" si="608"/>
        <v>1.1612703102947576E-6</v>
      </c>
      <c r="BH418" s="5">
        <f t="shared" si="609"/>
        <v>1.3381237697918895E-7</v>
      </c>
      <c r="BI418" s="5">
        <f t="shared" si="610"/>
        <v>1.2335286331931239E-8</v>
      </c>
      <c r="BJ418" s="8">
        <f t="shared" si="611"/>
        <v>0.20466633090373218</v>
      </c>
      <c r="BK418" s="8">
        <f t="shared" si="612"/>
        <v>0.41137835238114512</v>
      </c>
      <c r="BL418" s="8">
        <f t="shared" si="613"/>
        <v>0.36330314633068422</v>
      </c>
      <c r="BM418" s="8">
        <f t="shared" si="614"/>
        <v>0.12180854682272707</v>
      </c>
      <c r="BN418" s="8">
        <f t="shared" si="615"/>
        <v>0.87817763893666023</v>
      </c>
    </row>
    <row r="419" spans="1:66" x14ac:dyDescent="0.25">
      <c r="A419" t="s">
        <v>342</v>
      </c>
      <c r="B419" t="s">
        <v>384</v>
      </c>
      <c r="C419" t="s">
        <v>392</v>
      </c>
      <c r="D419" t="s">
        <v>493</v>
      </c>
      <c r="E419">
        <f>VLOOKUP(A419,home!$A$2:$E$405,3,FALSE)</f>
        <v>1.1828254847645401</v>
      </c>
      <c r="F419">
        <f>VLOOKUP(B419,home!$B$2:$E$405,3,FALSE)</f>
        <v>0.8</v>
      </c>
      <c r="G419">
        <f>VLOOKUP(C419,away!$B$2:$E$405,4,FALSE)</f>
        <v>1.32</v>
      </c>
      <c r="H419">
        <f>VLOOKUP(A419,away!$A$2:$E$405,3,FALSE)</f>
        <v>0.86980609418282495</v>
      </c>
      <c r="I419">
        <f>VLOOKUP(C419,away!$B$2:$E$405,3,FALSE)</f>
        <v>0.57999999999999996</v>
      </c>
      <c r="J419">
        <f>VLOOKUP(B419,home!$B$2:$E$405,4,FALSE)</f>
        <v>1.01</v>
      </c>
      <c r="K419" s="3">
        <f t="shared" si="560"/>
        <v>1.2490637119113546</v>
      </c>
      <c r="L419" s="3">
        <f t="shared" si="561"/>
        <v>0.50953240997229887</v>
      </c>
      <c r="M419" s="5">
        <f t="shared" si="562"/>
        <v>0.1722865634611212</v>
      </c>
      <c r="N419" s="5">
        <f t="shared" si="563"/>
        <v>0.21519689446919923</v>
      </c>
      <c r="O419" s="5">
        <f t="shared" si="564"/>
        <v>8.7785587886190508E-2</v>
      </c>
      <c r="P419" s="5">
        <f t="shared" si="565"/>
        <v>0.10964979225744556</v>
      </c>
      <c r="Q419" s="5">
        <f t="shared" si="566"/>
        <v>0.13439731589874704</v>
      </c>
      <c r="R419" s="5">
        <f t="shared" si="567"/>
        <v>2.2364801078242846E-2</v>
      </c>
      <c r="S419" s="5">
        <f t="shared" si="568"/>
        <v>1.7446335774197127E-2</v>
      </c>
      <c r="T419" s="5">
        <f t="shared" si="569"/>
        <v>6.8479788263696939E-2</v>
      </c>
      <c r="U419" s="5">
        <f t="shared" si="570"/>
        <v>2.7935061450949077E-2</v>
      </c>
      <c r="V419" s="5">
        <f t="shared" si="571"/>
        <v>1.2337243091224369E-3</v>
      </c>
      <c r="W419" s="5">
        <f t="shared" si="572"/>
        <v>5.5956936755803953E-2</v>
      </c>
      <c r="X419" s="5">
        <f t="shared" si="573"/>
        <v>2.8511872839852303E-2</v>
      </c>
      <c r="Y419" s="5">
        <f t="shared" si="574"/>
        <v>7.2638616404568377E-3</v>
      </c>
      <c r="Z419" s="5">
        <f t="shared" si="575"/>
        <v>3.7985303306493838E-3</v>
      </c>
      <c r="AA419" s="5">
        <f t="shared" si="576"/>
        <v>4.7446063946087842E-3</v>
      </c>
      <c r="AB419" s="5">
        <f t="shared" si="577"/>
        <v>2.9631578374041991E-3</v>
      </c>
      <c r="AC419" s="5">
        <f t="shared" si="578"/>
        <v>4.9074348675471062E-5</v>
      </c>
      <c r="AD419" s="5">
        <f t="shared" si="579"/>
        <v>1.7473444782848357E-2</v>
      </c>
      <c r="AE419" s="5">
        <f t="shared" si="580"/>
        <v>8.9032864307226171E-3</v>
      </c>
      <c r="AF419" s="5">
        <f t="shared" si="581"/>
        <v>2.2682564958598811E-3</v>
      </c>
      <c r="AG419" s="5">
        <f t="shared" si="582"/>
        <v>3.8525006625693582E-4</v>
      </c>
      <c r="AH419" s="5">
        <f t="shared" si="583"/>
        <v>4.8386857843216321E-4</v>
      </c>
      <c r="AI419" s="5">
        <f t="shared" si="584"/>
        <v>6.043826826537483E-4</v>
      </c>
      <c r="AJ419" s="5">
        <f t="shared" si="585"/>
        <v>3.7745623850521658E-4</v>
      </c>
      <c r="AK419" s="5">
        <f t="shared" si="586"/>
        <v>1.571556301171411E-4</v>
      </c>
      <c r="AL419" s="5">
        <f t="shared" si="587"/>
        <v>1.2493120831559533E-6</v>
      </c>
      <c r="AM419" s="5">
        <f t="shared" si="588"/>
        <v>4.3650891600685261E-3</v>
      </c>
      <c r="AN419" s="5">
        <f t="shared" si="589"/>
        <v>2.2241543994736741E-3</v>
      </c>
      <c r="AO419" s="5">
        <f t="shared" si="590"/>
        <v>5.6663937565715606E-4</v>
      </c>
      <c r="AP419" s="5">
        <f t="shared" si="591"/>
        <v>9.6240375554596549E-5</v>
      </c>
      <c r="AQ419" s="5">
        <f t="shared" si="592"/>
        <v>1.225939762324317E-5</v>
      </c>
      <c r="AR419" s="5">
        <f t="shared" si="593"/>
        <v>4.9309344575682093E-5</v>
      </c>
      <c r="AS419" s="5">
        <f t="shared" si="594"/>
        <v>6.1590512967617505E-5</v>
      </c>
      <c r="AT419" s="5">
        <f t="shared" si="595"/>
        <v>3.8465237372928373E-5</v>
      </c>
      <c r="AU419" s="5">
        <f t="shared" si="596"/>
        <v>1.6015177390860422E-5</v>
      </c>
      <c r="AV419" s="5">
        <f t="shared" si="597"/>
        <v>5.000994229686733E-6</v>
      </c>
      <c r="AW419" s="5">
        <f t="shared" si="598"/>
        <v>2.2086395484681984E-8</v>
      </c>
      <c r="AX419" s="5">
        <f t="shared" si="599"/>
        <v>9.0871241151653601E-4</v>
      </c>
      <c r="AY419" s="5">
        <f t="shared" si="600"/>
        <v>4.6301842501176004E-4</v>
      </c>
      <c r="AZ419" s="5">
        <f t="shared" si="601"/>
        <v>1.1796144697891012E-4</v>
      </c>
      <c r="BA419" s="5">
        <f t="shared" si="602"/>
        <v>2.0035060120994551E-5</v>
      </c>
      <c r="BB419" s="5">
        <f t="shared" si="603"/>
        <v>2.5521281168475615E-6</v>
      </c>
      <c r="BC419" s="5">
        <f t="shared" si="604"/>
        <v>2.6007839798708063E-7</v>
      </c>
      <c r="BD419" s="5">
        <f t="shared" si="605"/>
        <v>4.1874515293003011E-6</v>
      </c>
      <c r="BE419" s="5">
        <f t="shared" si="606"/>
        <v>5.2303937506367133E-6</v>
      </c>
      <c r="BF419" s="5">
        <f t="shared" si="607"/>
        <v>3.2665475164641228E-6</v>
      </c>
      <c r="BG419" s="5">
        <f t="shared" si="608"/>
        <v>1.3600419886831644E-6</v>
      </c>
      <c r="BH419" s="5">
        <f t="shared" si="609"/>
        <v>4.2469477368497371E-7</v>
      </c>
      <c r="BI419" s="5">
        <f t="shared" si="610"/>
        <v>1.0609416608966101E-7</v>
      </c>
      <c r="BJ419" s="8">
        <f t="shared" si="611"/>
        <v>0.5476138299019645</v>
      </c>
      <c r="BK419" s="8">
        <f t="shared" si="612"/>
        <v>0.30112975788765678</v>
      </c>
      <c r="BL419" s="8">
        <f t="shared" si="613"/>
        <v>0.14760103426736529</v>
      </c>
      <c r="BM419" s="8">
        <f t="shared" si="614"/>
        <v>0.257999200998073</v>
      </c>
      <c r="BN419" s="8">
        <f t="shared" si="615"/>
        <v>0.74168095505094644</v>
      </c>
    </row>
    <row r="420" spans="1:66" x14ac:dyDescent="0.25">
      <c r="A420" t="s">
        <v>342</v>
      </c>
      <c r="B420" t="s">
        <v>386</v>
      </c>
      <c r="C420" t="s">
        <v>398</v>
      </c>
      <c r="D420" t="s">
        <v>493</v>
      </c>
      <c r="E420">
        <f>VLOOKUP(A420,home!$A$2:$E$405,3,FALSE)</f>
        <v>1.1828254847645401</v>
      </c>
      <c r="F420">
        <f>VLOOKUP(B420,home!$B$2:$E$405,3,FALSE)</f>
        <v>0.8</v>
      </c>
      <c r="G420">
        <f>VLOOKUP(C420,away!$B$2:$E$405,4,FALSE)</f>
        <v>1.64</v>
      </c>
      <c r="H420">
        <f>VLOOKUP(A420,away!$A$2:$E$405,3,FALSE)</f>
        <v>0.86980609418282495</v>
      </c>
      <c r="I420">
        <f>VLOOKUP(C420,away!$B$2:$E$405,3,FALSE)</f>
        <v>0.85</v>
      </c>
      <c r="J420">
        <f>VLOOKUP(B420,home!$B$2:$E$405,4,FALSE)</f>
        <v>0.81</v>
      </c>
      <c r="K420" s="3">
        <f t="shared" si="560"/>
        <v>1.5518670360110767</v>
      </c>
      <c r="L420" s="3">
        <f t="shared" si="561"/>
        <v>0.59886149584487502</v>
      </c>
      <c r="M420" s="5">
        <f t="shared" si="562"/>
        <v>0.11639932625882778</v>
      </c>
      <c r="N420" s="5">
        <f t="shared" si="563"/>
        <v>0.18063627743497337</v>
      </c>
      <c r="O420" s="5">
        <f t="shared" si="564"/>
        <v>6.9707074638697242E-2</v>
      </c>
      <c r="P420" s="5">
        <f t="shared" si="565"/>
        <v>0.10817611130855799</v>
      </c>
      <c r="Q420" s="5">
        <f t="shared" si="566"/>
        <v>0.14016174222954333</v>
      </c>
      <c r="R420" s="5">
        <f t="shared" si="567"/>
        <v>2.0872441494550288E-2</v>
      </c>
      <c r="S420" s="5">
        <f t="shared" si="568"/>
        <v>2.5133459604011317E-2</v>
      </c>
      <c r="T420" s="5">
        <f t="shared" si="569"/>
        <v>8.3937470611808104E-2</v>
      </c>
      <c r="U420" s="5">
        <f t="shared" si="570"/>
        <v>3.2391253916462366E-2</v>
      </c>
      <c r="V420" s="5">
        <f t="shared" si="571"/>
        <v>2.5953185002377172E-3</v>
      </c>
      <c r="W420" s="5">
        <f t="shared" si="572"/>
        <v>7.250412915863666E-2</v>
      </c>
      <c r="X420" s="5">
        <f t="shared" si="573"/>
        <v>4.3419931242871163E-2</v>
      </c>
      <c r="Y420" s="5">
        <f t="shared" si="574"/>
        <v>1.3001262486793723E-2</v>
      </c>
      <c r="Z420" s="5">
        <f t="shared" si="575"/>
        <v>4.1665671784536758E-3</v>
      </c>
      <c r="AA420" s="5">
        <f t="shared" si="576"/>
        <v>6.4659582575679417E-3</v>
      </c>
      <c r="AB420" s="5">
        <f t="shared" si="577"/>
        <v>5.017153738071654E-3</v>
      </c>
      <c r="AC420" s="5">
        <f t="shared" si="578"/>
        <v>1.5074800687558897E-4</v>
      </c>
      <c r="AD420" s="5">
        <f t="shared" si="579"/>
        <v>2.8129192003994444E-2</v>
      </c>
      <c r="AE420" s="5">
        <f t="shared" si="580"/>
        <v>1.6845490000419808E-2</v>
      </c>
      <c r="AF420" s="5">
        <f t="shared" si="581"/>
        <v>5.0440576699456452E-3</v>
      </c>
      <c r="AG420" s="5">
        <f t="shared" si="582"/>
        <v>1.0068973071171549E-3</v>
      </c>
      <c r="AH420" s="5">
        <f t="shared" si="583"/>
        <v>6.237991632567321E-4</v>
      </c>
      <c r="AI420" s="5">
        <f t="shared" si="584"/>
        <v>9.6805335854941463E-4</v>
      </c>
      <c r="AJ420" s="5">
        <f t="shared" si="585"/>
        <v>7.5114504811632412E-4</v>
      </c>
      <c r="AK420" s="5">
        <f t="shared" si="586"/>
        <v>3.8855907981155918E-4</v>
      </c>
      <c r="AL420" s="5">
        <f t="shared" si="587"/>
        <v>5.6039269969847333E-6</v>
      </c>
      <c r="AM420" s="5">
        <f t="shared" si="588"/>
        <v>8.7305531641250628E-3</v>
      </c>
      <c r="AN420" s="5">
        <f t="shared" si="589"/>
        <v>5.2283921274211415E-3</v>
      </c>
      <c r="AO420" s="5">
        <f t="shared" si="590"/>
        <v>1.5655413651454965E-3</v>
      </c>
      <c r="AP420" s="5">
        <f t="shared" si="591"/>
        <v>3.1251414791268667E-4</v>
      </c>
      <c r="AQ420" s="5">
        <f t="shared" si="592"/>
        <v>4.6788172522919507E-5</v>
      </c>
      <c r="AR420" s="5">
        <f t="shared" si="593"/>
        <v>7.4713860002941624E-5</v>
      </c>
      <c r="AS420" s="5">
        <f t="shared" si="594"/>
        <v>1.1594597647171156E-4</v>
      </c>
      <c r="AT420" s="5">
        <f t="shared" si="595"/>
        <v>8.9966369422282531E-5</v>
      </c>
      <c r="AU420" s="5">
        <f t="shared" si="596"/>
        <v>4.6538614352011714E-5</v>
      </c>
      <c r="AV420" s="5">
        <f t="shared" si="597"/>
        <v>1.8055435378629747E-5</v>
      </c>
      <c r="AW420" s="5">
        <f t="shared" si="598"/>
        <v>1.4466746359636492E-7</v>
      </c>
      <c r="AX420" s="5">
        <f t="shared" si="599"/>
        <v>2.2581096102579808E-3</v>
      </c>
      <c r="AY420" s="5">
        <f t="shared" si="600"/>
        <v>1.3522948989807819E-3</v>
      </c>
      <c r="AZ420" s="5">
        <f t="shared" si="601"/>
        <v>4.0491867301351258E-4</v>
      </c>
      <c r="BA420" s="5">
        <f t="shared" si="602"/>
        <v>8.0830067405464684E-5</v>
      </c>
      <c r="BB420" s="5">
        <f t="shared" si="603"/>
        <v>1.2101503768919663E-5</v>
      </c>
      <c r="BC420" s="5">
        <f t="shared" si="604"/>
        <v>1.4494249298055247E-6</v>
      </c>
      <c r="BD420" s="5">
        <f t="shared" si="605"/>
        <v>7.457208993617699E-6</v>
      </c>
      <c r="BE420" s="5">
        <f t="shared" si="606"/>
        <v>1.1572596817840644E-5</v>
      </c>
      <c r="BF420" s="5">
        <f t="shared" si="607"/>
        <v>8.9795657613267897E-6</v>
      </c>
      <c r="BG420" s="5">
        <f t="shared" si="608"/>
        <v>4.6450307008989167E-6</v>
      </c>
      <c r="BH420" s="5">
        <f t="shared" si="609"/>
        <v>1.8021175064961144E-6</v>
      </c>
      <c r="BI420" s="5">
        <f t="shared" si="610"/>
        <v>5.5932935066995927E-7</v>
      </c>
      <c r="BJ420" s="8">
        <f t="shared" si="611"/>
        <v>0.60467994330158714</v>
      </c>
      <c r="BK420" s="8">
        <f t="shared" si="612"/>
        <v>0.25381286250448815</v>
      </c>
      <c r="BL420" s="8">
        <f t="shared" si="613"/>
        <v>0.13756567479984191</v>
      </c>
      <c r="BM420" s="8">
        <f t="shared" si="614"/>
        <v>0.36291992418770369</v>
      </c>
      <c r="BN420" s="8">
        <f t="shared" si="615"/>
        <v>0.63595297336515</v>
      </c>
    </row>
    <row r="421" spans="1:66" x14ac:dyDescent="0.25">
      <c r="A421" t="s">
        <v>342</v>
      </c>
      <c r="B421" t="s">
        <v>364</v>
      </c>
      <c r="C421" t="s">
        <v>414</v>
      </c>
      <c r="D421" t="s">
        <v>493</v>
      </c>
      <c r="E421">
        <f>VLOOKUP(A421,home!$A$2:$E$405,3,FALSE)</f>
        <v>1.1828254847645401</v>
      </c>
      <c r="F421">
        <f>VLOOKUP(B421,home!$B$2:$E$405,3,FALSE)</f>
        <v>0.99</v>
      </c>
      <c r="G421">
        <f>VLOOKUP(C421,away!$B$2:$E$405,4,FALSE)</f>
        <v>1.04</v>
      </c>
      <c r="H421">
        <f>VLOOKUP(A421,away!$A$2:$E$405,3,FALSE)</f>
        <v>0.86980609418282495</v>
      </c>
      <c r="I421">
        <f>VLOOKUP(C421,away!$B$2:$E$405,3,FALSE)</f>
        <v>0.75</v>
      </c>
      <c r="J421">
        <f>VLOOKUP(B421,home!$B$2:$E$405,4,FALSE)</f>
        <v>1.08</v>
      </c>
      <c r="K421" s="3">
        <f t="shared" si="560"/>
        <v>1.2178371191135706</v>
      </c>
      <c r="L421" s="3">
        <f t="shared" si="561"/>
        <v>0.70454293628808828</v>
      </c>
      <c r="M421" s="5">
        <f t="shared" si="562"/>
        <v>0.14625844434854521</v>
      </c>
      <c r="N421" s="5">
        <f t="shared" si="563"/>
        <v>0.17811896251146481</v>
      </c>
      <c r="O421" s="5">
        <f t="shared" si="564"/>
        <v>0.103045353838252</v>
      </c>
      <c r="P421" s="5">
        <f t="shared" si="565"/>
        <v>0.12549245685641533</v>
      </c>
      <c r="Q421" s="5">
        <f t="shared" si="566"/>
        <v>0.10845994208223023</v>
      </c>
      <c r="R421" s="5">
        <f t="shared" si="567"/>
        <v>3.6299938082023545E-2</v>
      </c>
      <c r="S421" s="5">
        <f t="shared" si="568"/>
        <v>2.6918713647619743E-2</v>
      </c>
      <c r="T421" s="5">
        <f t="shared" si="569"/>
        <v>7.6414686064250475E-2</v>
      </c>
      <c r="U421" s="5">
        <f t="shared" si="570"/>
        <v>4.4207412017812545E-2</v>
      </c>
      <c r="V421" s="5">
        <f t="shared" si="571"/>
        <v>2.5663061530875175E-3</v>
      </c>
      <c r="W421" s="5">
        <f t="shared" si="572"/>
        <v>4.4028847801549323E-2</v>
      </c>
      <c r="X421" s="5">
        <f t="shared" si="573"/>
        <v>3.10202137114849E-2</v>
      </c>
      <c r="Y421" s="5">
        <f t="shared" si="574"/>
        <v>1.0927536226286793E-2</v>
      </c>
      <c r="Z421" s="5">
        <f t="shared" si="575"/>
        <v>8.5249549877948871E-3</v>
      </c>
      <c r="AA421" s="5">
        <f t="shared" si="576"/>
        <v>1.0382006622908991E-2</v>
      </c>
      <c r="AB421" s="5">
        <f t="shared" si="577"/>
        <v>6.3217965181307486E-3</v>
      </c>
      <c r="AC421" s="5">
        <f t="shared" si="578"/>
        <v>1.3762114113784662E-4</v>
      </c>
      <c r="AD421" s="5">
        <f t="shared" si="579"/>
        <v>1.3404991291132174E-2</v>
      </c>
      <c r="AE421" s="5">
        <f t="shared" si="580"/>
        <v>9.4443919251705147E-3</v>
      </c>
      <c r="AF421" s="5">
        <f t="shared" si="581"/>
        <v>3.3269898092075719E-3</v>
      </c>
      <c r="AG421" s="5">
        <f t="shared" si="582"/>
        <v>7.813357230598831E-4</v>
      </c>
      <c r="AH421" s="5">
        <f t="shared" si="583"/>
        <v>1.501549204706198E-3</v>
      </c>
      <c r="AI421" s="5">
        <f t="shared" si="584"/>
        <v>1.8286423576666694E-3</v>
      </c>
      <c r="AJ421" s="5">
        <f t="shared" si="585"/>
        <v>1.1134942703749124E-3</v>
      </c>
      <c r="AK421" s="5">
        <f t="shared" si="586"/>
        <v>4.5201821812761682E-4</v>
      </c>
      <c r="AL421" s="5">
        <f t="shared" si="587"/>
        <v>4.7232596227032546E-6</v>
      </c>
      <c r="AM421" s="5">
        <f t="shared" si="588"/>
        <v>3.2650191951469811E-3</v>
      </c>
      <c r="AN421" s="5">
        <f t="shared" si="589"/>
        <v>2.300346210785825E-3</v>
      </c>
      <c r="AO421" s="5">
        <f t="shared" si="590"/>
        <v>8.1034633691311122E-4</v>
      </c>
      <c r="AP421" s="5">
        <f t="shared" si="591"/>
        <v>1.9030792920635327E-4</v>
      </c>
      <c r="AQ421" s="5">
        <f t="shared" si="592"/>
        <v>3.3520026810487435E-5</v>
      </c>
      <c r="AR421" s="5">
        <f t="shared" si="593"/>
        <v>2.1158117713294982E-4</v>
      </c>
      <c r="AS421" s="5">
        <f t="shared" si="594"/>
        <v>2.5767141121824973E-4</v>
      </c>
      <c r="AT421" s="5">
        <f t="shared" si="595"/>
        <v>1.5690090455798073E-4</v>
      </c>
      <c r="AU421" s="5">
        <f t="shared" si="596"/>
        <v>6.3693248531068177E-5</v>
      </c>
      <c r="AV421" s="5">
        <f t="shared" si="597"/>
        <v>1.9392000574515187E-5</v>
      </c>
      <c r="AW421" s="5">
        <f t="shared" si="598"/>
        <v>1.1257345346296836E-7</v>
      </c>
      <c r="AX421" s="5">
        <f t="shared" si="599"/>
        <v>6.6271026174471732E-4</v>
      </c>
      <c r="AY421" s="5">
        <f t="shared" si="600"/>
        <v>4.6690783371787064E-4</v>
      </c>
      <c r="AZ421" s="5">
        <f t="shared" si="601"/>
        <v>1.6447830807174953E-4</v>
      </c>
      <c r="BA421" s="5">
        <f t="shared" si="602"/>
        <v>3.8627343374855725E-5</v>
      </c>
      <c r="BB421" s="5">
        <f t="shared" si="603"/>
        <v>6.80365548058227E-6</v>
      </c>
      <c r="BC421" s="5">
        <f t="shared" si="604"/>
        <v>9.586934819563959E-7</v>
      </c>
      <c r="BD421" s="5">
        <f t="shared" si="605"/>
        <v>2.4844670633423084E-5</v>
      </c>
      <c r="BE421" s="5">
        <f t="shared" si="606"/>
        <v>3.0256762109533501E-5</v>
      </c>
      <c r="BF421" s="5">
        <f t="shared" si="607"/>
        <v>1.8423904000589463E-5</v>
      </c>
      <c r="BG421" s="5">
        <f t="shared" si="608"/>
        <v>7.4791047236342858E-6</v>
      </c>
      <c r="BH421" s="5">
        <f t="shared" si="609"/>
        <v>2.2770828375448693E-6</v>
      </c>
      <c r="BI421" s="5">
        <f t="shared" si="610"/>
        <v>5.5462320057171954E-7</v>
      </c>
      <c r="BJ421" s="8">
        <f t="shared" si="611"/>
        <v>0.48386792294057118</v>
      </c>
      <c r="BK421" s="8">
        <f t="shared" si="612"/>
        <v>0.3018451732401462</v>
      </c>
      <c r="BL421" s="8">
        <f t="shared" si="613"/>
        <v>0.20594528601952325</v>
      </c>
      <c r="BM421" s="8">
        <f t="shared" si="614"/>
        <v>0.30204144420883999</v>
      </c>
      <c r="BN421" s="8">
        <f t="shared" si="615"/>
        <v>0.6976750977189311</v>
      </c>
    </row>
    <row r="422" spans="1:66" x14ac:dyDescent="0.25">
      <c r="A422" t="s">
        <v>342</v>
      </c>
      <c r="B422" t="s">
        <v>402</v>
      </c>
      <c r="C422" t="s">
        <v>380</v>
      </c>
      <c r="D422" t="s">
        <v>493</v>
      </c>
      <c r="E422">
        <f>VLOOKUP(A422,home!$A$2:$E$405,3,FALSE)</f>
        <v>1.1828254847645401</v>
      </c>
      <c r="F422">
        <f>VLOOKUP(B422,home!$B$2:$E$405,3,FALSE)</f>
        <v>0.9</v>
      </c>
      <c r="G422">
        <f>VLOOKUP(C422,away!$B$2:$E$405,4,FALSE)</f>
        <v>0.65</v>
      </c>
      <c r="H422">
        <f>VLOOKUP(A422,away!$A$2:$E$405,3,FALSE)</f>
        <v>0.86980609418282495</v>
      </c>
      <c r="I422">
        <f>VLOOKUP(C422,away!$B$2:$E$405,3,FALSE)</f>
        <v>1.24</v>
      </c>
      <c r="J422">
        <f>VLOOKUP(B422,home!$B$2:$E$405,4,FALSE)</f>
        <v>1</v>
      </c>
      <c r="K422" s="3">
        <f t="shared" si="560"/>
        <v>0.691952908587256</v>
      </c>
      <c r="L422" s="3">
        <f t="shared" si="561"/>
        <v>1.078559556786703</v>
      </c>
      <c r="M422" s="5">
        <f t="shared" si="562"/>
        <v>0.17024572142926273</v>
      </c>
      <c r="N422" s="5">
        <f t="shared" si="563"/>
        <v>0.11780202211751407</v>
      </c>
      <c r="O422" s="5">
        <f t="shared" si="564"/>
        <v>0.18362014984957808</v>
      </c>
      <c r="P422" s="5">
        <f t="shared" si="565"/>
        <v>0.12705649676364336</v>
      </c>
      <c r="Q422" s="5">
        <f t="shared" si="566"/>
        <v>4.0756725920837053E-2</v>
      </c>
      <c r="R422" s="5">
        <f t="shared" si="567"/>
        <v>9.9022633719434469E-2</v>
      </c>
      <c r="S422" s="5">
        <f t="shared" si="568"/>
        <v>2.3705960470432871E-2</v>
      </c>
      <c r="T422" s="5">
        <f t="shared" si="569"/>
        <v>4.3958556245255145E-2</v>
      </c>
      <c r="U422" s="5">
        <f t="shared" si="570"/>
        <v>6.8518999418133178E-2</v>
      </c>
      <c r="V422" s="5">
        <f t="shared" si="571"/>
        <v>1.9657836426757625E-3</v>
      </c>
      <c r="W422" s="5">
        <f t="shared" si="572"/>
        <v>9.4005783484722716E-3</v>
      </c>
      <c r="X422" s="5">
        <f t="shared" si="573"/>
        <v>1.0139083617066931E-2</v>
      </c>
      <c r="Y422" s="5">
        <f t="shared" si="574"/>
        <v>5.4678027661235152E-3</v>
      </c>
      <c r="Z422" s="5">
        <f t="shared" si="575"/>
        <v>3.5600602645428428E-2</v>
      </c>
      <c r="AA422" s="5">
        <f t="shared" si="576"/>
        <v>2.4633940547963359E-2</v>
      </c>
      <c r="AB422" s="5">
        <f t="shared" si="577"/>
        <v>8.5227634060643931E-3</v>
      </c>
      <c r="AC422" s="5">
        <f t="shared" si="578"/>
        <v>9.169304701786362E-5</v>
      </c>
      <c r="AD422" s="5">
        <f t="shared" si="579"/>
        <v>1.6261893826569427E-3</v>
      </c>
      <c r="AE422" s="5">
        <f t="shared" si="580"/>
        <v>1.7539420998097144E-3</v>
      </c>
      <c r="AF422" s="5">
        <f t="shared" si="581"/>
        <v>9.4586550690015233E-4</v>
      </c>
      <c r="AG422" s="5">
        <f t="shared" si="582"/>
        <v>3.4005742730068615E-4</v>
      </c>
      <c r="AH422" s="5">
        <f t="shared" si="583"/>
        <v>9.5993425526482018E-3</v>
      </c>
      <c r="AI422" s="5">
        <f t="shared" si="584"/>
        <v>6.6422929998303376E-3</v>
      </c>
      <c r="AJ422" s="5">
        <f t="shared" si="585"/>
        <v>2.2980769804606858E-3</v>
      </c>
      <c r="AK422" s="5">
        <f t="shared" si="586"/>
        <v>5.300536835957301E-4</v>
      </c>
      <c r="AL422" s="5">
        <f t="shared" si="587"/>
        <v>2.7372664014970775E-6</v>
      </c>
      <c r="AM422" s="5">
        <f t="shared" si="588"/>
        <v>2.2504929464863723E-4</v>
      </c>
      <c r="AN422" s="5">
        <f t="shared" si="589"/>
        <v>2.427290674913943E-4</v>
      </c>
      <c r="AO422" s="5">
        <f t="shared" si="590"/>
        <v>1.3089887772638396E-4</v>
      </c>
      <c r="AP422" s="5">
        <f t="shared" si="591"/>
        <v>4.7060745181481842E-5</v>
      </c>
      <c r="AQ422" s="5">
        <f t="shared" si="592"/>
        <v>1.2689454116247756E-5</v>
      </c>
      <c r="AR422" s="5">
        <f t="shared" si="593"/>
        <v>2.0706925298055972E-3</v>
      </c>
      <c r="AS422" s="5">
        <f t="shared" si="594"/>
        <v>1.4328217187888862E-3</v>
      </c>
      <c r="AT422" s="5">
        <f t="shared" si="595"/>
        <v>4.9572257790148056E-4</v>
      </c>
      <c r="AU422" s="5">
        <f t="shared" si="596"/>
        <v>1.1433889321043404E-4</v>
      </c>
      <c r="AV422" s="5">
        <f t="shared" si="597"/>
        <v>1.9779282430401869E-5</v>
      </c>
      <c r="AW422" s="5">
        <f t="shared" si="598"/>
        <v>5.6745997746222513E-8</v>
      </c>
      <c r="AX422" s="5">
        <f t="shared" si="599"/>
        <v>2.5953919001272471E-5</v>
      </c>
      <c r="AY422" s="5">
        <f t="shared" si="600"/>
        <v>2.7992847374890426E-5</v>
      </c>
      <c r="AZ422" s="5">
        <f t="shared" si="601"/>
        <v>1.5095976528929821E-5</v>
      </c>
      <c r="BA422" s="5">
        <f t="shared" si="602"/>
        <v>5.4273032514350062E-6</v>
      </c>
      <c r="BB422" s="5">
        <f t="shared" si="603"/>
        <v>1.4634174473536929E-6</v>
      </c>
      <c r="BC422" s="5">
        <f t="shared" si="604"/>
        <v>3.1567657468234559E-7</v>
      </c>
      <c r="BD422" s="5">
        <f t="shared" si="605"/>
        <v>3.7222753619811015E-4</v>
      </c>
      <c r="BE422" s="5">
        <f t="shared" si="606"/>
        <v>2.5756392632855047E-4</v>
      </c>
      <c r="BF422" s="5">
        <f t="shared" si="607"/>
        <v>8.9111053985097094E-5</v>
      </c>
      <c r="BG422" s="5">
        <f t="shared" si="608"/>
        <v>2.0553550997421312E-5</v>
      </c>
      <c r="BH422" s="5">
        <f t="shared" si="609"/>
        <v>3.5555223486155425E-6</v>
      </c>
      <c r="BI422" s="5">
        <f t="shared" si="610"/>
        <v>4.920508061343034E-7</v>
      </c>
      <c r="BJ422" s="8">
        <f t="shared" si="611"/>
        <v>0.23292550001127921</v>
      </c>
      <c r="BK422" s="8">
        <f t="shared" si="612"/>
        <v>0.32309638546680891</v>
      </c>
      <c r="BL422" s="8">
        <f t="shared" si="613"/>
        <v>0.40826511180050917</v>
      </c>
      <c r="BM422" s="8">
        <f t="shared" si="614"/>
        <v>0.26135591402237873</v>
      </c>
      <c r="BN422" s="8">
        <f t="shared" si="615"/>
        <v>0.73850374980026967</v>
      </c>
    </row>
    <row r="423" spans="1:66" x14ac:dyDescent="0.25">
      <c r="A423" t="s">
        <v>40</v>
      </c>
      <c r="B423" t="s">
        <v>235</v>
      </c>
      <c r="C423" t="s">
        <v>42</v>
      </c>
      <c r="D423" t="s">
        <v>493</v>
      </c>
      <c r="E423">
        <f>VLOOKUP(A423,home!$A$2:$E$405,3,FALSE)</f>
        <v>1.4709480122324201</v>
      </c>
      <c r="F423">
        <f>VLOOKUP(B423,home!$B$2:$E$405,3,FALSE)</f>
        <v>0.59</v>
      </c>
      <c r="G423">
        <f>VLOOKUP(C423,away!$B$2:$E$405,4,FALSE)</f>
        <v>0.98</v>
      </c>
      <c r="H423">
        <f>VLOOKUP(A423,away!$A$2:$E$405,3,FALSE)</f>
        <v>1.15290519877676</v>
      </c>
      <c r="I423">
        <f>VLOOKUP(C423,away!$B$2:$E$405,3,FALSE)</f>
        <v>0.76</v>
      </c>
      <c r="J423">
        <f>VLOOKUP(B423,home!$B$2:$E$405,4,FALSE)</f>
        <v>0.75</v>
      </c>
      <c r="K423" s="3">
        <f t="shared" si="560"/>
        <v>0.85050214067278518</v>
      </c>
      <c r="L423" s="3">
        <f t="shared" si="561"/>
        <v>0.65715596330275328</v>
      </c>
      <c r="M423" s="5">
        <f t="shared" si="562"/>
        <v>0.22142793241954495</v>
      </c>
      <c r="N423" s="5">
        <f t="shared" si="563"/>
        <v>0.18832493052757177</v>
      </c>
      <c r="O423" s="5">
        <f t="shared" si="564"/>
        <v>0.14551268623130301</v>
      </c>
      <c r="P423" s="5">
        <f t="shared" si="565"/>
        <v>0.12375885113477052</v>
      </c>
      <c r="Q423" s="5">
        <f t="shared" si="566"/>
        <v>8.0085378277876679E-2</v>
      </c>
      <c r="R423" s="5">
        <f t="shared" si="567"/>
        <v>4.7812264746551605E-2</v>
      </c>
      <c r="S423" s="5">
        <f t="shared" si="568"/>
        <v>1.7292593877878751E-2</v>
      </c>
      <c r="T423" s="5">
        <f t="shared" si="569"/>
        <v>5.2628583908663436E-2</v>
      </c>
      <c r="U423" s="5">
        <f t="shared" si="570"/>
        <v>4.0664433517356081E-2</v>
      </c>
      <c r="V423" s="5">
        <f t="shared" si="571"/>
        <v>1.0738942001888598E-3</v>
      </c>
      <c r="W423" s="5">
        <f t="shared" si="572"/>
        <v>2.2704261887307963E-2</v>
      </c>
      <c r="X423" s="5">
        <f t="shared" si="573"/>
        <v>1.4920241091631852E-2</v>
      </c>
      <c r="Y423" s="5">
        <f t="shared" si="574"/>
        <v>4.9024627036403264E-3</v>
      </c>
      <c r="Z423" s="5">
        <f t="shared" si="575"/>
        <v>1.0473371632402131E-2</v>
      </c>
      <c r="AA423" s="5">
        <f t="shared" si="576"/>
        <v>8.9076249934196342E-3</v>
      </c>
      <c r="AB423" s="5">
        <f t="shared" si="577"/>
        <v>3.7879770626069015E-3</v>
      </c>
      <c r="AC423" s="5">
        <f t="shared" si="578"/>
        <v>3.7513309354036851E-5</v>
      </c>
      <c r="AD423" s="5">
        <f t="shared" si="579"/>
        <v>4.827505834387737E-3</v>
      </c>
      <c r="AE423" s="5">
        <f t="shared" si="580"/>
        <v>3.1724242469467348E-3</v>
      </c>
      <c r="AF423" s="5">
        <f t="shared" si="581"/>
        <v>1.0423887560036466E-3</v>
      </c>
      <c r="AG423" s="5">
        <f t="shared" si="582"/>
        <v>2.2833732902917834E-4</v>
      </c>
      <c r="AH423" s="5">
        <f t="shared" si="583"/>
        <v>1.7206596560297377E-3</v>
      </c>
      <c r="AI423" s="5">
        <f t="shared" si="584"/>
        <v>1.4634247208225903E-3</v>
      </c>
      <c r="AJ423" s="5">
        <f t="shared" si="585"/>
        <v>6.2232292888654301E-4</v>
      </c>
      <c r="AK423" s="5">
        <f t="shared" si="586"/>
        <v>1.7642899440258744E-4</v>
      </c>
      <c r="AL423" s="5">
        <f t="shared" si="587"/>
        <v>8.3866638091934831E-7</v>
      </c>
      <c r="AM423" s="5">
        <f t="shared" si="588"/>
        <v>8.2116080925142643E-4</v>
      </c>
      <c r="AN423" s="5">
        <f t="shared" si="589"/>
        <v>5.3963072263008948E-4</v>
      </c>
      <c r="AO423" s="5">
        <f t="shared" si="590"/>
        <v>1.7731077367886869E-4</v>
      </c>
      <c r="AP423" s="5">
        <f t="shared" si="591"/>
        <v>3.8840277426964472E-5</v>
      </c>
      <c r="AQ423" s="5">
        <f t="shared" si="592"/>
        <v>6.3810299818657547E-6</v>
      </c>
      <c r="AR423" s="5">
        <f t="shared" si="593"/>
        <v>2.2614835075488135E-4</v>
      </c>
      <c r="AS423" s="5">
        <f t="shared" si="594"/>
        <v>1.9233965642664647E-4</v>
      </c>
      <c r="AT423" s="5">
        <f t="shared" si="595"/>
        <v>8.179264476356542E-5</v>
      </c>
      <c r="AU423" s="5">
        <f t="shared" si="596"/>
        <v>2.3188273154233691E-5</v>
      </c>
      <c r="AV423" s="5">
        <f t="shared" si="597"/>
        <v>4.9304189890452557E-6</v>
      </c>
      <c r="AW423" s="5">
        <f t="shared" si="598"/>
        <v>1.3020588014774272E-8</v>
      </c>
      <c r="AX423" s="5">
        <f t="shared" si="599"/>
        <v>1.1639983768415572E-4</v>
      </c>
      <c r="AY423" s="5">
        <f t="shared" si="600"/>
        <v>7.6492847461615462E-5</v>
      </c>
      <c r="AZ423" s="5">
        <f t="shared" si="601"/>
        <v>2.513386542970424E-5</v>
      </c>
      <c r="BA423" s="5">
        <f t="shared" si="602"/>
        <v>5.5056231826596861E-6</v>
      </c>
      <c r="BB423" s="5">
        <f t="shared" si="603"/>
        <v>9.0451327654567405E-7</v>
      </c>
      <c r="BC423" s="5">
        <f t="shared" si="604"/>
        <v>1.1888125871370045E-7</v>
      </c>
      <c r="BD423" s="5">
        <f t="shared" si="605"/>
        <v>2.4769122881608825E-5</v>
      </c>
      <c r="BE423" s="5">
        <f t="shared" si="606"/>
        <v>2.1066192033395568E-5</v>
      </c>
      <c r="BF423" s="5">
        <f t="shared" si="607"/>
        <v>8.9584207101134529E-6</v>
      </c>
      <c r="BG423" s="5">
        <f t="shared" si="608"/>
        <v>2.5397186636663016E-6</v>
      </c>
      <c r="BH423" s="5">
        <f t="shared" si="609"/>
        <v>5.4000904003870357E-7</v>
      </c>
      <c r="BI423" s="5">
        <f t="shared" si="610"/>
        <v>9.1855768907114666E-8</v>
      </c>
      <c r="BJ423" s="8">
        <f t="shared" si="611"/>
        <v>0.3746443937443219</v>
      </c>
      <c r="BK423" s="8">
        <f t="shared" si="612"/>
        <v>0.36366811645557967</v>
      </c>
      <c r="BL423" s="8">
        <f t="shared" si="613"/>
        <v>0.25125418751456474</v>
      </c>
      <c r="BM423" s="8">
        <f t="shared" si="614"/>
        <v>0.19304154618237643</v>
      </c>
      <c r="BN423" s="8">
        <f t="shared" si="615"/>
        <v>0.80692204333761852</v>
      </c>
    </row>
    <row r="424" spans="1:66" x14ac:dyDescent="0.25">
      <c r="A424" t="s">
        <v>40</v>
      </c>
      <c r="B424" t="s">
        <v>339</v>
      </c>
      <c r="C424" t="s">
        <v>238</v>
      </c>
      <c r="D424" t="s">
        <v>493</v>
      </c>
      <c r="E424">
        <f>VLOOKUP(A424,home!$A$2:$E$405,3,FALSE)</f>
        <v>1.4709480122324201</v>
      </c>
      <c r="F424">
        <f>VLOOKUP(B424,home!$B$2:$E$405,3,FALSE)</f>
        <v>1.44</v>
      </c>
      <c r="G424">
        <f>VLOOKUP(C424,away!$B$2:$E$405,4,FALSE)</f>
        <v>0.85</v>
      </c>
      <c r="H424">
        <f>VLOOKUP(A424,away!$A$2:$E$405,3,FALSE)</f>
        <v>1.15290519877676</v>
      </c>
      <c r="I424">
        <f>VLOOKUP(C424,away!$B$2:$E$405,3,FALSE)</f>
        <v>0.47</v>
      </c>
      <c r="J424">
        <f>VLOOKUP(B424,home!$B$2:$E$405,4,FALSE)</f>
        <v>0.76</v>
      </c>
      <c r="K424" s="3">
        <f t="shared" si="560"/>
        <v>1.800440366972482</v>
      </c>
      <c r="L424" s="3">
        <f t="shared" si="561"/>
        <v>0.41181773700305863</v>
      </c>
      <c r="M424" s="5">
        <f t="shared" si="562"/>
        <v>0.10945321251822408</v>
      </c>
      <c r="N424" s="5">
        <f t="shared" si="563"/>
        <v>0.19706398211262841</v>
      </c>
      <c r="O424" s="5">
        <f t="shared" si="564"/>
        <v>4.5074774286969883E-2</v>
      </c>
      <c r="P424" s="5">
        <f t="shared" si="565"/>
        <v>8.1154443158433842E-2</v>
      </c>
      <c r="Q424" s="5">
        <f t="shared" si="566"/>
        <v>0.1774009741359597</v>
      </c>
      <c r="R424" s="5">
        <f t="shared" si="567"/>
        <v>9.2812957713917961E-3</v>
      </c>
      <c r="S424" s="5">
        <f t="shared" si="568"/>
        <v>1.5043056966598602E-2</v>
      </c>
      <c r="T424" s="5">
        <f t="shared" si="569"/>
        <v>7.3056867710809048E-2</v>
      </c>
      <c r="U424" s="5">
        <f t="shared" si="570"/>
        <v>1.6710419564624789E-2</v>
      </c>
      <c r="V424" s="5">
        <f t="shared" si="571"/>
        <v>1.2393026546709705E-3</v>
      </c>
      <c r="W424" s="5">
        <f t="shared" si="572"/>
        <v>0.10646662499154104</v>
      </c>
      <c r="X424" s="5">
        <f t="shared" si="573"/>
        <v>4.3844844570369711E-2</v>
      </c>
      <c r="Y424" s="5">
        <f t="shared" si="574"/>
        <v>9.0280423351102469E-3</v>
      </c>
      <c r="Z424" s="5">
        <f t="shared" si="575"/>
        <v>1.274067407010209E-3</v>
      </c>
      <c r="AA424" s="5">
        <f t="shared" si="576"/>
        <v>2.2938823898251389E-3</v>
      </c>
      <c r="AB424" s="5">
        <f t="shared" si="577"/>
        <v>2.0649992258642441E-3</v>
      </c>
      <c r="AC424" s="5">
        <f t="shared" si="578"/>
        <v>5.7430313447769772E-5</v>
      </c>
      <c r="AD424" s="5">
        <f t="shared" si="579"/>
        <v>4.7921702342522958E-2</v>
      </c>
      <c r="AE424" s="5">
        <f t="shared" si="580"/>
        <v>1.9735007012031975E-2</v>
      </c>
      <c r="AF424" s="5">
        <f t="shared" si="581"/>
        <v>4.0636129637172504E-3</v>
      </c>
      <c r="AG424" s="5">
        <f t="shared" si="582"/>
        <v>5.5782263159144345E-4</v>
      </c>
      <c r="AH424" s="5">
        <f t="shared" si="583"/>
        <v>1.3117088908607476E-4</v>
      </c>
      <c r="AI424" s="5">
        <f t="shared" si="584"/>
        <v>2.3616536368223912E-4</v>
      </c>
      <c r="AJ424" s="5">
        <f t="shared" si="585"/>
        <v>2.126008270271202E-4</v>
      </c>
      <c r="AK424" s="5">
        <f t="shared" si="586"/>
        <v>1.2759170367712051E-4</v>
      </c>
      <c r="AL424" s="5">
        <f t="shared" si="587"/>
        <v>1.7032757654297457E-6</v>
      </c>
      <c r="AM424" s="5">
        <f t="shared" si="588"/>
        <v>1.7256033470303609E-2</v>
      </c>
      <c r="AN424" s="5">
        <f t="shared" si="589"/>
        <v>7.1063406533894676E-3</v>
      </c>
      <c r="AO424" s="5">
        <f t="shared" si="590"/>
        <v>1.4632585631258435E-3</v>
      </c>
      <c r="AP424" s="5">
        <f t="shared" si="591"/>
        <v>2.0086527670561073E-4</v>
      </c>
      <c r="AQ424" s="5">
        <f t="shared" si="592"/>
        <v>2.0679970923849443E-5</v>
      </c>
      <c r="AR424" s="5">
        <f t="shared" si="593"/>
        <v>1.0803699740821299E-5</v>
      </c>
      <c r="AS424" s="5">
        <f t="shared" si="594"/>
        <v>1.9451417126024806E-5</v>
      </c>
      <c r="AT424" s="5">
        <f t="shared" si="595"/>
        <v>1.7510558294257467E-5</v>
      </c>
      <c r="AU424" s="5">
        <f t="shared" si="596"/>
        <v>1.0508905333735319E-5</v>
      </c>
      <c r="AV424" s="5">
        <f t="shared" si="597"/>
        <v>4.7301643438873737E-6</v>
      </c>
      <c r="AW424" s="5">
        <f t="shared" si="598"/>
        <v>3.5080538856243941E-8</v>
      </c>
      <c r="AX424" s="5">
        <f t="shared" si="599"/>
        <v>5.178076538960478E-3</v>
      </c>
      <c r="AY424" s="5">
        <f t="shared" si="600"/>
        <v>2.1324237623033338E-3</v>
      </c>
      <c r="AZ424" s="5">
        <f t="shared" si="601"/>
        <v>4.3908496406165355E-4</v>
      </c>
      <c r="BA424" s="5">
        <f t="shared" si="602"/>
        <v>6.0274325417313172E-5</v>
      </c>
      <c r="BB424" s="5">
        <f t="shared" si="603"/>
        <v>6.2055090731859605E-6</v>
      </c>
      <c r="BC424" s="5">
        <f t="shared" si="604"/>
        <v>5.1110774069427795E-7</v>
      </c>
      <c r="BD424" s="5">
        <f t="shared" si="605"/>
        <v>7.4152586308759318E-7</v>
      </c>
      <c r="BE424" s="5">
        <f t="shared" si="606"/>
        <v>1.3350730970570124E-6</v>
      </c>
      <c r="BF424" s="5">
        <f t="shared" si="607"/>
        <v>1.201859748400208E-6</v>
      </c>
      <c r="BG424" s="5">
        <f t="shared" si="608"/>
        <v>7.2129226881970861E-7</v>
      </c>
      <c r="BH424" s="5">
        <f t="shared" si="609"/>
        <v>3.2466092929204265E-7</v>
      </c>
      <c r="BI424" s="5">
        <f t="shared" si="610"/>
        <v>1.1690652853523841E-7</v>
      </c>
      <c r="BJ424" s="8">
        <f t="shared" si="611"/>
        <v>0.71300323494828677</v>
      </c>
      <c r="BK424" s="8">
        <f t="shared" si="612"/>
        <v>0.20908157264944405</v>
      </c>
      <c r="BL424" s="8">
        <f t="shared" si="613"/>
        <v>7.6200346085422338E-2</v>
      </c>
      <c r="BM424" s="8">
        <f t="shared" si="614"/>
        <v>0.37799815042479112</v>
      </c>
      <c r="BN424" s="8">
        <f t="shared" si="615"/>
        <v>0.61942868198360768</v>
      </c>
    </row>
    <row r="425" spans="1:66" x14ac:dyDescent="0.25">
      <c r="A425" t="s">
        <v>40</v>
      </c>
      <c r="B425" t="s">
        <v>319</v>
      </c>
      <c r="C425" t="s">
        <v>317</v>
      </c>
      <c r="D425" t="s">
        <v>493</v>
      </c>
      <c r="E425">
        <f>VLOOKUP(A425,home!$A$2:$E$405,3,FALSE)</f>
        <v>1.4709480122324201</v>
      </c>
      <c r="F425">
        <f>VLOOKUP(B425,home!$B$2:$E$405,3,FALSE)</f>
        <v>0.91</v>
      </c>
      <c r="G425">
        <f>VLOOKUP(C425,away!$B$2:$E$405,4,FALSE)</f>
        <v>0.89</v>
      </c>
      <c r="H425">
        <f>VLOOKUP(A425,away!$A$2:$E$405,3,FALSE)</f>
        <v>1.15290519877676</v>
      </c>
      <c r="I425">
        <f>VLOOKUP(C425,away!$B$2:$E$405,3,FALSE)</f>
        <v>1.06</v>
      </c>
      <c r="J425">
        <f>VLOOKUP(B425,home!$B$2:$E$405,4,FALSE)</f>
        <v>1.04</v>
      </c>
      <c r="K425" s="3">
        <f t="shared" si="560"/>
        <v>1.191320795107037</v>
      </c>
      <c r="L425" s="3">
        <f t="shared" si="561"/>
        <v>1.2709626911315004</v>
      </c>
      <c r="M425" s="5">
        <f t="shared" si="562"/>
        <v>8.5240084005185138E-2</v>
      </c>
      <c r="N425" s="5">
        <f t="shared" si="563"/>
        <v>0.10154828465204778</v>
      </c>
      <c r="O425" s="5">
        <f t="shared" si="564"/>
        <v>0.10833696655950524</v>
      </c>
      <c r="P425" s="5">
        <f t="shared" si="565"/>
        <v>0.12906408114115425</v>
      </c>
      <c r="Q425" s="5">
        <f t="shared" si="566"/>
        <v>6.048829160671667E-2</v>
      </c>
      <c r="R425" s="5">
        <f t="shared" si="567"/>
        <v>6.8846121283746092E-2</v>
      </c>
      <c r="S425" s="5">
        <f t="shared" si="568"/>
        <v>4.8854764853930671E-2</v>
      </c>
      <c r="T425" s="5">
        <f t="shared" si="569"/>
        <v>7.6878361882419546E-2</v>
      </c>
      <c r="U425" s="5">
        <f t="shared" si="570"/>
        <v>8.2017815947787884E-2</v>
      </c>
      <c r="V425" s="5">
        <f t="shared" si="571"/>
        <v>8.21913176024891E-3</v>
      </c>
      <c r="W425" s="5">
        <f t="shared" si="572"/>
        <v>2.4020319883860008E-2</v>
      </c>
      <c r="X425" s="5">
        <f t="shared" si="573"/>
        <v>3.0528930401430197E-2</v>
      </c>
      <c r="Y425" s="5">
        <f t="shared" si="574"/>
        <v>1.9400565770184005E-2</v>
      </c>
      <c r="Z425" s="5">
        <f t="shared" si="575"/>
        <v>2.9166950526918527E-2</v>
      </c>
      <c r="AA425" s="5">
        <f t="shared" si="576"/>
        <v>3.4747194692576186E-2</v>
      </c>
      <c r="AB425" s="5">
        <f t="shared" si="577"/>
        <v>2.0697527804449452E-2</v>
      </c>
      <c r="AC425" s="5">
        <f t="shared" si="578"/>
        <v>7.7779918684594152E-4</v>
      </c>
      <c r="AD425" s="5">
        <f t="shared" si="579"/>
        <v>7.1539766456913696E-3</v>
      </c>
      <c r="AE425" s="5">
        <f t="shared" si="580"/>
        <v>9.0924374098998052E-3</v>
      </c>
      <c r="AF425" s="5">
        <f t="shared" si="581"/>
        <v>5.7780743597154946E-3</v>
      </c>
      <c r="AG425" s="5">
        <f t="shared" si="582"/>
        <v>2.447905645927308E-3</v>
      </c>
      <c r="AH425" s="5">
        <f t="shared" si="583"/>
        <v>9.2675264834479274E-3</v>
      </c>
      <c r="AI425" s="5">
        <f t="shared" si="584"/>
        <v>1.1040597018936707E-2</v>
      </c>
      <c r="AJ425" s="5">
        <f t="shared" si="585"/>
        <v>6.5764464095280336E-3</v>
      </c>
      <c r="AK425" s="5">
        <f t="shared" si="586"/>
        <v>2.6115524551925855E-3</v>
      </c>
      <c r="AL425" s="5">
        <f t="shared" si="587"/>
        <v>4.7107385467382617E-5</v>
      </c>
      <c r="AM425" s="5">
        <f t="shared" si="588"/>
        <v>1.7045362291444413E-3</v>
      </c>
      <c r="AN425" s="5">
        <f t="shared" si="589"/>
        <v>2.1664019529245588E-3</v>
      </c>
      <c r="AO425" s="5">
        <f t="shared" si="590"/>
        <v>1.3767080280807679E-3</v>
      </c>
      <c r="AP425" s="5">
        <f t="shared" si="591"/>
        <v>5.8324818009062457E-4</v>
      </c>
      <c r="AQ425" s="5">
        <f t="shared" si="592"/>
        <v>1.8532166914138259E-4</v>
      </c>
      <c r="AR425" s="5">
        <f t="shared" si="593"/>
        <v>2.3557360799070851E-3</v>
      </c>
      <c r="AS425" s="5">
        <f t="shared" si="594"/>
        <v>2.8064373797772428E-3</v>
      </c>
      <c r="AT425" s="5">
        <f t="shared" si="595"/>
        <v>1.6716836053471682E-3</v>
      </c>
      <c r="AU425" s="5">
        <f t="shared" si="596"/>
        <v>6.6383714729652894E-4</v>
      </c>
      <c r="AV425" s="5">
        <f t="shared" si="597"/>
        <v>1.9771074953472205E-4</v>
      </c>
      <c r="AW425" s="5">
        <f t="shared" si="598"/>
        <v>1.9812898966706521E-6</v>
      </c>
      <c r="AX425" s="5">
        <f t="shared" si="599"/>
        <v>3.3844157596551832E-4</v>
      </c>
      <c r="AY425" s="5">
        <f t="shared" si="600"/>
        <v>4.3014661617992123E-4</v>
      </c>
      <c r="AZ425" s="5">
        <f t="shared" si="601"/>
        <v>2.733501504405707E-4</v>
      </c>
      <c r="BA425" s="5">
        <f t="shared" si="602"/>
        <v>1.1580594760838272E-4</v>
      </c>
      <c r="BB425" s="5">
        <f t="shared" si="603"/>
        <v>3.6796259705345917E-5</v>
      </c>
      <c r="BC425" s="5">
        <f t="shared" si="604"/>
        <v>9.353334651736005E-6</v>
      </c>
      <c r="BD425" s="5">
        <f t="shared" si="605"/>
        <v>4.9900877795238025E-4</v>
      </c>
      <c r="BE425" s="5">
        <f t="shared" si="606"/>
        <v>5.9447953411562041E-4</v>
      </c>
      <c r="BF425" s="5">
        <f t="shared" si="607"/>
        <v>3.5410791562874111E-4</v>
      </c>
      <c r="BG425" s="5">
        <f t="shared" si="608"/>
        <v>1.406187078668425E-4</v>
      </c>
      <c r="BH425" s="5">
        <f t="shared" si="609"/>
        <v>4.1880497715712745E-5</v>
      </c>
      <c r="BI425" s="5">
        <f t="shared" si="610"/>
        <v>9.9786215676322606E-6</v>
      </c>
      <c r="BJ425" s="8">
        <f t="shared" si="611"/>
        <v>0.34455725820182537</v>
      </c>
      <c r="BK425" s="8">
        <f t="shared" si="612"/>
        <v>0.27263311494901216</v>
      </c>
      <c r="BL425" s="8">
        <f t="shared" si="613"/>
        <v>0.35347722767187978</v>
      </c>
      <c r="BM425" s="8">
        <f t="shared" si="614"/>
        <v>0.4458825567749975</v>
      </c>
      <c r="BN425" s="8">
        <f t="shared" si="615"/>
        <v>0.55352382924835519</v>
      </c>
    </row>
    <row r="426" spans="1:66" x14ac:dyDescent="0.25">
      <c r="A426" t="s">
        <v>40</v>
      </c>
      <c r="B426" t="s">
        <v>237</v>
      </c>
      <c r="C426" t="s">
        <v>321</v>
      </c>
      <c r="D426" t="s">
        <v>493</v>
      </c>
      <c r="E426">
        <f>VLOOKUP(A426,home!$A$2:$E$405,3,FALSE)</f>
        <v>1.4709480122324201</v>
      </c>
      <c r="F426">
        <f>VLOOKUP(B426,home!$B$2:$E$405,3,FALSE)</f>
        <v>0.5</v>
      </c>
      <c r="G426">
        <f>VLOOKUP(C426,away!$B$2:$E$405,4,FALSE)</f>
        <v>0.72</v>
      </c>
      <c r="H426">
        <f>VLOOKUP(A426,away!$A$2:$E$405,3,FALSE)</f>
        <v>1.15290519877676</v>
      </c>
      <c r="I426">
        <f>VLOOKUP(C426,away!$B$2:$E$405,3,FALSE)</f>
        <v>1.06</v>
      </c>
      <c r="J426">
        <f>VLOOKUP(B426,home!$B$2:$E$405,4,FALSE)</f>
        <v>0.98</v>
      </c>
      <c r="K426" s="3">
        <f t="shared" si="560"/>
        <v>0.52954128440367121</v>
      </c>
      <c r="L426" s="3">
        <f t="shared" si="561"/>
        <v>1.1976379204892984</v>
      </c>
      <c r="M426" s="5">
        <f t="shared" si="562"/>
        <v>0.17778519894555975</v>
      </c>
      <c r="N426" s="5">
        <f t="shared" si="563"/>
        <v>9.4144602597593927E-2</v>
      </c>
      <c r="O426" s="5">
        <f t="shared" si="564"/>
        <v>0.21292229595893636</v>
      </c>
      <c r="P426" s="5">
        <f t="shared" si="565"/>
        <v>0.11275114608027377</v>
      </c>
      <c r="Q426" s="5">
        <f t="shared" si="566"/>
        <v>2.4926726889601538E-2</v>
      </c>
      <c r="R426" s="5">
        <f t="shared" si="567"/>
        <v>0.12750190787903379</v>
      </c>
      <c r="S426" s="5">
        <f t="shared" si="568"/>
        <v>1.7876658205821842E-2</v>
      </c>
      <c r="T426" s="5">
        <f t="shared" si="569"/>
        <v>2.9853193356667061E-2</v>
      </c>
      <c r="U426" s="5">
        <f t="shared" si="570"/>
        <v>6.7517524062182116E-2</v>
      </c>
      <c r="V426" s="5">
        <f t="shared" si="571"/>
        <v>1.25970597774187E-3</v>
      </c>
      <c r="W426" s="5">
        <f t="shared" si="572"/>
        <v>4.3999103243663757E-3</v>
      </c>
      <c r="X426" s="5">
        <f t="shared" si="573"/>
        <v>5.26949945121354E-3</v>
      </c>
      <c r="Y426" s="5">
        <f t="shared" si="574"/>
        <v>3.1554761823854426E-3</v>
      </c>
      <c r="Z426" s="5">
        <f t="shared" si="575"/>
        <v>5.0900373270221351E-2</v>
      </c>
      <c r="AA426" s="5">
        <f t="shared" si="576"/>
        <v>2.6953849038139306E-2</v>
      </c>
      <c r="AB426" s="5">
        <f t="shared" si="577"/>
        <v>7.136587919639472E-3</v>
      </c>
      <c r="AC426" s="5">
        <f t="shared" si="578"/>
        <v>4.9931495126198742E-5</v>
      </c>
      <c r="AD426" s="5">
        <f t="shared" si="579"/>
        <v>5.8248354110648597E-4</v>
      </c>
      <c r="AE426" s="5">
        <f t="shared" si="580"/>
        <v>6.9760437689001453E-4</v>
      </c>
      <c r="AF426" s="5">
        <f t="shared" si="581"/>
        <v>4.1773872763139504E-4</v>
      </c>
      <c r="AG426" s="5">
        <f t="shared" si="582"/>
        <v>1.6676658035610304E-4</v>
      </c>
      <c r="AH426" s="5">
        <f t="shared" si="583"/>
        <v>1.5240054298869259E-2</v>
      </c>
      <c r="AI426" s="5">
        <f t="shared" si="584"/>
        <v>8.0702379278049172E-3</v>
      </c>
      <c r="AJ426" s="5">
        <f t="shared" si="585"/>
        <v>2.1367620788665187E-3</v>
      </c>
      <c r="AK426" s="5">
        <f t="shared" si="586"/>
        <v>3.7716791190267829E-4</v>
      </c>
      <c r="AL426" s="5">
        <f t="shared" si="587"/>
        <v>1.2666596171944419E-6</v>
      </c>
      <c r="AM426" s="5">
        <f t="shared" si="588"/>
        <v>6.1689816500305462E-5</v>
      </c>
      <c r="AN426" s="5">
        <f t="shared" si="589"/>
        <v>7.3882063548792227E-5</v>
      </c>
      <c r="AO426" s="5">
        <f t="shared" si="590"/>
        <v>4.4241980475016876E-5</v>
      </c>
      <c r="AP426" s="5">
        <f t="shared" si="591"/>
        <v>1.7661957831475775E-5</v>
      </c>
      <c r="AQ426" s="5">
        <f t="shared" si="592"/>
        <v>5.2881576122645873E-6</v>
      </c>
      <c r="AR426" s="5">
        <f t="shared" si="593"/>
        <v>3.6504133877283515E-3</v>
      </c>
      <c r="AS426" s="5">
        <f t="shared" si="594"/>
        <v>1.9330445939420278E-3</v>
      </c>
      <c r="AT426" s="5">
        <f t="shared" si="595"/>
        <v>5.1181345854281717E-4</v>
      </c>
      <c r="AU426" s="5">
        <f t="shared" si="596"/>
        <v>9.0342118737282834E-5</v>
      </c>
      <c r="AV426" s="5">
        <f t="shared" si="597"/>
        <v>1.195997039797243E-5</v>
      </c>
      <c r="AW426" s="5">
        <f t="shared" si="598"/>
        <v>2.2314275313274483E-8</v>
      </c>
      <c r="AX426" s="5">
        <f t="shared" si="599"/>
        <v>5.4445507773664188E-6</v>
      </c>
      <c r="AY426" s="5">
        <f t="shared" si="600"/>
        <v>6.5206004710035105E-6</v>
      </c>
      <c r="AZ426" s="5">
        <f t="shared" si="601"/>
        <v>3.9046591942170929E-6</v>
      </c>
      <c r="BA426" s="5">
        <f t="shared" si="602"/>
        <v>1.5587893058605256E-6</v>
      </c>
      <c r="BB426" s="5">
        <f t="shared" si="603"/>
        <v>4.6671629568793977E-7</v>
      </c>
      <c r="BC426" s="5">
        <f t="shared" si="604"/>
        <v>1.1179142676523445E-7</v>
      </c>
      <c r="BD426" s="5">
        <f t="shared" si="605"/>
        <v>7.2864558310087866E-4</v>
      </c>
      <c r="BE426" s="5">
        <f t="shared" si="606"/>
        <v>3.858479179503012E-4</v>
      </c>
      <c r="BF426" s="5">
        <f t="shared" si="607"/>
        <v>1.0216120102794241E-4</v>
      </c>
      <c r="BG426" s="5">
        <f t="shared" si="608"/>
        <v>1.8032857869519426E-5</v>
      </c>
      <c r="BH426" s="5">
        <f t="shared" si="609"/>
        <v>2.3872856794235413E-6</v>
      </c>
      <c r="BI426" s="5">
        <f t="shared" si="610"/>
        <v>2.5283326498408664E-7</v>
      </c>
      <c r="BJ426" s="8">
        <f t="shared" si="611"/>
        <v>0.16383477311125069</v>
      </c>
      <c r="BK426" s="8">
        <f t="shared" si="612"/>
        <v>0.3097304279646117</v>
      </c>
      <c r="BL426" s="8">
        <f t="shared" si="613"/>
        <v>0.47529128828361594</v>
      </c>
      <c r="BM426" s="8">
        <f t="shared" si="614"/>
        <v>0.24971848599250471</v>
      </c>
      <c r="BN426" s="8">
        <f t="shared" si="615"/>
        <v>0.75003187835099916</v>
      </c>
    </row>
    <row r="427" spans="1:66" x14ac:dyDescent="0.25">
      <c r="A427" t="s">
        <v>13</v>
      </c>
      <c r="B427" t="s">
        <v>15</v>
      </c>
      <c r="C427" t="s">
        <v>56</v>
      </c>
      <c r="D427" t="s">
        <v>494</v>
      </c>
      <c r="E427">
        <f>VLOOKUP(A427,home!$A$2:$E$405,3,FALSE)</f>
        <v>1.6049382716049401</v>
      </c>
      <c r="F427">
        <f>VLOOKUP(B427,home!$B$2:$E$405,3,FALSE)</f>
        <v>1.2</v>
      </c>
      <c r="G427">
        <f>VLOOKUP(C427,away!$B$2:$E$405,4,FALSE)</f>
        <v>1.1499999999999999</v>
      </c>
      <c r="H427">
        <f>VLOOKUP(A427,away!$A$2:$E$405,3,FALSE)</f>
        <v>1.38271604938272</v>
      </c>
      <c r="I427">
        <f>VLOOKUP(C427,away!$B$2:$E$405,3,FALSE)</f>
        <v>0.53</v>
      </c>
      <c r="J427">
        <f>VLOOKUP(B427,home!$B$2:$E$405,4,FALSE)</f>
        <v>1.03</v>
      </c>
      <c r="K427" s="3">
        <f t="shared" si="560"/>
        <v>2.214814814814817</v>
      </c>
      <c r="L427" s="3">
        <f t="shared" si="561"/>
        <v>0.75482469135802688</v>
      </c>
      <c r="M427" s="5">
        <f t="shared" si="562"/>
        <v>5.1321808192588421E-2</v>
      </c>
      <c r="N427" s="5">
        <f t="shared" si="563"/>
        <v>0.11366830110802928</v>
      </c>
      <c r="O427" s="5">
        <f t="shared" si="564"/>
        <v>3.8738968028906411E-2</v>
      </c>
      <c r="P427" s="5">
        <f t="shared" si="565"/>
        <v>8.5799640301059465E-2</v>
      </c>
      <c r="Q427" s="5">
        <f t="shared" si="566"/>
        <v>0.12587711863444739</v>
      </c>
      <c r="R427" s="5">
        <f t="shared" si="567"/>
        <v>1.4620564792973875E-2</v>
      </c>
      <c r="S427" s="5">
        <f t="shared" si="568"/>
        <v>3.5859893362322641E-2</v>
      </c>
      <c r="T427" s="5">
        <f t="shared" si="569"/>
        <v>9.5015157222284485E-2</v>
      </c>
      <c r="U427" s="5">
        <f t="shared" si="570"/>
        <v>3.2381843504438471E-2</v>
      </c>
      <c r="V427" s="5">
        <f t="shared" si="571"/>
        <v>6.6611620978310644E-3</v>
      </c>
      <c r="W427" s="5">
        <f t="shared" si="572"/>
        <v>9.2931502399258764E-2</v>
      </c>
      <c r="X427" s="5">
        <f t="shared" si="573"/>
        <v>7.0146992615958234E-2</v>
      </c>
      <c r="Y427" s="5">
        <f t="shared" si="574"/>
        <v>2.6474341025517233E-2</v>
      </c>
      <c r="Z427" s="5">
        <f t="shared" si="575"/>
        <v>3.6786544357788466E-3</v>
      </c>
      <c r="AA427" s="5">
        <f t="shared" si="576"/>
        <v>8.1475383429472324E-3</v>
      </c>
      <c r="AB427" s="5">
        <f t="shared" si="577"/>
        <v>9.0226443131156478E-3</v>
      </c>
      <c r="AC427" s="5">
        <f t="shared" si="578"/>
        <v>6.9600688784710962E-4</v>
      </c>
      <c r="AD427" s="5">
        <f t="shared" si="579"/>
        <v>5.1456517069219283E-2</v>
      </c>
      <c r="AE427" s="5">
        <f t="shared" si="580"/>
        <v>3.8840649615132491E-2</v>
      </c>
      <c r="AF427" s="5">
        <f t="shared" si="581"/>
        <v>1.4658940678943822E-2</v>
      </c>
      <c r="AG427" s="5">
        <f t="shared" si="582"/>
        <v>3.6883101245397988E-3</v>
      </c>
      <c r="AH427" s="5">
        <f t="shared" si="583"/>
        <v>6.9418479977490096E-4</v>
      </c>
      <c r="AI427" s="5">
        <f t="shared" si="584"/>
        <v>1.5374907787607081E-3</v>
      </c>
      <c r="AJ427" s="5">
        <f t="shared" si="585"/>
        <v>1.7026286772201934E-3</v>
      </c>
      <c r="AK427" s="5">
        <f t="shared" si="586"/>
        <v>1.2570024061452799E-3</v>
      </c>
      <c r="AL427" s="5">
        <f t="shared" si="587"/>
        <v>4.6543286550036884E-5</v>
      </c>
      <c r="AM427" s="5">
        <f t="shared" si="588"/>
        <v>2.2793331264735667E-2</v>
      </c>
      <c r="AN427" s="5">
        <f t="shared" si="589"/>
        <v>1.7204969236925365E-2</v>
      </c>
      <c r="AO427" s="5">
        <f t="shared" si="590"/>
        <v>6.4933677970432681E-3</v>
      </c>
      <c r="AP427" s="5">
        <f t="shared" si="591"/>
        <v>1.6337847810924452E-3</v>
      </c>
      <c r="AQ427" s="5">
        <f t="shared" si="592"/>
        <v>3.0830527328338657E-4</v>
      </c>
      <c r="AR427" s="5">
        <f t="shared" si="593"/>
        <v>1.0479756544710467E-4</v>
      </c>
      <c r="AS427" s="5">
        <f t="shared" si="594"/>
        <v>2.3210720050877281E-4</v>
      </c>
      <c r="AT427" s="5">
        <f t="shared" si="595"/>
        <v>2.5703723315601164E-4</v>
      </c>
      <c r="AU427" s="5">
        <f t="shared" si="596"/>
        <v>1.8976329065098163E-4</v>
      </c>
      <c r="AV427" s="5">
        <f t="shared" si="597"/>
        <v>1.0507263686045109E-4</v>
      </c>
      <c r="AW427" s="5">
        <f t="shared" si="598"/>
        <v>2.1614145163726393E-6</v>
      </c>
      <c r="AX427" s="5">
        <f t="shared" si="599"/>
        <v>8.4138346273530517E-3</v>
      </c>
      <c r="AY427" s="5">
        <f t="shared" si="600"/>
        <v>6.3509701257292465E-3</v>
      </c>
      <c r="AZ427" s="5">
        <f t="shared" si="601"/>
        <v>2.3969345324888138E-3</v>
      </c>
      <c r="BA427" s="5">
        <f t="shared" si="602"/>
        <v>6.0308845623042171E-4</v>
      </c>
      <c r="BB427" s="5">
        <f t="shared" si="603"/>
        <v>1.1380651445892923E-4</v>
      </c>
      <c r="BC427" s="5">
        <f t="shared" si="604"/>
        <v>1.7180793430198819E-5</v>
      </c>
      <c r="BD427" s="5">
        <f t="shared" si="605"/>
        <v>1.3183964998947232E-5</v>
      </c>
      <c r="BE427" s="5">
        <f t="shared" si="606"/>
        <v>2.9200040997668342E-5</v>
      </c>
      <c r="BF427" s="5">
        <f t="shared" si="607"/>
        <v>3.2336341697417943E-5</v>
      </c>
      <c r="BG427" s="5">
        <f t="shared" si="608"/>
        <v>2.3873002882785119E-5</v>
      </c>
      <c r="BH427" s="5">
        <f t="shared" si="609"/>
        <v>1.3218570114727335E-5</v>
      </c>
      <c r="BI427" s="5">
        <f t="shared" si="610"/>
        <v>5.8553369841532977E-6</v>
      </c>
      <c r="BJ427" s="8">
        <f t="shared" si="611"/>
        <v>0.69908740389610158</v>
      </c>
      <c r="BK427" s="8">
        <f t="shared" si="612"/>
        <v>0.18673602425392799</v>
      </c>
      <c r="BL427" s="8">
        <f t="shared" si="613"/>
        <v>0.10910931082858173</v>
      </c>
      <c r="BM427" s="8">
        <f t="shared" si="614"/>
        <v>0.56223618364517258</v>
      </c>
      <c r="BN427" s="8">
        <f t="shared" si="615"/>
        <v>0.43002640105800483</v>
      </c>
    </row>
    <row r="428" spans="1:66" x14ac:dyDescent="0.25">
      <c r="A428" t="s">
        <v>13</v>
      </c>
      <c r="B428" t="s">
        <v>60</v>
      </c>
      <c r="C428" t="s">
        <v>250</v>
      </c>
      <c r="D428" t="s">
        <v>494</v>
      </c>
      <c r="E428">
        <f>VLOOKUP(A428,home!$A$2:$E$405,3,FALSE)</f>
        <v>1.6049382716049401</v>
      </c>
      <c r="F428">
        <f>VLOOKUP(B428,home!$B$2:$E$405,3,FALSE)</f>
        <v>1.1100000000000001</v>
      </c>
      <c r="G428">
        <f>VLOOKUP(C428,away!$B$2:$E$405,4,FALSE)</f>
        <v>0.98</v>
      </c>
      <c r="H428">
        <f>VLOOKUP(A428,away!$A$2:$E$405,3,FALSE)</f>
        <v>1.38271604938272</v>
      </c>
      <c r="I428">
        <f>VLOOKUP(C428,away!$B$2:$E$405,3,FALSE)</f>
        <v>1.25</v>
      </c>
      <c r="J428">
        <f>VLOOKUP(B428,home!$B$2:$E$405,4,FALSE)</f>
        <v>0.56999999999999995</v>
      </c>
      <c r="K428" s="3">
        <f t="shared" si="560"/>
        <v>1.745851851851854</v>
      </c>
      <c r="L428" s="3">
        <f t="shared" si="561"/>
        <v>0.98518518518518794</v>
      </c>
      <c r="M428" s="5">
        <f t="shared" si="562"/>
        <v>6.515168990699842E-2</v>
      </c>
      <c r="N428" s="5">
        <f t="shared" si="563"/>
        <v>0.11374519847541094</v>
      </c>
      <c r="O428" s="5">
        <f t="shared" si="564"/>
        <v>6.418647968615418E-2</v>
      </c>
      <c r="P428" s="5">
        <f t="shared" si="565"/>
        <v>0.11206008442392368</v>
      </c>
      <c r="Q428" s="5">
        <f t="shared" si="566"/>
        <v>9.9291132698776458E-2</v>
      </c>
      <c r="R428" s="5">
        <f t="shared" si="567"/>
        <v>3.1617784437994553E-2</v>
      </c>
      <c r="S428" s="5">
        <f t="shared" si="568"/>
        <v>4.818548275195244E-2</v>
      </c>
      <c r="T428" s="5">
        <f t="shared" si="569"/>
        <v>9.7820152955091139E-2</v>
      </c>
      <c r="U428" s="5">
        <f t="shared" si="570"/>
        <v>5.5199967512525518E-2</v>
      </c>
      <c r="V428" s="5">
        <f t="shared" si="571"/>
        <v>9.2087135812493615E-3</v>
      </c>
      <c r="W428" s="5">
        <f t="shared" si="572"/>
        <v>5.7782535964875689E-2</v>
      </c>
      <c r="X428" s="5">
        <f t="shared" si="573"/>
        <v>5.6926498395025837E-2</v>
      </c>
      <c r="Y428" s="5">
        <f t="shared" si="574"/>
        <v>2.8041571431623915E-2</v>
      </c>
      <c r="Z428" s="5">
        <f t="shared" si="575"/>
        <v>1.0383124272230339E-2</v>
      </c>
      <c r="AA428" s="5">
        <f t="shared" si="576"/>
        <v>1.8127396738681273E-2</v>
      </c>
      <c r="AB428" s="5">
        <f t="shared" si="577"/>
        <v>1.5823874582739983E-2</v>
      </c>
      <c r="AC428" s="5">
        <f t="shared" si="578"/>
        <v>9.8992944659568325E-4</v>
      </c>
      <c r="AD428" s="5">
        <f t="shared" si="579"/>
        <v>2.5219936854743653E-2</v>
      </c>
      <c r="AE428" s="5">
        <f t="shared" si="580"/>
        <v>2.4846308160599368E-2</v>
      </c>
      <c r="AF428" s="5">
        <f t="shared" si="581"/>
        <v>1.2239107353184167E-2</v>
      </c>
      <c r="AG428" s="5">
        <f t="shared" si="582"/>
        <v>4.0192624147493798E-3</v>
      </c>
      <c r="AH428" s="5">
        <f t="shared" si="583"/>
        <v>2.5573250522345167E-3</v>
      </c>
      <c r="AI428" s="5">
        <f t="shared" si="584"/>
        <v>4.4647106782307695E-3</v>
      </c>
      <c r="AJ428" s="5">
        <f t="shared" si="585"/>
        <v>3.8973617027859685E-3</v>
      </c>
      <c r="AK428" s="5">
        <f t="shared" si="586"/>
        <v>2.2680720487151264E-3</v>
      </c>
      <c r="AL428" s="5">
        <f t="shared" si="587"/>
        <v>6.8106646208312285E-5</v>
      </c>
      <c r="AM428" s="5">
        <f t="shared" si="588"/>
        <v>8.8060546922881996E-3</v>
      </c>
      <c r="AN428" s="5">
        <f t="shared" si="589"/>
        <v>8.675594622772842E-3</v>
      </c>
      <c r="AO428" s="5">
        <f t="shared" si="590"/>
        <v>4.2735336475140419E-3</v>
      </c>
      <c r="AP428" s="5">
        <f t="shared" si="591"/>
        <v>1.4034073459737509E-3</v>
      </c>
      <c r="AQ428" s="5">
        <f t="shared" si="592"/>
        <v>3.4565403150835071E-4</v>
      </c>
      <c r="AR428" s="5">
        <f t="shared" si="593"/>
        <v>5.0388775103287669E-4</v>
      </c>
      <c r="AS428" s="5">
        <f t="shared" si="594"/>
        <v>8.7971336326621373E-4</v>
      </c>
      <c r="AT428" s="5">
        <f t="shared" si="595"/>
        <v>7.6792460217857113E-4</v>
      </c>
      <c r="AU428" s="5">
        <f t="shared" si="596"/>
        <v>4.4689419626535226E-4</v>
      </c>
      <c r="AV428" s="5">
        <f t="shared" si="597"/>
        <v>1.9505276503292785E-4</v>
      </c>
      <c r="AW428" s="5">
        <f t="shared" si="598"/>
        <v>3.2539603325153871E-6</v>
      </c>
      <c r="AX428" s="5">
        <f t="shared" si="599"/>
        <v>2.5623444820066779E-3</v>
      </c>
      <c r="AY428" s="5">
        <f t="shared" si="600"/>
        <v>2.5243838230139932E-3</v>
      </c>
      <c r="AZ428" s="5">
        <f t="shared" si="601"/>
        <v>1.2434927720772668E-3</v>
      </c>
      <c r="BA428" s="5">
        <f t="shared" si="602"/>
        <v>4.0835688564512827E-4</v>
      </c>
      <c r="BB428" s="5">
        <f t="shared" si="603"/>
        <v>1.0057678850148556E-4</v>
      </c>
      <c r="BC428" s="5">
        <f t="shared" si="604"/>
        <v>1.9817352401033515E-5</v>
      </c>
      <c r="BD428" s="5">
        <f t="shared" si="605"/>
        <v>8.2737124552312045E-5</v>
      </c>
      <c r="BE428" s="5">
        <f t="shared" si="606"/>
        <v>1.4444676211655149E-4</v>
      </c>
      <c r="BF428" s="5">
        <f t="shared" si="607"/>
        <v>1.2609132356759283E-4</v>
      </c>
      <c r="BG428" s="5">
        <f t="shared" si="608"/>
        <v>7.3378923584311095E-5</v>
      </c>
      <c r="BH428" s="5">
        <f t="shared" si="609"/>
        <v>3.2027182406641315E-5</v>
      </c>
      <c r="BI428" s="5">
        <f t="shared" si="610"/>
        <v>1.1182943142846364E-5</v>
      </c>
      <c r="BJ428" s="8">
        <f t="shared" si="611"/>
        <v>0.55029492114778344</v>
      </c>
      <c r="BK428" s="8">
        <f t="shared" si="612"/>
        <v>0.2381883905799419</v>
      </c>
      <c r="BL428" s="8">
        <f t="shared" si="613"/>
        <v>0.20140630937720805</v>
      </c>
      <c r="BM428" s="8">
        <f t="shared" si="614"/>
        <v>0.51169924588522375</v>
      </c>
      <c r="BN428" s="8">
        <f t="shared" si="615"/>
        <v>0.48605236962925824</v>
      </c>
    </row>
    <row r="429" spans="1:66" x14ac:dyDescent="0.25">
      <c r="A429" t="s">
        <v>13</v>
      </c>
      <c r="B429" t="s">
        <v>61</v>
      </c>
      <c r="C429" t="s">
        <v>55</v>
      </c>
      <c r="D429" t="s">
        <v>494</v>
      </c>
      <c r="E429">
        <f>VLOOKUP(A429,home!$A$2:$E$405,3,FALSE)</f>
        <v>1.6049382716049401</v>
      </c>
      <c r="F429">
        <f>VLOOKUP(B429,home!$B$2:$E$405,3,FALSE)</f>
        <v>1.05</v>
      </c>
      <c r="G429">
        <f>VLOOKUP(C429,away!$B$2:$E$405,4,FALSE)</f>
        <v>1.25</v>
      </c>
      <c r="H429">
        <f>VLOOKUP(A429,away!$A$2:$E$405,3,FALSE)</f>
        <v>1.38271604938272</v>
      </c>
      <c r="I429">
        <f>VLOOKUP(C429,away!$B$2:$E$405,3,FALSE)</f>
        <v>0.8</v>
      </c>
      <c r="J429">
        <f>VLOOKUP(B429,home!$B$2:$E$405,4,FALSE)</f>
        <v>0.95</v>
      </c>
      <c r="K429" s="3">
        <f t="shared" si="560"/>
        <v>2.1064814814814841</v>
      </c>
      <c r="L429" s="3">
        <f t="shared" si="561"/>
        <v>1.0508641975308672</v>
      </c>
      <c r="M429" s="5">
        <f t="shared" si="562"/>
        <v>4.2538502201378683E-2</v>
      </c>
      <c r="N429" s="5">
        <f t="shared" si="563"/>
        <v>8.9606567137163529E-2</v>
      </c>
      <c r="O429" s="5">
        <f t="shared" si="564"/>
        <v>4.4702188980016828E-2</v>
      </c>
      <c r="P429" s="5">
        <f t="shared" si="565"/>
        <v>9.4164333268091108E-2</v>
      </c>
      <c r="Q429" s="5">
        <f t="shared" si="566"/>
        <v>9.4377287146781175E-2</v>
      </c>
      <c r="R429" s="5">
        <f t="shared" si="567"/>
        <v>2.3487964975179281E-2</v>
      </c>
      <c r="S429" s="5">
        <f t="shared" si="568"/>
        <v>5.2111153431353988E-2</v>
      </c>
      <c r="T429" s="5">
        <f t="shared" si="569"/>
        <v>9.9177712122642397E-2</v>
      </c>
      <c r="U429" s="5">
        <f t="shared" si="570"/>
        <v>4.9476963257900859E-2</v>
      </c>
      <c r="V429" s="5">
        <f t="shared" si="571"/>
        <v>1.2817178072035359E-2</v>
      </c>
      <c r="W429" s="5">
        <f t="shared" si="572"/>
        <v>6.6268002549051672E-2</v>
      </c>
      <c r="X429" s="5">
        <f t="shared" si="573"/>
        <v>6.9638671320682632E-2</v>
      </c>
      <c r="Y429" s="5">
        <f t="shared" si="574"/>
        <v>3.6590393227262492E-2</v>
      </c>
      <c r="Z429" s="5">
        <f t="shared" si="575"/>
        <v>8.2275538217582971E-3</v>
      </c>
      <c r="AA429" s="5">
        <f t="shared" si="576"/>
        <v>1.7331189763426062E-2</v>
      </c>
      <c r="AB429" s="5">
        <f t="shared" si="577"/>
        <v>1.8253915144349236E-2</v>
      </c>
      <c r="AC429" s="5">
        <f t="shared" si="578"/>
        <v>1.7732773914705606E-3</v>
      </c>
      <c r="AD429" s="5">
        <f t="shared" si="579"/>
        <v>3.4898080046086292E-2</v>
      </c>
      <c r="AE429" s="5">
        <f t="shared" si="580"/>
        <v>3.667314288299843E-2</v>
      </c>
      <c r="AF429" s="5">
        <f t="shared" si="581"/>
        <v>1.9269246433338494E-2</v>
      </c>
      <c r="AG429" s="5">
        <f t="shared" si="582"/>
        <v>6.7497870633982607E-3</v>
      </c>
      <c r="AH429" s="5">
        <f t="shared" si="583"/>
        <v>2.1615104361360138E-3</v>
      </c>
      <c r="AI429" s="5">
        <f t="shared" si="584"/>
        <v>4.5531817057494779E-3</v>
      </c>
      <c r="AJ429" s="5">
        <f t="shared" si="585"/>
        <v>4.7955964724907766E-3</v>
      </c>
      <c r="AK429" s="5">
        <f t="shared" si="586"/>
        <v>3.3672783873199166E-3</v>
      </c>
      <c r="AL429" s="5">
        <f t="shared" si="587"/>
        <v>1.5701491554800763E-4</v>
      </c>
      <c r="AM429" s="5">
        <f t="shared" si="588"/>
        <v>1.4702431871267858E-2</v>
      </c>
      <c r="AN429" s="5">
        <f t="shared" si="589"/>
        <v>1.5450259270152141E-2</v>
      </c>
      <c r="AO429" s="5">
        <f t="shared" si="590"/>
        <v>8.1180621547861358E-3</v>
      </c>
      <c r="AP429" s="5">
        <f t="shared" si="591"/>
        <v>2.8436602905983453E-3</v>
      </c>
      <c r="AQ429" s="5">
        <f t="shared" si="592"/>
        <v>7.4707519733250584E-4</v>
      </c>
      <c r="AR429" s="5">
        <f t="shared" si="593"/>
        <v>4.5429078598493343E-4</v>
      </c>
      <c r="AS429" s="5">
        <f t="shared" si="594"/>
        <v>9.5695512788493029E-4</v>
      </c>
      <c r="AT429" s="5">
        <f t="shared" si="595"/>
        <v>1.0079041277491758E-3</v>
      </c>
      <c r="AU429" s="5">
        <f t="shared" si="596"/>
        <v>7.0771046007079555E-4</v>
      </c>
      <c r="AV429" s="5">
        <f t="shared" si="597"/>
        <v>3.7269474459746812E-4</v>
      </c>
      <c r="AW429" s="5">
        <f t="shared" si="598"/>
        <v>9.6547859720446173E-6</v>
      </c>
      <c r="AX429" s="5">
        <f t="shared" si="599"/>
        <v>5.1617334115948137E-3</v>
      </c>
      <c r="AY429" s="5">
        <f t="shared" si="600"/>
        <v>5.4242808394438478E-3</v>
      </c>
      <c r="AZ429" s="5">
        <f t="shared" si="601"/>
        <v>2.8500912657621093E-3</v>
      </c>
      <c r="BA429" s="5">
        <f t="shared" si="602"/>
        <v>9.9835295696161096E-4</v>
      </c>
      <c r="BB429" s="5">
        <f t="shared" si="603"/>
        <v>2.6228334474250796E-4</v>
      </c>
      <c r="BC429" s="5">
        <f t="shared" si="604"/>
        <v>5.5124835319709496E-5</v>
      </c>
      <c r="BD429" s="5">
        <f t="shared" si="605"/>
        <v>7.9566320376620636E-5</v>
      </c>
      <c r="BE429" s="5">
        <f t="shared" si="606"/>
        <v>1.6760498042297421E-4</v>
      </c>
      <c r="BF429" s="5">
        <f t="shared" si="607"/>
        <v>1.7652839373253097E-4</v>
      </c>
      <c r="BG429" s="5">
        <f t="shared" si="608"/>
        <v>1.2395126411774953E-4</v>
      </c>
      <c r="BH429" s="5">
        <f t="shared" si="609"/>
        <v>6.5275260617564951E-5</v>
      </c>
      <c r="BI429" s="5">
        <f t="shared" si="610"/>
        <v>2.7500225537955642E-5</v>
      </c>
      <c r="BJ429" s="8">
        <f t="shared" si="611"/>
        <v>0.60986224536736677</v>
      </c>
      <c r="BK429" s="8">
        <f t="shared" si="612"/>
        <v>0.20898574011932158</v>
      </c>
      <c r="BL429" s="8">
        <f t="shared" si="613"/>
        <v>0.17226977081366118</v>
      </c>
      <c r="BM429" s="8">
        <f t="shared" si="614"/>
        <v>0.60505384036002541</v>
      </c>
      <c r="BN429" s="8">
        <f t="shared" si="615"/>
        <v>0.38887684370861059</v>
      </c>
    </row>
    <row r="430" spans="1:66" x14ac:dyDescent="0.25">
      <c r="A430" t="s">
        <v>16</v>
      </c>
      <c r="B430" t="s">
        <v>67</v>
      </c>
      <c r="C430" t="s">
        <v>19</v>
      </c>
      <c r="D430" t="s">
        <v>494</v>
      </c>
      <c r="E430">
        <f>VLOOKUP(A430,home!$A$2:$E$405,3,FALSE)</f>
        <v>1.55</v>
      </c>
      <c r="F430">
        <f>VLOOKUP(B430,home!$B$2:$E$405,3,FALSE)</f>
        <v>1.24</v>
      </c>
      <c r="G430">
        <f>VLOOKUP(C430,away!$B$2:$E$405,4,FALSE)</f>
        <v>1.39</v>
      </c>
      <c r="H430">
        <f>VLOOKUP(A430,away!$A$2:$E$405,3,FALSE)</f>
        <v>1.25416666666667</v>
      </c>
      <c r="I430">
        <f>VLOOKUP(C430,away!$B$2:$E$405,3,FALSE)</f>
        <v>0.45</v>
      </c>
      <c r="J430">
        <f>VLOOKUP(B430,home!$B$2:$E$405,4,FALSE)</f>
        <v>0.8</v>
      </c>
      <c r="K430" s="3">
        <f t="shared" si="560"/>
        <v>2.6715799999999996</v>
      </c>
      <c r="L430" s="3">
        <f t="shared" si="561"/>
        <v>0.45150000000000123</v>
      </c>
      <c r="M430" s="5">
        <f t="shared" si="562"/>
        <v>4.4021373572375379E-2</v>
      </c>
      <c r="N430" s="5">
        <f t="shared" si="563"/>
        <v>0.11760662120848661</v>
      </c>
      <c r="O430" s="5">
        <f t="shared" si="564"/>
        <v>1.9875650167927538E-2</v>
      </c>
      <c r="P430" s="5">
        <f t="shared" si="565"/>
        <v>5.309938947563185E-2</v>
      </c>
      <c r="Q430" s="5">
        <f t="shared" si="566"/>
        <v>0.15709774854408431</v>
      </c>
      <c r="R430" s="5">
        <f t="shared" si="567"/>
        <v>4.486928025409653E-3</v>
      </c>
      <c r="S430" s="5">
        <f t="shared" si="568"/>
        <v>1.6012364755322989E-2</v>
      </c>
      <c r="T430" s="5">
        <f t="shared" si="569"/>
        <v>7.0929633467654268E-2</v>
      </c>
      <c r="U430" s="5">
        <f t="shared" si="570"/>
        <v>1.198718717412392E-2</v>
      </c>
      <c r="V430" s="5">
        <f t="shared" si="571"/>
        <v>2.1460453905567996E-3</v>
      </c>
      <c r="W430" s="5">
        <f t="shared" si="572"/>
        <v>0.13989973435180156</v>
      </c>
      <c r="X430" s="5">
        <f t="shared" si="573"/>
        <v>6.3164730059838581E-2</v>
      </c>
      <c r="Y430" s="5">
        <f t="shared" si="574"/>
        <v>1.4259437811008595E-2</v>
      </c>
      <c r="Z430" s="5">
        <f t="shared" si="575"/>
        <v>6.7528266782415462E-4</v>
      </c>
      <c r="AA430" s="5">
        <f t="shared" si="576"/>
        <v>1.8040716697056551E-3</v>
      </c>
      <c r="AB430" s="5">
        <f t="shared" si="577"/>
        <v>2.4098608956761168E-3</v>
      </c>
      <c r="AC430" s="5">
        <f t="shared" si="578"/>
        <v>1.6178746080896514E-4</v>
      </c>
      <c r="AD430" s="5">
        <f t="shared" si="579"/>
        <v>9.343833307489649E-2</v>
      </c>
      <c r="AE430" s="5">
        <f t="shared" si="580"/>
        <v>4.2187407383315889E-2</v>
      </c>
      <c r="AF430" s="5">
        <f t="shared" si="581"/>
        <v>9.5238072167835846E-3</v>
      </c>
      <c r="AG430" s="5">
        <f t="shared" si="582"/>
        <v>1.4333329861259334E-3</v>
      </c>
      <c r="AH430" s="5">
        <f t="shared" si="583"/>
        <v>7.6222531130651643E-5</v>
      </c>
      <c r="AI430" s="5">
        <f t="shared" si="584"/>
        <v>2.0363458971802629E-4</v>
      </c>
      <c r="AJ430" s="5">
        <f t="shared" si="585"/>
        <v>2.7201304859944233E-4</v>
      </c>
      <c r="AK430" s="5">
        <f t="shared" si="586"/>
        <v>2.4223487345909935E-4</v>
      </c>
      <c r="AL430" s="5">
        <f t="shared" si="587"/>
        <v>7.806040290537177E-6</v>
      </c>
      <c r="AM430" s="5">
        <f t="shared" si="588"/>
        <v>4.9925596375246385E-2</v>
      </c>
      <c r="AN430" s="5">
        <f t="shared" si="589"/>
        <v>2.2541406763423807E-2</v>
      </c>
      <c r="AO430" s="5">
        <f t="shared" si="590"/>
        <v>5.0887225768429366E-3</v>
      </c>
      <c r="AP430" s="5">
        <f t="shared" si="591"/>
        <v>7.6585274781486409E-4</v>
      </c>
      <c r="AQ430" s="5">
        <f t="shared" si="592"/>
        <v>8.6445628909603001E-5</v>
      </c>
      <c r="AR430" s="5">
        <f t="shared" si="593"/>
        <v>6.882894561097866E-6</v>
      </c>
      <c r="AS430" s="5">
        <f t="shared" si="594"/>
        <v>1.8388203451537837E-5</v>
      </c>
      <c r="AT430" s="5">
        <f t="shared" si="595"/>
        <v>2.4562778288529726E-5</v>
      </c>
      <c r="AU430" s="5">
        <f t="shared" si="596"/>
        <v>2.1873809073356745E-5</v>
      </c>
      <c r="AV430" s="5">
        <f t="shared" si="597"/>
        <v>1.4609407711049601E-5</v>
      </c>
      <c r="AW430" s="5">
        <f t="shared" si="598"/>
        <v>2.6154969987239155E-7</v>
      </c>
      <c r="AX430" s="5">
        <f t="shared" si="599"/>
        <v>2.2230037460696787E-2</v>
      </c>
      <c r="AY430" s="5">
        <f t="shared" si="600"/>
        <v>1.0036861913504629E-2</v>
      </c>
      <c r="AZ430" s="5">
        <f t="shared" si="601"/>
        <v>2.2658215769736753E-3</v>
      </c>
      <c r="BA430" s="5">
        <f t="shared" si="602"/>
        <v>3.4100614733453908E-4</v>
      </c>
      <c r="BB430" s="5">
        <f t="shared" si="603"/>
        <v>3.8491068880386192E-5</v>
      </c>
      <c r="BC430" s="5">
        <f t="shared" si="604"/>
        <v>3.4757435198988849E-6</v>
      </c>
      <c r="BD430" s="5">
        <f t="shared" si="605"/>
        <v>5.1793781572261535E-7</v>
      </c>
      <c r="BE430" s="5">
        <f t="shared" si="606"/>
        <v>1.3837123097282248E-6</v>
      </c>
      <c r="BF430" s="5">
        <f t="shared" si="607"/>
        <v>1.8483490662118652E-6</v>
      </c>
      <c r="BG430" s="5">
        <f t="shared" si="608"/>
        <v>1.646004132770098E-6</v>
      </c>
      <c r="BH430" s="5">
        <f t="shared" si="609"/>
        <v>1.0993579302564844E-6</v>
      </c>
      <c r="BI430" s="5">
        <f t="shared" si="610"/>
        <v>5.8740453186292361E-7</v>
      </c>
      <c r="BJ430" s="8">
        <f t="shared" si="611"/>
        <v>0.82286450410714318</v>
      </c>
      <c r="BK430" s="8">
        <f t="shared" si="612"/>
        <v>0.12548562860849116</v>
      </c>
      <c r="BL430" s="8">
        <f t="shared" si="613"/>
        <v>4.1451202834622225E-2</v>
      </c>
      <c r="BM430" s="8">
        <f t="shared" si="614"/>
        <v>0.58425230686036056</v>
      </c>
      <c r="BN430" s="8">
        <f t="shared" si="615"/>
        <v>0.39618771099391537</v>
      </c>
    </row>
    <row r="431" spans="1:66" x14ac:dyDescent="0.25">
      <c r="A431" t="s">
        <v>16</v>
      </c>
      <c r="B431" t="s">
        <v>255</v>
      </c>
      <c r="C431" t="s">
        <v>20</v>
      </c>
      <c r="D431" t="s">
        <v>494</v>
      </c>
      <c r="E431">
        <f>VLOOKUP(A431,home!$A$2:$E$405,3,FALSE)</f>
        <v>1.55</v>
      </c>
      <c r="F431">
        <f>VLOOKUP(B431,home!$B$2:$E$405,3,FALSE)</f>
        <v>0.65</v>
      </c>
      <c r="G431">
        <f>VLOOKUP(C431,away!$B$2:$E$405,4,FALSE)</f>
        <v>1.34</v>
      </c>
      <c r="H431">
        <f>VLOOKUP(A431,away!$A$2:$E$405,3,FALSE)</f>
        <v>1.25416666666667</v>
      </c>
      <c r="I431">
        <f>VLOOKUP(C431,away!$B$2:$E$405,3,FALSE)</f>
        <v>0.35</v>
      </c>
      <c r="J431">
        <f>VLOOKUP(B431,home!$B$2:$E$405,4,FALSE)</f>
        <v>0.8</v>
      </c>
      <c r="K431" s="3">
        <f t="shared" si="560"/>
        <v>1.3500500000000002</v>
      </c>
      <c r="L431" s="3">
        <f t="shared" si="561"/>
        <v>0.35116666666666757</v>
      </c>
      <c r="M431" s="5">
        <f t="shared" si="562"/>
        <v>0.18246139425483182</v>
      </c>
      <c r="N431" s="5">
        <f t="shared" si="563"/>
        <v>0.2463320053137357</v>
      </c>
      <c r="O431" s="5">
        <f t="shared" si="564"/>
        <v>6.4074359615821946E-2</v>
      </c>
      <c r="P431" s="5">
        <f t="shared" si="565"/>
        <v>8.6503589199340411E-2</v>
      </c>
      <c r="Q431" s="5">
        <f t="shared" si="566"/>
        <v>0.16628026188690453</v>
      </c>
      <c r="R431" s="5">
        <f t="shared" si="567"/>
        <v>1.1250389642544763E-2</v>
      </c>
      <c r="S431" s="5">
        <f t="shared" si="568"/>
        <v>1.025267697713278E-2</v>
      </c>
      <c r="T431" s="5">
        <f t="shared" si="569"/>
        <v>5.8392085299284788E-2</v>
      </c>
      <c r="U431" s="5">
        <f t="shared" si="570"/>
        <v>1.5188588536917558E-2</v>
      </c>
      <c r="V431" s="5">
        <f t="shared" si="571"/>
        <v>5.4007976198379567E-4</v>
      </c>
      <c r="W431" s="5">
        <f t="shared" si="572"/>
        <v>7.4828889186805164E-2</v>
      </c>
      <c r="X431" s="5">
        <f t="shared" si="573"/>
        <v>2.6277411586099815E-2</v>
      </c>
      <c r="Y431" s="5">
        <f t="shared" si="574"/>
        <v>4.6138755176593702E-3</v>
      </c>
      <c r="Z431" s="5">
        <f t="shared" si="575"/>
        <v>1.3169206098245492E-3</v>
      </c>
      <c r="AA431" s="5">
        <f t="shared" si="576"/>
        <v>1.7779086692936328E-3</v>
      </c>
      <c r="AB431" s="5">
        <f t="shared" si="577"/>
        <v>1.200132799489935E-3</v>
      </c>
      <c r="AC431" s="5">
        <f t="shared" si="578"/>
        <v>1.6002987253934745E-5</v>
      </c>
      <c r="AD431" s="5">
        <f t="shared" si="579"/>
        <v>2.5255685461661573E-2</v>
      </c>
      <c r="AE431" s="5">
        <f t="shared" si="580"/>
        <v>8.868954877953512E-3</v>
      </c>
      <c r="AF431" s="5">
        <f t="shared" si="581"/>
        <v>1.5572406606540079E-3</v>
      </c>
      <c r="AG431" s="5">
        <f t="shared" si="582"/>
        <v>1.8228367066655581E-4</v>
      </c>
      <c r="AH431" s="5">
        <f t="shared" si="583"/>
        <v>1.1561465520418048E-4</v>
      </c>
      <c r="AI431" s="5">
        <f t="shared" si="584"/>
        <v>1.5608556525840384E-4</v>
      </c>
      <c r="AJ431" s="5">
        <f t="shared" si="585"/>
        <v>1.0536165868855411E-4</v>
      </c>
      <c r="AK431" s="5">
        <f t="shared" si="586"/>
        <v>4.7414502437494168E-5</v>
      </c>
      <c r="AL431" s="5">
        <f t="shared" si="587"/>
        <v>3.0347588672774669E-7</v>
      </c>
      <c r="AM431" s="5">
        <f t="shared" si="588"/>
        <v>6.8192876315032406E-3</v>
      </c>
      <c r="AN431" s="5">
        <f t="shared" si="589"/>
        <v>2.3947065065962276E-3</v>
      </c>
      <c r="AO431" s="5">
        <f t="shared" si="590"/>
        <v>4.2047055078318863E-4</v>
      </c>
      <c r="AP431" s="5">
        <f t="shared" si="591"/>
        <v>4.9218413916676726E-5</v>
      </c>
      <c r="AQ431" s="5">
        <f t="shared" si="592"/>
        <v>4.3209665884349202E-6</v>
      </c>
      <c r="AR431" s="5">
        <f t="shared" si="593"/>
        <v>8.1200026171736289E-6</v>
      </c>
      <c r="AS431" s="5">
        <f t="shared" si="594"/>
        <v>1.0962409533315259E-5</v>
      </c>
      <c r="AT431" s="5">
        <f t="shared" si="595"/>
        <v>7.3999004952261356E-6</v>
      </c>
      <c r="AU431" s="5">
        <f t="shared" si="596"/>
        <v>3.3300785545266821E-6</v>
      </c>
      <c r="AV431" s="5">
        <f t="shared" si="597"/>
        <v>1.1239431381346866E-6</v>
      </c>
      <c r="AW431" s="5">
        <f t="shared" si="598"/>
        <v>3.9965460980898483E-9</v>
      </c>
      <c r="AX431" s="5">
        <f t="shared" si="599"/>
        <v>1.5343965444851566E-3</v>
      </c>
      <c r="AY431" s="5">
        <f t="shared" si="600"/>
        <v>5.3882891987170559E-4</v>
      </c>
      <c r="AZ431" s="5">
        <f t="shared" si="601"/>
        <v>9.4609377847473865E-5</v>
      </c>
      <c r="BA431" s="5">
        <f t="shared" si="602"/>
        <v>1.1074553284701557E-5</v>
      </c>
      <c r="BB431" s="5">
        <f t="shared" si="603"/>
        <v>9.722534904527597E-7</v>
      </c>
      <c r="BC431" s="5">
        <f t="shared" si="604"/>
        <v>6.8284603479465655E-8</v>
      </c>
      <c r="BD431" s="5">
        <f t="shared" si="605"/>
        <v>4.7524570873291349E-7</v>
      </c>
      <c r="BE431" s="5">
        <f t="shared" si="606"/>
        <v>6.4160546907486984E-7</v>
      </c>
      <c r="BF431" s="5">
        <f t="shared" si="607"/>
        <v>4.3309973176226423E-7</v>
      </c>
      <c r="BG431" s="5">
        <f t="shared" si="608"/>
        <v>1.9490209762188165E-7</v>
      </c>
      <c r="BH431" s="5">
        <f t="shared" si="609"/>
        <v>6.5781894223605315E-8</v>
      </c>
      <c r="BI431" s="5">
        <f t="shared" si="610"/>
        <v>1.7761769259315669E-8</v>
      </c>
      <c r="BJ431" s="8">
        <f t="shared" si="611"/>
        <v>0.62445664746439578</v>
      </c>
      <c r="BK431" s="8">
        <f t="shared" si="612"/>
        <v>0.28031287557630125</v>
      </c>
      <c r="BL431" s="8">
        <f t="shared" si="613"/>
        <v>9.3948620376665515E-2</v>
      </c>
      <c r="BM431" s="8">
        <f t="shared" si="614"/>
        <v>0.24259423919068221</v>
      </c>
      <c r="BN431" s="8">
        <f t="shared" si="615"/>
        <v>0.7569019999131793</v>
      </c>
    </row>
    <row r="432" spans="1:66" x14ac:dyDescent="0.25">
      <c r="A432" t="s">
        <v>16</v>
      </c>
      <c r="B432" t="s">
        <v>64</v>
      </c>
      <c r="C432" t="s">
        <v>323</v>
      </c>
      <c r="D432" t="s">
        <v>494</v>
      </c>
      <c r="E432">
        <f>VLOOKUP(A432,home!$A$2:$E$405,3,FALSE)</f>
        <v>1.55</v>
      </c>
      <c r="F432">
        <f>VLOOKUP(B432,home!$B$2:$E$405,3,FALSE)</f>
        <v>0.78</v>
      </c>
      <c r="G432">
        <f>VLOOKUP(C432,away!$B$2:$E$405,4,FALSE)</f>
        <v>0.88</v>
      </c>
      <c r="H432">
        <f>VLOOKUP(A432,away!$A$2:$E$405,3,FALSE)</f>
        <v>1.25416666666667</v>
      </c>
      <c r="I432">
        <f>VLOOKUP(C432,away!$B$2:$E$405,3,FALSE)</f>
        <v>0.6</v>
      </c>
      <c r="J432">
        <f>VLOOKUP(B432,home!$B$2:$E$405,4,FALSE)</f>
        <v>1.1399999999999999</v>
      </c>
      <c r="K432" s="3">
        <f t="shared" si="560"/>
        <v>1.06392</v>
      </c>
      <c r="L432" s="3">
        <f t="shared" si="561"/>
        <v>0.85785000000000211</v>
      </c>
      <c r="M432" s="5">
        <f t="shared" si="562"/>
        <v>0.14634769732441991</v>
      </c>
      <c r="N432" s="5">
        <f t="shared" si="563"/>
        <v>0.15570224213739683</v>
      </c>
      <c r="O432" s="5">
        <f t="shared" si="564"/>
        <v>0.12554437214975392</v>
      </c>
      <c r="P432" s="5">
        <f t="shared" si="565"/>
        <v>0.13356916841756622</v>
      </c>
      <c r="Q432" s="5">
        <f t="shared" si="566"/>
        <v>8.2827364727409605E-2</v>
      </c>
      <c r="R432" s="5">
        <f t="shared" si="567"/>
        <v>5.3849119824333332E-2</v>
      </c>
      <c r="S432" s="5">
        <f t="shared" si="568"/>
        <v>3.0476603113561967E-2</v>
      </c>
      <c r="T432" s="5">
        <f t="shared" si="569"/>
        <v>7.1053454831408513E-2</v>
      </c>
      <c r="U432" s="5">
        <f t="shared" si="570"/>
        <v>5.7291155563504725E-2</v>
      </c>
      <c r="V432" s="5">
        <f t="shared" si="571"/>
        <v>3.0906112319369723E-3</v>
      </c>
      <c r="W432" s="5">
        <f t="shared" si="572"/>
        <v>2.9373896626928544E-2</v>
      </c>
      <c r="X432" s="5">
        <f t="shared" si="573"/>
        <v>2.5198397221410714E-2</v>
      </c>
      <c r="Y432" s="5">
        <f t="shared" si="574"/>
        <v>1.0808222528193617E-2</v>
      </c>
      <c r="Z432" s="5">
        <f t="shared" si="575"/>
        <v>1.5398155813768154E-2</v>
      </c>
      <c r="AA432" s="5">
        <f t="shared" si="576"/>
        <v>1.6382405933384216E-2</v>
      </c>
      <c r="AB432" s="5">
        <f t="shared" si="577"/>
        <v>8.7147846603230668E-3</v>
      </c>
      <c r="AC432" s="5">
        <f t="shared" si="578"/>
        <v>1.7629691980936308E-4</v>
      </c>
      <c r="AD432" s="5">
        <f t="shared" si="579"/>
        <v>7.8128690248304537E-3</v>
      </c>
      <c r="AE432" s="5">
        <f t="shared" si="580"/>
        <v>6.702269692950822E-3</v>
      </c>
      <c r="AF432" s="5">
        <f t="shared" si="581"/>
        <v>2.8747710280489377E-3</v>
      </c>
      <c r="AG432" s="5">
        <f t="shared" si="582"/>
        <v>8.2204077547059584E-4</v>
      </c>
      <c r="AH432" s="5">
        <f t="shared" si="583"/>
        <v>3.3023269912102605E-3</v>
      </c>
      <c r="AI432" s="5">
        <f t="shared" si="584"/>
        <v>3.5134117324884208E-3</v>
      </c>
      <c r="AJ432" s="5">
        <f t="shared" si="585"/>
        <v>1.86899450521454E-3</v>
      </c>
      <c r="AK432" s="5">
        <f t="shared" si="586"/>
        <v>6.6282021132928442E-4</v>
      </c>
      <c r="AL432" s="5">
        <f t="shared" si="587"/>
        <v>6.4361335105436587E-6</v>
      </c>
      <c r="AM432" s="5">
        <f t="shared" si="588"/>
        <v>1.6624535225795236E-3</v>
      </c>
      <c r="AN432" s="5">
        <f t="shared" si="589"/>
        <v>1.4261357543448479E-3</v>
      </c>
      <c r="AO432" s="5">
        <f t="shared" si="590"/>
        <v>6.1170527843236531E-4</v>
      </c>
      <c r="AP432" s="5">
        <f t="shared" si="591"/>
        <v>1.7491712436773529E-4</v>
      </c>
      <c r="AQ432" s="5">
        <f t="shared" si="592"/>
        <v>3.7513163784715518E-5</v>
      </c>
      <c r="AR432" s="5">
        <f t="shared" si="593"/>
        <v>5.6658024188194591E-4</v>
      </c>
      <c r="AS432" s="5">
        <f t="shared" si="594"/>
        <v>6.0279605094303999E-4</v>
      </c>
      <c r="AT432" s="5">
        <f t="shared" si="595"/>
        <v>3.2066338725965951E-4</v>
      </c>
      <c r="AU432" s="5">
        <f t="shared" si="596"/>
        <v>1.1372006365776564E-4</v>
      </c>
      <c r="AV432" s="5">
        <f t="shared" si="597"/>
        <v>3.0247262531692505E-5</v>
      </c>
      <c r="AW432" s="5">
        <f t="shared" si="598"/>
        <v>1.6317096137496107E-7</v>
      </c>
      <c r="AX432" s="5">
        <f t="shared" si="599"/>
        <v>2.9478625862380104E-4</v>
      </c>
      <c r="AY432" s="5">
        <f t="shared" si="600"/>
        <v>2.5288239196042837E-4</v>
      </c>
      <c r="AZ432" s="5">
        <f t="shared" si="601"/>
        <v>1.0846757997162699E-4</v>
      </c>
      <c r="BA432" s="5">
        <f t="shared" si="602"/>
        <v>3.1016304492886813E-5</v>
      </c>
      <c r="BB432" s="5">
        <f t="shared" si="603"/>
        <v>6.6518342023057541E-6</v>
      </c>
      <c r="BC432" s="5">
        <f t="shared" si="604"/>
        <v>1.1412551940896013E-6</v>
      </c>
      <c r="BD432" s="5">
        <f t="shared" si="605"/>
        <v>8.1006810083071387E-5</v>
      </c>
      <c r="BE432" s="5">
        <f t="shared" si="606"/>
        <v>8.6184765383581316E-5</v>
      </c>
      <c r="BF432" s="5">
        <f t="shared" si="607"/>
        <v>4.5846847793449905E-5</v>
      </c>
      <c r="BG432" s="5">
        <f t="shared" si="608"/>
        <v>1.6259126101469075E-5</v>
      </c>
      <c r="BH432" s="5">
        <f t="shared" si="609"/>
        <v>4.3246023604687448E-6</v>
      </c>
      <c r="BI432" s="5">
        <f t="shared" si="610"/>
        <v>9.2020618866998146E-7</v>
      </c>
      <c r="BJ432" s="8">
        <f t="shared" si="611"/>
        <v>0.39778319906200293</v>
      </c>
      <c r="BK432" s="8">
        <f t="shared" si="612"/>
        <v>0.31391969553276544</v>
      </c>
      <c r="BL432" s="8">
        <f t="shared" si="613"/>
        <v>0.27299794093572666</v>
      </c>
      <c r="BM432" s="8">
        <f t="shared" si="614"/>
        <v>0.30200630754238422</v>
      </c>
      <c r="BN432" s="8">
        <f t="shared" si="615"/>
        <v>0.69783996458087993</v>
      </c>
    </row>
    <row r="433" spans="1:66" x14ac:dyDescent="0.25">
      <c r="A433" t="s">
        <v>69</v>
      </c>
      <c r="B433" t="s">
        <v>79</v>
      </c>
      <c r="C433" t="s">
        <v>73</v>
      </c>
      <c r="D433" t="s">
        <v>494</v>
      </c>
      <c r="E433">
        <f>VLOOKUP(A433,home!$A$2:$E$405,3,FALSE)</f>
        <v>1.34</v>
      </c>
      <c r="F433">
        <f>VLOOKUP(B433,home!$B$2:$E$405,3,FALSE)</f>
        <v>1.04</v>
      </c>
      <c r="G433">
        <f>VLOOKUP(C433,away!$B$2:$E$405,4,FALSE)</f>
        <v>0.95</v>
      </c>
      <c r="H433">
        <f>VLOOKUP(A433,away!$A$2:$E$405,3,FALSE)</f>
        <v>1.31666666666667</v>
      </c>
      <c r="I433">
        <f>VLOOKUP(C433,away!$B$2:$E$405,3,FALSE)</f>
        <v>0.85</v>
      </c>
      <c r="J433">
        <f>VLOOKUP(B433,home!$B$2:$E$405,4,FALSE)</f>
        <v>1.01</v>
      </c>
      <c r="K433" s="3">
        <f t="shared" si="560"/>
        <v>1.3239200000000002</v>
      </c>
      <c r="L433" s="3">
        <f t="shared" si="561"/>
        <v>1.1303583333333362</v>
      </c>
      <c r="M433" s="5">
        <f t="shared" si="562"/>
        <v>8.5925182411484807E-2</v>
      </c>
      <c r="N433" s="5">
        <f t="shared" si="563"/>
        <v>0.11375806749821299</v>
      </c>
      <c r="O433" s="5">
        <f t="shared" si="564"/>
        <v>9.7126245982008863E-2</v>
      </c>
      <c r="P433" s="5">
        <f t="shared" si="565"/>
        <v>0.1285873795805012</v>
      </c>
      <c r="Q433" s="5">
        <f t="shared" si="566"/>
        <v>7.5303290361117103E-2</v>
      </c>
      <c r="R433" s="5">
        <f t="shared" si="567"/>
        <v>5.4893730765573606E-2</v>
      </c>
      <c r="S433" s="5">
        <f t="shared" si="568"/>
        <v>4.810788212295336E-2</v>
      </c>
      <c r="T433" s="5">
        <f t="shared" si="569"/>
        <v>8.511970178710862E-2</v>
      </c>
      <c r="U433" s="5">
        <f t="shared" si="570"/>
        <v>7.267490803515822E-2</v>
      </c>
      <c r="V433" s="5">
        <f t="shared" si="571"/>
        <v>7.9992931392257622E-3</v>
      </c>
      <c r="W433" s="5">
        <f t="shared" si="572"/>
        <v>3.3231844058296732E-2</v>
      </c>
      <c r="X433" s="5">
        <f t="shared" si="573"/>
        <v>3.7563891863329625E-2</v>
      </c>
      <c r="Y433" s="5">
        <f t="shared" si="574"/>
        <v>2.1230329100073476E-2</v>
      </c>
      <c r="Z433" s="5">
        <f t="shared" si="575"/>
        <v>2.068319533954089E-2</v>
      </c>
      <c r="AA433" s="5">
        <f t="shared" si="576"/>
        <v>2.738289597392498E-2</v>
      </c>
      <c r="AB433" s="5">
        <f t="shared" si="577"/>
        <v>1.812638181889939E-2</v>
      </c>
      <c r="AC433" s="5">
        <f t="shared" si="578"/>
        <v>7.4818588858462359E-4</v>
      </c>
      <c r="AD433" s="5">
        <f t="shared" si="579"/>
        <v>1.0999075746415054E-2</v>
      </c>
      <c r="AE433" s="5">
        <f t="shared" si="580"/>
        <v>1.243289692892484E-2</v>
      </c>
      <c r="AF433" s="5">
        <f t="shared" si="581"/>
        <v>7.0268143255423207E-3</v>
      </c>
      <c r="AG433" s="5">
        <f t="shared" si="582"/>
        <v>2.6476060432209431E-3</v>
      </c>
      <c r="AH433" s="5">
        <f t="shared" si="583"/>
        <v>5.8448555530028175E-3</v>
      </c>
      <c r="AI433" s="5">
        <f t="shared" si="584"/>
        <v>7.7381211637314908E-3</v>
      </c>
      <c r="AJ433" s="5">
        <f t="shared" si="585"/>
        <v>5.1223266855437008E-3</v>
      </c>
      <c r="AK433" s="5">
        <f t="shared" si="586"/>
        <v>2.2605169151750058E-3</v>
      </c>
      <c r="AL433" s="5">
        <f t="shared" si="587"/>
        <v>4.4786527140079154E-5</v>
      </c>
      <c r="AM433" s="5">
        <f t="shared" si="588"/>
        <v>2.91237927243876E-3</v>
      </c>
      <c r="AN433" s="5">
        <f t="shared" si="589"/>
        <v>3.2920321804284312E-3</v>
      </c>
      <c r="AO433" s="5">
        <f t="shared" si="590"/>
        <v>1.8605880043743956E-3</v>
      </c>
      <c r="AP433" s="5">
        <f t="shared" si="591"/>
        <v>7.0104371854821338E-4</v>
      </c>
      <c r="AQ433" s="5">
        <f t="shared" si="592"/>
        <v>1.9810765232299073E-4</v>
      </c>
      <c r="AR433" s="5">
        <f t="shared" si="593"/>
        <v>1.3213562362932713E-3</v>
      </c>
      <c r="AS433" s="5">
        <f t="shared" si="594"/>
        <v>1.7493699483533882E-3</v>
      </c>
      <c r="AT433" s="5">
        <f t="shared" si="595"/>
        <v>1.1580129310120094E-3</v>
      </c>
      <c r="AU433" s="5">
        <f t="shared" si="596"/>
        <v>5.1103882654180669E-4</v>
      </c>
      <c r="AV433" s="5">
        <f t="shared" si="597"/>
        <v>1.691436308088072E-4</v>
      </c>
      <c r="AW433" s="5">
        <f t="shared" si="598"/>
        <v>1.8617560338955817E-6</v>
      </c>
      <c r="AX433" s="5">
        <f t="shared" si="599"/>
        <v>6.4262619439452097E-4</v>
      </c>
      <c r="AY433" s="5">
        <f t="shared" si="600"/>
        <v>7.2639787405213529E-4</v>
      </c>
      <c r="AZ433" s="5">
        <f t="shared" si="601"/>
        <v>4.1054494512522525E-4</v>
      </c>
      <c r="BA433" s="5">
        <f t="shared" si="602"/>
        <v>1.5468763331005853E-4</v>
      </c>
      <c r="BB433" s="5">
        <f t="shared" si="603"/>
        <v>4.3713113843909017E-5</v>
      </c>
      <c r="BC433" s="5">
        <f t="shared" si="604"/>
        <v>9.8822965018822722E-6</v>
      </c>
      <c r="BD433" s="5">
        <f t="shared" si="605"/>
        <v>2.4893433883267841E-4</v>
      </c>
      <c r="BE433" s="5">
        <f t="shared" si="606"/>
        <v>3.2956914986735967E-4</v>
      </c>
      <c r="BF433" s="5">
        <f t="shared" si="607"/>
        <v>2.1816159444619751E-4</v>
      </c>
      <c r="BG433" s="5">
        <f t="shared" si="608"/>
        <v>9.6276166039736632E-5</v>
      </c>
      <c r="BH433" s="5">
        <f t="shared" si="609"/>
        <v>3.1865485435832035E-5</v>
      </c>
      <c r="BI433" s="5">
        <f t="shared" si="610"/>
        <v>8.4374706956413388E-6</v>
      </c>
      <c r="BJ433" s="8">
        <f t="shared" si="611"/>
        <v>0.41026552059758231</v>
      </c>
      <c r="BK433" s="8">
        <f t="shared" si="612"/>
        <v>0.27213910754394194</v>
      </c>
      <c r="BL433" s="8">
        <f t="shared" si="613"/>
        <v>0.29701214867134473</v>
      </c>
      <c r="BM433" s="8">
        <f t="shared" si="614"/>
        <v>0.44378153943549314</v>
      </c>
      <c r="BN433" s="8">
        <f t="shared" si="615"/>
        <v>0.55559389659889857</v>
      </c>
    </row>
    <row r="434" spans="1:66" x14ac:dyDescent="0.25">
      <c r="A434" t="s">
        <v>69</v>
      </c>
      <c r="B434" t="s">
        <v>78</v>
      </c>
      <c r="C434" t="s">
        <v>258</v>
      </c>
      <c r="D434" t="s">
        <v>494</v>
      </c>
      <c r="E434">
        <f>VLOOKUP(A434,home!$A$2:$E$405,3,FALSE)</f>
        <v>1.34</v>
      </c>
      <c r="F434">
        <f>VLOOKUP(B434,home!$B$2:$E$405,3,FALSE)</f>
        <v>1.24</v>
      </c>
      <c r="G434">
        <f>VLOOKUP(C434,away!$B$2:$E$405,4,FALSE)</f>
        <v>1.49</v>
      </c>
      <c r="H434">
        <f>VLOOKUP(A434,away!$A$2:$E$405,3,FALSE)</f>
        <v>1.31666666666667</v>
      </c>
      <c r="I434">
        <f>VLOOKUP(C434,away!$B$2:$E$405,3,FALSE)</f>
        <v>0.35</v>
      </c>
      <c r="J434">
        <f>VLOOKUP(B434,home!$B$2:$E$405,4,FALSE)</f>
        <v>1.06</v>
      </c>
      <c r="K434" s="3">
        <f t="shared" si="560"/>
        <v>2.4757840000000004</v>
      </c>
      <c r="L434" s="3">
        <f t="shared" si="561"/>
        <v>0.4884833333333346</v>
      </c>
      <c r="M434" s="5">
        <f t="shared" si="562"/>
        <v>5.1598259724469464E-2</v>
      </c>
      <c r="N434" s="5">
        <f t="shared" si="563"/>
        <v>0.12774614585368591</v>
      </c>
      <c r="O434" s="5">
        <f t="shared" si="564"/>
        <v>2.5204889904407991E-2</v>
      </c>
      <c r="P434" s="5">
        <f t="shared" si="565"/>
        <v>6.2401863147094831E-2</v>
      </c>
      <c r="Q434" s="5">
        <f t="shared" si="566"/>
        <v>0.15813593198311104</v>
      </c>
      <c r="R434" s="5">
        <f t="shared" si="567"/>
        <v>6.1560843184024624E-3</v>
      </c>
      <c r="S434" s="5">
        <f t="shared" si="568"/>
        <v>1.8866879159405561E-2</v>
      </c>
      <c r="T434" s="5">
        <f t="shared" si="569"/>
        <v>7.724676717488356E-2</v>
      </c>
      <c r="U434" s="5">
        <f t="shared" si="570"/>
        <v>1.5241135058151722E-2</v>
      </c>
      <c r="V434" s="5">
        <f t="shared" si="571"/>
        <v>2.5352457354717007E-3</v>
      </c>
      <c r="W434" s="5">
        <f t="shared" si="572"/>
        <v>0.13050347007629154</v>
      </c>
      <c r="X434" s="5">
        <f t="shared" si="573"/>
        <v>6.3748770074433969E-2</v>
      </c>
      <c r="Y434" s="5">
        <f t="shared" si="574"/>
        <v>1.5570105850929914E-2</v>
      </c>
      <c r="Z434" s="5">
        <f t="shared" si="575"/>
        <v>1.0023815293781016E-3</v>
      </c>
      <c r="AA434" s="5">
        <f t="shared" si="576"/>
        <v>2.4816801523298336E-3</v>
      </c>
      <c r="AB434" s="5">
        <f t="shared" si="577"/>
        <v>3.0720520071278842E-3</v>
      </c>
      <c r="AC434" s="5">
        <f t="shared" si="578"/>
        <v>1.916295945274581E-4</v>
      </c>
      <c r="AD434" s="5">
        <f t="shared" si="579"/>
        <v>8.0774600789840376E-2</v>
      </c>
      <c r="AE434" s="5">
        <f t="shared" si="580"/>
        <v>3.9457046242490627E-2</v>
      </c>
      <c r="AF434" s="5">
        <f t="shared" si="581"/>
        <v>9.6370547360096707E-3</v>
      </c>
      <c r="AG434" s="5">
        <f t="shared" si="582"/>
        <v>1.5691802069872679E-3</v>
      </c>
      <c r="AH434" s="5">
        <f t="shared" si="583"/>
        <v>1.2241166768559518E-4</v>
      </c>
      <c r="AI434" s="5">
        <f t="shared" si="584"/>
        <v>3.0306484826931365E-4</v>
      </c>
      <c r="AJ434" s="5">
        <f t="shared" si="585"/>
        <v>3.751615511537974E-4</v>
      </c>
      <c r="AK434" s="5">
        <f t="shared" si="586"/>
        <v>3.0960632192058435E-4</v>
      </c>
      <c r="AL434" s="5">
        <f t="shared" si="587"/>
        <v>9.2701139894955306E-6</v>
      </c>
      <c r="AM434" s="5">
        <f t="shared" si="588"/>
        <v>3.9996092848374798E-2</v>
      </c>
      <c r="AN434" s="5">
        <f t="shared" si="589"/>
        <v>1.9537424754883664E-2</v>
      </c>
      <c r="AO434" s="5">
        <f t="shared" si="590"/>
        <v>4.7718531845073889E-3</v>
      </c>
      <c r="AP434" s="5">
        <f t="shared" si="591"/>
        <v>7.7699024991515246E-4</v>
      </c>
      <c r="AQ434" s="5">
        <f t="shared" si="592"/>
        <v>9.4886696811513572E-5</v>
      </c>
      <c r="AR434" s="5">
        <f t="shared" si="593"/>
        <v>1.19592118939904E-5</v>
      </c>
      <c r="AS434" s="5">
        <f t="shared" si="594"/>
        <v>2.9608425459751128E-5</v>
      </c>
      <c r="AT434" s="5">
        <f t="shared" si="595"/>
        <v>3.6652033009222262E-5</v>
      </c>
      <c r="AU434" s="5">
        <f t="shared" si="596"/>
        <v>3.0247505630568109E-5</v>
      </c>
      <c r="AV434" s="5">
        <f t="shared" si="597"/>
        <v>1.8721572620017618E-5</v>
      </c>
      <c r="AW434" s="5">
        <f t="shared" si="598"/>
        <v>3.1141897873831528E-7</v>
      </c>
      <c r="AX434" s="5">
        <f t="shared" si="599"/>
        <v>1.6503614456086828E-2</v>
      </c>
      <c r="AY434" s="5">
        <f t="shared" si="600"/>
        <v>8.0617406015575013E-3</v>
      </c>
      <c r="AZ434" s="5">
        <f t="shared" si="601"/>
        <v>1.9690129607587443E-3</v>
      </c>
      <c r="BA434" s="5">
        <f t="shared" si="602"/>
        <v>3.2061000481599004E-4</v>
      </c>
      <c r="BB434" s="5">
        <f t="shared" si="603"/>
        <v>3.9153160963132806E-5</v>
      </c>
      <c r="BC434" s="5">
        <f t="shared" si="604"/>
        <v>3.825133315561542E-6</v>
      </c>
      <c r="BD434" s="5">
        <f t="shared" si="605"/>
        <v>9.7364594833601491E-7</v>
      </c>
      <c r="BE434" s="5">
        <f t="shared" si="606"/>
        <v>2.4105370605551325E-6</v>
      </c>
      <c r="BF434" s="5">
        <f t="shared" si="607"/>
        <v>2.9839845429647161E-6</v>
      </c>
      <c r="BG434" s="5">
        <f t="shared" si="608"/>
        <v>2.4625670625731187E-6</v>
      </c>
      <c r="BH434" s="5">
        <f t="shared" si="609"/>
        <v>1.5241960331113824E-6</v>
      </c>
      <c r="BI434" s="5">
        <f t="shared" si="610"/>
        <v>7.5471603032812529E-7</v>
      </c>
      <c r="BJ434" s="8">
        <f t="shared" si="611"/>
        <v>0.79646427704065392</v>
      </c>
      <c r="BK434" s="8">
        <f t="shared" si="612"/>
        <v>0.14366488807651601</v>
      </c>
      <c r="BL434" s="8">
        <f t="shared" si="613"/>
        <v>5.3404384224740614E-2</v>
      </c>
      <c r="BM434" s="8">
        <f t="shared" si="614"/>
        <v>0.55523132675753839</v>
      </c>
      <c r="BN434" s="8">
        <f t="shared" si="615"/>
        <v>0.4312431749311717</v>
      </c>
    </row>
    <row r="435" spans="1:66" x14ac:dyDescent="0.25">
      <c r="A435" t="s">
        <v>69</v>
      </c>
      <c r="B435" t="s">
        <v>324</v>
      </c>
      <c r="C435" t="s">
        <v>259</v>
      </c>
      <c r="D435" t="s">
        <v>494</v>
      </c>
      <c r="E435">
        <f>VLOOKUP(A435,home!$A$2:$E$405,3,FALSE)</f>
        <v>1.34</v>
      </c>
      <c r="F435">
        <f>VLOOKUP(B435,home!$B$2:$E$405,3,FALSE)</f>
        <v>0.9</v>
      </c>
      <c r="G435">
        <f>VLOOKUP(C435,away!$B$2:$E$405,4,FALSE)</f>
        <v>0.84</v>
      </c>
      <c r="H435">
        <f>VLOOKUP(A435,away!$A$2:$E$405,3,FALSE)</f>
        <v>1.31666666666667</v>
      </c>
      <c r="I435">
        <f>VLOOKUP(C435,away!$B$2:$E$405,3,FALSE)</f>
        <v>1.21</v>
      </c>
      <c r="J435">
        <f>VLOOKUP(B435,home!$B$2:$E$405,4,FALSE)</f>
        <v>0.91</v>
      </c>
      <c r="K435" s="3">
        <f t="shared" si="560"/>
        <v>1.0130400000000002</v>
      </c>
      <c r="L435" s="3">
        <f t="shared" si="561"/>
        <v>1.4497816666666703</v>
      </c>
      <c r="M435" s="5">
        <f t="shared" si="562"/>
        <v>8.5194221802458031E-2</v>
      </c>
      <c r="N435" s="5">
        <f t="shared" si="563"/>
        <v>8.6305154454762098E-2</v>
      </c>
      <c r="O435" s="5">
        <f t="shared" si="564"/>
        <v>0.12351302087513757</v>
      </c>
      <c r="P435" s="5">
        <f t="shared" si="565"/>
        <v>0.12512363066734941</v>
      </c>
      <c r="Q435" s="5">
        <f t="shared" si="566"/>
        <v>4.3715286834426097E-2</v>
      </c>
      <c r="R435" s="5">
        <f t="shared" si="567"/>
        <v>8.9533456629696112E-2</v>
      </c>
      <c r="S435" s="5">
        <f t="shared" si="568"/>
        <v>4.5941856795408728E-2</v>
      </c>
      <c r="T435" s="5">
        <f t="shared" si="569"/>
        <v>6.337762140562582E-2</v>
      </c>
      <c r="U435" s="5">
        <f t="shared" si="570"/>
        <v>9.0700972904147373E-2</v>
      </c>
      <c r="V435" s="5">
        <f t="shared" si="571"/>
        <v>7.4971332825964111E-3</v>
      </c>
      <c r="W435" s="5">
        <f t="shared" si="572"/>
        <v>1.4761778058249009E-2</v>
      </c>
      <c r="X435" s="5">
        <f t="shared" si="573"/>
        <v>2.1401355196251731E-2</v>
      </c>
      <c r="Y435" s="5">
        <f t="shared" si="574"/>
        <v>1.5513646202673623E-2</v>
      </c>
      <c r="Z435" s="5">
        <f t="shared" si="575"/>
        <v>4.3267987991676304E-2</v>
      </c>
      <c r="AA435" s="5">
        <f t="shared" si="576"/>
        <v>4.3832202555087775E-2</v>
      </c>
      <c r="AB435" s="5">
        <f t="shared" si="577"/>
        <v>2.2201887238203058E-2</v>
      </c>
      <c r="AC435" s="5">
        <f t="shared" si="578"/>
        <v>6.8818380230836621E-4</v>
      </c>
      <c r="AD435" s="5">
        <f t="shared" si="579"/>
        <v>3.7385679110321442E-3</v>
      </c>
      <c r="AE435" s="5">
        <f t="shared" si="580"/>
        <v>5.4201072170027139E-3</v>
      </c>
      <c r="AF435" s="5">
        <f t="shared" si="581"/>
        <v>3.9289860372891221E-3</v>
      </c>
      <c r="AG435" s="5">
        <f t="shared" si="582"/>
        <v>1.8987239751503671E-3</v>
      </c>
      <c r="AH435" s="5">
        <f t="shared" si="583"/>
        <v>1.5682283935971486E-2</v>
      </c>
      <c r="AI435" s="5">
        <f t="shared" si="584"/>
        <v>1.588678091849656E-2</v>
      </c>
      <c r="AJ435" s="5">
        <f t="shared" si="585"/>
        <v>8.0469722708368784E-3</v>
      </c>
      <c r="AK435" s="5">
        <f t="shared" si="586"/>
        <v>2.7173015964161973E-3</v>
      </c>
      <c r="AL435" s="5">
        <f t="shared" si="587"/>
        <v>4.0429059196500507E-5</v>
      </c>
      <c r="AM435" s="5">
        <f t="shared" si="588"/>
        <v>7.5746376731840109E-4</v>
      </c>
      <c r="AN435" s="5">
        <f t="shared" si="589"/>
        <v>1.0981570830224865E-3</v>
      </c>
      <c r="AO435" s="5">
        <f t="shared" si="590"/>
        <v>7.9604400304307478E-4</v>
      </c>
      <c r="AP435" s="5">
        <f t="shared" si="591"/>
        <v>3.8469666715726581E-4</v>
      </c>
      <c r="AQ435" s="5">
        <f t="shared" si="592"/>
        <v>1.3943154381809353E-4</v>
      </c>
      <c r="AR435" s="5">
        <f t="shared" si="593"/>
        <v>4.5471775483665391E-3</v>
      </c>
      <c r="AS435" s="5">
        <f t="shared" si="594"/>
        <v>4.6064727435972397E-3</v>
      </c>
      <c r="AT435" s="5">
        <f t="shared" si="595"/>
        <v>2.3332705740868737E-3</v>
      </c>
      <c r="AU435" s="5">
        <f t="shared" si="596"/>
        <v>7.8789880745765573E-4</v>
      </c>
      <c r="AV435" s="5">
        <f t="shared" si="597"/>
        <v>1.9954325197672591E-4</v>
      </c>
      <c r="AW435" s="5">
        <f t="shared" si="598"/>
        <v>1.6493785102980163E-6</v>
      </c>
      <c r="AX435" s="5">
        <f t="shared" si="599"/>
        <v>1.2789018247403881E-4</v>
      </c>
      <c r="AY435" s="5">
        <f t="shared" si="600"/>
        <v>1.8541284189751655E-4</v>
      </c>
      <c r="AZ435" s="5">
        <f t="shared" si="601"/>
        <v>1.3440406947379271E-4</v>
      </c>
      <c r="BA435" s="5">
        <f t="shared" si="602"/>
        <v>6.4952185282832734E-5</v>
      </c>
      <c r="BB435" s="5">
        <f t="shared" si="603"/>
        <v>2.3541621858246907E-5</v>
      </c>
      <c r="BC435" s="5">
        <f t="shared" si="604"/>
        <v>6.8260423547371428E-6</v>
      </c>
      <c r="BD435" s="5">
        <f t="shared" si="605"/>
        <v>1.0987357741166842E-3</v>
      </c>
      <c r="BE435" s="5">
        <f t="shared" si="606"/>
        <v>1.1130632886111659E-3</v>
      </c>
      <c r="BF435" s="5">
        <f t="shared" si="607"/>
        <v>5.6378881694732778E-4</v>
      </c>
      <c r="BG435" s="5">
        <f t="shared" si="608"/>
        <v>1.9038020770677369E-4</v>
      </c>
      <c r="BH435" s="5">
        <f t="shared" si="609"/>
        <v>4.8215691403817505E-5</v>
      </c>
      <c r="BI435" s="5">
        <f t="shared" si="610"/>
        <v>9.7688848039446626E-6</v>
      </c>
      <c r="BJ435" s="8">
        <f t="shared" si="611"/>
        <v>0.26378004730016319</v>
      </c>
      <c r="BK435" s="8">
        <f t="shared" si="612"/>
        <v>0.26467086825121494</v>
      </c>
      <c r="BL435" s="8">
        <f t="shared" si="613"/>
        <v>0.42761319451306784</v>
      </c>
      <c r="BM435" s="8">
        <f t="shared" si="614"/>
        <v>0.44576356332890565</v>
      </c>
      <c r="BN435" s="8">
        <f t="shared" si="615"/>
        <v>0.55338477126382934</v>
      </c>
    </row>
    <row r="436" spans="1:66" x14ac:dyDescent="0.25">
      <c r="A436" t="s">
        <v>69</v>
      </c>
      <c r="B436" t="s">
        <v>261</v>
      </c>
      <c r="C436" t="s">
        <v>74</v>
      </c>
      <c r="D436" t="s">
        <v>494</v>
      </c>
      <c r="E436">
        <f>VLOOKUP(A436,home!$A$2:$E$405,3,FALSE)</f>
        <v>1.34</v>
      </c>
      <c r="F436">
        <f>VLOOKUP(B436,home!$B$2:$E$405,3,FALSE)</f>
        <v>1.54</v>
      </c>
      <c r="G436">
        <f>VLOOKUP(C436,away!$B$2:$E$405,4,FALSE)</f>
        <v>0.95</v>
      </c>
      <c r="H436">
        <f>VLOOKUP(A436,away!$A$2:$E$405,3,FALSE)</f>
        <v>1.31666666666667</v>
      </c>
      <c r="I436">
        <f>VLOOKUP(C436,away!$B$2:$E$405,3,FALSE)</f>
        <v>1.0900000000000001</v>
      </c>
      <c r="J436">
        <f>VLOOKUP(B436,home!$B$2:$E$405,4,FALSE)</f>
        <v>1.01</v>
      </c>
      <c r="K436" s="3">
        <f t="shared" si="560"/>
        <v>1.9604200000000001</v>
      </c>
      <c r="L436" s="3">
        <f t="shared" si="561"/>
        <v>1.4495183333333372</v>
      </c>
      <c r="M436" s="5">
        <f t="shared" si="562"/>
        <v>3.3043237979402118E-2</v>
      </c>
      <c r="N436" s="5">
        <f t="shared" si="563"/>
        <v>6.4778624599579504E-2</v>
      </c>
      <c r="O436" s="5">
        <f t="shared" si="564"/>
        <v>4.7896779243839796E-2</v>
      </c>
      <c r="P436" s="5">
        <f t="shared" si="565"/>
        <v>9.3897803965208401E-2</v>
      </c>
      <c r="Q436" s="5">
        <f t="shared" si="566"/>
        <v>6.3496655618753839E-2</v>
      </c>
      <c r="R436" s="5">
        <f t="shared" si="567"/>
        <v>3.4713629810782722E-2</v>
      </c>
      <c r="S436" s="5">
        <f t="shared" si="568"/>
        <v>6.6706519462353855E-2</v>
      </c>
      <c r="T436" s="5">
        <f t="shared" si="569"/>
        <v>9.2039566424736957E-2</v>
      </c>
      <c r="U436" s="5">
        <f t="shared" si="570"/>
        <v>6.8053294153654659E-2</v>
      </c>
      <c r="V436" s="5">
        <f t="shared" si="571"/>
        <v>2.106195152068446E-2</v>
      </c>
      <c r="W436" s="5">
        <f t="shared" si="572"/>
        <v>4.1493371202705798E-2</v>
      </c>
      <c r="X436" s="5">
        <f t="shared" si="573"/>
        <v>6.0145402270127601E-2</v>
      </c>
      <c r="Y436" s="5">
        <f t="shared" si="574"/>
        <v>4.3590931628129242E-2</v>
      </c>
      <c r="Z436" s="5">
        <f t="shared" si="575"/>
        <v>1.677268094242541E-2</v>
      </c>
      <c r="AA436" s="5">
        <f t="shared" si="576"/>
        <v>3.2881499173149621E-2</v>
      </c>
      <c r="AB436" s="5">
        <f t="shared" si="577"/>
        <v>3.2230774304513002E-2</v>
      </c>
      <c r="AC436" s="5">
        <f t="shared" si="578"/>
        <v>3.7406878001914438E-3</v>
      </c>
      <c r="AD436" s="5">
        <f t="shared" si="579"/>
        <v>2.0336108693302133E-2</v>
      </c>
      <c r="AE436" s="5">
        <f t="shared" si="580"/>
        <v>2.9477562379600902E-2</v>
      </c>
      <c r="AF436" s="5">
        <f t="shared" si="581"/>
        <v>2.1364133545604291E-2</v>
      </c>
      <c r="AG436" s="5">
        <f t="shared" si="582"/>
        <v>1.032256775004506E-2</v>
      </c>
      <c r="AH436" s="5">
        <f t="shared" si="583"/>
        <v>6.0780771312990787E-3</v>
      </c>
      <c r="AI436" s="5">
        <f t="shared" si="584"/>
        <v>1.191558396974134E-2</v>
      </c>
      <c r="AJ436" s="5">
        <f t="shared" si="585"/>
        <v>1.1679774562980161E-2</v>
      </c>
      <c r="AK436" s="5">
        <f t="shared" si="586"/>
        <v>7.6324212162525223E-3</v>
      </c>
      <c r="AL436" s="5">
        <f t="shared" si="587"/>
        <v>4.2519122366442818E-4</v>
      </c>
      <c r="AM436" s="5">
        <f t="shared" si="588"/>
        <v>7.9734628409046712E-3</v>
      </c>
      <c r="AN436" s="5">
        <f t="shared" si="589"/>
        <v>1.1557680568043434E-2</v>
      </c>
      <c r="AO436" s="5">
        <f t="shared" si="590"/>
        <v>8.3765349370947088E-3</v>
      </c>
      <c r="AP436" s="5">
        <f t="shared" si="591"/>
        <v>4.0473136537086656E-3</v>
      </c>
      <c r="AQ436" s="5">
        <f t="shared" si="592"/>
        <v>1.4666638354502615E-3</v>
      </c>
      <c r="AR436" s="5">
        <f t="shared" si="593"/>
        <v>1.7620568466464206E-3</v>
      </c>
      <c r="AS436" s="5">
        <f t="shared" si="594"/>
        <v>3.4543714833025758E-3</v>
      </c>
      <c r="AT436" s="5">
        <f t="shared" si="595"/>
        <v>3.386009471648019E-3</v>
      </c>
      <c r="AU436" s="5">
        <f t="shared" si="596"/>
        <v>2.2126668961360697E-3</v>
      </c>
      <c r="AV436" s="5">
        <f t="shared" si="597"/>
        <v>1.0844391091307689E-3</v>
      </c>
      <c r="AW436" s="5">
        <f t="shared" si="598"/>
        <v>3.3562525117558792E-5</v>
      </c>
      <c r="AX436" s="5">
        <f t="shared" si="599"/>
        <v>2.6052226704277237E-3</v>
      </c>
      <c r="AY436" s="5">
        <f t="shared" si="600"/>
        <v>3.7763180232006201E-3</v>
      </c>
      <c r="AZ436" s="5">
        <f t="shared" si="601"/>
        <v>2.736921103563203E-3</v>
      </c>
      <c r="BA436" s="5">
        <f t="shared" si="602"/>
        <v>1.3224057721672577E-3</v>
      </c>
      <c r="BB436" s="5">
        <f t="shared" si="603"/>
        <v>4.7921285271556712E-4</v>
      </c>
      <c r="BC436" s="5">
        <f t="shared" si="604"/>
        <v>1.3892556311603644E-4</v>
      </c>
      <c r="BD436" s="5">
        <f t="shared" si="605"/>
        <v>4.2568895059825313E-4</v>
      </c>
      <c r="BE436" s="5">
        <f t="shared" si="606"/>
        <v>8.345291325318274E-4</v>
      </c>
      <c r="BF436" s="5">
        <f t="shared" si="607"/>
        <v>8.1801380099902278E-4</v>
      </c>
      <c r="BG436" s="5">
        <f t="shared" si="608"/>
        <v>5.3455020525150141E-4</v>
      </c>
      <c r="BH436" s="5">
        <f t="shared" si="609"/>
        <v>2.6198572834478721E-4</v>
      </c>
      <c r="BI436" s="5">
        <f t="shared" si="610"/>
        <v>1.027204123123375E-4</v>
      </c>
      <c r="BJ436" s="8">
        <f t="shared" si="611"/>
        <v>0.49152558593297757</v>
      </c>
      <c r="BK436" s="8">
        <f t="shared" si="612"/>
        <v>0.22265170997470532</v>
      </c>
      <c r="BL436" s="8">
        <f t="shared" si="613"/>
        <v>0.26795886560311449</v>
      </c>
      <c r="BM436" s="8">
        <f t="shared" si="614"/>
        <v>0.65733935573757318</v>
      </c>
      <c r="BN436" s="8">
        <f t="shared" si="615"/>
        <v>0.3378267312175664</v>
      </c>
    </row>
    <row r="437" spans="1:66" x14ac:dyDescent="0.25">
      <c r="A437" t="s">
        <v>80</v>
      </c>
      <c r="B437" t="s">
        <v>416</v>
      </c>
      <c r="C437" t="s">
        <v>90</v>
      </c>
      <c r="D437" t="s">
        <v>494</v>
      </c>
      <c r="E437">
        <f>VLOOKUP(A437,home!$A$2:$E$405,3,FALSE)</f>
        <v>1.2299578059071701</v>
      </c>
      <c r="F437">
        <f>VLOOKUP(B437,home!$B$2:$E$405,3,FALSE)</f>
        <v>0.86</v>
      </c>
      <c r="G437">
        <f>VLOOKUP(C437,away!$B$2:$E$405,4,FALSE)</f>
        <v>0.73</v>
      </c>
      <c r="H437">
        <f>VLOOKUP(A437,away!$A$2:$E$405,3,FALSE)</f>
        <v>1.0168776371307999</v>
      </c>
      <c r="I437">
        <f>VLOOKUP(C437,away!$B$2:$E$405,3,FALSE)</f>
        <v>1.22</v>
      </c>
      <c r="J437">
        <f>VLOOKUP(B437,home!$B$2:$E$405,4,FALSE)</f>
        <v>0.72</v>
      </c>
      <c r="K437" s="3">
        <f t="shared" si="560"/>
        <v>0.7721675105485214</v>
      </c>
      <c r="L437" s="3">
        <f t="shared" si="561"/>
        <v>0.89322531645569458</v>
      </c>
      <c r="M437" s="5">
        <f t="shared" si="562"/>
        <v>0.18911635337796434</v>
      </c>
      <c r="N437" s="5">
        <f t="shared" si="563"/>
        <v>0.14602950379187718</v>
      </c>
      <c r="O437" s="5">
        <f t="shared" si="564"/>
        <v>0.16892351459297913</v>
      </c>
      <c r="P437" s="5">
        <f t="shared" si="565"/>
        <v>0.13043724973636753</v>
      </c>
      <c r="Q437" s="5">
        <f t="shared" si="566"/>
        <v>5.6379619204804811E-2</v>
      </c>
      <c r="R437" s="5">
        <f t="shared" si="567"/>
        <v>7.5443379889560971E-2</v>
      </c>
      <c r="S437" s="5">
        <f t="shared" si="568"/>
        <v>2.2491280916336065E-2</v>
      </c>
      <c r="T437" s="5">
        <f t="shared" si="569"/>
        <v>5.0359703205863332E-2</v>
      </c>
      <c r="U437" s="5">
        <f t="shared" si="570"/>
        <v>5.8254926836688675E-2</v>
      </c>
      <c r="V437" s="5">
        <f t="shared" si="571"/>
        <v>1.7236307310133315E-3</v>
      </c>
      <c r="W437" s="5">
        <f t="shared" si="572"/>
        <v>1.451150340234925E-2</v>
      </c>
      <c r="X437" s="5">
        <f t="shared" si="573"/>
        <v>1.2962042218811297E-2</v>
      </c>
      <c r="Y437" s="5">
        <f t="shared" si="574"/>
        <v>5.789012131404897E-3</v>
      </c>
      <c r="Z437" s="5">
        <f t="shared" si="575"/>
        <v>2.246264562544676E-2</v>
      </c>
      <c r="AA437" s="5">
        <f t="shared" si="576"/>
        <v>1.734492515293486E-2</v>
      </c>
      <c r="AB437" s="5">
        <f t="shared" si="577"/>
        <v>6.6965938379960691E-3</v>
      </c>
      <c r="AC437" s="5">
        <f t="shared" si="578"/>
        <v>7.4301365303246453E-5</v>
      </c>
      <c r="AD437" s="5">
        <f t="shared" si="579"/>
        <v>2.8013278641271042E-3</v>
      </c>
      <c r="AE437" s="5">
        <f t="shared" si="580"/>
        <v>2.5022169679310875E-3</v>
      </c>
      <c r="AF437" s="5">
        <f t="shared" si="581"/>
        <v>1.1175217715105271E-3</v>
      </c>
      <c r="AG437" s="5">
        <f t="shared" si="582"/>
        <v>3.3273291266787305E-4</v>
      </c>
      <c r="AH437" s="5">
        <f t="shared" si="583"/>
        <v>5.0160509368054502E-3</v>
      </c>
      <c r="AI437" s="5">
        <f t="shared" si="584"/>
        <v>3.8732315646576431E-3</v>
      </c>
      <c r="AJ437" s="5">
        <f t="shared" si="585"/>
        <v>1.495391787529823E-3</v>
      </c>
      <c r="AK437" s="5">
        <f t="shared" si="586"/>
        <v>3.848976512905357E-4</v>
      </c>
      <c r="AL437" s="5">
        <f t="shared" si="587"/>
        <v>2.049884226023131E-6</v>
      </c>
      <c r="AM437" s="5">
        <f t="shared" si="588"/>
        <v>4.3261887261464662E-4</v>
      </c>
      <c r="AN437" s="5">
        <f t="shared" si="589"/>
        <v>3.8642612939592349E-4</v>
      </c>
      <c r="AO437" s="5">
        <f t="shared" si="590"/>
        <v>1.7258280085821149E-4</v>
      </c>
      <c r="AP437" s="5">
        <f t="shared" si="591"/>
        <v>5.1385108970462025E-5</v>
      </c>
      <c r="AQ437" s="5">
        <f t="shared" si="592"/>
        <v>1.147462005531282E-5</v>
      </c>
      <c r="AR437" s="5">
        <f t="shared" si="593"/>
        <v>8.9609273707718653E-4</v>
      </c>
      <c r="AS437" s="5">
        <f t="shared" si="594"/>
        <v>6.9193369800950181E-4</v>
      </c>
      <c r="AT437" s="5">
        <f t="shared" si="595"/>
        <v>2.6714436052831464E-4</v>
      </c>
      <c r="AU437" s="5">
        <f t="shared" si="596"/>
        <v>6.8760065275408477E-5</v>
      </c>
      <c r="AV437" s="5">
        <f t="shared" si="597"/>
        <v>1.3273572107216498E-5</v>
      </c>
      <c r="AW437" s="5">
        <f t="shared" si="598"/>
        <v>3.9273479577886641E-8</v>
      </c>
      <c r="AX437" s="5">
        <f t="shared" si="599"/>
        <v>5.5675706313859909E-5</v>
      </c>
      <c r="AY437" s="5">
        <f t="shared" si="600"/>
        <v>4.9730950391091827E-5</v>
      </c>
      <c r="AZ437" s="5">
        <f t="shared" si="601"/>
        <v>2.2210471950362724E-5</v>
      </c>
      <c r="BA437" s="5">
        <f t="shared" si="602"/>
        <v>6.6129852788310242E-6</v>
      </c>
      <c r="BB437" s="5">
        <f t="shared" si="603"/>
        <v>1.4767214671001725E-6</v>
      </c>
      <c r="BC437" s="5">
        <f t="shared" si="604"/>
        <v>2.6380899995349387E-7</v>
      </c>
      <c r="BD437" s="5">
        <f t="shared" si="605"/>
        <v>1.3340211977490321E-4</v>
      </c>
      <c r="BE437" s="5">
        <f t="shared" si="606"/>
        <v>1.030087827284827E-4</v>
      </c>
      <c r="BF437" s="5">
        <f t="shared" si="607"/>
        <v>3.9770017662042991E-5</v>
      </c>
      <c r="BG437" s="5">
        <f t="shared" si="608"/>
        <v>1.0236371844190157E-5</v>
      </c>
      <c r="BH437" s="5">
        <f t="shared" si="609"/>
        <v>1.9760484409943224E-6</v>
      </c>
      <c r="BI437" s="5">
        <f t="shared" si="610"/>
        <v>3.0516808108117461E-7</v>
      </c>
      <c r="BJ437" s="8">
        <f t="shared" si="611"/>
        <v>0.29397564164764312</v>
      </c>
      <c r="BK437" s="8">
        <f t="shared" si="612"/>
        <v>0.34389459696160163</v>
      </c>
      <c r="BL437" s="8">
        <f t="shared" si="613"/>
        <v>0.3396588151919725</v>
      </c>
      <c r="BM437" s="8">
        <f t="shared" si="614"/>
        <v>0.23361238715619856</v>
      </c>
      <c r="BN437" s="8">
        <f t="shared" si="615"/>
        <v>0.76632962059355392</v>
      </c>
    </row>
    <row r="438" spans="1:66" x14ac:dyDescent="0.25">
      <c r="A438" t="s">
        <v>21</v>
      </c>
      <c r="B438" t="s">
        <v>151</v>
      </c>
      <c r="C438" t="s">
        <v>22</v>
      </c>
      <c r="D438" t="s">
        <v>494</v>
      </c>
      <c r="E438">
        <f>VLOOKUP(A438,home!$A$2:$E$405,3,FALSE)</f>
        <v>1.3612903225806501</v>
      </c>
      <c r="F438">
        <f>VLOOKUP(B438,home!$B$2:$E$405,3,FALSE)</f>
        <v>0.78</v>
      </c>
      <c r="G438">
        <f>VLOOKUP(C438,away!$B$2:$E$405,4,FALSE)</f>
        <v>0.98</v>
      </c>
      <c r="H438">
        <f>VLOOKUP(A438,away!$A$2:$E$405,3,FALSE)</f>
        <v>1.32903225806452</v>
      </c>
      <c r="I438">
        <f>VLOOKUP(C438,away!$B$2:$E$405,3,FALSE)</f>
        <v>0.93</v>
      </c>
      <c r="J438">
        <f>VLOOKUP(B438,home!$B$2:$E$405,4,FALSE)</f>
        <v>1.46</v>
      </c>
      <c r="K438" s="3">
        <f t="shared" si="560"/>
        <v>1.0405703225806489</v>
      </c>
      <c r="L438" s="3">
        <f t="shared" si="561"/>
        <v>1.804560000000005</v>
      </c>
      <c r="M438" s="5">
        <f t="shared" si="562"/>
        <v>5.8126691025809536E-2</v>
      </c>
      <c r="N438" s="5">
        <f t="shared" si="563"/>
        <v>6.0484909631272336E-2</v>
      </c>
      <c r="O438" s="5">
        <f t="shared" si="564"/>
        <v>0.10489310155753516</v>
      </c>
      <c r="P438" s="5">
        <f t="shared" si="565"/>
        <v>0.10914864852420912</v>
      </c>
      <c r="Q438" s="5">
        <f t="shared" si="566"/>
        <v>3.1469400963137217E-2</v>
      </c>
      <c r="R438" s="5">
        <f t="shared" si="567"/>
        <v>9.4642947673333103E-2</v>
      </c>
      <c r="S438" s="5">
        <f t="shared" si="568"/>
        <v>5.123905758445596E-2</v>
      </c>
      <c r="T438" s="5">
        <f t="shared" si="569"/>
        <v>5.6788422202039064E-2</v>
      </c>
      <c r="U438" s="5">
        <f t="shared" si="570"/>
        <v>9.8482642590423705E-2</v>
      </c>
      <c r="V438" s="5">
        <f t="shared" si="571"/>
        <v>1.0690582909501412E-2</v>
      </c>
      <c r="W438" s="5">
        <f t="shared" si="572"/>
        <v>1.0915374903877164E-2</v>
      </c>
      <c r="X438" s="5">
        <f t="shared" si="573"/>
        <v>1.9697448936540629E-2</v>
      </c>
      <c r="Y438" s="5">
        <f t="shared" si="574"/>
        <v>1.7772614226461935E-2</v>
      </c>
      <c r="Z438" s="5">
        <f t="shared" si="575"/>
        <v>5.6929625884463486E-2</v>
      </c>
      <c r="AA438" s="5">
        <f t="shared" si="576"/>
        <v>5.9239279170991824E-2</v>
      </c>
      <c r="AB438" s="5">
        <f t="shared" si="577"/>
        <v>3.0821317918202033E-2</v>
      </c>
      <c r="AC438" s="5">
        <f t="shared" si="578"/>
        <v>1.2546545484478616E-3</v>
      </c>
      <c r="AD438" s="5">
        <f t="shared" si="579"/>
        <v>2.8395537962040435E-3</v>
      </c>
      <c r="AE438" s="5">
        <f t="shared" si="580"/>
        <v>5.1241451984779833E-3</v>
      </c>
      <c r="AF438" s="5">
        <f t="shared" si="581"/>
        <v>4.623413729682729E-3</v>
      </c>
      <c r="AG438" s="5">
        <f t="shared" si="582"/>
        <v>2.7810758266787628E-3</v>
      </c>
      <c r="AH438" s="5">
        <f t="shared" si="583"/>
        <v>2.5683231421516947E-2</v>
      </c>
      <c r="AI438" s="5">
        <f t="shared" si="584"/>
        <v>2.6725208405201348E-2</v>
      </c>
      <c r="AJ438" s="5">
        <f t="shared" si="585"/>
        <v>1.3904729365617714E-2</v>
      </c>
      <c r="AK438" s="5">
        <f t="shared" si="586"/>
        <v>4.822949573792484E-3</v>
      </c>
      <c r="AL438" s="5">
        <f t="shared" si="587"/>
        <v>9.4238186217777202E-5</v>
      </c>
      <c r="AM438" s="5">
        <f t="shared" si="588"/>
        <v>5.9095108194022992E-4</v>
      </c>
      <c r="AN438" s="5">
        <f t="shared" si="589"/>
        <v>1.0664066844260642E-3</v>
      </c>
      <c r="AO438" s="5">
        <f t="shared" si="590"/>
        <v>9.6219742322395212E-4</v>
      </c>
      <c r="AP438" s="5">
        <f t="shared" si="591"/>
        <v>5.7878099401767328E-4</v>
      </c>
      <c r="AQ438" s="5">
        <f t="shared" si="592"/>
        <v>2.6111125764113403E-4</v>
      </c>
      <c r="AR438" s="5">
        <f t="shared" si="593"/>
        <v>9.2693864188025474E-3</v>
      </c>
      <c r="AS438" s="5">
        <f t="shared" si="594"/>
        <v>9.6454484159380523E-3</v>
      </c>
      <c r="AT438" s="5">
        <f t="shared" si="595"/>
        <v>5.018383684803833E-3</v>
      </c>
      <c r="AU438" s="5">
        <f t="shared" si="596"/>
        <v>1.7406603765765972E-3</v>
      </c>
      <c r="AV438" s="5">
        <f t="shared" si="597"/>
        <v>4.5281988238941569E-4</v>
      </c>
      <c r="AW438" s="5">
        <f t="shared" si="598"/>
        <v>4.9154941098477888E-6</v>
      </c>
      <c r="AX438" s="5">
        <f t="shared" si="599"/>
        <v>1.0248769299398804E-4</v>
      </c>
      <c r="AY438" s="5">
        <f t="shared" si="600"/>
        <v>1.8494519126923154E-4</v>
      </c>
      <c r="AZ438" s="5">
        <f t="shared" si="601"/>
        <v>1.6687234717840276E-4</v>
      </c>
      <c r="BA438" s="5">
        <f t="shared" si="602"/>
        <v>1.003770542747531E-4</v>
      </c>
      <c r="BB438" s="5">
        <f t="shared" si="603"/>
        <v>4.5284104265512276E-5</v>
      </c>
      <c r="BC438" s="5">
        <f t="shared" si="604"/>
        <v>1.6343576638674607E-5</v>
      </c>
      <c r="BD438" s="5">
        <f t="shared" si="605"/>
        <v>2.7878606593190621E-3</v>
      </c>
      <c r="BE438" s="5">
        <f t="shared" si="606"/>
        <v>2.900965065577537E-3</v>
      </c>
      <c r="BF438" s="5">
        <f t="shared" si="607"/>
        <v>1.5093290770416051E-3</v>
      </c>
      <c r="BG438" s="5">
        <f t="shared" si="608"/>
        <v>5.2352101485917887E-4</v>
      </c>
      <c r="BH438" s="5">
        <f t="shared" si="609"/>
        <v>1.3619010782744105E-4</v>
      </c>
      <c r="BI438" s="5">
        <f t="shared" si="610"/>
        <v>2.8343076886858753E-5</v>
      </c>
      <c r="BJ438" s="8">
        <f t="shared" si="611"/>
        <v>0.21657211682224153</v>
      </c>
      <c r="BK438" s="8">
        <f t="shared" si="612"/>
        <v>0.23073881796991094</v>
      </c>
      <c r="BL438" s="8">
        <f t="shared" si="613"/>
        <v>0.49322831545663653</v>
      </c>
      <c r="BM438" s="8">
        <f t="shared" si="614"/>
        <v>0.5385231470607964</v>
      </c>
      <c r="BN438" s="8">
        <f t="shared" si="615"/>
        <v>0.45876569937529649</v>
      </c>
    </row>
    <row r="439" spans="1:66" x14ac:dyDescent="0.25">
      <c r="A439" t="s">
        <v>21</v>
      </c>
      <c r="B439" t="s">
        <v>372</v>
      </c>
      <c r="C439" t="s">
        <v>269</v>
      </c>
      <c r="D439" t="s">
        <v>494</v>
      </c>
      <c r="E439">
        <f>VLOOKUP(A439,home!$A$2:$E$405,3,FALSE)</f>
        <v>1.3612903225806501</v>
      </c>
      <c r="F439">
        <f>VLOOKUP(B439,home!$B$2:$E$405,3,FALSE)</f>
        <v>0.23</v>
      </c>
      <c r="G439">
        <f>VLOOKUP(C439,away!$B$2:$E$405,4,FALSE)</f>
        <v>1.1299999999999999</v>
      </c>
      <c r="H439">
        <f>VLOOKUP(A439,away!$A$2:$E$405,3,FALSE)</f>
        <v>1.32903225806452</v>
      </c>
      <c r="I439">
        <f>VLOOKUP(C439,away!$B$2:$E$405,3,FALSE)</f>
        <v>0.93</v>
      </c>
      <c r="J439">
        <f>VLOOKUP(B439,home!$B$2:$E$405,4,FALSE)</f>
        <v>1.03</v>
      </c>
      <c r="K439" s="3">
        <f t="shared" si="560"/>
        <v>0.35379935483871094</v>
      </c>
      <c r="L439" s="3">
        <f t="shared" si="561"/>
        <v>1.2730800000000038</v>
      </c>
      <c r="M439" s="5">
        <f t="shared" si="562"/>
        <v>0.19654195582037606</v>
      </c>
      <c r="N439" s="5">
        <f t="shared" si="563"/>
        <v>6.9536417167987474E-2</v>
      </c>
      <c r="O439" s="5">
        <f t="shared" si="564"/>
        <v>0.25021363311580508</v>
      </c>
      <c r="P439" s="5">
        <f t="shared" si="565"/>
        <v>8.8525421968221746E-2</v>
      </c>
      <c r="Q439" s="5">
        <f t="shared" si="566"/>
        <v>1.2300969765914715E-2</v>
      </c>
      <c r="R439" s="5">
        <f t="shared" si="567"/>
        <v>0.15927098602353507</v>
      </c>
      <c r="S439" s="5">
        <f t="shared" si="568"/>
        <v>9.968291887018128E-3</v>
      </c>
      <c r="T439" s="5">
        <f t="shared" si="569"/>
        <v>1.5660118589590748E-2</v>
      </c>
      <c r="U439" s="5">
        <f t="shared" si="570"/>
        <v>5.6349972099652056E-2</v>
      </c>
      <c r="V439" s="5">
        <f t="shared" si="571"/>
        <v>4.9887411339918182E-4</v>
      </c>
      <c r="W439" s="5">
        <f t="shared" si="572"/>
        <v>1.4506917223570384E-3</v>
      </c>
      <c r="X439" s="5">
        <f t="shared" si="573"/>
        <v>1.8468466178983036E-3</v>
      </c>
      <c r="Y439" s="5">
        <f t="shared" si="574"/>
        <v>1.1755917461569898E-3</v>
      </c>
      <c r="Z439" s="5">
        <f t="shared" si="575"/>
        <v>6.7588235628947557E-2</v>
      </c>
      <c r="AA439" s="5">
        <f t="shared" si="576"/>
        <v>2.3912674160208418E-2</v>
      </c>
      <c r="AB439" s="5">
        <f t="shared" si="577"/>
        <v>4.2301443451750256E-3</v>
      </c>
      <c r="AC439" s="5">
        <f t="shared" si="578"/>
        <v>1.4043770327989996E-5</v>
      </c>
      <c r="AD439" s="5">
        <f t="shared" si="579"/>
        <v>1.2831344885994464E-4</v>
      </c>
      <c r="AE439" s="5">
        <f t="shared" si="580"/>
        <v>1.633532854746188E-4</v>
      </c>
      <c r="AF439" s="5">
        <f t="shared" si="581"/>
        <v>1.0398090033601419E-4</v>
      </c>
      <c r="AG439" s="5">
        <f t="shared" si="582"/>
        <v>4.4125334866591116E-5</v>
      </c>
      <c r="AH439" s="5">
        <f t="shared" si="583"/>
        <v>2.1511307753625201E-2</v>
      </c>
      <c r="AI439" s="5">
        <f t="shared" si="584"/>
        <v>7.6106868049695565E-3</v>
      </c>
      <c r="AJ439" s="5">
        <f t="shared" si="585"/>
        <v>1.3463280407388595E-3</v>
      </c>
      <c r="AK439" s="5">
        <f t="shared" si="586"/>
        <v>1.5877666407155806E-4</v>
      </c>
      <c r="AL439" s="5">
        <f t="shared" si="587"/>
        <v>2.5302092657433868E-7</v>
      </c>
      <c r="AM439" s="5">
        <f t="shared" si="588"/>
        <v>9.0794430847556744E-6</v>
      </c>
      <c r="AN439" s="5">
        <f t="shared" si="589"/>
        <v>1.1558857402340788E-5</v>
      </c>
      <c r="AO439" s="5">
        <f t="shared" si="590"/>
        <v>7.3576750908860286E-6</v>
      </c>
      <c r="AP439" s="5">
        <f t="shared" si="591"/>
        <v>3.1223030015684048E-6</v>
      </c>
      <c r="AQ439" s="5">
        <f t="shared" si="592"/>
        <v>9.9373537630917921E-7</v>
      </c>
      <c r="AR439" s="5">
        <f t="shared" si="593"/>
        <v>5.4771231349970495E-3</v>
      </c>
      <c r="AS439" s="5">
        <f t="shared" si="594"/>
        <v>1.937802631534134E-3</v>
      </c>
      <c r="AT439" s="5">
        <f t="shared" si="595"/>
        <v>3.4279666042076639E-4</v>
      </c>
      <c r="AU439" s="5">
        <f t="shared" si="596"/>
        <v>4.0427079099243937E-5</v>
      </c>
      <c r="AV439" s="5">
        <f t="shared" si="597"/>
        <v>3.5757686258315108E-6</v>
      </c>
      <c r="AW439" s="5">
        <f t="shared" si="598"/>
        <v>3.1656775264726687E-9</v>
      </c>
      <c r="AX439" s="5">
        <f t="shared" si="599"/>
        <v>5.3538351761355818E-7</v>
      </c>
      <c r="AY439" s="5">
        <f t="shared" si="600"/>
        <v>6.815860486034706E-7</v>
      </c>
      <c r="AZ439" s="5">
        <f t="shared" si="601"/>
        <v>4.338567833780546E-7</v>
      </c>
      <c r="BA439" s="5">
        <f t="shared" si="602"/>
        <v>1.8411146459431182E-7</v>
      </c>
      <c r="BB439" s="5">
        <f t="shared" si="603"/>
        <v>5.8597155836431799E-8</v>
      </c>
      <c r="BC439" s="5">
        <f t="shared" si="604"/>
        <v>1.491977343044896E-8</v>
      </c>
      <c r="BD439" s="5">
        <f t="shared" si="605"/>
        <v>1.1621359867836772E-3</v>
      </c>
      <c r="BE439" s="5">
        <f t="shared" si="606"/>
        <v>4.1116296235891366E-4</v>
      </c>
      <c r="BF439" s="5">
        <f t="shared" si="607"/>
        <v>7.2734595408078417E-5</v>
      </c>
      <c r="BG439" s="5">
        <f t="shared" si="608"/>
        <v>8.5778176432776023E-6</v>
      </c>
      <c r="BH439" s="5">
        <f t="shared" si="609"/>
        <v>7.58706587028932E-7</v>
      </c>
      <c r="BI439" s="5">
        <f t="shared" si="610"/>
        <v>5.3685980200543324E-8</v>
      </c>
      <c r="BJ439" s="8">
        <f t="shared" si="611"/>
        <v>0.10244442904814173</v>
      </c>
      <c r="BK439" s="8">
        <f t="shared" si="612"/>
        <v>0.2955495221663183</v>
      </c>
      <c r="BL439" s="8">
        <f t="shared" si="613"/>
        <v>0.53406165803721917</v>
      </c>
      <c r="BM439" s="8">
        <f t="shared" si="614"/>
        <v>0.22325378259841533</v>
      </c>
      <c r="BN439" s="8">
        <f t="shared" si="615"/>
        <v>0.77638938386184031</v>
      </c>
    </row>
    <row r="440" spans="1:66" x14ac:dyDescent="0.25">
      <c r="A440" t="s">
        <v>21</v>
      </c>
      <c r="B440" t="s">
        <v>267</v>
      </c>
      <c r="C440" t="s">
        <v>275</v>
      </c>
      <c r="D440" t="s">
        <v>494</v>
      </c>
      <c r="E440">
        <f>VLOOKUP(A440,home!$A$2:$E$405,3,FALSE)</f>
        <v>1.3612903225806501</v>
      </c>
      <c r="F440">
        <f>VLOOKUP(B440,home!$B$2:$E$405,3,FALSE)</f>
        <v>1.08</v>
      </c>
      <c r="G440">
        <f>VLOOKUP(C440,away!$B$2:$E$405,4,FALSE)</f>
        <v>0.87</v>
      </c>
      <c r="H440">
        <f>VLOOKUP(A440,away!$A$2:$E$405,3,FALSE)</f>
        <v>1.32903225806452</v>
      </c>
      <c r="I440">
        <f>VLOOKUP(C440,away!$B$2:$E$405,3,FALSE)</f>
        <v>0.87</v>
      </c>
      <c r="J440">
        <f>VLOOKUP(B440,home!$B$2:$E$405,4,FALSE)</f>
        <v>1.05</v>
      </c>
      <c r="K440" s="3">
        <f t="shared" si="560"/>
        <v>1.2790683870967789</v>
      </c>
      <c r="L440" s="3">
        <f t="shared" si="561"/>
        <v>1.214070967741939</v>
      </c>
      <c r="M440" s="5">
        <f t="shared" si="562"/>
        <v>8.2650090904833287E-2</v>
      </c>
      <c r="N440" s="5">
        <f t="shared" si="563"/>
        <v>0.10571511846704727</v>
      </c>
      <c r="O440" s="5">
        <f t="shared" si="564"/>
        <v>0.10034307584879018</v>
      </c>
      <c r="P440" s="5">
        <f t="shared" si="565"/>
        <v>0.12834565618224181</v>
      </c>
      <c r="Q440" s="5">
        <f t="shared" si="566"/>
        <v>6.7608433034695548E-2</v>
      </c>
      <c r="R440" s="5">
        <f t="shared" si="567"/>
        <v>6.0911807600971757E-2</v>
      </c>
      <c r="S440" s="5">
        <f t="shared" si="568"/>
        <v>4.9826344050297143E-2</v>
      </c>
      <c r="T440" s="5">
        <f t="shared" si="569"/>
        <v>8.2081435721948898E-2</v>
      </c>
      <c r="U440" s="5">
        <f t="shared" si="570"/>
        <v>7.7910367503324265E-2</v>
      </c>
      <c r="V440" s="5">
        <f t="shared" si="571"/>
        <v>8.5971469901157498E-3</v>
      </c>
      <c r="W440" s="5">
        <f t="shared" si="572"/>
        <v>2.8825269798609544E-2</v>
      </c>
      <c r="X440" s="5">
        <f t="shared" si="573"/>
        <v>3.4995923199820374E-2</v>
      </c>
      <c r="Y440" s="5">
        <f t="shared" si="574"/>
        <v>2.1243767173114252E-2</v>
      </c>
      <c r="Z440" s="5">
        <f t="shared" si="575"/>
        <v>2.4650419067007514E-2</v>
      </c>
      <c r="AA440" s="5">
        <f t="shared" si="576"/>
        <v>3.1529571757296988E-2</v>
      </c>
      <c r="AB440" s="5">
        <f t="shared" si="577"/>
        <v>2.0164239246729009E-2</v>
      </c>
      <c r="AC440" s="5">
        <f t="shared" si="578"/>
        <v>8.3439599072257747E-4</v>
      </c>
      <c r="AD440" s="5">
        <f t="shared" si="579"/>
        <v>9.2173728372342504E-3</v>
      </c>
      <c r="AE440" s="5">
        <f t="shared" si="580"/>
        <v>1.119054476053925E-2</v>
      </c>
      <c r="AF440" s="5">
        <f t="shared" si="581"/>
        <v>6.7930577534936875E-3</v>
      </c>
      <c r="AG440" s="5">
        <f t="shared" si="582"/>
        <v>2.7490847335703201E-3</v>
      </c>
      <c r="AH440" s="5">
        <f t="shared" si="583"/>
        <v>7.4818395329815423E-3</v>
      </c>
      <c r="AI440" s="5">
        <f t="shared" si="584"/>
        <v>9.5697844239676193E-3</v>
      </c>
      <c r="AJ440" s="5">
        <f t="shared" si="585"/>
        <v>6.1202043640140712E-3</v>
      </c>
      <c r="AK440" s="5">
        <f t="shared" si="586"/>
        <v>2.609386641527382E-3</v>
      </c>
      <c r="AL440" s="5">
        <f t="shared" si="587"/>
        <v>5.1828666985220749E-5</v>
      </c>
      <c r="AM440" s="5">
        <f t="shared" si="588"/>
        <v>2.3579300416381723E-3</v>
      </c>
      <c r="AN440" s="5">
        <f t="shared" si="589"/>
        <v>2.8626944075194464E-3</v>
      </c>
      <c r="AO440" s="5">
        <f t="shared" si="590"/>
        <v>1.737757084843286E-3</v>
      </c>
      <c r="AP440" s="5">
        <f t="shared" si="591"/>
        <v>7.0325347523203269E-4</v>
      </c>
      <c r="AQ440" s="5">
        <f t="shared" si="592"/>
        <v>2.1344990681070898E-4</v>
      </c>
      <c r="AR440" s="5">
        <f t="shared" si="593"/>
        <v>1.8166968324593565E-3</v>
      </c>
      <c r="AS440" s="5">
        <f t="shared" si="594"/>
        <v>2.3236794873376164E-3</v>
      </c>
      <c r="AT440" s="5">
        <f t="shared" si="595"/>
        <v>1.486072486999398E-3</v>
      </c>
      <c r="AU440" s="5">
        <f t="shared" si="596"/>
        <v>6.3359611301840632E-4</v>
      </c>
      <c r="AV440" s="5">
        <f t="shared" si="597"/>
        <v>2.0260318958731038E-4</v>
      </c>
      <c r="AW440" s="5">
        <f t="shared" si="598"/>
        <v>2.2356580483002799E-6</v>
      </c>
      <c r="AX440" s="5">
        <f t="shared" si="599"/>
        <v>5.0265896254086289E-4</v>
      </c>
      <c r="AY440" s="5">
        <f t="shared" si="600"/>
        <v>6.1026365309614454E-4</v>
      </c>
      <c r="AZ440" s="5">
        <f t="shared" si="601"/>
        <v>3.7045169194608365E-4</v>
      </c>
      <c r="BA440" s="5">
        <f t="shared" si="602"/>
        <v>1.4991821471420675E-4</v>
      </c>
      <c r="BB440" s="5">
        <f t="shared" si="603"/>
        <v>4.5502838005055213E-5</v>
      </c>
      <c r="BC440" s="5">
        <f t="shared" si="604"/>
        <v>1.1048734914360396E-5</v>
      </c>
      <c r="BD440" s="5">
        <f t="shared" si="605"/>
        <v>3.675998135796079E-4</v>
      </c>
      <c r="BE440" s="5">
        <f t="shared" si="606"/>
        <v>4.7018530065234571E-4</v>
      </c>
      <c r="BF440" s="5">
        <f t="shared" si="607"/>
        <v>3.00699577071005E-4</v>
      </c>
      <c r="BG440" s="5">
        <f t="shared" si="608"/>
        <v>1.2820510768163132E-4</v>
      </c>
      <c r="BH440" s="5">
        <f t="shared" si="609"/>
        <v>4.0995775074978262E-5</v>
      </c>
      <c r="BI440" s="5">
        <f t="shared" si="610"/>
        <v>1.0487279980586944E-5</v>
      </c>
      <c r="BJ440" s="8">
        <f t="shared" si="611"/>
        <v>0.37998493649133386</v>
      </c>
      <c r="BK440" s="8">
        <f t="shared" si="612"/>
        <v>0.27091572643829193</v>
      </c>
      <c r="BL440" s="8">
        <f t="shared" si="613"/>
        <v>0.32442109788304502</v>
      </c>
      <c r="BM440" s="8">
        <f t="shared" si="614"/>
        <v>0.45378996984605058</v>
      </c>
      <c r="BN440" s="8">
        <f t="shared" si="615"/>
        <v>0.54557418203857977</v>
      </c>
    </row>
    <row r="441" spans="1:66" x14ac:dyDescent="0.25">
      <c r="A441" t="s">
        <v>21</v>
      </c>
      <c r="B441" t="s">
        <v>397</v>
      </c>
      <c r="C441" t="s">
        <v>268</v>
      </c>
      <c r="D441" t="s">
        <v>494</v>
      </c>
      <c r="E441">
        <f>VLOOKUP(A441,home!$A$2:$E$405,3,FALSE)</f>
        <v>1.3612903225806501</v>
      </c>
      <c r="F441">
        <f>VLOOKUP(B441,home!$B$2:$E$405,3,FALSE)</f>
        <v>1.06</v>
      </c>
      <c r="G441">
        <f>VLOOKUP(C441,away!$B$2:$E$405,4,FALSE)</f>
        <v>0.78</v>
      </c>
      <c r="H441">
        <f>VLOOKUP(A441,away!$A$2:$E$405,3,FALSE)</f>
        <v>1.32903225806452</v>
      </c>
      <c r="I441">
        <f>VLOOKUP(C441,away!$B$2:$E$405,3,FALSE)</f>
        <v>1.01</v>
      </c>
      <c r="J441">
        <f>VLOOKUP(B441,home!$B$2:$E$405,4,FALSE)</f>
        <v>1.27</v>
      </c>
      <c r="K441" s="3">
        <f t="shared" si="560"/>
        <v>1.1255148387096816</v>
      </c>
      <c r="L441" s="3">
        <f t="shared" si="561"/>
        <v>1.7047496774193596</v>
      </c>
      <c r="M441" s="5">
        <f t="shared" si="562"/>
        <v>5.8997245882178265E-2</v>
      </c>
      <c r="N441" s="5">
        <f t="shared" si="563"/>
        <v>6.6402275683395295E-2</v>
      </c>
      <c r="O441" s="5">
        <f t="shared" si="564"/>
        <v>0.10057553588627403</v>
      </c>
      <c r="P441" s="5">
        <f t="shared" si="565"/>
        <v>0.11319925805117952</v>
      </c>
      <c r="Q441" s="5">
        <f t="shared" si="566"/>
        <v>3.7368373302876241E-2</v>
      </c>
      <c r="R441" s="5">
        <f t="shared" si="567"/>
        <v>8.5728056179202483E-2</v>
      </c>
      <c r="S441" s="5">
        <f t="shared" si="568"/>
        <v>5.4299450049448743E-2</v>
      </c>
      <c r="T441" s="5">
        <f t="shared" si="569"/>
        <v>6.3703722333764479E-2</v>
      </c>
      <c r="U441" s="5">
        <f t="shared" si="570"/>
        <v>9.6488199323429585E-2</v>
      </c>
      <c r="V441" s="5">
        <f t="shared" si="571"/>
        <v>1.1576166473299811E-2</v>
      </c>
      <c r="W441" s="5">
        <f t="shared" si="572"/>
        <v>1.4019552883609969E-2</v>
      </c>
      <c r="X441" s="5">
        <f t="shared" si="573"/>
        <v>2.3899828255897745E-2</v>
      </c>
      <c r="Y441" s="5">
        <f t="shared" si="574"/>
        <v>2.0371612254809896E-2</v>
      </c>
      <c r="Z441" s="5">
        <f t="shared" si="575"/>
        <v>4.8714958705761376E-2</v>
      </c>
      <c r="AA441" s="5">
        <f t="shared" si="576"/>
        <v>5.482940889046381E-2</v>
      </c>
      <c r="AB441" s="5">
        <f t="shared" si="577"/>
        <v>3.0855656651948785E-2</v>
      </c>
      <c r="AC441" s="5">
        <f t="shared" si="578"/>
        <v>1.3882146491120419E-3</v>
      </c>
      <c r="AD441" s="5">
        <f t="shared" si="579"/>
        <v>3.9448037006445348E-3</v>
      </c>
      <c r="AE441" s="5">
        <f t="shared" si="580"/>
        <v>6.7249028361564666E-3</v>
      </c>
      <c r="AF441" s="5">
        <f t="shared" si="581"/>
        <v>5.7321379703071385E-3</v>
      </c>
      <c r="AG441" s="5">
        <f t="shared" si="582"/>
        <v>3.2572867852681182E-3</v>
      </c>
      <c r="AH441" s="5">
        <f t="shared" si="583"/>
        <v>2.0761702534786035E-2</v>
      </c>
      <c r="AI441" s="5">
        <f t="shared" si="584"/>
        <v>2.336760427977809E-2</v>
      </c>
      <c r="AJ441" s="5">
        <f t="shared" si="585"/>
        <v>1.3150292680993055E-2</v>
      </c>
      <c r="AK441" s="5">
        <f t="shared" si="586"/>
        <v>4.9336165152776661E-3</v>
      </c>
      <c r="AL441" s="5">
        <f t="shared" si="587"/>
        <v>1.0654386722328773E-4</v>
      </c>
      <c r="AM441" s="5">
        <f t="shared" si="588"/>
        <v>8.8798702017445707E-4</v>
      </c>
      <c r="AN441" s="5">
        <f t="shared" si="589"/>
        <v>1.5137955861949841E-3</v>
      </c>
      <c r="AO441" s="5">
        <f t="shared" si="590"/>
        <v>1.2903212686223753E-3</v>
      </c>
      <c r="AP441" s="5">
        <f t="shared" si="591"/>
        <v>7.3322492215044421E-4</v>
      </c>
      <c r="AQ441" s="5">
        <f t="shared" si="592"/>
        <v>3.1249123737795125E-4</v>
      </c>
      <c r="AR441" s="5">
        <f t="shared" si="593"/>
        <v>7.0787011397706358E-3</v>
      </c>
      <c r="AS441" s="5">
        <f t="shared" si="594"/>
        <v>7.9671831716029862E-3</v>
      </c>
      <c r="AT441" s="5">
        <f t="shared" si="595"/>
        <v>4.4835914411786131E-3</v>
      </c>
      <c r="AU441" s="5">
        <f t="shared" si="596"/>
        <v>1.6821162325860845E-3</v>
      </c>
      <c r="AV441" s="5">
        <f t="shared" si="597"/>
        <v>4.7331169505251643E-4</v>
      </c>
      <c r="AW441" s="5">
        <f t="shared" si="598"/>
        <v>5.6785544907118778E-6</v>
      </c>
      <c r="AX441" s="5">
        <f t="shared" si="599"/>
        <v>1.6657376129799046E-4</v>
      </c>
      <c r="AY441" s="5">
        <f t="shared" si="600"/>
        <v>2.8396656583927867E-4</v>
      </c>
      <c r="AZ441" s="5">
        <f t="shared" si="601"/>
        <v>2.420459557561969E-4</v>
      </c>
      <c r="BA441" s="5">
        <f t="shared" si="602"/>
        <v>1.3754258833201239E-4</v>
      </c>
      <c r="BB441" s="5">
        <f t="shared" si="603"/>
        <v>5.861892077260548E-5</v>
      </c>
      <c r="BC441" s="5">
        <f t="shared" si="604"/>
        <v>1.9986117255554029E-5</v>
      </c>
      <c r="BD441" s="5">
        <f t="shared" si="605"/>
        <v>2.0112355807620098E-3</v>
      </c>
      <c r="BE441" s="5">
        <f t="shared" si="606"/>
        <v>2.2636754902885261E-3</v>
      </c>
      <c r="BF441" s="5">
        <f t="shared" si="607"/>
        <v>1.2739001771715753E-3</v>
      </c>
      <c r="BG441" s="5">
        <f t="shared" si="608"/>
        <v>4.7793118414716655E-4</v>
      </c>
      <c r="BH441" s="5">
        <f t="shared" si="609"/>
        <v>1.3447965990993143E-4</v>
      </c>
      <c r="BI441" s="5">
        <f t="shared" si="610"/>
        <v>3.0271770546651844E-5</v>
      </c>
      <c r="BJ441" s="8">
        <f t="shared" si="611"/>
        <v>0.25107104995050372</v>
      </c>
      <c r="BK441" s="8">
        <f t="shared" si="612"/>
        <v>0.23985084553828095</v>
      </c>
      <c r="BL441" s="8">
        <f t="shared" si="613"/>
        <v>0.45856647048517024</v>
      </c>
      <c r="BM441" s="8">
        <f t="shared" si="614"/>
        <v>0.53565429168326173</v>
      </c>
      <c r="BN441" s="8">
        <f t="shared" si="615"/>
        <v>0.46227074498510584</v>
      </c>
    </row>
    <row r="442" spans="1:66" x14ac:dyDescent="0.25">
      <c r="A442" t="s">
        <v>21</v>
      </c>
      <c r="B442" t="s">
        <v>265</v>
      </c>
      <c r="C442" t="s">
        <v>270</v>
      </c>
      <c r="D442" t="s">
        <v>494</v>
      </c>
      <c r="E442">
        <f>VLOOKUP(A442,home!$A$2:$E$405,3,FALSE)</f>
        <v>1.3612903225806501</v>
      </c>
      <c r="F442">
        <f>VLOOKUP(B442,home!$B$2:$E$405,3,FALSE)</f>
        <v>0.83</v>
      </c>
      <c r="G442">
        <f>VLOOKUP(C442,away!$B$2:$E$405,4,FALSE)</f>
        <v>1.24</v>
      </c>
      <c r="H442">
        <f>VLOOKUP(A442,away!$A$2:$E$405,3,FALSE)</f>
        <v>1.32903225806452</v>
      </c>
      <c r="I442">
        <f>VLOOKUP(C442,away!$B$2:$E$405,3,FALSE)</f>
        <v>1.1000000000000001</v>
      </c>
      <c r="J442">
        <f>VLOOKUP(B442,home!$B$2:$E$405,4,FALSE)</f>
        <v>0.95</v>
      </c>
      <c r="K442" s="3">
        <f t="shared" ref="K442:K483" si="616">E442*F442*G442</f>
        <v>1.4010400000000049</v>
      </c>
      <c r="L442" s="3">
        <f t="shared" ref="L442:L483" si="617">H442*I442*J442</f>
        <v>1.3888387096774235</v>
      </c>
      <c r="M442" s="5">
        <f t="shared" ref="M442:M483" si="618">_xlfn.POISSON.DIST(0,K442,FALSE) * _xlfn.POISSON.DIST(0,L442,FALSE)</f>
        <v>6.1428664165661138E-2</v>
      </c>
      <c r="N442" s="5">
        <f t="shared" ref="N442:N483" si="619">_xlfn.POISSON.DIST(1,K442,FALSE) * _xlfn.POISSON.DIST(0,L442,FALSE)</f>
        <v>8.606401564265817E-2</v>
      </c>
      <c r="O442" s="5">
        <f t="shared" ref="O442:O483" si="620">_xlfn.POISSON.DIST(0,K442,FALSE) * _xlfn.POISSON.DIST(1,L442,FALSE)</f>
        <v>8.5314506677044599E-2</v>
      </c>
      <c r="P442" s="5">
        <f t="shared" ref="P442:P483" si="621">_xlfn.POISSON.DIST(1,K442,FALSE) * _xlfn.POISSON.DIST(1,L442,FALSE)</f>
        <v>0.11952903643480697</v>
      </c>
      <c r="Q442" s="5">
        <f t="shared" ref="Q442:Q483" si="622">_xlfn.POISSON.DIST(2,K442,FALSE) * _xlfn.POISSON.DIST(0,L442,FALSE)</f>
        <v>6.0289564237995127E-2</v>
      </c>
      <c r="R442" s="5">
        <f t="shared" ref="R442:R483" si="623">_xlfn.POISSON.DIST(0,K442,FALSE) * _xlfn.POISSON.DIST(2,L442,FALSE)</f>
        <v>5.9244044685056278E-2</v>
      </c>
      <c r="S442" s="5">
        <f t="shared" ref="S442:S483" si="624">_xlfn.POISSON.DIST(2,K442,FALSE) * _xlfn.POISSON.DIST(2,L442,FALSE)</f>
        <v>5.8145455159596376E-2</v>
      </c>
      <c r="T442" s="5">
        <f t="shared" ref="T442:T483" si="625">_xlfn.POISSON.DIST(2,K442,FALSE) * _xlfn.POISSON.DIST(1,L442,FALSE)</f>
        <v>8.3732480603311302E-2</v>
      </c>
      <c r="U442" s="5">
        <f t="shared" ref="U442:U483" si="626">_xlfn.POISSON.DIST(1,K442,FALSE) * _xlfn.POISSON.DIST(2,L442,FALSE)</f>
        <v>8.3003276365551534E-2</v>
      </c>
      <c r="V442" s="5">
        <f t="shared" ref="V442:V483" si="627">_xlfn.POISSON.DIST(3,K442,FALSE) * _xlfn.POISSON.DIST(3,L442,FALSE)</f>
        <v>1.2571167481079889E-2</v>
      </c>
      <c r="W442" s="5">
        <f t="shared" ref="W442:W483" si="628">_xlfn.POISSON.DIST(3,K442,FALSE) * _xlfn.POISSON.DIST(0,L442,FALSE)</f>
        <v>2.8156030360000327E-2</v>
      </c>
      <c r="X442" s="5">
        <f t="shared" ref="X442:X483" si="629">_xlfn.POISSON.DIST(3,K442,FALSE) * _xlfn.POISSON.DIST(1,L442,FALSE)</f>
        <v>3.9104184874821223E-2</v>
      </c>
      <c r="Y442" s="5">
        <f t="shared" ref="Y442:Y483" si="630">_xlfn.POISSON.DIST(3,K442,FALSE) * _xlfn.POISSON.DIST(2,L442,FALSE)</f>
        <v>2.715470283226706E-2</v>
      </c>
      <c r="Z442" s="5">
        <f t="shared" ref="Z442:Z483" si="631">_xlfn.POISSON.DIST(0,K442,FALSE) * _xlfn.POISSON.DIST(3,L442,FALSE)</f>
        <v>2.7426807525488393E-2</v>
      </c>
      <c r="AA442" s="5">
        <f t="shared" ref="AA442:AA483" si="632">_xlfn.POISSON.DIST(1,K442,FALSE) * _xlfn.POISSON.DIST(3,L442,FALSE)</f>
        <v>3.8426054415510391E-2</v>
      </c>
      <c r="AB442" s="5">
        <f t="shared" ref="AB442:AB483" si="633">_xlfn.POISSON.DIST(2,K442,FALSE) * _xlfn.POISSON.DIST(3,L442,FALSE)</f>
        <v>2.6918219639153442E-2</v>
      </c>
      <c r="AC442" s="5">
        <f t="shared" ref="AC442:AC483" si="634">_xlfn.POISSON.DIST(4,K442,FALSE) * _xlfn.POISSON.DIST(4,L442,FALSE)</f>
        <v>1.5288257081231933E-3</v>
      </c>
      <c r="AD442" s="5">
        <f t="shared" ref="AD442:AD483" si="635">_xlfn.POISSON.DIST(4,K442,FALSE) * _xlfn.POISSON.DIST(0,L442,FALSE)</f>
        <v>9.8619311938937509E-3</v>
      </c>
      <c r="AE442" s="5">
        <f t="shared" ref="AE442:AE483" si="636">_xlfn.POISSON.DIST(4,K442,FALSE) * _xlfn.POISSON.DIST(1,L442,FALSE)</f>
        <v>1.3696631794254932E-2</v>
      </c>
      <c r="AF442" s="5">
        <f t="shared" ref="AF442:AF483" si="637">_xlfn.POISSON.DIST(4,K442,FALSE) * _xlfn.POISSON.DIST(2,L442,FALSE)</f>
        <v>9.5112062140298957E-3</v>
      </c>
      <c r="AG442" s="5">
        <f t="shared" ref="AG442:AG483" si="638">_xlfn.POISSON.DIST(4,K442,FALSE) * _xlfn.POISSON.DIST(3,L442,FALSE)</f>
        <v>4.4031771219230579E-3</v>
      </c>
      <c r="AH442" s="5">
        <f t="shared" ref="AH442:AH483" si="639">_xlfn.POISSON.DIST(0,K442,FALSE) * _xlfn.POISSON.DIST(4,L442,FALSE)</f>
        <v>9.5228529935675911E-3</v>
      </c>
      <c r="AI442" s="5">
        <f t="shared" ref="AI442:AI483" si="640">_xlfn.POISSON.DIST(1,K442,FALSE) * _xlfn.POISSON.DIST(4,L442,FALSE)</f>
        <v>1.3341897958107984E-2</v>
      </c>
      <c r="AJ442" s="5">
        <f t="shared" ref="AJ442:AJ483" si="641">_xlfn.POISSON.DIST(2,K442,FALSE) * _xlfn.POISSON.DIST(4,L442,FALSE)</f>
        <v>9.3462663576138402E-3</v>
      </c>
      <c r="AK442" s="5">
        <f t="shared" ref="AK442:AK483" si="642">_xlfn.POISSON.DIST(3,K442,FALSE) * _xlfn.POISSON.DIST(4,L442,FALSE)</f>
        <v>4.3648310058904466E-3</v>
      </c>
      <c r="AL442" s="5">
        <f t="shared" ref="AL442:AL483" si="643">_xlfn.POISSON.DIST(5,K442,FALSE) * _xlfn.POISSON.DIST(5,L442,FALSE)</f>
        <v>1.1899269909299355E-4</v>
      </c>
      <c r="AM442" s="5">
        <f t="shared" ref="AM442:AM483" si="644">_xlfn.POISSON.DIST(5,K442,FALSE) * _xlfn.POISSON.DIST(0,L442,FALSE)</f>
        <v>2.7633920159785908E-3</v>
      </c>
      <c r="AN442" s="5">
        <f t="shared" ref="AN442:AN483" si="645">_xlfn.POISSON.DIST(5,K442,FALSE) * _xlfn.POISSON.DIST(1,L442,FALSE)</f>
        <v>3.8379058018046001E-3</v>
      </c>
      <c r="AO442" s="5">
        <f t="shared" ref="AO442:AO483" si="646">_xlfn.POISSON.DIST(5,K442,FALSE) * _xlfn.POISSON.DIST(2,L442,FALSE)</f>
        <v>2.665116070820899E-3</v>
      </c>
      <c r="AP442" s="5">
        <f t="shared" ref="AP442:AP483" si="647">_xlfn.POISSON.DIST(5,K442,FALSE) * _xlfn.POISSON.DIST(3,L442,FALSE)</f>
        <v>1.2338054549798209E-3</v>
      </c>
      <c r="AQ442" s="5">
        <f t="shared" ref="AQ442:AQ483" si="648">_xlfn.POISSON.DIST(5,K442,FALSE) * _xlfn.POISSON.DIST(4,L442,FALSE)</f>
        <v>4.2838919402178539E-4</v>
      </c>
      <c r="AR442" s="5">
        <f t="shared" ref="AR442:AR483" si="649">_xlfn.POISSON.DIST(0,K442,FALSE) * _xlfn.POISSON.DIST(5,L442,FALSE)</f>
        <v>2.6451413728068402E-3</v>
      </c>
      <c r="AS442" s="5">
        <f t="shared" ref="AS442:AS483" si="650">_xlfn.POISSON.DIST(1,K442,FALSE) * _xlfn.POISSON.DIST(5,L442,FALSE)</f>
        <v>3.7059488689573082E-3</v>
      </c>
      <c r="AT442" s="5">
        <f t="shared" ref="AT442:AT483" si="651">_xlfn.POISSON.DIST(2,K442,FALSE) * _xlfn.POISSON.DIST(5,L442,FALSE)</f>
        <v>2.5960913016819832E-3</v>
      </c>
      <c r="AU442" s="5">
        <f t="shared" ref="AU442:AU483" si="652">_xlfn.POISSON.DIST(3,K442,FALSE) * _xlfn.POISSON.DIST(5,L442,FALSE)</f>
        <v>1.2124092524361794E-3</v>
      </c>
      <c r="AV442" s="5">
        <f t="shared" ref="AV442:AV483" si="653">_xlfn.POISSON.DIST(4,K442,FALSE) * _xlfn.POISSON.DIST(5,L442,FALSE)</f>
        <v>4.2465846475829778E-4</v>
      </c>
      <c r="AW442" s="5">
        <f t="shared" ref="AW442:AW483" si="654">_xlfn.POISSON.DIST(6,K442,FALSE) * _xlfn.POISSON.DIST(6,L442,FALSE)</f>
        <v>6.4316168186228379E-6</v>
      </c>
      <c r="AX442" s="5">
        <f t="shared" ref="AX442:AX483" si="655">_xlfn.POISSON.DIST(6,K442,FALSE) * _xlfn.POISSON.DIST(0,L442,FALSE)</f>
        <v>6.4527045834444181E-4</v>
      </c>
      <c r="AY442" s="5">
        <f t="shared" ref="AY442:AY483" si="656">_xlfn.POISSON.DIST(6,K442,FALSE) * _xlfn.POISSON.DIST(1,L442,FALSE)</f>
        <v>8.9617659076005431E-4</v>
      </c>
      <c r="AZ442" s="5">
        <f t="shared" ref="AZ442:AZ483" si="657">_xlfn.POISSON.DIST(6,K442,FALSE) * _xlfn.POISSON.DIST(2,L442,FALSE)</f>
        <v>6.223223699771531E-4</v>
      </c>
      <c r="BA442" s="5">
        <f t="shared" ref="BA442:BA483" si="658">_xlfn.POISSON.DIST(6,K442,FALSE) * _xlfn.POISSON.DIST(3,L442,FALSE)</f>
        <v>2.8810179910748854E-4</v>
      </c>
      <c r="BB442" s="5">
        <f t="shared" ref="BB442:BB483" si="659">_xlfn.POISSON.DIST(6,K442,FALSE) * _xlfn.POISSON.DIST(4,L442,FALSE)</f>
        <v>1.000317327320472E-4</v>
      </c>
      <c r="BC442" s="5">
        <f t="shared" ref="BC442:BC483" si="660">_xlfn.POISSON.DIST(6,K442,FALSE) * _xlfn.POISSON.DIST(5,L442,FALSE)</f>
        <v>2.7785588522874659E-5</v>
      </c>
      <c r="BD442" s="5">
        <f t="shared" ref="BD442:BD483" si="661">_xlfn.POISSON.DIST(0,K442,FALSE) * _xlfn.POISSON.DIST(6,L442,FALSE)</f>
        <v>6.1227912185390281E-4</v>
      </c>
      <c r="BE442" s="5">
        <f t="shared" ref="BE442:BE483" si="662">_xlfn.POISSON.DIST(1,K442,FALSE) * _xlfn.POISSON.DIST(6,L442,FALSE)</f>
        <v>8.5782754088219485E-4</v>
      </c>
      <c r="BF442" s="5">
        <f t="shared" ref="BF442:BF483" si="663">_xlfn.POISSON.DIST(2,K442,FALSE) * _xlfn.POISSON.DIST(6,L442,FALSE)</f>
        <v>6.0092534893879744E-4</v>
      </c>
      <c r="BG442" s="5">
        <f t="shared" ref="BG442:BG483" si="664">_xlfn.POISSON.DIST(3,K442,FALSE) * _xlfn.POISSON.DIST(6,L442,FALSE)</f>
        <v>2.8064015029240517E-4</v>
      </c>
      <c r="BH442" s="5">
        <f t="shared" ref="BH442:BH483" si="665">_xlfn.POISSON.DIST(4,K442,FALSE) * _xlfn.POISSON.DIST(6,L442,FALSE)</f>
        <v>9.8297019041418206E-5</v>
      </c>
      <c r="BI442" s="5">
        <f t="shared" ref="BI442:BI483" si="666">_xlfn.POISSON.DIST(5,K442,FALSE) * _xlfn.POISSON.DIST(6,L442,FALSE)</f>
        <v>2.7543611111557815E-5</v>
      </c>
      <c r="BJ442" s="8">
        <f t="shared" ref="BJ442:BJ483" si="667">SUM(N442,Q442,T442,W442,X442,Y442,AD442,AE442,AF442,AG442,AM442,AN442,AO442,AP442,AQ442,AX442,AY442,AZ442,BA442,BB442,BC442)</f>
        <v>0.37548222195220454</v>
      </c>
      <c r="BK442" s="8">
        <f t="shared" ref="BK442:BK483" si="668">SUM(M442,P442,S442,V442,AC442,AL442,AY442)</f>
        <v>0.25421831823912061</v>
      </c>
      <c r="BL442" s="8">
        <f t="shared" ref="BL442:BL483" si="669">SUM(O442,R442,U442,AA442,AB442,AH442,AI442,AJ442,AK442,AR442,AS442,AT442,AU442,AV442,BD442,BE442,BF442,BG442,BH442,BI442)</f>
        <v>0.34254371215025697</v>
      </c>
      <c r="BM442" s="8">
        <f t="shared" ref="BM442:BM483" si="670">SUM(S442:BI442)</f>
        <v>0.52691148304990676</v>
      </c>
      <c r="BN442" s="8">
        <f t="shared" ref="BN442:BN483" si="671">SUM(M442:R442)</f>
        <v>0.47186983184322229</v>
      </c>
    </row>
    <row r="443" spans="1:66" x14ac:dyDescent="0.25">
      <c r="A443" t="s">
        <v>21</v>
      </c>
      <c r="B443" t="s">
        <v>23</v>
      </c>
      <c r="C443" t="s">
        <v>272</v>
      </c>
      <c r="D443" t="s">
        <v>494</v>
      </c>
      <c r="E443">
        <f>VLOOKUP(A443,home!$A$2:$E$405,3,FALSE)</f>
        <v>1.3612903225806501</v>
      </c>
      <c r="F443">
        <f>VLOOKUP(B443,home!$B$2:$E$405,3,FALSE)</f>
        <v>1.65</v>
      </c>
      <c r="G443">
        <f>VLOOKUP(C443,away!$B$2:$E$405,4,FALSE)</f>
        <v>0.44</v>
      </c>
      <c r="H443">
        <f>VLOOKUP(A443,away!$A$2:$E$405,3,FALSE)</f>
        <v>1.32903225806452</v>
      </c>
      <c r="I443">
        <f>VLOOKUP(C443,away!$B$2:$E$405,3,FALSE)</f>
        <v>1.27</v>
      </c>
      <c r="J443">
        <f>VLOOKUP(B443,home!$B$2:$E$405,4,FALSE)</f>
        <v>0.8</v>
      </c>
      <c r="K443" s="3">
        <f t="shared" si="616"/>
        <v>0.98829677419355189</v>
      </c>
      <c r="L443" s="3">
        <f t="shared" si="617"/>
        <v>1.3502967741935523</v>
      </c>
      <c r="M443" s="5">
        <f t="shared" si="618"/>
        <v>9.6463213710476434E-2</v>
      </c>
      <c r="N443" s="5">
        <f t="shared" si="619"/>
        <v>9.5334282938407053E-2</v>
      </c>
      <c r="O443" s="5">
        <f t="shared" si="620"/>
        <v>0.13025396630159958</v>
      </c>
      <c r="P443" s="5">
        <f t="shared" si="621"/>
        <v>0.12872957472178645</v>
      </c>
      <c r="Q443" s="5">
        <f t="shared" si="622"/>
        <v>4.7109282149041531E-2</v>
      </c>
      <c r="R443" s="5">
        <f t="shared" si="623"/>
        <v>8.7940755261482803E-2</v>
      </c>
      <c r="S443" s="5">
        <f t="shared" si="624"/>
        <v>4.2947209538832395E-2</v>
      </c>
      <c r="T443" s="5">
        <f t="shared" si="625"/>
        <v>6.3611511720424674E-2</v>
      </c>
      <c r="U443" s="5">
        <f t="shared" si="626"/>
        <v>8.6911564745068073E-2</v>
      </c>
      <c r="V443" s="5">
        <f t="shared" si="627"/>
        <v>6.3680879036837933E-3</v>
      </c>
      <c r="W443" s="5">
        <f t="shared" si="628"/>
        <v>1.5519317194157209E-2</v>
      </c>
      <c r="X443" s="5">
        <f t="shared" si="629"/>
        <v>2.0955683944957008E-2</v>
      </c>
      <c r="Y443" s="5">
        <f t="shared" si="630"/>
        <v>1.4148196215947534E-2</v>
      </c>
      <c r="Z443" s="5">
        <f t="shared" si="631"/>
        <v>3.9582039383241632E-2</v>
      </c>
      <c r="AA443" s="5">
        <f t="shared" si="632"/>
        <v>3.9118801838459824E-2</v>
      </c>
      <c r="AB443" s="5">
        <f t="shared" si="633"/>
        <v>1.9330492833633316E-2</v>
      </c>
      <c r="AC443" s="5">
        <f t="shared" si="634"/>
        <v>5.3113592224686651E-4</v>
      </c>
      <c r="AD443" s="5">
        <f t="shared" si="635"/>
        <v>3.8344227801680227E-3</v>
      </c>
      <c r="AE443" s="5">
        <f t="shared" si="636"/>
        <v>5.1776087109551535E-3</v>
      </c>
      <c r="AF443" s="5">
        <f t="shared" si="637"/>
        <v>3.495654170219591E-3</v>
      </c>
      <c r="AG443" s="5">
        <f t="shared" si="638"/>
        <v>1.5733901832479175E-3</v>
      </c>
      <c r="AH443" s="5">
        <f t="shared" si="639"/>
        <v>1.3361875023798335E-2</v>
      </c>
      <c r="AI443" s="5">
        <f t="shared" si="640"/>
        <v>1.3205497983197282E-2</v>
      </c>
      <c r="AJ443" s="5">
        <f t="shared" si="641"/>
        <v>6.5254755292066639E-3</v>
      </c>
      <c r="AK443" s="5">
        <f t="shared" si="642"/>
        <v>2.1497021385313026E-3</v>
      </c>
      <c r="AL443" s="5">
        <f t="shared" si="643"/>
        <v>2.8351906912625388E-5</v>
      </c>
      <c r="AM443" s="5">
        <f t="shared" si="644"/>
        <v>7.5790953290686585E-4</v>
      </c>
      <c r="AN443" s="5">
        <f t="shared" si="645"/>
        <v>1.023402797414683E-3</v>
      </c>
      <c r="AO443" s="5">
        <f t="shared" si="646"/>
        <v>6.9094874802485206E-4</v>
      </c>
      <c r="AP443" s="5">
        <f t="shared" si="647"/>
        <v>3.1099528853034377E-4</v>
      </c>
      <c r="AQ443" s="5">
        <f t="shared" si="648"/>
        <v>1.0498398372297911E-4</v>
      </c>
      <c r="AR443" s="5">
        <f t="shared" si="649"/>
        <v>3.6084993483624533E-3</v>
      </c>
      <c r="AS443" s="5">
        <f t="shared" si="650"/>
        <v>3.5662682656661462E-3</v>
      </c>
      <c r="AT443" s="5">
        <f t="shared" si="651"/>
        <v>1.7622657114333426E-3</v>
      </c>
      <c r="AU443" s="5">
        <f t="shared" si="652"/>
        <v>5.8054717262715915E-4</v>
      </c>
      <c r="AV443" s="5">
        <f t="shared" si="653"/>
        <v>1.4343822449365209E-4</v>
      </c>
      <c r="AW443" s="5">
        <f t="shared" si="654"/>
        <v>1.0509846704557701E-6</v>
      </c>
      <c r="AX443" s="5">
        <f t="shared" si="655"/>
        <v>1.2483992441706616E-4</v>
      </c>
      <c r="AY443" s="5">
        <f t="shared" si="656"/>
        <v>1.685709472309313E-4</v>
      </c>
      <c r="AZ443" s="5">
        <f t="shared" si="657"/>
        <v>1.1381040313433904E-4</v>
      </c>
      <c r="BA443" s="5">
        <f t="shared" si="658"/>
        <v>5.1225940073988595E-5</v>
      </c>
      <c r="BB443" s="5">
        <f t="shared" si="659"/>
        <v>1.7292555409234761E-5</v>
      </c>
      <c r="BC443" s="5">
        <f t="shared" si="660"/>
        <v>4.6700163573305878E-6</v>
      </c>
      <c r="BD443" s="5">
        <f t="shared" si="661"/>
        <v>8.1209083829556004E-4</v>
      </c>
      <c r="BE443" s="5">
        <f t="shared" si="662"/>
        <v>8.0258675583963924E-4</v>
      </c>
      <c r="BF443" s="5">
        <f t="shared" si="663"/>
        <v>3.9659695090339165E-4</v>
      </c>
      <c r="BG443" s="5">
        <f t="shared" si="664"/>
        <v>1.3065182907760683E-4</v>
      </c>
      <c r="BH443" s="5">
        <f t="shared" si="665"/>
        <v>3.2280695304971526E-5</v>
      </c>
      <c r="BI443" s="5">
        <f t="shared" si="666"/>
        <v>6.3805814077256611E-6</v>
      </c>
      <c r="BJ443" s="8">
        <f t="shared" si="667"/>
        <v>0.27412800014474842</v>
      </c>
      <c r="BK443" s="8">
        <f t="shared" si="668"/>
        <v>0.27523614465116952</v>
      </c>
      <c r="BL443" s="8">
        <f t="shared" si="669"/>
        <v>0.41063973802838888</v>
      </c>
      <c r="BM443" s="8">
        <f t="shared" si="670"/>
        <v>0.41358732716219404</v>
      </c>
      <c r="BN443" s="8">
        <f t="shared" si="671"/>
        <v>0.58583107508279386</v>
      </c>
    </row>
    <row r="444" spans="1:66" x14ac:dyDescent="0.25">
      <c r="A444" t="s">
        <v>21</v>
      </c>
      <c r="B444" t="s">
        <v>153</v>
      </c>
      <c r="C444" t="s">
        <v>266</v>
      </c>
      <c r="D444" t="s">
        <v>494</v>
      </c>
      <c r="E444">
        <f>VLOOKUP(A444,home!$A$2:$E$405,3,FALSE)</f>
        <v>1.3612903225806501</v>
      </c>
      <c r="F444">
        <f>VLOOKUP(B444,home!$B$2:$E$405,3,FALSE)</f>
        <v>1.61</v>
      </c>
      <c r="G444">
        <f>VLOOKUP(C444,away!$B$2:$E$405,4,FALSE)</f>
        <v>1.1299999999999999</v>
      </c>
      <c r="H444">
        <f>VLOOKUP(A444,away!$A$2:$E$405,3,FALSE)</f>
        <v>1.32903225806452</v>
      </c>
      <c r="I444">
        <f>VLOOKUP(C444,away!$B$2:$E$405,3,FALSE)</f>
        <v>0.78</v>
      </c>
      <c r="J444">
        <f>VLOOKUP(B444,home!$B$2:$E$405,4,FALSE)</f>
        <v>0.52</v>
      </c>
      <c r="K444" s="3">
        <f t="shared" si="616"/>
        <v>2.4765954838709767</v>
      </c>
      <c r="L444" s="3">
        <f t="shared" si="617"/>
        <v>0.53905548387096935</v>
      </c>
      <c r="M444" s="5">
        <f t="shared" si="618"/>
        <v>4.9013918619790472E-2</v>
      </c>
      <c r="N444" s="5">
        <f t="shared" si="619"/>
        <v>0.12138764950059266</v>
      </c>
      <c r="O444" s="5">
        <f t="shared" si="620"/>
        <v>2.6421221618003466E-2</v>
      </c>
      <c r="P444" s="5">
        <f t="shared" si="621"/>
        <v>6.5434678137501603E-2</v>
      </c>
      <c r="Q444" s="5">
        <f t="shared" si="622"/>
        <v>0.15031405227544042</v>
      </c>
      <c r="R444" s="5">
        <f t="shared" si="623"/>
        <v>7.1212522018774859E-3</v>
      </c>
      <c r="S444" s="5">
        <f t="shared" si="624"/>
        <v>2.1839189884878939E-2</v>
      </c>
      <c r="T444" s="5">
        <f t="shared" si="625"/>
        <v>8.1027614181943708E-2</v>
      </c>
      <c r="U444" s="5">
        <f t="shared" si="626"/>
        <v>1.7636461042676028E-2</v>
      </c>
      <c r="V444" s="5">
        <f t="shared" si="627"/>
        <v>3.2395341322128657E-3</v>
      </c>
      <c r="W444" s="5">
        <f t="shared" si="628"/>
        <v>0.12408903434256723</v>
      </c>
      <c r="X444" s="5">
        <f t="shared" si="629"/>
        <v>6.6890874450613896E-2</v>
      </c>
      <c r="Y444" s="5">
        <f t="shared" si="630"/>
        <v>1.8028946346763965E-2</v>
      </c>
      <c r="Z444" s="5">
        <f t="shared" si="631"/>
        <v>1.279583350483425E-3</v>
      </c>
      <c r="AA444" s="5">
        <f t="shared" si="632"/>
        <v>3.1690103470437435E-3</v>
      </c>
      <c r="AB444" s="5">
        <f t="shared" si="633"/>
        <v>3.9241783569144671E-3</v>
      </c>
      <c r="AC444" s="5">
        <f t="shared" si="634"/>
        <v>2.703031598293905E-4</v>
      </c>
      <c r="AD444" s="5">
        <f t="shared" si="635"/>
        <v>7.6829585512678142E-2</v>
      </c>
      <c r="AE444" s="5">
        <f t="shared" si="636"/>
        <v>4.1415409394142726E-2</v>
      </c>
      <c r="AF444" s="5">
        <f t="shared" si="637"/>
        <v>1.1162601775336947E-2</v>
      </c>
      <c r="AG444" s="5">
        <f t="shared" si="638"/>
        <v>2.005753900421067E-3</v>
      </c>
      <c r="AH444" s="5">
        <f t="shared" si="639"/>
        <v>1.7244160553701965E-4</v>
      </c>
      <c r="AI444" s="5">
        <f t="shared" si="640"/>
        <v>4.2706810150444326E-4</v>
      </c>
      <c r="AJ444" s="5">
        <f t="shared" si="641"/>
        <v>5.2883746574562815E-4</v>
      </c>
      <c r="AK444" s="5">
        <f t="shared" si="642"/>
        <v>4.3657215978913167E-4</v>
      </c>
      <c r="AL444" s="5">
        <f t="shared" si="643"/>
        <v>1.4434430676876529E-5</v>
      </c>
      <c r="AM444" s="5">
        <f t="shared" si="644"/>
        <v>3.8055160901675558E-2</v>
      </c>
      <c r="AN444" s="5">
        <f t="shared" si="645"/>
        <v>2.0513843173640307E-2</v>
      </c>
      <c r="AO444" s="5">
        <f t="shared" si="646"/>
        <v>5.5290498290099287E-3</v>
      </c>
      <c r="AP444" s="5">
        <f t="shared" si="647"/>
        <v>9.9348821030788271E-4</v>
      </c>
      <c r="AQ444" s="5">
        <f t="shared" si="648"/>
        <v>1.3388631698190473E-4</v>
      </c>
      <c r="AR444" s="5">
        <f t="shared" si="649"/>
        <v>1.8591118622448997E-5</v>
      </c>
      <c r="AS444" s="5">
        <f t="shared" si="650"/>
        <v>4.6042680420466793E-5</v>
      </c>
      <c r="AT444" s="5">
        <f t="shared" si="651"/>
        <v>5.7014547197321363E-5</v>
      </c>
      <c r="AU444" s="5">
        <f t="shared" si="652"/>
        <v>4.7067323367944911E-5</v>
      </c>
      <c r="AV444" s="5">
        <f t="shared" si="653"/>
        <v>2.9141680122736817E-5</v>
      </c>
      <c r="AW444" s="5">
        <f t="shared" si="654"/>
        <v>5.3528577643324438E-7</v>
      </c>
      <c r="AX444" s="5">
        <f t="shared" si="655"/>
        <v>1.5707873271178827E-2</v>
      </c>
      <c r="AY444" s="5">
        <f t="shared" si="656"/>
        <v>8.4674152267791673E-3</v>
      </c>
      <c r="AZ444" s="5">
        <f t="shared" si="657"/>
        <v>2.2822033061039287E-3</v>
      </c>
      <c r="BA444" s="5">
        <f t="shared" si="658"/>
        <v>4.1007806915459321E-4</v>
      </c>
      <c r="BB444" s="5">
        <f t="shared" si="659"/>
        <v>5.5263707998250504E-5</v>
      </c>
      <c r="BC444" s="5">
        <f t="shared" si="660"/>
        <v>5.9580409711001778E-6</v>
      </c>
      <c r="BD444" s="5">
        <f t="shared" si="661"/>
        <v>1.6702740741211387E-6</v>
      </c>
      <c r="BE444" s="5">
        <f t="shared" si="662"/>
        <v>4.1365932287951885E-6</v>
      </c>
      <c r="BF444" s="5">
        <f t="shared" si="663"/>
        <v>5.1223340545227143E-6</v>
      </c>
      <c r="BG444" s="5">
        <f t="shared" si="664"/>
        <v>4.2286497954364879E-6</v>
      </c>
      <c r="BH444" s="5">
        <f t="shared" si="665"/>
        <v>2.6181637465624843E-6</v>
      </c>
      <c r="BI444" s="5">
        <f t="shared" si="666"/>
        <v>1.2968265021542735E-6</v>
      </c>
      <c r="BJ444" s="8">
        <f t="shared" si="667"/>
        <v>0.78530574173430223</v>
      </c>
      <c r="BK444" s="8">
        <f t="shared" si="668"/>
        <v>0.14827947359166929</v>
      </c>
      <c r="BL444" s="8">
        <f t="shared" si="669"/>
        <v>6.0053973090223929E-2</v>
      </c>
      <c r="BM444" s="8">
        <f t="shared" si="670"/>
        <v>0.56675911947247026</v>
      </c>
      <c r="BN444" s="8">
        <f t="shared" si="671"/>
        <v>0.41969277235320612</v>
      </c>
    </row>
    <row r="445" spans="1:66" x14ac:dyDescent="0.25">
      <c r="A445" t="s">
        <v>175</v>
      </c>
      <c r="B445" t="s">
        <v>179</v>
      </c>
      <c r="C445" t="s">
        <v>177</v>
      </c>
      <c r="D445" t="s">
        <v>494</v>
      </c>
      <c r="E445">
        <f>VLOOKUP(A445,home!$A$2:$E$405,3,FALSE)</f>
        <v>1.2091836734693899</v>
      </c>
      <c r="F445">
        <f>VLOOKUP(B445,home!$B$2:$E$405,3,FALSE)</f>
        <v>0.89</v>
      </c>
      <c r="G445">
        <f>VLOOKUP(C445,away!$B$2:$E$405,4,FALSE)</f>
        <v>1.06</v>
      </c>
      <c r="H445">
        <f>VLOOKUP(A445,away!$A$2:$E$405,3,FALSE)</f>
        <v>1.06632653061225</v>
      </c>
      <c r="I445">
        <f>VLOOKUP(C445,away!$B$2:$E$405,3,FALSE)</f>
        <v>0.18</v>
      </c>
      <c r="J445">
        <f>VLOOKUP(B445,home!$B$2:$E$405,4,FALSE)</f>
        <v>1.54</v>
      </c>
      <c r="K445" s="3">
        <f t="shared" si="616"/>
        <v>1.1407438775510226</v>
      </c>
      <c r="L445" s="3">
        <f t="shared" si="617"/>
        <v>0.29558571428571567</v>
      </c>
      <c r="M445" s="5">
        <f t="shared" si="618"/>
        <v>0.23779897814913248</v>
      </c>
      <c r="N445" s="5">
        <f t="shared" si="619"/>
        <v>0.27126772841151225</v>
      </c>
      <c r="O445" s="5">
        <f t="shared" si="620"/>
        <v>7.0289980812624622E-2</v>
      </c>
      <c r="P445" s="5">
        <f t="shared" si="621"/>
        <v>8.0182865265180384E-2</v>
      </c>
      <c r="Q445" s="5">
        <f t="shared" si="622"/>
        <v>0.15472350018130313</v>
      </c>
      <c r="R445" s="5">
        <f t="shared" si="623"/>
        <v>1.038835709281445E-2</v>
      </c>
      <c r="S445" s="5">
        <f t="shared" si="624"/>
        <v>6.7591668519513433E-3</v>
      </c>
      <c r="T445" s="5">
        <f t="shared" si="625"/>
        <v>4.5734056317876547E-2</v>
      </c>
      <c r="U445" s="5">
        <f t="shared" si="626"/>
        <v>1.1850454751441822E-2</v>
      </c>
      <c r="V445" s="5">
        <f t="shared" si="627"/>
        <v>2.5323413414753994E-4</v>
      </c>
      <c r="W445" s="5">
        <f t="shared" si="628"/>
        <v>5.8833295181695354E-2</v>
      </c>
      <c r="X445" s="5">
        <f t="shared" si="629"/>
        <v>1.7390281580063779E-2</v>
      </c>
      <c r="Y445" s="5">
        <f t="shared" si="630"/>
        <v>2.570159401236438E-3</v>
      </c>
      <c r="Z445" s="5">
        <f t="shared" si="631"/>
        <v>1.0235499838448798E-3</v>
      </c>
      <c r="AA445" s="5">
        <f t="shared" si="632"/>
        <v>1.1676083774384948E-3</v>
      </c>
      <c r="AB445" s="5">
        <f t="shared" si="633"/>
        <v>6.659710539701233E-4</v>
      </c>
      <c r="AC445" s="5">
        <f t="shared" si="634"/>
        <v>5.3367130235739449E-6</v>
      </c>
      <c r="AD445" s="5">
        <f t="shared" si="635"/>
        <v>1.6778430318667766E-2</v>
      </c>
      <c r="AE445" s="5">
        <f t="shared" si="636"/>
        <v>4.9594643103365206E-3</v>
      </c>
      <c r="AF445" s="5">
        <f t="shared" si="637"/>
        <v>7.3297340032266731E-4</v>
      </c>
      <c r="AG445" s="5">
        <f t="shared" si="638"/>
        <v>7.2218822028935148E-5</v>
      </c>
      <c r="AH445" s="5">
        <f t="shared" si="639"/>
        <v>7.563668827048041E-5</v>
      </c>
      <c r="AI445" s="5">
        <f t="shared" si="640"/>
        <v>8.6282089062785763E-5</v>
      </c>
      <c r="AJ445" s="5">
        <f t="shared" si="641"/>
        <v>4.921288242034246E-5</v>
      </c>
      <c r="AK445" s="5">
        <f t="shared" si="642"/>
        <v>1.8713098105881338E-5</v>
      </c>
      <c r="AL445" s="5">
        <f t="shared" si="643"/>
        <v>7.197893694224426E-8</v>
      </c>
      <c r="AM445" s="5">
        <f t="shared" si="644"/>
        <v>3.8279783321873411E-3</v>
      </c>
      <c r="AN445" s="5">
        <f t="shared" si="645"/>
        <v>1.131495709589838E-3</v>
      </c>
      <c r="AO445" s="5">
        <f t="shared" si="646"/>
        <v>1.6722698376516747E-4</v>
      </c>
      <c r="AP445" s="5">
        <f t="shared" si="647"/>
        <v>1.6476635814690935E-5</v>
      </c>
      <c r="AQ445" s="5">
        <f t="shared" si="648"/>
        <v>1.2175645415777565E-6</v>
      </c>
      <c r="AR445" s="5">
        <f t="shared" si="649"/>
        <v>4.4714249057271948E-6</v>
      </c>
      <c r="AS445" s="5">
        <f t="shared" si="650"/>
        <v>5.1007505851374558E-6</v>
      </c>
      <c r="AT445" s="5">
        <f t="shared" si="651"/>
        <v>2.9093250004551751E-6</v>
      </c>
      <c r="AU445" s="5">
        <f t="shared" si="652"/>
        <v>1.1062648940251224E-6</v>
      </c>
      <c r="AV445" s="5">
        <f t="shared" si="653"/>
        <v>3.1549122620219733E-7</v>
      </c>
      <c r="AW445" s="5">
        <f t="shared" si="654"/>
        <v>6.7417790434361648E-10</v>
      </c>
      <c r="AX445" s="5">
        <f t="shared" si="655"/>
        <v>7.2779047430678067E-4</v>
      </c>
      <c r="AY445" s="5">
        <f t="shared" si="656"/>
        <v>2.1512446719830958E-4</v>
      </c>
      <c r="AZ445" s="5">
        <f t="shared" si="657"/>
        <v>3.1793859648573177E-5</v>
      </c>
      <c r="BA445" s="5">
        <f t="shared" si="658"/>
        <v>3.1326035713744316E-6</v>
      </c>
      <c r="BB445" s="5">
        <f t="shared" si="659"/>
        <v>2.3148821605467386E-7</v>
      </c>
      <c r="BC445" s="5">
        <f t="shared" si="660"/>
        <v>1.3684921938249377E-8</v>
      </c>
      <c r="BD445" s="5">
        <f t="shared" si="661"/>
        <v>2.202815541057184E-7</v>
      </c>
      <c r="BE445" s="5">
        <f t="shared" si="662"/>
        <v>2.5128483418352258E-7</v>
      </c>
      <c r="BF445" s="5">
        <f t="shared" si="663"/>
        <v>1.4332581805813867E-7</v>
      </c>
      <c r="BG445" s="5">
        <f t="shared" si="664"/>
        <v>5.4499349814937829E-8</v>
      </c>
      <c r="BH445" s="5">
        <f t="shared" si="665"/>
        <v>1.5542449907975451E-8</v>
      </c>
      <c r="BI445" s="5">
        <f t="shared" si="666"/>
        <v>3.5459909149332892E-9</v>
      </c>
      <c r="BJ445" s="8">
        <f t="shared" si="667"/>
        <v>0.57918458972880471</v>
      </c>
      <c r="BK445" s="8">
        <f t="shared" si="668"/>
        <v>0.32521477755957046</v>
      </c>
      <c r="BL445" s="8">
        <f t="shared" si="669"/>
        <v>9.4606808582757551E-2</v>
      </c>
      <c r="BM445" s="8">
        <f t="shared" si="670"/>
        <v>0.17516319214939041</v>
      </c>
      <c r="BN445" s="8">
        <f t="shared" si="671"/>
        <v>0.82465140991256725</v>
      </c>
    </row>
    <row r="446" spans="1:66" x14ac:dyDescent="0.25">
      <c r="A446" t="s">
        <v>175</v>
      </c>
      <c r="B446" t="s">
        <v>282</v>
      </c>
      <c r="C446" t="s">
        <v>278</v>
      </c>
      <c r="D446" t="s">
        <v>494</v>
      </c>
      <c r="E446">
        <f>VLOOKUP(A446,home!$A$2:$E$405,3,FALSE)</f>
        <v>1.2091836734693899</v>
      </c>
      <c r="F446">
        <f>VLOOKUP(B446,home!$B$2:$E$405,3,FALSE)</f>
        <v>1.06</v>
      </c>
      <c r="G446">
        <f>VLOOKUP(C446,away!$B$2:$E$405,4,FALSE)</f>
        <v>1.1200000000000001</v>
      </c>
      <c r="H446">
        <f>VLOOKUP(A446,away!$A$2:$E$405,3,FALSE)</f>
        <v>1.06632653061225</v>
      </c>
      <c r="I446">
        <f>VLOOKUP(C446,away!$B$2:$E$405,3,FALSE)</f>
        <v>0.59</v>
      </c>
      <c r="J446">
        <f>VLOOKUP(B446,home!$B$2:$E$405,4,FALSE)</f>
        <v>0.47</v>
      </c>
      <c r="K446" s="3">
        <f t="shared" si="616"/>
        <v>1.4355428571428599</v>
      </c>
      <c r="L446" s="3">
        <f t="shared" si="617"/>
        <v>0.29569234693877688</v>
      </c>
      <c r="M446" s="5">
        <f t="shared" si="618"/>
        <v>0.17706556273139867</v>
      </c>
      <c r="N446" s="5">
        <f t="shared" si="619"/>
        <v>0.25418520382504034</v>
      </c>
      <c r="O446" s="5">
        <f t="shared" si="620"/>
        <v>5.2356931806082509E-2</v>
      </c>
      <c r="P446" s="5">
        <f t="shared" si="621"/>
        <v>7.5160619476137558E-2</v>
      </c>
      <c r="Q446" s="5">
        <f t="shared" si="622"/>
        <v>0.18244687687121933</v>
      </c>
      <c r="R446" s="5">
        <f t="shared" si="623"/>
        <v>7.7407720221270146E-3</v>
      </c>
      <c r="S446" s="5">
        <f t="shared" si="624"/>
        <v>7.97602683561658E-3</v>
      </c>
      <c r="T446" s="5">
        <f t="shared" si="625"/>
        <v>5.39481452137009E-2</v>
      </c>
      <c r="U446" s="5">
        <f t="shared" si="626"/>
        <v>1.1112209985135728E-2</v>
      </c>
      <c r="V446" s="5">
        <f t="shared" si="627"/>
        <v>3.7618402075082153E-4</v>
      </c>
      <c r="W446" s="5">
        <f t="shared" si="628"/>
        <v>8.7303436966833917E-2</v>
      </c>
      <c r="X446" s="5">
        <f t="shared" si="629"/>
        <v>2.5814958172544696E-2</v>
      </c>
      <c r="Y446" s="5">
        <f t="shared" si="630"/>
        <v>3.8166427840830497E-3</v>
      </c>
      <c r="Z446" s="5">
        <f t="shared" si="631"/>
        <v>7.6296234878025289E-4</v>
      </c>
      <c r="AA446" s="5">
        <f t="shared" si="632"/>
        <v>1.0952651500604315E-3</v>
      </c>
      <c r="AB446" s="5">
        <f t="shared" si="633"/>
        <v>7.8615003142337757E-4</v>
      </c>
      <c r="AC446" s="5">
        <f t="shared" si="634"/>
        <v>9.9801394185930738E-6</v>
      </c>
      <c r="AD446" s="5">
        <f t="shared" si="635"/>
        <v>3.1331956335440107E-2</v>
      </c>
      <c r="AE446" s="5">
        <f t="shared" si="636"/>
        <v>9.2646197030095655E-3</v>
      </c>
      <c r="AF446" s="5">
        <f t="shared" si="637"/>
        <v>1.3697385717390659E-3</v>
      </c>
      <c r="AG446" s="5">
        <f t="shared" si="638"/>
        <v>1.3500707099003089E-4</v>
      </c>
      <c r="AH446" s="5">
        <f t="shared" si="639"/>
        <v>5.6400531884188665E-5</v>
      </c>
      <c r="AI446" s="5">
        <f t="shared" si="640"/>
        <v>8.0965380685405164E-5</v>
      </c>
      <c r="AJ446" s="5">
        <f t="shared" si="641"/>
        <v>5.8114636959392931E-5</v>
      </c>
      <c r="AK446" s="5">
        <f t="shared" si="642"/>
        <v>2.7808683994168988E-5</v>
      </c>
      <c r="AL446" s="5">
        <f t="shared" si="643"/>
        <v>1.6945439860546269E-7</v>
      </c>
      <c r="AM446" s="5">
        <f t="shared" si="644"/>
        <v>8.9956732235306012E-3</v>
      </c>
      <c r="AN446" s="5">
        <f t="shared" si="645"/>
        <v>2.659951727760076E-3</v>
      </c>
      <c r="AO446" s="5">
        <f t="shared" si="646"/>
        <v>3.9326368456261567E-4</v>
      </c>
      <c r="AP446" s="5">
        <f t="shared" si="647"/>
        <v>3.8761687284703559E-5</v>
      </c>
      <c r="AQ446" s="5">
        <f t="shared" si="648"/>
        <v>2.8653835711302351E-6</v>
      </c>
      <c r="AR446" s="5">
        <f t="shared" si="649"/>
        <v>3.3354411282862141E-6</v>
      </c>
      <c r="AS446" s="5">
        <f t="shared" si="650"/>
        <v>4.7881686871317964E-6</v>
      </c>
      <c r="AT446" s="5">
        <f t="shared" si="651"/>
        <v>3.4368106788035779E-6</v>
      </c>
      <c r="AU446" s="5">
        <f t="shared" si="652"/>
        <v>1.6445630071029266E-6</v>
      </c>
      <c r="AV446" s="5">
        <f t="shared" si="653"/>
        <v>5.9021016949199752E-7</v>
      </c>
      <c r="AW446" s="5">
        <f t="shared" si="654"/>
        <v>1.998051107246161E-9</v>
      </c>
      <c r="AX446" s="5">
        <f t="shared" si="655"/>
        <v>2.1522790735384375E-3</v>
      </c>
      <c r="AY446" s="5">
        <f t="shared" si="656"/>
        <v>6.36412450521797E-4</v>
      </c>
      <c r="AZ446" s="5">
        <f t="shared" si="657"/>
        <v>9.4091145557924171E-5</v>
      </c>
      <c r="BA446" s="5">
        <f t="shared" si="658"/>
        <v>9.2740105520602238E-6</v>
      </c>
      <c r="BB446" s="5">
        <f t="shared" si="659"/>
        <v>6.8556348641841739E-7</v>
      </c>
      <c r="BC446" s="5">
        <f t="shared" si="660"/>
        <v>4.0543175254918451E-8</v>
      </c>
      <c r="BD446" s="5">
        <f t="shared" si="661"/>
        <v>1.6437740254984524E-7</v>
      </c>
      <c r="BE446" s="5">
        <f t="shared" si="662"/>
        <v>2.3597080610612688E-7</v>
      </c>
      <c r="BF446" s="5">
        <f t="shared" si="663"/>
        <v>1.693731025999466E-7</v>
      </c>
      <c r="BG446" s="5">
        <f t="shared" si="664"/>
        <v>8.1047449209826034E-8</v>
      </c>
      <c r="BH446" s="5">
        <f t="shared" si="665"/>
        <v>2.9086771700703639E-8</v>
      </c>
      <c r="BI446" s="5">
        <f t="shared" si="666"/>
        <v>8.3510614704580348E-9</v>
      </c>
      <c r="BJ446" s="8">
        <f t="shared" si="667"/>
        <v>0.66459988400814174</v>
      </c>
      <c r="BK446" s="8">
        <f t="shared" si="668"/>
        <v>0.26122495510824273</v>
      </c>
      <c r="BL446" s="8">
        <f t="shared" si="669"/>
        <v>7.3329101628616639E-2</v>
      </c>
      <c r="BM446" s="8">
        <f t="shared" si="670"/>
        <v>0.25032452590930537</v>
      </c>
      <c r="BN446" s="8">
        <f t="shared" si="671"/>
        <v>0.74895596673200537</v>
      </c>
    </row>
    <row r="447" spans="1:66" x14ac:dyDescent="0.25">
      <c r="A447" t="s">
        <v>175</v>
      </c>
      <c r="B447" t="s">
        <v>176</v>
      </c>
      <c r="C447" t="s">
        <v>277</v>
      </c>
      <c r="D447" t="s">
        <v>494</v>
      </c>
      <c r="E447">
        <f>VLOOKUP(A447,home!$A$2:$E$405,3,FALSE)</f>
        <v>1.2091836734693899</v>
      </c>
      <c r="F447">
        <f>VLOOKUP(B447,home!$B$2:$E$405,3,FALSE)</f>
        <v>0.89</v>
      </c>
      <c r="G447">
        <f>VLOOKUP(C447,away!$B$2:$E$405,4,FALSE)</f>
        <v>0.89</v>
      </c>
      <c r="H447">
        <f>VLOOKUP(A447,away!$A$2:$E$405,3,FALSE)</f>
        <v>1.06632653061225</v>
      </c>
      <c r="I447">
        <f>VLOOKUP(C447,away!$B$2:$E$405,3,FALSE)</f>
        <v>0.89</v>
      </c>
      <c r="J447">
        <f>VLOOKUP(B447,home!$B$2:$E$405,4,FALSE)</f>
        <v>0.8</v>
      </c>
      <c r="K447" s="3">
        <f t="shared" si="616"/>
        <v>0.95779438775510384</v>
      </c>
      <c r="L447" s="3">
        <f t="shared" si="617"/>
        <v>0.75922448979592205</v>
      </c>
      <c r="M447" s="5">
        <f t="shared" si="618"/>
        <v>0.17960076250473558</v>
      </c>
      <c r="N447" s="5">
        <f t="shared" si="619"/>
        <v>0.17202060236357303</v>
      </c>
      <c r="O447" s="5">
        <f t="shared" si="620"/>
        <v>0.13635729727961643</v>
      </c>
      <c r="P447" s="5">
        <f t="shared" si="621"/>
        <v>0.13060225406387091</v>
      </c>
      <c r="Q447" s="5">
        <f t="shared" si="622"/>
        <v>8.2380183761041267E-2</v>
      </c>
      <c r="R447" s="5">
        <f t="shared" si="623"/>
        <v>5.1762899728533818E-2</v>
      </c>
      <c r="S447" s="5">
        <f t="shared" si="624"/>
        <v>2.3742867971000586E-2</v>
      </c>
      <c r="T447" s="5">
        <f t="shared" si="625"/>
        <v>6.2545052985270855E-2</v>
      </c>
      <c r="U447" s="5">
        <f t="shared" si="626"/>
        <v>4.9578214853919882E-2</v>
      </c>
      <c r="V447" s="5">
        <f t="shared" si="627"/>
        <v>1.9183734904935183E-3</v>
      </c>
      <c r="W447" s="5">
        <f t="shared" si="628"/>
        <v>2.6301092556186494E-2</v>
      </c>
      <c r="X447" s="5">
        <f t="shared" si="629"/>
        <v>1.9968433577046016E-2</v>
      </c>
      <c r="Y447" s="5">
        <f t="shared" si="630"/>
        <v>7.5802618972782582E-3</v>
      </c>
      <c r="Z447" s="5">
        <f t="shared" si="631"/>
        <v>1.3099887045584523E-2</v>
      </c>
      <c r="AA447" s="5">
        <f t="shared" si="632"/>
        <v>1.2546998292486644E-2</v>
      </c>
      <c r="AB447" s="5">
        <f t="shared" si="633"/>
        <v>6.0087222738582878E-3</v>
      </c>
      <c r="AC447" s="5">
        <f t="shared" si="634"/>
        <v>8.7187791723679025E-5</v>
      </c>
      <c r="AD447" s="5">
        <f t="shared" si="635"/>
        <v>6.2977597105357396E-3</v>
      </c>
      <c r="AE447" s="5">
        <f t="shared" si="636"/>
        <v>4.7814134030888106E-3</v>
      </c>
      <c r="AF447" s="5">
        <f t="shared" si="637"/>
        <v>1.8150830757317426E-3</v>
      </c>
      <c r="AG447" s="5">
        <f t="shared" si="638"/>
        <v>4.5935184070321515E-4</v>
      </c>
      <c r="AH447" s="5">
        <f t="shared" si="639"/>
        <v>2.4864387646420291E-3</v>
      </c>
      <c r="AI447" s="5">
        <f t="shared" si="640"/>
        <v>2.3814970942708687E-3</v>
      </c>
      <c r="AJ447" s="5">
        <f t="shared" si="641"/>
        <v>1.1404922756738625E-3</v>
      </c>
      <c r="AK447" s="5">
        <f t="shared" si="642"/>
        <v>3.6411903363949081E-4</v>
      </c>
      <c r="AL447" s="5">
        <f t="shared" si="643"/>
        <v>2.5360520672986689E-6</v>
      </c>
      <c r="AM447" s="5">
        <f t="shared" si="644"/>
        <v>1.2063917812362682E-3</v>
      </c>
      <c r="AN447" s="5">
        <f t="shared" si="645"/>
        <v>9.159221846030993E-4</v>
      </c>
      <c r="AO447" s="5">
        <f t="shared" si="646"/>
        <v>3.4769527664902717E-4</v>
      </c>
      <c r="AP447" s="5">
        <f t="shared" si="647"/>
        <v>8.7992923006103223E-5</v>
      </c>
      <c r="AQ447" s="5">
        <f t="shared" si="648"/>
        <v>1.6701595518740137E-5</v>
      </c>
      <c r="AR447" s="5">
        <f t="shared" si="649"/>
        <v>3.7755304049882959E-4</v>
      </c>
      <c r="AS447" s="5">
        <f t="shared" si="650"/>
        <v>3.6161818326965441E-4</v>
      </c>
      <c r="AT447" s="5">
        <f t="shared" si="651"/>
        <v>1.7317793322293575E-4</v>
      </c>
      <c r="AU447" s="5">
        <f t="shared" si="652"/>
        <v>5.5289617507985337E-5</v>
      </c>
      <c r="AV447" s="5">
        <f t="shared" si="653"/>
        <v>1.323902133756867E-5</v>
      </c>
      <c r="AW447" s="5">
        <f t="shared" si="654"/>
        <v>5.1226910143703425E-8</v>
      </c>
      <c r="AX447" s="5">
        <f t="shared" si="655"/>
        <v>1.9257921291699668E-4</v>
      </c>
      <c r="AY447" s="5">
        <f t="shared" si="656"/>
        <v>1.4621085467220706E-4</v>
      </c>
      <c r="AZ447" s="5">
        <f t="shared" si="657"/>
        <v>5.5503430770566042E-5</v>
      </c>
      <c r="BA447" s="5">
        <f t="shared" si="658"/>
        <v>1.4046521302902098E-5</v>
      </c>
      <c r="BB447" s="5">
        <f t="shared" si="659"/>
        <v>2.6661157424008481E-6</v>
      </c>
      <c r="BC447" s="5">
        <f t="shared" si="660"/>
        <v>4.0483607285223215E-7</v>
      </c>
      <c r="BD447" s="5">
        <f t="shared" si="661"/>
        <v>4.7774585757270474E-5</v>
      </c>
      <c r="BE447" s="5">
        <f t="shared" si="662"/>
        <v>4.5758230115638578E-5</v>
      </c>
      <c r="BF447" s="5">
        <f t="shared" si="663"/>
        <v>2.1913487999182596E-5</v>
      </c>
      <c r="BG447" s="5">
        <f t="shared" si="664"/>
        <v>6.9962052739186377E-6</v>
      </c>
      <c r="BH447" s="5">
        <f t="shared" si="665"/>
        <v>1.6752315367354822E-6</v>
      </c>
      <c r="BI447" s="5">
        <f t="shared" si="666"/>
        <v>3.2090547281512073E-7</v>
      </c>
      <c r="BJ447" s="8">
        <f t="shared" si="667"/>
        <v>0.38713534990294662</v>
      </c>
      <c r="BK447" s="8">
        <f t="shared" si="668"/>
        <v>0.33610019272856373</v>
      </c>
      <c r="BL447" s="8">
        <f t="shared" si="669"/>
        <v>0.26373199603863384</v>
      </c>
      <c r="BM447" s="8">
        <f t="shared" si="670"/>
        <v>0.24719726638659564</v>
      </c>
      <c r="BN447" s="8">
        <f t="shared" si="671"/>
        <v>0.75272399970137105</v>
      </c>
    </row>
    <row r="448" spans="1:66" x14ac:dyDescent="0.25">
      <c r="A448" t="s">
        <v>175</v>
      </c>
      <c r="B448" t="s">
        <v>281</v>
      </c>
      <c r="C448" t="s">
        <v>285</v>
      </c>
      <c r="D448" t="s">
        <v>494</v>
      </c>
      <c r="E448">
        <f>VLOOKUP(A448,home!$A$2:$E$405,3,FALSE)</f>
        <v>1.2091836734693899</v>
      </c>
      <c r="F448">
        <f>VLOOKUP(B448,home!$B$2:$E$405,3,FALSE)</f>
        <v>0.59</v>
      </c>
      <c r="G448">
        <f>VLOOKUP(C448,away!$B$2:$E$405,4,FALSE)</f>
        <v>1.1200000000000001</v>
      </c>
      <c r="H448">
        <f>VLOOKUP(A448,away!$A$2:$E$405,3,FALSE)</f>
        <v>1.06632653061225</v>
      </c>
      <c r="I448">
        <f>VLOOKUP(C448,away!$B$2:$E$405,3,FALSE)</f>
        <v>0.47</v>
      </c>
      <c r="J448">
        <f>VLOOKUP(B448,home!$B$2:$E$405,4,FALSE)</f>
        <v>1.27</v>
      </c>
      <c r="K448" s="3">
        <f t="shared" si="616"/>
        <v>0.79902857142857286</v>
      </c>
      <c r="L448" s="3">
        <f t="shared" si="617"/>
        <v>0.63649030612245205</v>
      </c>
      <c r="M448" s="5">
        <f t="shared" si="618"/>
        <v>0.23799184334656789</v>
      </c>
      <c r="N448" s="5">
        <f t="shared" si="619"/>
        <v>0.19016228260086085</v>
      </c>
      <c r="O448" s="5">
        <f t="shared" si="620"/>
        <v>0.15147950122630363</v>
      </c>
      <c r="P448" s="5">
        <f t="shared" si="621"/>
        <v>0.12103644946556616</v>
      </c>
      <c r="Q448" s="5">
        <f t="shared" si="622"/>
        <v>7.5972548503081189E-2</v>
      </c>
      <c r="R448" s="5">
        <f t="shared" si="623"/>
        <v>4.8207617053403179E-2</v>
      </c>
      <c r="S448" s="5">
        <f t="shared" si="624"/>
        <v>1.5388995997960756E-2</v>
      </c>
      <c r="T448" s="5">
        <f t="shared" si="625"/>
        <v>4.835579065362898E-2</v>
      </c>
      <c r="U448" s="5">
        <f t="shared" si="626"/>
        <v>3.8519263386156445E-2</v>
      </c>
      <c r="V448" s="5">
        <f t="shared" si="627"/>
        <v>8.6960470308620531E-4</v>
      </c>
      <c r="W448" s="5">
        <f t="shared" si="628"/>
        <v>2.0234745632734977E-2</v>
      </c>
      <c r="X448" s="5">
        <f t="shared" si="629"/>
        <v>1.2879219442089435E-2</v>
      </c>
      <c r="Y448" s="5">
        <f t="shared" si="630"/>
        <v>4.0987491626568702E-3</v>
      </c>
      <c r="Z448" s="5">
        <f t="shared" si="631"/>
        <v>1.0227893645251512E-2</v>
      </c>
      <c r="AA448" s="5">
        <f t="shared" si="632"/>
        <v>8.1723792480886941E-3</v>
      </c>
      <c r="AB448" s="5">
        <f t="shared" si="633"/>
        <v>3.2649822578864115E-3</v>
      </c>
      <c r="AC448" s="5">
        <f t="shared" si="634"/>
        <v>2.7641143132277327E-5</v>
      </c>
      <c r="AD448" s="5">
        <f t="shared" si="635"/>
        <v>4.0420349740361945E-3</v>
      </c>
      <c r="AE448" s="5">
        <f t="shared" si="636"/>
        <v>2.5727160779819547E-3</v>
      </c>
      <c r="AF448" s="5">
        <f t="shared" si="637"/>
        <v>8.1875442202044429E-4</v>
      </c>
      <c r="AG448" s="5">
        <f t="shared" si="638"/>
        <v>1.7370975090363468E-4</v>
      </c>
      <c r="AH448" s="5">
        <f t="shared" si="639"/>
        <v>1.6274887893135039E-3</v>
      </c>
      <c r="AI448" s="5">
        <f t="shared" si="640"/>
        <v>1.3004100423411867E-3</v>
      </c>
      <c r="AJ448" s="5">
        <f t="shared" si="641"/>
        <v>5.1953238920162412E-4</v>
      </c>
      <c r="AK448" s="5">
        <f t="shared" si="642"/>
        <v>1.3837374091821568E-4</v>
      </c>
      <c r="AL448" s="5">
        <f t="shared" si="643"/>
        <v>5.623026027876874E-7</v>
      </c>
      <c r="AM448" s="5">
        <f t="shared" si="644"/>
        <v>6.4594028619369386E-4</v>
      </c>
      <c r="AN448" s="5">
        <f t="shared" si="645"/>
        <v>4.1113473049624852E-4</v>
      </c>
      <c r="AO448" s="5">
        <f t="shared" si="646"/>
        <v>1.3084163523556451E-4</v>
      </c>
      <c r="AP448" s="5">
        <f t="shared" si="647"/>
        <v>2.7759810821548896E-5</v>
      </c>
      <c r="AQ448" s="5">
        <f t="shared" si="648"/>
        <v>4.4172126219272527E-6</v>
      </c>
      <c r="AR448" s="5">
        <f t="shared" si="649"/>
        <v>2.0717616754420225E-4</v>
      </c>
      <c r="AS448" s="5">
        <f t="shared" si="650"/>
        <v>1.6553967718689058E-4</v>
      </c>
      <c r="AT448" s="5">
        <f t="shared" si="651"/>
        <v>6.6135465888694136E-5</v>
      </c>
      <c r="AU448" s="5">
        <f t="shared" si="652"/>
        <v>1.76147089432688E-5</v>
      </c>
      <c r="AV448" s="5">
        <f t="shared" si="653"/>
        <v>3.5186639307675424E-6</v>
      </c>
      <c r="AW448" s="5">
        <f t="shared" si="654"/>
        <v>7.943679171899573E-9</v>
      </c>
      <c r="AX448" s="5">
        <f t="shared" si="655"/>
        <v>8.6020790684251776E-5</v>
      </c>
      <c r="AY448" s="5">
        <f t="shared" si="656"/>
        <v>5.4751399395514787E-5</v>
      </c>
      <c r="AZ448" s="5">
        <f t="shared" si="657"/>
        <v>1.7424367480941921E-5</v>
      </c>
      <c r="BA448" s="5">
        <f t="shared" si="658"/>
        <v>3.6968136639782752E-6</v>
      </c>
      <c r="BB448" s="5">
        <f t="shared" si="659"/>
        <v>5.8824651516579887E-7</v>
      </c>
      <c r="BC448" s="5">
        <f t="shared" si="660"/>
        <v>7.488264090266901E-8</v>
      </c>
      <c r="BD448" s="5">
        <f t="shared" si="661"/>
        <v>2.197760371691428E-5</v>
      </c>
      <c r="BE448" s="5">
        <f t="shared" si="662"/>
        <v>1.7560733301349311E-5</v>
      </c>
      <c r="BF448" s="5">
        <f t="shared" si="663"/>
        <v>7.0157638215076512E-6</v>
      </c>
      <c r="BG448" s="5">
        <f t="shared" si="664"/>
        <v>1.8685985812598416E-6</v>
      </c>
      <c r="BH448" s="5">
        <f t="shared" si="665"/>
        <v>3.7326591373937718E-7</v>
      </c>
      <c r="BI448" s="5">
        <f t="shared" si="666"/>
        <v>5.9650025963631102E-8</v>
      </c>
      <c r="BJ448" s="8">
        <f t="shared" si="667"/>
        <v>0.36069320139574429</v>
      </c>
      <c r="BK448" s="8">
        <f t="shared" si="668"/>
        <v>0.37536984835831161</v>
      </c>
      <c r="BL448" s="8">
        <f t="shared" si="669"/>
        <v>0.25373838843246743</v>
      </c>
      <c r="BM448" s="8">
        <f t="shared" si="670"/>
        <v>0.17512434618027553</v>
      </c>
      <c r="BN448" s="8">
        <f t="shared" si="671"/>
        <v>0.82485024219578285</v>
      </c>
    </row>
    <row r="449" spans="1:66" x14ac:dyDescent="0.25">
      <c r="A449" t="s">
        <v>175</v>
      </c>
      <c r="B449" t="s">
        <v>178</v>
      </c>
      <c r="C449" t="s">
        <v>276</v>
      </c>
      <c r="D449" t="s">
        <v>494</v>
      </c>
      <c r="E449">
        <f>VLOOKUP(A449,home!$A$2:$E$405,3,FALSE)</f>
        <v>1.2091836734693899</v>
      </c>
      <c r="F449">
        <f>VLOOKUP(B449,home!$B$2:$E$405,3,FALSE)</f>
        <v>0.47</v>
      </c>
      <c r="G449">
        <f>VLOOKUP(C449,away!$B$2:$E$405,4,FALSE)</f>
        <v>0.65</v>
      </c>
      <c r="H449">
        <f>VLOOKUP(A449,away!$A$2:$E$405,3,FALSE)</f>
        <v>1.06632653061225</v>
      </c>
      <c r="I449">
        <f>VLOOKUP(C449,away!$B$2:$E$405,3,FALSE)</f>
        <v>2.0099999999999998</v>
      </c>
      <c r="J449">
        <f>VLOOKUP(B449,home!$B$2:$E$405,4,FALSE)</f>
        <v>1.27</v>
      </c>
      <c r="K449" s="3">
        <f t="shared" si="616"/>
        <v>0.36940561224489865</v>
      </c>
      <c r="L449" s="3">
        <f t="shared" si="617"/>
        <v>2.7220117346938908</v>
      </c>
      <c r="M449" s="5">
        <f t="shared" si="618"/>
        <v>4.54375080310611E-2</v>
      </c>
      <c r="N449" s="5">
        <f t="shared" si="619"/>
        <v>1.6784870473096621E-2</v>
      </c>
      <c r="O449" s="5">
        <f t="shared" si="620"/>
        <v>0.12368143005579621</v>
      </c>
      <c r="P449" s="5">
        <f t="shared" si="621"/>
        <v>4.5688614393085997E-2</v>
      </c>
      <c r="Q449" s="5">
        <f t="shared" si="622"/>
        <v>3.1002126767827889E-3</v>
      </c>
      <c r="R449" s="5">
        <f t="shared" si="623"/>
        <v>0.16833115198779949</v>
      </c>
      <c r="S449" s="5">
        <f t="shared" si="624"/>
        <v>1.1485277118042677E-2</v>
      </c>
      <c r="T449" s="5">
        <f t="shared" si="625"/>
        <v>8.438815286249509E-3</v>
      </c>
      <c r="U449" s="5">
        <f t="shared" si="626"/>
        <v>6.2182472259942154E-2</v>
      </c>
      <c r="V449" s="5">
        <f t="shared" si="627"/>
        <v>1.2831943871502937E-3</v>
      </c>
      <c r="W449" s="5">
        <f t="shared" si="628"/>
        <v>3.8174532065211403E-4</v>
      </c>
      <c r="X449" s="5">
        <f t="shared" si="629"/>
        <v>1.0391152424795364E-3</v>
      </c>
      <c r="Y449" s="5">
        <f t="shared" si="630"/>
        <v>1.414241941864293E-3</v>
      </c>
      <c r="Z449" s="5">
        <f t="shared" si="631"/>
        <v>0.15273312367511035</v>
      </c>
      <c r="AA449" s="5">
        <f t="shared" si="632"/>
        <v>5.6420473061279952E-2</v>
      </c>
      <c r="AB449" s="5">
        <f t="shared" si="633"/>
        <v>1.0421019697174464E-2</v>
      </c>
      <c r="AC449" s="5">
        <f t="shared" si="634"/>
        <v>8.0642865451881185E-5</v>
      </c>
      <c r="AD449" s="5">
        <f t="shared" si="635"/>
        <v>3.5254715974279835E-5</v>
      </c>
      <c r="AE449" s="5">
        <f t="shared" si="636"/>
        <v>9.5963750585289874E-5</v>
      </c>
      <c r="AF449" s="5">
        <f t="shared" si="637"/>
        <v>1.3060722759919842E-4</v>
      </c>
      <c r="AG449" s="5">
        <f t="shared" si="638"/>
        <v>1.1850480205361794E-4</v>
      </c>
      <c r="AH449" s="5">
        <f t="shared" si="639"/>
        <v>0.10393533873002593</v>
      </c>
      <c r="AI449" s="5">
        <f t="shared" si="640"/>
        <v>3.839429743744615E-2</v>
      </c>
      <c r="AJ449" s="5">
        <f t="shared" si="641"/>
        <v>7.091534475796267E-3</v>
      </c>
      <c r="AK449" s="5">
        <f t="shared" si="642"/>
        <v>8.732175449291087E-4</v>
      </c>
      <c r="AL449" s="5">
        <f t="shared" si="643"/>
        <v>3.2435412440891969E-6</v>
      </c>
      <c r="AM449" s="5">
        <f t="shared" si="644"/>
        <v>2.6046579877997715E-6</v>
      </c>
      <c r="AN449" s="5">
        <f t="shared" si="645"/>
        <v>7.0899096076551549E-6</v>
      </c>
      <c r="AO449" s="5">
        <f t="shared" si="646"/>
        <v>9.6494085749781463E-6</v>
      </c>
      <c r="AP449" s="5">
        <f t="shared" si="647"/>
        <v>8.7552677913154558E-6</v>
      </c>
      <c r="AQ449" s="5">
        <f t="shared" si="648"/>
        <v>5.9579854170870338E-6</v>
      </c>
      <c r="AR449" s="5">
        <f t="shared" si="649"/>
        <v>5.6582642334503018E-2</v>
      </c>
      <c r="AS449" s="5">
        <f t="shared" si="650"/>
        <v>2.0901945634011203E-2</v>
      </c>
      <c r="AT449" s="5">
        <f t="shared" si="651"/>
        <v>3.8606480120207468E-3</v>
      </c>
      <c r="AU449" s="5">
        <f t="shared" si="652"/>
        <v>4.7538168084752488E-4</v>
      </c>
      <c r="AV449" s="5">
        <f t="shared" si="653"/>
        <v>4.3902165215872241E-5</v>
      </c>
      <c r="AW449" s="5">
        <f t="shared" si="654"/>
        <v>9.0596288538117542E-8</v>
      </c>
      <c r="AX449" s="5">
        <f t="shared" si="655"/>
        <v>1.6036254644528989E-7</v>
      </c>
      <c r="AY449" s="5">
        <f t="shared" si="656"/>
        <v>4.3650873322947308E-7</v>
      </c>
      <c r="AZ449" s="5">
        <f t="shared" si="657"/>
        <v>5.940909470734955E-7</v>
      </c>
      <c r="BA449" s="5">
        <f t="shared" si="658"/>
        <v>5.3904084313648726E-7</v>
      </c>
      <c r="BB449" s="5">
        <f t="shared" si="659"/>
        <v>3.6681887512420181E-7</v>
      </c>
      <c r="BC449" s="5">
        <f t="shared" si="660"/>
        <v>1.9969705651905812E-7</v>
      </c>
      <c r="BD449" s="5">
        <f t="shared" si="661"/>
        <v>2.5669769402417421E-2</v>
      </c>
      <c r="BE449" s="5">
        <f t="shared" si="662"/>
        <v>9.4825568822853711E-3</v>
      </c>
      <c r="BF449" s="5">
        <f t="shared" si="663"/>
        <v>1.7514548653738522E-3</v>
      </c>
      <c r="BG449" s="5">
        <f t="shared" si="664"/>
        <v>2.156657522875781E-4</v>
      </c>
      <c r="BH449" s="5">
        <f t="shared" si="665"/>
        <v>1.9917034816012363E-5</v>
      </c>
      <c r="BI449" s="5">
        <f t="shared" si="666"/>
        <v>1.4714928880624024E-6</v>
      </c>
      <c r="BJ449" s="8">
        <f t="shared" si="667"/>
        <v>3.1575685185717607E-2</v>
      </c>
      <c r="BK449" s="8">
        <f t="shared" si="668"/>
        <v>0.10397891684476927</v>
      </c>
      <c r="BL449" s="8">
        <f t="shared" si="669"/>
        <v>0.69033629050685641</v>
      </c>
      <c r="BM449" s="8">
        <f t="shared" si="670"/>
        <v>0.57559988268238693</v>
      </c>
      <c r="BN449" s="8">
        <f t="shared" si="671"/>
        <v>0.4030237876176222</v>
      </c>
    </row>
    <row r="450" spans="1:66" x14ac:dyDescent="0.25">
      <c r="A450" t="s">
        <v>175</v>
      </c>
      <c r="B450" t="s">
        <v>283</v>
      </c>
      <c r="C450" t="s">
        <v>279</v>
      </c>
      <c r="D450" t="s">
        <v>494</v>
      </c>
      <c r="E450">
        <f>VLOOKUP(A450,home!$A$2:$E$405,3,FALSE)</f>
        <v>1.2091836734693899</v>
      </c>
      <c r="F450">
        <f>VLOOKUP(B450,home!$B$2:$E$405,3,FALSE)</f>
        <v>1.06</v>
      </c>
      <c r="G450">
        <f>VLOOKUP(C450,away!$B$2:$E$405,4,FALSE)</f>
        <v>1.06</v>
      </c>
      <c r="H450">
        <f>VLOOKUP(A450,away!$A$2:$E$405,3,FALSE)</f>
        <v>1.06632653061225</v>
      </c>
      <c r="I450">
        <f>VLOOKUP(C450,away!$B$2:$E$405,3,FALSE)</f>
        <v>1.1200000000000001</v>
      </c>
      <c r="J450">
        <f>VLOOKUP(B450,home!$B$2:$E$405,4,FALSE)</f>
        <v>0.47</v>
      </c>
      <c r="K450" s="3">
        <f t="shared" si="616"/>
        <v>1.3586387755102065</v>
      </c>
      <c r="L450" s="3">
        <f t="shared" si="617"/>
        <v>0.56131428571428843</v>
      </c>
      <c r="M450" s="5">
        <f t="shared" si="618"/>
        <v>0.14661384384314138</v>
      </c>
      <c r="N450" s="5">
        <f t="shared" si="619"/>
        <v>0.19919525327189025</v>
      </c>
      <c r="O450" s="5">
        <f t="shared" si="620"/>
        <v>8.2296445032639123E-2</v>
      </c>
      <c r="P450" s="5">
        <f t="shared" si="621"/>
        <v>0.11181114130798783</v>
      </c>
      <c r="Q450" s="5">
        <f t="shared" si="622"/>
        <v>0.13531719749638324</v>
      </c>
      <c r="R450" s="5">
        <f t="shared" si="623"/>
        <v>2.3097085130160511E-2</v>
      </c>
      <c r="S450" s="5">
        <f t="shared" si="624"/>
        <v>2.1317446894663857E-2</v>
      </c>
      <c r="T450" s="5">
        <f t="shared" si="625"/>
        <v>7.5955476057541632E-2</v>
      </c>
      <c r="U450" s="5">
        <f t="shared" si="626"/>
        <v>3.1380595459096279E-2</v>
      </c>
      <c r="V450" s="5">
        <f t="shared" si="627"/>
        <v>1.8063536495191393E-3</v>
      </c>
      <c r="W450" s="5">
        <f t="shared" si="628"/>
        <v>6.1282397170652987E-2</v>
      </c>
      <c r="X450" s="5">
        <f t="shared" si="629"/>
        <v>3.4398684994704408E-2</v>
      </c>
      <c r="Y450" s="5">
        <f t="shared" si="630"/>
        <v>9.6542366486566562E-3</v>
      </c>
      <c r="Z450" s="5">
        <f t="shared" si="631"/>
        <v>4.3215746139727207E-3</v>
      </c>
      <c r="AA450" s="5">
        <f t="shared" si="632"/>
        <v>5.8714588418038909E-3</v>
      </c>
      <c r="AB450" s="5">
        <f t="shared" si="633"/>
        <v>3.9885958256435068E-3</v>
      </c>
      <c r="AC450" s="5">
        <f t="shared" si="634"/>
        <v>8.6097967398745162E-5</v>
      </c>
      <c r="AD450" s="5">
        <f t="shared" si="635"/>
        <v>2.0815160263066537E-2</v>
      </c>
      <c r="AE450" s="5">
        <f t="shared" si="636"/>
        <v>1.1683846815091633E-2</v>
      </c>
      <c r="AF450" s="5">
        <f t="shared" si="637"/>
        <v>3.279155064704161E-3</v>
      </c>
      <c r="AG450" s="5">
        <f t="shared" si="638"/>
        <v>6.1354552763026918E-4</v>
      </c>
      <c r="AH450" s="5">
        <f t="shared" si="639"/>
        <v>6.0644039190077461E-4</v>
      </c>
      <c r="AI450" s="5">
        <f t="shared" si="640"/>
        <v>8.2393343147199821E-4</v>
      </c>
      <c r="AJ450" s="5">
        <f t="shared" si="641"/>
        <v>5.5971395421851918E-4</v>
      </c>
      <c r="AK450" s="5">
        <f t="shared" si="642"/>
        <v>2.5348302713180834E-4</v>
      </c>
      <c r="AL450" s="5">
        <f t="shared" si="643"/>
        <v>2.6264128261860479E-6</v>
      </c>
      <c r="AM450" s="5">
        <f t="shared" si="644"/>
        <v>5.6560567703722803E-3</v>
      </c>
      <c r="AN450" s="5">
        <f t="shared" si="645"/>
        <v>3.1748254660209814E-3</v>
      </c>
      <c r="AO450" s="5">
        <f t="shared" si="646"/>
        <v>8.9103744436354988E-4</v>
      </c>
      <c r="AP450" s="5">
        <f t="shared" si="647"/>
        <v>1.6671734887587037E-4</v>
      </c>
      <c r="AQ450" s="5">
        <f t="shared" si="648"/>
        <v>2.339520740010974E-5</v>
      </c>
      <c r="AR450" s="5">
        <f t="shared" si="649"/>
        <v>6.8080731081615316E-5</v>
      </c>
      <c r="AS450" s="5">
        <f t="shared" si="650"/>
        <v>9.2497121112565498E-5</v>
      </c>
      <c r="AT450" s="5">
        <f t="shared" si="651"/>
        <v>6.2835087683297638E-5</v>
      </c>
      <c r="AU450" s="5">
        <f t="shared" si="652"/>
        <v>2.8456728863037331E-5</v>
      </c>
      <c r="AV450" s="5">
        <f t="shared" si="653"/>
        <v>9.6656038143757505E-6</v>
      </c>
      <c r="AW450" s="5">
        <f t="shared" si="654"/>
        <v>5.5637882167219246E-8</v>
      </c>
      <c r="AX450" s="5">
        <f t="shared" si="655"/>
        <v>1.2807563407858027E-3</v>
      </c>
      <c r="AY450" s="5">
        <f t="shared" si="656"/>
        <v>7.1890683060222855E-4</v>
      </c>
      <c r="AZ450" s="5">
        <f t="shared" si="657"/>
        <v>2.0176633705730639E-4</v>
      </c>
      <c r="BA450" s="5">
        <f t="shared" si="658"/>
        <v>3.775144245550344E-5</v>
      </c>
      <c r="BB450" s="5">
        <f t="shared" si="659"/>
        <v>5.2976059891487419E-6</v>
      </c>
      <c r="BC450" s="5">
        <f t="shared" si="660"/>
        <v>5.9472438435895281E-7</v>
      </c>
      <c r="BD450" s="5">
        <f t="shared" si="661"/>
        <v>6.3691144896639087E-6</v>
      </c>
      <c r="BE450" s="5">
        <f t="shared" si="662"/>
        <v>8.6533259113212884E-6</v>
      </c>
      <c r="BF450" s="5">
        <f t="shared" si="663"/>
        <v>5.8783720601241481E-6</v>
      </c>
      <c r="BG450" s="5">
        <f t="shared" si="664"/>
        <v>2.6621947392534956E-6</v>
      </c>
      <c r="BH450" s="5">
        <f t="shared" si="665"/>
        <v>9.0424025017727093E-7</v>
      </c>
      <c r="BI450" s="5">
        <f t="shared" si="666"/>
        <v>2.457071732535778E-7</v>
      </c>
      <c r="BJ450" s="8">
        <f t="shared" si="667"/>
        <v>0.56435205882862893</v>
      </c>
      <c r="BK450" s="8">
        <f t="shared" si="668"/>
        <v>0.28235641690613933</v>
      </c>
      <c r="BL450" s="8">
        <f t="shared" si="669"/>
        <v>0.14916399932124511</v>
      </c>
      <c r="BM450" s="8">
        <f t="shared" si="670"/>
        <v>0.30114423239506372</v>
      </c>
      <c r="BN450" s="8">
        <f t="shared" si="671"/>
        <v>0.69833096608220235</v>
      </c>
    </row>
    <row r="451" spans="1:66" x14ac:dyDescent="0.25">
      <c r="A451" t="s">
        <v>175</v>
      </c>
      <c r="B451" t="s">
        <v>280</v>
      </c>
      <c r="C451" t="s">
        <v>284</v>
      </c>
      <c r="D451" t="s">
        <v>494</v>
      </c>
      <c r="E451">
        <f>VLOOKUP(A451,home!$A$2:$E$405,3,FALSE)</f>
        <v>1.2091836734693899</v>
      </c>
      <c r="F451">
        <f>VLOOKUP(B451,home!$B$2:$E$405,3,FALSE)</f>
        <v>0.59</v>
      </c>
      <c r="G451">
        <f>VLOOKUP(C451,away!$B$2:$E$405,4,FALSE)</f>
        <v>1</v>
      </c>
      <c r="H451">
        <f>VLOOKUP(A451,away!$A$2:$E$405,3,FALSE)</f>
        <v>1.06632653061225</v>
      </c>
      <c r="I451">
        <f>VLOOKUP(C451,away!$B$2:$E$405,3,FALSE)</f>
        <v>1.24</v>
      </c>
      <c r="J451">
        <f>VLOOKUP(B451,home!$B$2:$E$405,4,FALSE)</f>
        <v>0.87</v>
      </c>
      <c r="K451" s="3">
        <f t="shared" si="616"/>
        <v>0.71341836734693997</v>
      </c>
      <c r="L451" s="3">
        <f t="shared" si="617"/>
        <v>1.1503530612244954</v>
      </c>
      <c r="M451" s="5">
        <f t="shared" si="618"/>
        <v>0.15508662788987357</v>
      </c>
      <c r="N451" s="5">
        <f t="shared" si="619"/>
        <v>0.110641648866536</v>
      </c>
      <c r="O451" s="5">
        <f t="shared" si="620"/>
        <v>0.17840437714810026</v>
      </c>
      <c r="P451" s="5">
        <f t="shared" si="621"/>
        <v>0.12727695947254541</v>
      </c>
      <c r="Q451" s="5">
        <f t="shared" si="622"/>
        <v>3.9466892247468764E-2</v>
      </c>
      <c r="R451" s="5">
        <f t="shared" si="623"/>
        <v>0.1026140106940833</v>
      </c>
      <c r="S451" s="5">
        <f t="shared" si="624"/>
        <v>2.6113509322156263E-2</v>
      </c>
      <c r="T451" s="5">
        <f t="shared" si="625"/>
        <v>4.5400860313892996E-2</v>
      </c>
      <c r="U451" s="5">
        <f t="shared" si="626"/>
        <v>7.320671997629434E-2</v>
      </c>
      <c r="V451" s="5">
        <f t="shared" si="627"/>
        <v>2.3812125827165523E-3</v>
      </c>
      <c r="W451" s="5">
        <f t="shared" si="628"/>
        <v>9.385468610482256E-3</v>
      </c>
      <c r="X451" s="5">
        <f t="shared" si="629"/>
        <v>1.0796602547094674E-2</v>
      </c>
      <c r="Y451" s="5">
        <f t="shared" si="630"/>
        <v>6.2099523954372727E-3</v>
      </c>
      <c r="Z451" s="5">
        <f t="shared" si="631"/>
        <v>3.934744710882062E-2</v>
      </c>
      <c r="AA451" s="5">
        <f t="shared" si="632"/>
        <v>2.8071191475644876E-2</v>
      </c>
      <c r="AB451" s="5">
        <f t="shared" si="633"/>
        <v>1.0013251796018955E-2</v>
      </c>
      <c r="AC451" s="5">
        <f t="shared" si="634"/>
        <v>1.2213879329474699E-4</v>
      </c>
      <c r="AD451" s="5">
        <f t="shared" si="635"/>
        <v>1.6739414232190509E-3</v>
      </c>
      <c r="AE451" s="5">
        <f t="shared" si="636"/>
        <v>1.9256236405105237E-3</v>
      </c>
      <c r="AF451" s="5">
        <f t="shared" si="637"/>
        <v>1.1075735248137694E-3</v>
      </c>
      <c r="AG451" s="5">
        <f t="shared" si="638"/>
        <v>4.2470019826690818E-4</v>
      </c>
      <c r="AH451" s="5">
        <f t="shared" si="639"/>
        <v>1.1315864058250181E-2</v>
      </c>
      <c r="AI451" s="5">
        <f t="shared" si="640"/>
        <v>8.0729452615567621E-3</v>
      </c>
      <c r="AJ451" s="5">
        <f t="shared" si="641"/>
        <v>2.8796937140905202E-3</v>
      </c>
      <c r="AK451" s="5">
        <f t="shared" si="642"/>
        <v>6.8480879598856832E-4</v>
      </c>
      <c r="AL451" s="5">
        <f t="shared" si="643"/>
        <v>4.0094892656354287E-6</v>
      </c>
      <c r="AM451" s="5">
        <f t="shared" si="644"/>
        <v>2.388441114374697E-4</v>
      </c>
      <c r="AN451" s="5">
        <f t="shared" si="645"/>
        <v>2.7475505474753778E-4</v>
      </c>
      <c r="AO451" s="5">
        <f t="shared" si="646"/>
        <v>1.58032659157867E-4</v>
      </c>
      <c r="AP451" s="5">
        <f t="shared" si="647"/>
        <v>6.0597784411899878E-5</v>
      </c>
      <c r="AQ451" s="5">
        <f t="shared" si="648"/>
        <v>1.7427211700412759E-5</v>
      </c>
      <c r="AR451" s="5">
        <f t="shared" si="649"/>
        <v>2.6034477719616652E-3</v>
      </c>
      <c r="AS451" s="5">
        <f t="shared" si="650"/>
        <v>1.8573474589459195E-3</v>
      </c>
      <c r="AT451" s="5">
        <f t="shared" si="651"/>
        <v>6.6253289587859274E-4</v>
      </c>
      <c r="AU451" s="5">
        <f t="shared" si="652"/>
        <v>1.5755437896378195E-4</v>
      </c>
      <c r="AV451" s="5">
        <f t="shared" si="653"/>
        <v>2.810054695217559E-5</v>
      </c>
      <c r="AW451" s="5">
        <f t="shared" si="654"/>
        <v>9.1403324729485896E-8</v>
      </c>
      <c r="AX451" s="5">
        <f t="shared" si="655"/>
        <v>2.8399296005358364E-5</v>
      </c>
      <c r="AY451" s="5">
        <f t="shared" si="656"/>
        <v>3.2669217096384579E-5</v>
      </c>
      <c r="AZ451" s="5">
        <f t="shared" si="657"/>
        <v>1.8790566947316813E-5</v>
      </c>
      <c r="BA451" s="5">
        <f t="shared" si="658"/>
        <v>7.2052620699965747E-6</v>
      </c>
      <c r="BB451" s="5">
        <f t="shared" si="659"/>
        <v>2.0721488197863263E-6</v>
      </c>
      <c r="BC451" s="5">
        <f t="shared" si="660"/>
        <v>4.7674054763078469E-7</v>
      </c>
      <c r="BD451" s="5">
        <f t="shared" si="661"/>
        <v>4.9914735236903209E-4</v>
      </c>
      <c r="BE451" s="5">
        <f t="shared" si="662"/>
        <v>3.5610088919266263E-4</v>
      </c>
      <c r="BF451" s="5">
        <f t="shared" si="663"/>
        <v>1.2702445748931148E-4</v>
      </c>
      <c r="BG451" s="5">
        <f t="shared" si="664"/>
        <v>3.0207193691718457E-5</v>
      </c>
      <c r="BH451" s="5">
        <f t="shared" si="665"/>
        <v>5.3875917014196406E-6</v>
      </c>
      <c r="BI451" s="5">
        <f t="shared" si="666"/>
        <v>7.6872137511174469E-7</v>
      </c>
      <c r="BJ451" s="8">
        <f t="shared" si="667"/>
        <v>0.22787253382066383</v>
      </c>
      <c r="BK451" s="8">
        <f t="shared" si="668"/>
        <v>0.31101712676694859</v>
      </c>
      <c r="BL451" s="8">
        <f t="shared" si="669"/>
        <v>0.42159048217854933</v>
      </c>
      <c r="BM451" s="8">
        <f t="shared" si="670"/>
        <v>0.28630449574260347</v>
      </c>
      <c r="BN451" s="8">
        <f t="shared" si="671"/>
        <v>0.71349051631860727</v>
      </c>
    </row>
    <row r="452" spans="1:66" x14ac:dyDescent="0.25">
      <c r="A452" t="s">
        <v>24</v>
      </c>
      <c r="B452" t="s">
        <v>180</v>
      </c>
      <c r="C452" t="s">
        <v>184</v>
      </c>
      <c r="D452" t="s">
        <v>494</v>
      </c>
      <c r="E452">
        <f>VLOOKUP(A452,home!$A$2:$E$405,3,FALSE)</f>
        <v>1.59861591695502</v>
      </c>
      <c r="F452">
        <f>VLOOKUP(B452,home!$B$2:$E$405,3,FALSE)</f>
        <v>1.07</v>
      </c>
      <c r="G452">
        <f>VLOOKUP(C452,away!$B$2:$E$405,4,FALSE)</f>
        <v>0.92</v>
      </c>
      <c r="H452">
        <f>VLOOKUP(A452,away!$A$2:$E$405,3,FALSE)</f>
        <v>1.4152249134948101</v>
      </c>
      <c r="I452">
        <f>VLOOKUP(C452,away!$B$2:$E$405,3,FALSE)</f>
        <v>0.71</v>
      </c>
      <c r="J452">
        <f>VLOOKUP(B452,home!$B$2:$E$405,4,FALSE)</f>
        <v>1.1100000000000001</v>
      </c>
      <c r="K452" s="3">
        <f t="shared" si="616"/>
        <v>1.5736775086505217</v>
      </c>
      <c r="L452" s="3">
        <f t="shared" si="617"/>
        <v>1.11533875432526</v>
      </c>
      <c r="M452" s="5">
        <f t="shared" si="618"/>
        <v>6.7947749221333592E-2</v>
      </c>
      <c r="N452" s="5">
        <f t="shared" si="619"/>
        <v>0.10692784471303868</v>
      </c>
      <c r="O452" s="5">
        <f t="shared" si="620"/>
        <v>7.5784757975727354E-2</v>
      </c>
      <c r="P452" s="5">
        <f t="shared" si="621"/>
        <v>0.11926076912492538</v>
      </c>
      <c r="Q452" s="5">
        <f t="shared" si="622"/>
        <v>8.4134972136692299E-2</v>
      </c>
      <c r="R452" s="5">
        <f t="shared" si="623"/>
        <v>4.2262838778744538E-2</v>
      </c>
      <c r="S452" s="5">
        <f t="shared" si="624"/>
        <v>5.2331133905327058E-2</v>
      </c>
      <c r="T452" s="5">
        <f t="shared" si="625"/>
        <v>9.3838995018128826E-2</v>
      </c>
      <c r="U452" s="5">
        <f t="shared" si="626"/>
        <v>6.650807883783337E-2</v>
      </c>
      <c r="V452" s="5">
        <f t="shared" si="627"/>
        <v>1.0205638156197388E-2</v>
      </c>
      <c r="W452" s="5">
        <f t="shared" si="628"/>
        <v>4.4133771114150316E-2</v>
      </c>
      <c r="X452" s="5">
        <f t="shared" si="629"/>
        <v>4.9224105298132551E-2</v>
      </c>
      <c r="Y452" s="5">
        <f t="shared" si="630"/>
        <v>2.7450776142997305E-2</v>
      </c>
      <c r="Z452" s="5">
        <f t="shared" si="631"/>
        <v>1.5712460652578069E-2</v>
      </c>
      <c r="AA452" s="5">
        <f t="shared" si="632"/>
        <v>2.4726345934518407E-2</v>
      </c>
      <c r="AB452" s="5">
        <f t="shared" si="633"/>
        <v>1.9455647234131943E-2</v>
      </c>
      <c r="AC452" s="5">
        <f t="shared" si="634"/>
        <v>1.1195479889573765E-3</v>
      </c>
      <c r="AD452" s="5">
        <f t="shared" si="635"/>
        <v>1.7363080743567114E-2</v>
      </c>
      <c r="AE452" s="5">
        <f t="shared" si="636"/>
        <v>1.936571684777905E-2</v>
      </c>
      <c r="AF452" s="5">
        <f t="shared" si="637"/>
        <v>1.0799667252808797E-2</v>
      </c>
      <c r="AG452" s="5">
        <f t="shared" si="638"/>
        <v>4.0150958069583532E-3</v>
      </c>
      <c r="AH452" s="5">
        <f t="shared" si="639"/>
        <v>4.3811790729077725E-3</v>
      </c>
      <c r="AI452" s="5">
        <f t="shared" si="640"/>
        <v>6.8945629684053055E-3</v>
      </c>
      <c r="AJ452" s="5">
        <f t="shared" si="641"/>
        <v>5.4249093376771045E-3</v>
      </c>
      <c r="AK452" s="5">
        <f t="shared" si="642"/>
        <v>2.8456859370568849E-3</v>
      </c>
      <c r="AL452" s="5">
        <f t="shared" si="643"/>
        <v>7.8600486853742271E-5</v>
      </c>
      <c r="AM452" s="5">
        <f t="shared" si="644"/>
        <v>5.4647779294069079E-3</v>
      </c>
      <c r="AN452" s="5">
        <f t="shared" si="645"/>
        <v>6.0950786084488741E-3</v>
      </c>
      <c r="AO452" s="5">
        <f t="shared" si="646"/>
        <v>3.3990386913309539E-3</v>
      </c>
      <c r="AP452" s="5">
        <f t="shared" si="647"/>
        <v>1.2636931932974754E-3</v>
      </c>
      <c r="AQ452" s="5">
        <f t="shared" si="648"/>
        <v>3.5236149801542912E-4</v>
      </c>
      <c r="AR452" s="5">
        <f t="shared" si="649"/>
        <v>9.7729976193057055E-4</v>
      </c>
      <c r="AS452" s="5">
        <f t="shared" si="650"/>
        <v>1.5379546545596483E-3</v>
      </c>
      <c r="AT452" s="5">
        <f t="shared" si="651"/>
        <v>1.2101223246024507E-3</v>
      </c>
      <c r="AU452" s="5">
        <f t="shared" si="652"/>
        <v>6.3478076164758738E-4</v>
      </c>
      <c r="AV452" s="5">
        <f t="shared" si="653"/>
        <v>2.4973505188221403E-4</v>
      </c>
      <c r="AW452" s="5">
        <f t="shared" si="654"/>
        <v>3.832174404922392E-6</v>
      </c>
      <c r="AX452" s="5">
        <f t="shared" si="655"/>
        <v>1.433299686212903E-3</v>
      </c>
      <c r="AY452" s="5">
        <f t="shared" si="656"/>
        <v>1.598614686595485E-3</v>
      </c>
      <c r="AZ452" s="5">
        <f t="shared" si="657"/>
        <v>8.9149845659673742E-4</v>
      </c>
      <c r="BA452" s="5">
        <f t="shared" si="658"/>
        <v>3.3144092602116547E-4</v>
      </c>
      <c r="BB452" s="5">
        <f t="shared" si="659"/>
        <v>9.2417227390214357E-5</v>
      </c>
      <c r="BC452" s="5">
        <f t="shared" si="660"/>
        <v>2.0615303055119199E-5</v>
      </c>
      <c r="BD452" s="5">
        <f t="shared" si="661"/>
        <v>1.8167004984566908E-4</v>
      </c>
      <c r="BE452" s="5">
        <f t="shared" si="662"/>
        <v>2.8589007143754865E-4</v>
      </c>
      <c r="BF452" s="5">
        <f t="shared" si="663"/>
        <v>2.2494938768388066E-4</v>
      </c>
      <c r="BG452" s="5">
        <f t="shared" si="664"/>
        <v>1.1799926399427652E-4</v>
      </c>
      <c r="BH452" s="5">
        <f t="shared" si="665"/>
        <v>4.6423196946277082E-5</v>
      </c>
      <c r="BI452" s="5">
        <f t="shared" si="666"/>
        <v>1.4611028182801964E-5</v>
      </c>
      <c r="BJ452" s="8">
        <f t="shared" si="667"/>
        <v>0.47819686128062461</v>
      </c>
      <c r="BK452" s="8">
        <f t="shared" si="668"/>
        <v>0.25254205357019005</v>
      </c>
      <c r="BL452" s="8">
        <f t="shared" si="669"/>
        <v>0.25376544162971548</v>
      </c>
      <c r="BM452" s="8">
        <f t="shared" si="670"/>
        <v>0.50230310267045575</v>
      </c>
      <c r="BN452" s="8">
        <f t="shared" si="671"/>
        <v>0.49631893195046184</v>
      </c>
    </row>
    <row r="453" spans="1:66" x14ac:dyDescent="0.25">
      <c r="A453" t="s">
        <v>24</v>
      </c>
      <c r="B453" t="s">
        <v>291</v>
      </c>
      <c r="C453" t="s">
        <v>26</v>
      </c>
      <c r="D453" t="s">
        <v>494</v>
      </c>
      <c r="E453">
        <f>VLOOKUP(A453,home!$A$2:$E$405,3,FALSE)</f>
        <v>1.59861591695502</v>
      </c>
      <c r="F453">
        <f>VLOOKUP(B453,home!$B$2:$E$405,3,FALSE)</f>
        <v>0.38</v>
      </c>
      <c r="G453">
        <f>VLOOKUP(C453,away!$B$2:$E$405,4,FALSE)</f>
        <v>1.07</v>
      </c>
      <c r="H453">
        <f>VLOOKUP(A453,away!$A$2:$E$405,3,FALSE)</f>
        <v>1.4152249134948101</v>
      </c>
      <c r="I453">
        <f>VLOOKUP(C453,away!$B$2:$E$405,3,FALSE)</f>
        <v>0.89</v>
      </c>
      <c r="J453">
        <f>VLOOKUP(B453,home!$B$2:$E$405,4,FALSE)</f>
        <v>1.1299999999999999</v>
      </c>
      <c r="K453" s="3">
        <f t="shared" si="616"/>
        <v>0.64999723183391123</v>
      </c>
      <c r="L453" s="3">
        <f t="shared" si="617"/>
        <v>1.4232916955017303</v>
      </c>
      <c r="M453" s="5">
        <f t="shared" si="618"/>
        <v>0.12577144756914169</v>
      </c>
      <c r="N453" s="5">
        <f t="shared" si="619"/>
        <v>8.1751092763686015E-2</v>
      </c>
      <c r="O453" s="5">
        <f t="shared" si="620"/>
        <v>0.17900945685639064</v>
      </c>
      <c r="P453" s="5">
        <f t="shared" si="621"/>
        <v>0.11635565142874588</v>
      </c>
      <c r="Q453" s="5">
        <f t="shared" si="622"/>
        <v>2.6568991997896595E-2</v>
      </c>
      <c r="R453" s="5">
        <f t="shared" si="623"/>
        <v>0.12739133667998809</v>
      </c>
      <c r="S453" s="5">
        <f t="shared" si="624"/>
        <v>2.6911190657889734E-2</v>
      </c>
      <c r="T453" s="5">
        <f t="shared" si="625"/>
        <v>3.7815425668458143E-2</v>
      </c>
      <c r="U453" s="5">
        <f t="shared" si="626"/>
        <v>8.2804016201614053E-2</v>
      </c>
      <c r="V453" s="5">
        <f t="shared" si="627"/>
        <v>2.7662780210027439E-3</v>
      </c>
      <c r="W453" s="5">
        <f t="shared" si="628"/>
        <v>5.7565904170833763E-3</v>
      </c>
      <c r="X453" s="5">
        <f t="shared" si="629"/>
        <v>8.1933073350396093E-3</v>
      </c>
      <c r="Y453" s="5">
        <f t="shared" si="630"/>
        <v>5.8307331443276473E-3</v>
      </c>
      <c r="Z453" s="5">
        <f t="shared" si="631"/>
        <v>6.0438343858497334E-2</v>
      </c>
      <c r="AA453" s="5">
        <f t="shared" si="632"/>
        <v>3.9284756204649336E-2</v>
      </c>
      <c r="AB453" s="5">
        <f t="shared" si="633"/>
        <v>1.2767491393146067E-2</v>
      </c>
      <c r="AC453" s="5">
        <f t="shared" si="634"/>
        <v>1.5994890304387745E-4</v>
      </c>
      <c r="AD453" s="5">
        <f t="shared" si="635"/>
        <v>9.3544195897645344E-4</v>
      </c>
      <c r="AE453" s="5">
        <f t="shared" si="636"/>
        <v>1.3314067718350562E-3</v>
      </c>
      <c r="AF453" s="5">
        <f t="shared" si="637"/>
        <v>9.4749010084380168E-4</v>
      </c>
      <c r="AG453" s="5">
        <f t="shared" si="638"/>
        <v>4.4951826403369328E-4</v>
      </c>
      <c r="AH453" s="5">
        <f t="shared" si="639"/>
        <v>2.1505348225919312E-2</v>
      </c>
      <c r="AI453" s="5">
        <f t="shared" si="640"/>
        <v>1.3978416816471868E-2</v>
      </c>
      <c r="AJ453" s="5">
        <f t="shared" si="641"/>
        <v>4.5429661180636533E-3</v>
      </c>
      <c r="AK453" s="5">
        <f t="shared" si="642"/>
        <v>9.8430513368554158E-4</v>
      </c>
      <c r="AL453" s="5">
        <f t="shared" si="643"/>
        <v>5.9189773732237518E-6</v>
      </c>
      <c r="AM453" s="5">
        <f t="shared" si="644"/>
        <v>1.2160693677519724E-4</v>
      </c>
      <c r="AN453" s="5">
        <f t="shared" si="645"/>
        <v>1.7308214322754215E-4</v>
      </c>
      <c r="AO453" s="5">
        <f t="shared" si="646"/>
        <v>1.2317318854770094E-4</v>
      </c>
      <c r="AP453" s="5">
        <f t="shared" si="647"/>
        <v>5.8437125456137195E-5</v>
      </c>
      <c r="AQ453" s="5">
        <f t="shared" si="648"/>
        <v>2.0793268842678207E-5</v>
      </c>
      <c r="AR453" s="5">
        <f t="shared" si="649"/>
        <v>6.1216767077647638E-3</v>
      </c>
      <c r="AS453" s="5">
        <f t="shared" si="650"/>
        <v>3.9790729142292281E-3</v>
      </c>
      <c r="AT453" s="5">
        <f t="shared" si="651"/>
        <v>1.293193189757146E-3</v>
      </c>
      <c r="AU453" s="5">
        <f t="shared" si="652"/>
        <v>2.8019066452287031E-4</v>
      </c>
      <c r="AV453" s="5">
        <f t="shared" si="653"/>
        <v>4.553078908139243E-5</v>
      </c>
      <c r="AW453" s="5">
        <f t="shared" si="654"/>
        <v>1.5210714032046261E-7</v>
      </c>
      <c r="AX453" s="5">
        <f t="shared" si="655"/>
        <v>1.3174028712613275E-5</v>
      </c>
      <c r="AY453" s="5">
        <f t="shared" si="656"/>
        <v>1.8750485662963823E-5</v>
      </c>
      <c r="AZ453" s="5">
        <f t="shared" si="657"/>
        <v>1.3343705265360336E-5</v>
      </c>
      <c r="BA453" s="5">
        <f t="shared" si="658"/>
        <v>6.3306616304700264E-6</v>
      </c>
      <c r="BB453" s="5">
        <f t="shared" si="659"/>
        <v>2.2525945314198581E-6</v>
      </c>
      <c r="BC453" s="5">
        <f t="shared" si="660"/>
        <v>6.4121981798049897E-7</v>
      </c>
      <c r="BD453" s="5">
        <f t="shared" si="661"/>
        <v>1.4521552701179943E-3</v>
      </c>
      <c r="BE453" s="5">
        <f t="shared" si="662"/>
        <v>9.4389690576972198E-4</v>
      </c>
      <c r="BF453" s="5">
        <f t="shared" si="663"/>
        <v>3.0676518794345666E-4</v>
      </c>
      <c r="BG453" s="5">
        <f t="shared" si="664"/>
        <v>6.646550766208546E-5</v>
      </c>
      <c r="BH453" s="5">
        <f t="shared" si="665"/>
        <v>1.0800598998197788E-5</v>
      </c>
      <c r="BI453" s="5">
        <f t="shared" si="666"/>
        <v>1.4040718901953361E-6</v>
      </c>
      <c r="BJ453" s="8">
        <f t="shared" si="667"/>
        <v>0.17013158378065052</v>
      </c>
      <c r="BK453" s="8">
        <f t="shared" si="668"/>
        <v>0.27198918604286015</v>
      </c>
      <c r="BL453" s="8">
        <f t="shared" si="669"/>
        <v>0.49676924543766565</v>
      </c>
      <c r="BM453" s="8">
        <f t="shared" si="670"/>
        <v>0.34246178344530198</v>
      </c>
      <c r="BN453" s="8">
        <f t="shared" si="671"/>
        <v>0.65684797729584887</v>
      </c>
    </row>
    <row r="454" spans="1:66" s="10" customFormat="1" x14ac:dyDescent="0.25">
      <c r="A454" t="s">
        <v>24</v>
      </c>
      <c r="B454" t="s">
        <v>182</v>
      </c>
      <c r="C454" t="s">
        <v>294</v>
      </c>
      <c r="D454" t="s">
        <v>494</v>
      </c>
      <c r="E454">
        <f>VLOOKUP(A454,home!$A$2:$E$405,3,FALSE)</f>
        <v>1.59861591695502</v>
      </c>
      <c r="F454">
        <f>VLOOKUP(B454,home!$B$2:$E$405,3,FALSE)</f>
        <v>0.89</v>
      </c>
      <c r="G454">
        <f>VLOOKUP(C454,away!$B$2:$E$405,4,FALSE)</f>
        <v>0.5</v>
      </c>
      <c r="H454">
        <f>VLOOKUP(A454,away!$A$2:$E$405,3,FALSE)</f>
        <v>1.4152249134948101</v>
      </c>
      <c r="I454">
        <f>VLOOKUP(C454,away!$B$2:$E$405,3,FALSE)</f>
        <v>1.25</v>
      </c>
      <c r="J454">
        <f>VLOOKUP(B454,home!$B$2:$E$405,4,FALSE)</f>
        <v>1.26</v>
      </c>
      <c r="K454" s="3">
        <f t="shared" si="616"/>
        <v>0.71138408304498391</v>
      </c>
      <c r="L454" s="3">
        <f t="shared" si="617"/>
        <v>2.2289792387543259</v>
      </c>
      <c r="M454" s="5">
        <f t="shared" si="618"/>
        <v>5.2846524955451044E-2</v>
      </c>
      <c r="N454" s="5">
        <f t="shared" si="619"/>
        <v>3.7594176697547402E-2</v>
      </c>
      <c r="O454" s="5">
        <f t="shared" si="620"/>
        <v>0.11779380696601274</v>
      </c>
      <c r="P454" s="5">
        <f t="shared" si="621"/>
        <v>8.3796639356894825E-2</v>
      </c>
      <c r="Q454" s="5">
        <f t="shared" si="622"/>
        <v>1.3371949458907928E-2</v>
      </c>
      <c r="R454" s="5">
        <f t="shared" si="623"/>
        <v>0.1312799750905386</v>
      </c>
      <c r="S454" s="5">
        <f t="shared" si="624"/>
        <v>3.3218252162412046E-2</v>
      </c>
      <c r="T454" s="5">
        <f t="shared" si="625"/>
        <v>2.9805797725577909E-2</v>
      </c>
      <c r="U454" s="5">
        <f t="shared" si="626"/>
        <v>9.3390484701951132E-2</v>
      </c>
      <c r="V454" s="5">
        <f t="shared" si="627"/>
        <v>5.8525406014377475E-3</v>
      </c>
      <c r="W454" s="5">
        <f t="shared" si="628"/>
        <v>3.1708640014496956E-3</v>
      </c>
      <c r="X454" s="5">
        <f t="shared" si="629"/>
        <v>7.0677900281448372E-3</v>
      </c>
      <c r="Y454" s="5">
        <f t="shared" si="630"/>
        <v>7.8769786183048498E-3</v>
      </c>
      <c r="Z454" s="5">
        <f t="shared" si="631"/>
        <v>9.7540112980331828E-2</v>
      </c>
      <c r="AA454" s="5">
        <f t="shared" si="632"/>
        <v>6.9388483832617504E-2</v>
      </c>
      <c r="AB454" s="5">
        <f t="shared" si="633"/>
        <v>2.4680931472574139E-2</v>
      </c>
      <c r="AC454" s="5">
        <f t="shared" si="634"/>
        <v>5.8000884934449764E-4</v>
      </c>
      <c r="AD454" s="5">
        <f t="shared" si="635"/>
        <v>5.6392554503290981E-4</v>
      </c>
      <c r="AE454" s="5">
        <f t="shared" si="636"/>
        <v>1.2569783320815736E-3</v>
      </c>
      <c r="AF454" s="5">
        <f t="shared" si="637"/>
        <v>1.4008893028869345E-3</v>
      </c>
      <c r="AG454" s="5">
        <f t="shared" si="638"/>
        <v>1.0408510573093322E-3</v>
      </c>
      <c r="AH454" s="5">
        <f t="shared" si="639"/>
        <v>5.4353721694727748E-2</v>
      </c>
      <c r="AI454" s="5">
        <f t="shared" si="640"/>
        <v>3.8666372467886151E-2</v>
      </c>
      <c r="AJ454" s="5">
        <f t="shared" si="641"/>
        <v>1.3753320961371497E-2</v>
      </c>
      <c r="AK454" s="5">
        <f t="shared" si="642"/>
        <v>3.2612978736428736E-3</v>
      </c>
      <c r="AL454" s="5">
        <f t="shared" si="643"/>
        <v>3.67878814459796E-5</v>
      </c>
      <c r="AM454" s="5">
        <f t="shared" si="644"/>
        <v>8.0233531351775881E-5</v>
      </c>
      <c r="AN454" s="5">
        <f t="shared" si="645"/>
        <v>1.7883887563505273E-4</v>
      </c>
      <c r="AO454" s="5">
        <f t="shared" si="646"/>
        <v>1.9931407043634976E-4</v>
      </c>
      <c r="AP454" s="5">
        <f t="shared" si="647"/>
        <v>1.4808897499808029E-4</v>
      </c>
      <c r="AQ454" s="5">
        <f t="shared" si="648"/>
        <v>8.2521812689782351E-5</v>
      </c>
      <c r="AR454" s="5">
        <f t="shared" si="649"/>
        <v>2.4230663441315733E-2</v>
      </c>
      <c r="AS454" s="5">
        <f t="shared" si="650"/>
        <v>1.7237308293772007E-2</v>
      </c>
      <c r="AT454" s="5">
        <f t="shared" si="651"/>
        <v>6.1311733773643465E-3</v>
      </c>
      <c r="AU454" s="5">
        <f t="shared" si="652"/>
        <v>1.4538730503487179E-3</v>
      </c>
      <c r="AV454" s="5">
        <f t="shared" si="653"/>
        <v>2.5856553669653399E-4</v>
      </c>
      <c r="AW454" s="5">
        <f t="shared" si="654"/>
        <v>1.6203634733008235E-6</v>
      </c>
      <c r="AX454" s="5">
        <f t="shared" si="655"/>
        <v>9.5128095216906748E-6</v>
      </c>
      <c r="AY454" s="5">
        <f t="shared" si="656"/>
        <v>2.1203854926072979E-5</v>
      </c>
      <c r="AZ454" s="5">
        <f t="shared" si="657"/>
        <v>2.3631476205887665E-5</v>
      </c>
      <c r="BA454" s="5">
        <f t="shared" si="658"/>
        <v>1.7558023281346811E-5</v>
      </c>
      <c r="BB454" s="5">
        <f t="shared" si="659"/>
        <v>9.784117341921788E-6</v>
      </c>
      <c r="BC454" s="5">
        <f t="shared" si="660"/>
        <v>4.3617188849359617E-6</v>
      </c>
      <c r="BD454" s="5">
        <f t="shared" si="661"/>
        <v>9.0016076253227155E-3</v>
      </c>
      <c r="BE454" s="5">
        <f t="shared" si="662"/>
        <v>6.4036003864709349E-3</v>
      </c>
      <c r="BF454" s="5">
        <f t="shared" si="663"/>
        <v>2.2777096945580649E-3</v>
      </c>
      <c r="BG454" s="5">
        <f t="shared" si="664"/>
        <v>5.4010880750195319E-4</v>
      </c>
      <c r="BH454" s="5">
        <f t="shared" si="665"/>
        <v>9.6056202192324139E-5</v>
      </c>
      <c r="BI454" s="5">
        <f t="shared" si="666"/>
        <v>1.366657066347402E-5</v>
      </c>
      <c r="BJ454" s="8">
        <f t="shared" si="667"/>
        <v>0.10392525003251628</v>
      </c>
      <c r="BK454" s="8">
        <f t="shared" si="668"/>
        <v>0.1763519576619122</v>
      </c>
      <c r="BL454" s="8">
        <f t="shared" si="669"/>
        <v>0.61421272804752935</v>
      </c>
      <c r="BM454" s="8">
        <f t="shared" si="670"/>
        <v>0.55532739270548437</v>
      </c>
      <c r="BN454" s="8">
        <f t="shared" si="671"/>
        <v>0.43668307252535254</v>
      </c>
    </row>
    <row r="455" spans="1:66" x14ac:dyDescent="0.25">
      <c r="A455" t="s">
        <v>24</v>
      </c>
      <c r="B455" t="s">
        <v>326</v>
      </c>
      <c r="C455" t="s">
        <v>295</v>
      </c>
      <c r="D455" t="s">
        <v>494</v>
      </c>
      <c r="E455">
        <f>VLOOKUP(A455,home!$A$2:$E$405,3,FALSE)</f>
        <v>1.59861591695502</v>
      </c>
      <c r="F455">
        <f>VLOOKUP(B455,home!$B$2:$E$405,3,FALSE)</f>
        <v>0.63</v>
      </c>
      <c r="G455">
        <f>VLOOKUP(C455,away!$B$2:$E$405,4,FALSE)</f>
        <v>0.67</v>
      </c>
      <c r="H455">
        <f>VLOOKUP(A455,away!$A$2:$E$405,3,FALSE)</f>
        <v>1.4152249134948101</v>
      </c>
      <c r="I455">
        <f>VLOOKUP(C455,away!$B$2:$E$405,3,FALSE)</f>
        <v>1.21</v>
      </c>
      <c r="J455">
        <f>VLOOKUP(B455,home!$B$2:$E$405,4,FALSE)</f>
        <v>1.22</v>
      </c>
      <c r="K455" s="3">
        <f t="shared" si="616"/>
        <v>0.67477577854671389</v>
      </c>
      <c r="L455" s="3">
        <f t="shared" si="617"/>
        <v>2.0891550173010383</v>
      </c>
      <c r="M455" s="5">
        <f t="shared" si="618"/>
        <v>6.3043469664823465E-2</v>
      </c>
      <c r="N455" s="5">
        <f t="shared" si="619"/>
        <v>4.2540206325367383E-2</v>
      </c>
      <c r="O455" s="5">
        <f t="shared" si="620"/>
        <v>0.13170758095833174</v>
      </c>
      <c r="P455" s="5">
        <f t="shared" si="621"/>
        <v>8.8873085481662631E-2</v>
      </c>
      <c r="Q455" s="5">
        <f t="shared" si="622"/>
        <v>1.4352550421368812E-2</v>
      </c>
      <c r="R455" s="5">
        <f t="shared" si="623"/>
        <v>0.13757877678784072</v>
      </c>
      <c r="S455" s="5">
        <f t="shared" si="624"/>
        <v>3.1321346068925289E-2</v>
      </c>
      <c r="T455" s="5">
        <f t="shared" si="625"/>
        <v>2.9984702723868783E-2</v>
      </c>
      <c r="U455" s="5">
        <f t="shared" si="626"/>
        <v>9.2834826218519795E-2</v>
      </c>
      <c r="V455" s="5">
        <f t="shared" si="627"/>
        <v>4.9060058284364719E-3</v>
      </c>
      <c r="W455" s="5">
        <f t="shared" si="628"/>
        <v>3.2282511282367022E-3</v>
      </c>
      <c r="X455" s="5">
        <f t="shared" si="629"/>
        <v>6.7443170416634432E-3</v>
      </c>
      <c r="Y455" s="5">
        <f t="shared" si="630"/>
        <v>7.0449618929300404E-3</v>
      </c>
      <c r="Z455" s="5">
        <f t="shared" si="631"/>
        <v>9.5807797266819039E-2</v>
      </c>
      <c r="AA455" s="5">
        <f t="shared" si="632"/>
        <v>6.4648780991563543E-2</v>
      </c>
      <c r="AB455" s="5">
        <f t="shared" si="633"/>
        <v>2.1811715762839141E-2</v>
      </c>
      <c r="AC455" s="5">
        <f t="shared" si="634"/>
        <v>4.3225321123887596E-4</v>
      </c>
      <c r="AD455" s="5">
        <f t="shared" si="635"/>
        <v>5.4458641710005697E-4</v>
      </c>
      <c r="AE455" s="5">
        <f t="shared" si="636"/>
        <v>1.1377254456385799E-3</v>
      </c>
      <c r="AF455" s="5">
        <f t="shared" si="637"/>
        <v>1.1884424115334495E-3</v>
      </c>
      <c r="AG455" s="5">
        <f t="shared" si="638"/>
        <v>8.2761347560948392E-4</v>
      </c>
      <c r="AH455" s="5">
        <f t="shared" si="639"/>
        <v>5.0039335089133927E-2</v>
      </c>
      <c r="AI455" s="5">
        <f t="shared" si="640"/>
        <v>3.3765331292730238E-2</v>
      </c>
      <c r="AJ455" s="5">
        <f t="shared" si="641"/>
        <v>1.1392013855469885E-2</v>
      </c>
      <c r="AK455" s="5">
        <f t="shared" si="642"/>
        <v>2.562351672846548E-3</v>
      </c>
      <c r="AL455" s="5">
        <f t="shared" si="643"/>
        <v>2.4374087781904393E-5</v>
      </c>
      <c r="AM455" s="5">
        <f t="shared" si="644"/>
        <v>7.3494744716931322E-5</v>
      </c>
      <c r="AN455" s="5">
        <f t="shared" si="645"/>
        <v>1.5354191467063604E-4</v>
      </c>
      <c r="AO455" s="5">
        <f t="shared" si="646"/>
        <v>1.6038643070008361E-4</v>
      </c>
      <c r="AP455" s="5">
        <f t="shared" si="647"/>
        <v>1.1169070546802832E-4</v>
      </c>
      <c r="AQ455" s="5">
        <f t="shared" si="648"/>
        <v>5.8334799428605976E-5</v>
      </c>
      <c r="AR455" s="5">
        <f t="shared" si="649"/>
        <v>2.0907985592774417E-2</v>
      </c>
      <c r="AS455" s="5">
        <f t="shared" si="650"/>
        <v>1.4108202256207833E-2</v>
      </c>
      <c r="AT455" s="5">
        <f t="shared" si="651"/>
        <v>4.759936580663573E-3</v>
      </c>
      <c r="AU455" s="5">
        <f t="shared" si="652"/>
        <v>1.0706299706834154E-3</v>
      </c>
      <c r="AV455" s="5">
        <f t="shared" si="653"/>
        <v>1.8060879300083672E-4</v>
      </c>
      <c r="AW455" s="5">
        <f t="shared" si="654"/>
        <v>9.5445623934632499E-7</v>
      </c>
      <c r="AX455" s="5">
        <f t="shared" si="655"/>
        <v>8.2654122642432155E-6</v>
      </c>
      <c r="AY455" s="5">
        <f t="shared" si="656"/>
        <v>1.7267727501905247E-5</v>
      </c>
      <c r="AZ455" s="5">
        <f t="shared" si="657"/>
        <v>1.8037479773996238E-5</v>
      </c>
      <c r="BA455" s="5">
        <f t="shared" si="658"/>
        <v>1.2561030456436747E-5</v>
      </c>
      <c r="BB455" s="5">
        <f t="shared" si="659"/>
        <v>6.5604849501339963E-6</v>
      </c>
      <c r="BC455" s="5">
        <f t="shared" si="660"/>
        <v>2.741174009900079E-6</v>
      </c>
      <c r="BD455" s="5">
        <f t="shared" si="661"/>
        <v>7.2800038338004082E-3</v>
      </c>
      <c r="BE455" s="5">
        <f t="shared" si="662"/>
        <v>4.9123702547757319E-3</v>
      </c>
      <c r="BF455" s="5">
        <f t="shared" si="663"/>
        <v>1.6573742315880069E-3</v>
      </c>
      <c r="BG455" s="5">
        <f t="shared" si="664"/>
        <v>3.7278532915435307E-4</v>
      </c>
      <c r="BH455" s="5">
        <f t="shared" si="665"/>
        <v>6.2886627677730383E-5</v>
      </c>
      <c r="BI455" s="5">
        <f t="shared" si="666"/>
        <v>8.4868746302835744E-6</v>
      </c>
      <c r="BJ455" s="8">
        <f t="shared" si="667"/>
        <v>0.10821623918725765</v>
      </c>
      <c r="BK455" s="8">
        <f t="shared" si="668"/>
        <v>0.18861780207037057</v>
      </c>
      <c r="BL455" s="8">
        <f t="shared" si="669"/>
        <v>0.60166198297423201</v>
      </c>
      <c r="BM455" s="8">
        <f t="shared" si="670"/>
        <v>0.5161918385880222</v>
      </c>
      <c r="BN455" s="8">
        <f t="shared" si="671"/>
        <v>0.47809566963939476</v>
      </c>
    </row>
    <row r="456" spans="1:66" x14ac:dyDescent="0.25">
      <c r="A456" t="s">
        <v>24</v>
      </c>
      <c r="B456" t="s">
        <v>327</v>
      </c>
      <c r="C456" t="s">
        <v>286</v>
      </c>
      <c r="D456" t="s">
        <v>494</v>
      </c>
      <c r="E456">
        <f>VLOOKUP(A456,home!$A$2:$E$405,3,FALSE)</f>
        <v>1.59861591695502</v>
      </c>
      <c r="F456">
        <f>VLOOKUP(B456,home!$B$2:$E$405,3,FALSE)</f>
        <v>1.08</v>
      </c>
      <c r="G456">
        <f>VLOOKUP(C456,away!$B$2:$E$405,4,FALSE)</f>
        <v>0.83</v>
      </c>
      <c r="H456">
        <f>VLOOKUP(A456,away!$A$2:$E$405,3,FALSE)</f>
        <v>1.4152249134948101</v>
      </c>
      <c r="I456">
        <f>VLOOKUP(C456,away!$B$2:$E$405,3,FALSE)</f>
        <v>1.08</v>
      </c>
      <c r="J456">
        <f>VLOOKUP(B456,home!$B$2:$E$405,4,FALSE)</f>
        <v>0.99</v>
      </c>
      <c r="K456" s="3">
        <f t="shared" si="616"/>
        <v>1.43299930795848</v>
      </c>
      <c r="L456" s="3">
        <f t="shared" si="617"/>
        <v>1.5131584775086511</v>
      </c>
      <c r="M456" s="5">
        <f t="shared" si="618"/>
        <v>5.2541193157942756E-2</v>
      </c>
      <c r="N456" s="5">
        <f t="shared" si="619"/>
        <v>7.5291493434644807E-2</v>
      </c>
      <c r="O456" s="5">
        <f t="shared" si="620"/>
        <v>7.9503151845360609E-2</v>
      </c>
      <c r="P456" s="5">
        <f t="shared" si="621"/>
        <v>0.11392796157491972</v>
      </c>
      <c r="Q456" s="5">
        <f t="shared" si="622"/>
        <v>5.3946328993503226E-2</v>
      </c>
      <c r="R456" s="5">
        <f t="shared" si="623"/>
        <v>6.01504341017325E-2</v>
      </c>
      <c r="S456" s="5">
        <f t="shared" si="624"/>
        <v>6.1759067735665987E-2</v>
      </c>
      <c r="T456" s="5">
        <f t="shared" si="625"/>
        <v>8.162934504699014E-2</v>
      </c>
      <c r="U456" s="5">
        <f t="shared" si="626"/>
        <v>8.6195530441184831E-2</v>
      </c>
      <c r="V456" s="5">
        <f t="shared" si="627"/>
        <v>1.4879509608438347E-2</v>
      </c>
      <c r="W456" s="5">
        <f t="shared" si="628"/>
        <v>2.5768350704863541E-2</v>
      </c>
      <c r="X456" s="5">
        <f t="shared" si="629"/>
        <v>3.899159832048029E-2</v>
      </c>
      <c r="Y456" s="5">
        <f t="shared" si="630"/>
        <v>2.9500233775123424E-2</v>
      </c>
      <c r="Z456" s="5">
        <f t="shared" si="631"/>
        <v>3.0339046428953999E-2</v>
      </c>
      <c r="AA456" s="5">
        <f t="shared" si="632"/>
        <v>4.3475832536811275E-2</v>
      </c>
      <c r="AB456" s="5">
        <f t="shared" si="633"/>
        <v>3.1150418969084666E-2</v>
      </c>
      <c r="AC456" s="5">
        <f t="shared" si="634"/>
        <v>2.0165037385855731E-3</v>
      </c>
      <c r="AD456" s="5">
        <f t="shared" si="635"/>
        <v>9.2315071818252197E-3</v>
      </c>
      <c r="AE456" s="5">
        <f t="shared" si="636"/>
        <v>1.3968733352360827E-2</v>
      </c>
      <c r="AF456" s="5">
        <f t="shared" si="637"/>
        <v>1.0568453646091314E-2</v>
      </c>
      <c r="AG456" s="5">
        <f t="shared" si="638"/>
        <v>5.3305817429134287E-3</v>
      </c>
      <c r="AH456" s="5">
        <f t="shared" si="639"/>
        <v>1.1476946325875075E-2</v>
      </c>
      <c r="AI456" s="5">
        <f t="shared" si="640"/>
        <v>1.6446456142455605E-2</v>
      </c>
      <c r="AJ456" s="5">
        <f t="shared" si="641"/>
        <v>1.1783880135254186E-2</v>
      </c>
      <c r="AK456" s="5">
        <f t="shared" si="642"/>
        <v>5.628764026294978E-3</v>
      </c>
      <c r="AL456" s="5">
        <f t="shared" si="643"/>
        <v>1.7489984268507578E-4</v>
      </c>
      <c r="AM456" s="5">
        <f t="shared" si="644"/>
        <v>2.6457486805938554E-3</v>
      </c>
      <c r="AN456" s="5">
        <f t="shared" si="645"/>
        <v>4.0034370453979201E-3</v>
      </c>
      <c r="AO456" s="5">
        <f t="shared" si="646"/>
        <v>3.0289173522080257E-3</v>
      </c>
      <c r="AP456" s="5">
        <f t="shared" si="647"/>
        <v>1.5277439897222102E-3</v>
      </c>
      <c r="AQ456" s="5">
        <f t="shared" si="648"/>
        <v>5.7792969237776279E-4</v>
      </c>
      <c r="AR456" s="5">
        <f t="shared" si="649"/>
        <v>3.4732877257819279E-3</v>
      </c>
      <c r="AS456" s="5">
        <f t="shared" si="650"/>
        <v>4.9772189073861856E-3</v>
      </c>
      <c r="AT456" s="5">
        <f t="shared" si="651"/>
        <v>3.5661756249211331E-3</v>
      </c>
      <c r="AU456" s="5">
        <f t="shared" si="652"/>
        <v>1.7034424008567949E-3</v>
      </c>
      <c r="AV456" s="5">
        <f t="shared" si="653"/>
        <v>6.1025794539372989E-4</v>
      </c>
      <c r="AW456" s="5">
        <f t="shared" si="654"/>
        <v>1.0534582147861818E-5</v>
      </c>
      <c r="AX456" s="5">
        <f t="shared" si="655"/>
        <v>6.3189267138717611E-4</v>
      </c>
      <c r="AY456" s="5">
        <f t="shared" si="656"/>
        <v>9.561537525850937E-4</v>
      </c>
      <c r="AZ456" s="5">
        <f t="shared" si="657"/>
        <v>7.2340607826292208E-4</v>
      </c>
      <c r="BA456" s="5">
        <f t="shared" si="658"/>
        <v>3.648760133349424E-4</v>
      </c>
      <c r="BB456" s="5">
        <f t="shared" si="659"/>
        <v>1.3802880820433191E-4</v>
      </c>
      <c r="BC456" s="5">
        <f t="shared" si="660"/>
        <v>4.1771892254960099E-5</v>
      </c>
      <c r="BD456" s="5">
        <f t="shared" si="661"/>
        <v>8.7593912784894546E-4</v>
      </c>
      <c r="BE456" s="5">
        <f t="shared" si="662"/>
        <v>1.2552201640212933E-3</v>
      </c>
      <c r="BF456" s="5">
        <f t="shared" si="663"/>
        <v>8.993648131890217E-4</v>
      </c>
      <c r="BG456" s="5">
        <f t="shared" si="664"/>
        <v>4.2959638496735869E-4</v>
      </c>
      <c r="BH456" s="5">
        <f t="shared" si="665"/>
        <v>1.5390283058992247E-4</v>
      </c>
      <c r="BI456" s="5">
        <f t="shared" si="666"/>
        <v>4.4108529945642021E-5</v>
      </c>
      <c r="BJ456" s="8">
        <f t="shared" si="667"/>
        <v>0.35886653217512549</v>
      </c>
      <c r="BK456" s="8">
        <f t="shared" si="668"/>
        <v>0.24625528941082256</v>
      </c>
      <c r="BL456" s="8">
        <f t="shared" si="669"/>
        <v>0.36379992897895558</v>
      </c>
      <c r="BM456" s="8">
        <f t="shared" si="670"/>
        <v>0.56295461471531671</v>
      </c>
      <c r="BN456" s="8">
        <f t="shared" si="671"/>
        <v>0.43536056310810362</v>
      </c>
    </row>
    <row r="457" spans="1:66" x14ac:dyDescent="0.25">
      <c r="A457" t="s">
        <v>196</v>
      </c>
      <c r="B457" t="s">
        <v>304</v>
      </c>
      <c r="C457" t="s">
        <v>204</v>
      </c>
      <c r="D457" t="s">
        <v>494</v>
      </c>
      <c r="E457">
        <f>VLOOKUP(A457,home!$A$2:$E$405,3,FALSE)</f>
        <v>1.6215139442231099</v>
      </c>
      <c r="F457">
        <f>VLOOKUP(B457,home!$B$2:$E$405,3,FALSE)</f>
        <v>0.75</v>
      </c>
      <c r="G457">
        <f>VLOOKUP(C457,away!$B$2:$E$405,4,FALSE)</f>
        <v>0.97</v>
      </c>
      <c r="H457">
        <f>VLOOKUP(A457,away!$A$2:$E$405,3,FALSE)</f>
        <v>1.4223107569721101</v>
      </c>
      <c r="I457">
        <f>VLOOKUP(C457,away!$B$2:$E$405,3,FALSE)</f>
        <v>0.84</v>
      </c>
      <c r="J457">
        <f>VLOOKUP(B457,home!$B$2:$E$405,4,FALSE)</f>
        <v>1.86</v>
      </c>
      <c r="K457" s="3">
        <f t="shared" si="616"/>
        <v>1.1796513944223124</v>
      </c>
      <c r="L457" s="3">
        <f t="shared" si="617"/>
        <v>2.2222183266932247</v>
      </c>
      <c r="M457" s="5">
        <f t="shared" si="618"/>
        <v>3.3310929550538104E-2</v>
      </c>
      <c r="N457" s="5">
        <f t="shared" si="619"/>
        <v>3.9295284493795678E-2</v>
      </c>
      <c r="O457" s="5">
        <f t="shared" si="620"/>
        <v>7.4024158126392667E-2</v>
      </c>
      <c r="P457" s="5">
        <f t="shared" si="621"/>
        <v>8.732270135473684E-2</v>
      </c>
      <c r="Q457" s="5">
        <f t="shared" si="622"/>
        <v>2.3177368573663773E-2</v>
      </c>
      <c r="R457" s="5">
        <f t="shared" si="623"/>
        <v>8.2248920403253503E-2</v>
      </c>
      <c r="S457" s="5">
        <f t="shared" si="624"/>
        <v>5.722786991218462E-2</v>
      </c>
      <c r="T457" s="5">
        <f t="shared" si="625"/>
        <v>5.1505173208919237E-2</v>
      </c>
      <c r="U457" s="5">
        <f t="shared" si="626"/>
        <v>9.7025053643427769E-2</v>
      </c>
      <c r="V457" s="5">
        <f t="shared" si="627"/>
        <v>1.6668843999844037E-2</v>
      </c>
      <c r="W457" s="5">
        <f t="shared" si="628"/>
        <v>9.1137383856541195E-3</v>
      </c>
      <c r="X457" s="5">
        <f t="shared" si="629"/>
        <v>2.0252716465288107E-2</v>
      </c>
      <c r="Y457" s="5">
        <f t="shared" si="630"/>
        <v>2.2502978847242432E-2</v>
      </c>
      <c r="Z457" s="5">
        <f t="shared" si="631"/>
        <v>6.0925019423614085E-2</v>
      </c>
      <c r="AA457" s="5">
        <f t="shared" si="632"/>
        <v>7.1870284118272815E-2</v>
      </c>
      <c r="AB457" s="5">
        <f t="shared" si="633"/>
        <v>4.2390940438824153E-2</v>
      </c>
      <c r="AC457" s="5">
        <f t="shared" si="634"/>
        <v>2.7310264719548429E-3</v>
      </c>
      <c r="AD457" s="5">
        <f t="shared" si="635"/>
        <v>2.6877585487592578E-3</v>
      </c>
      <c r="AE457" s="5">
        <f t="shared" si="636"/>
        <v>5.9727863047792078E-3</v>
      </c>
      <c r="AF457" s="5">
        <f t="shared" si="637"/>
        <v>6.6364175939513312E-3</v>
      </c>
      <c r="AG457" s="5">
        <f t="shared" si="638"/>
        <v>4.9158562669560013E-3</v>
      </c>
      <c r="AH457" s="5">
        <f t="shared" si="639"/>
        <v>3.3847173679323987E-2</v>
      </c>
      <c r="AI457" s="5">
        <f t="shared" si="640"/>
        <v>3.9927865628068722E-2</v>
      </c>
      <c r="AJ457" s="5">
        <f t="shared" si="641"/>
        <v>2.3550481182228997E-2</v>
      </c>
      <c r="AK457" s="5">
        <f t="shared" si="642"/>
        <v>9.2604526553109554E-3</v>
      </c>
      <c r="AL457" s="5">
        <f t="shared" si="643"/>
        <v>2.8636920340584248E-4</v>
      </c>
      <c r="AM457" s="5">
        <f t="shared" si="644"/>
        <v>6.3412362398287026E-4</v>
      </c>
      <c r="AN457" s="5">
        <f t="shared" si="645"/>
        <v>1.4091611386038575E-3</v>
      </c>
      <c r="AO457" s="5">
        <f t="shared" si="646"/>
        <v>1.565731853734692E-3</v>
      </c>
      <c r="AP457" s="5">
        <f t="shared" si="647"/>
        <v>1.1597993400188629E-3</v>
      </c>
      <c r="AQ457" s="5">
        <f t="shared" si="648"/>
        <v>6.443318371691561E-4</v>
      </c>
      <c r="AR457" s="5">
        <f t="shared" si="649"/>
        <v>1.5043161931392452E-2</v>
      </c>
      <c r="AS457" s="5">
        <f t="shared" si="650"/>
        <v>1.774568694888775E-2</v>
      </c>
      <c r="AT457" s="5">
        <f t="shared" si="651"/>
        <v>1.0466862177118633E-2</v>
      </c>
      <c r="AU457" s="5">
        <f t="shared" si="652"/>
        <v>4.1157495208213862E-3</v>
      </c>
      <c r="AV457" s="5">
        <f t="shared" si="653"/>
        <v>1.2137874153324776E-3</v>
      </c>
      <c r="AW457" s="5">
        <f t="shared" si="654"/>
        <v>2.0852792464826924E-5</v>
      </c>
      <c r="AX457" s="5">
        <f t="shared" si="655"/>
        <v>1.2467413621125394E-4</v>
      </c>
      <c r="AY457" s="5">
        <f t="shared" si="656"/>
        <v>2.7705315035329587E-4</v>
      </c>
      <c r="AZ457" s="5">
        <f t="shared" si="657"/>
        <v>3.0783629409159382E-4</v>
      </c>
      <c r="BA457" s="5">
        <f t="shared" si="658"/>
        <v>2.2802648478388837E-4</v>
      </c>
      <c r="BB457" s="5">
        <f t="shared" si="659"/>
        <v>1.2668115836454765E-4</v>
      </c>
      <c r="BC457" s="5">
        <f t="shared" si="660"/>
        <v>5.6302638352884865E-5</v>
      </c>
      <c r="BD457" s="5">
        <f t="shared" si="661"/>
        <v>5.5715316892256898E-3</v>
      </c>
      <c r="BE457" s="5">
        <f t="shared" si="662"/>
        <v>6.5724651262631861E-3</v>
      </c>
      <c r="BF457" s="5">
        <f t="shared" si="663"/>
        <v>3.876608825494194E-3</v>
      </c>
      <c r="BG457" s="5">
        <f t="shared" si="664"/>
        <v>1.524349002208023E-3</v>
      </c>
      <c r="BH457" s="5">
        <f t="shared" si="665"/>
        <v>4.4955010651023857E-4</v>
      </c>
      <c r="BI457" s="5">
        <f t="shared" si="666"/>
        <v>1.0606248200150047E-4</v>
      </c>
      <c r="BJ457" s="8">
        <f t="shared" si="667"/>
        <v>0.19259380034467607</v>
      </c>
      <c r="BK457" s="8">
        <f t="shared" si="668"/>
        <v>0.19782479364301755</v>
      </c>
      <c r="BL457" s="8">
        <f t="shared" si="669"/>
        <v>0.54083114510035912</v>
      </c>
      <c r="BM457" s="8">
        <f t="shared" si="670"/>
        <v>0.65253919565139784</v>
      </c>
      <c r="BN457" s="8">
        <f t="shared" si="671"/>
        <v>0.33937936250238054</v>
      </c>
    </row>
    <row r="458" spans="1:66" x14ac:dyDescent="0.25">
      <c r="A458" t="s">
        <v>196</v>
      </c>
      <c r="B458" t="s">
        <v>200</v>
      </c>
      <c r="C458" t="s">
        <v>307</v>
      </c>
      <c r="D458" t="s">
        <v>494</v>
      </c>
      <c r="E458">
        <f>VLOOKUP(A458,home!$A$2:$E$405,3,FALSE)</f>
        <v>1.6215139442231099</v>
      </c>
      <c r="F458">
        <f>VLOOKUP(B458,home!$B$2:$E$405,3,FALSE)</f>
        <v>1.41</v>
      </c>
      <c r="G458">
        <f>VLOOKUP(C458,away!$B$2:$E$405,4,FALSE)</f>
        <v>0.79</v>
      </c>
      <c r="H458">
        <f>VLOOKUP(A458,away!$A$2:$E$405,3,FALSE)</f>
        <v>1.4223107569721101</v>
      </c>
      <c r="I458">
        <f>VLOOKUP(C458,away!$B$2:$E$405,3,FALSE)</f>
        <v>1.06</v>
      </c>
      <c r="J458">
        <f>VLOOKUP(B458,home!$B$2:$E$405,4,FALSE)</f>
        <v>0.45</v>
      </c>
      <c r="K458" s="3">
        <f t="shared" si="616"/>
        <v>1.8062043824701222</v>
      </c>
      <c r="L458" s="3">
        <f t="shared" si="617"/>
        <v>0.67844223107569657</v>
      </c>
      <c r="M458" s="5">
        <f t="shared" si="618"/>
        <v>8.3355005837877999E-2</v>
      </c>
      <c r="N458" s="5">
        <f t="shared" si="619"/>
        <v>0.15055617684519787</v>
      </c>
      <c r="O458" s="5">
        <f t="shared" si="620"/>
        <v>5.6551556131977654E-2</v>
      </c>
      <c r="P458" s="5">
        <f t="shared" si="621"/>
        <v>0.10214366852108316</v>
      </c>
      <c r="Q458" s="5">
        <f t="shared" si="622"/>
        <v>0.13596761321287157</v>
      </c>
      <c r="R458" s="5">
        <f t="shared" si="623"/>
        <v>1.9183481956490705E-2</v>
      </c>
      <c r="S458" s="5">
        <f t="shared" si="624"/>
        <v>3.1291848983962957E-2</v>
      </c>
      <c r="T458" s="5">
        <f t="shared" si="625"/>
        <v>9.2246170862177942E-2</v>
      </c>
      <c r="U458" s="5">
        <f t="shared" si="626"/>
        <v>3.4649289180850022E-2</v>
      </c>
      <c r="V458" s="5">
        <f t="shared" si="627"/>
        <v>4.2605776180527919E-3</v>
      </c>
      <c r="W458" s="5">
        <f t="shared" si="628"/>
        <v>8.1861766286363699E-2</v>
      </c>
      <c r="X458" s="5">
        <f t="shared" si="629"/>
        <v>5.5538479359117821E-2</v>
      </c>
      <c r="Y458" s="5">
        <f t="shared" si="630"/>
        <v>1.8839824923475707E-2</v>
      </c>
      <c r="Z458" s="5">
        <f t="shared" si="631"/>
        <v>4.3382947661206412E-3</v>
      </c>
      <c r="AA458" s="5">
        <f t="shared" si="632"/>
        <v>7.8358470190142953E-3</v>
      </c>
      <c r="AB458" s="5">
        <f t="shared" si="633"/>
        <v>7.0765706130545333E-3</v>
      </c>
      <c r="AC458" s="5">
        <f t="shared" si="634"/>
        <v>3.2630840789960985E-4</v>
      </c>
      <c r="AD458" s="5">
        <f t="shared" si="635"/>
        <v>3.6964770255793762E-2</v>
      </c>
      <c r="AE458" s="5">
        <f t="shared" si="636"/>
        <v>2.5078461203541264E-2</v>
      </c>
      <c r="AF458" s="5">
        <f t="shared" si="637"/>
        <v>8.5071435854379169E-3</v>
      </c>
      <c r="AG458" s="5">
        <f t="shared" si="638"/>
        <v>1.9238684913952672E-3</v>
      </c>
      <c r="AH458" s="5">
        <f t="shared" si="639"/>
        <v>7.3582059504772625E-4</v>
      </c>
      <c r="AI458" s="5">
        <f t="shared" si="640"/>
        <v>1.3290423834869762E-3</v>
      </c>
      <c r="AJ458" s="5">
        <f t="shared" si="641"/>
        <v>1.2002610887713568E-3</v>
      </c>
      <c r="AK458" s="5">
        <f t="shared" si="642"/>
        <v>7.2263894621572822E-4</v>
      </c>
      <c r="AL458" s="5">
        <f t="shared" si="643"/>
        <v>1.5994402503895793E-5</v>
      </c>
      <c r="AM458" s="5">
        <f t="shared" si="644"/>
        <v>1.3353186006603164E-2</v>
      </c>
      <c r="AN458" s="5">
        <f t="shared" si="645"/>
        <v>9.059365306288621E-3</v>
      </c>
      <c r="AO458" s="5">
        <f t="shared" si="646"/>
        <v>3.0731280052641065E-3</v>
      </c>
      <c r="AP458" s="5">
        <f t="shared" si="647"/>
        <v>6.949799400908619E-4</v>
      </c>
      <c r="AQ458" s="5">
        <f t="shared" si="648"/>
        <v>1.1787593527702456E-4</v>
      </c>
      <c r="AR458" s="5">
        <f t="shared" si="649"/>
        <v>9.9842353235125229E-5</v>
      </c>
      <c r="AS458" s="5">
        <f t="shared" si="650"/>
        <v>1.8033569596941318E-4</v>
      </c>
      <c r="AT458" s="5">
        <f t="shared" si="651"/>
        <v>1.6286156218787683E-4</v>
      </c>
      <c r="AU458" s="5">
        <f t="shared" si="652"/>
        <v>9.8053755786557813E-5</v>
      </c>
      <c r="AV458" s="5">
        <f t="shared" si="653"/>
        <v>4.4276280854833965E-5</v>
      </c>
      <c r="AW458" s="5">
        <f t="shared" si="654"/>
        <v>5.4443405818836765E-7</v>
      </c>
      <c r="AX458" s="5">
        <f t="shared" si="655"/>
        <v>4.0197638475108956E-3</v>
      </c>
      <c r="AY458" s="5">
        <f t="shared" si="656"/>
        <v>2.727177553102718E-3</v>
      </c>
      <c r="AZ458" s="5">
        <f t="shared" si="657"/>
        <v>9.2511621183328347E-4</v>
      </c>
      <c r="BA458" s="5">
        <f t="shared" si="658"/>
        <v>2.0921263558682321E-4</v>
      </c>
      <c r="BB458" s="5">
        <f t="shared" si="659"/>
        <v>3.548467181418775E-5</v>
      </c>
      <c r="BC458" s="5">
        <f t="shared" si="660"/>
        <v>4.8148599829212857E-6</v>
      </c>
      <c r="BD458" s="5">
        <f t="shared" si="661"/>
        <v>1.1289544814114353E-5</v>
      </c>
      <c r="BE458" s="5">
        <f t="shared" si="662"/>
        <v>2.0391225319346184E-5</v>
      </c>
      <c r="BF458" s="5">
        <f t="shared" si="663"/>
        <v>1.84153602678694E-5</v>
      </c>
      <c r="BG458" s="5">
        <f t="shared" si="664"/>
        <v>1.1087301473530624E-5</v>
      </c>
      <c r="BH458" s="5">
        <f t="shared" si="665"/>
        <v>5.006483127814615E-6</v>
      </c>
      <c r="BI458" s="5">
        <f t="shared" si="666"/>
        <v>1.8085463532442941E-6</v>
      </c>
      <c r="BJ458" s="8">
        <f t="shared" si="667"/>
        <v>0.64170437999872754</v>
      </c>
      <c r="BK458" s="8">
        <f t="shared" si="668"/>
        <v>0.22412058132448312</v>
      </c>
      <c r="BL458" s="8">
        <f t="shared" si="669"/>
        <v>0.12993787602429868</v>
      </c>
      <c r="BM458" s="8">
        <f t="shared" si="670"/>
        <v>0.44961699648908632</v>
      </c>
      <c r="BN458" s="8">
        <f t="shared" si="671"/>
        <v>0.54775750250549893</v>
      </c>
    </row>
    <row r="459" spans="1:66" x14ac:dyDescent="0.25">
      <c r="A459" t="s">
        <v>196</v>
      </c>
      <c r="B459" t="s">
        <v>201</v>
      </c>
      <c r="C459" t="s">
        <v>198</v>
      </c>
      <c r="D459" t="s">
        <v>494</v>
      </c>
      <c r="E459">
        <f>VLOOKUP(A459,home!$A$2:$E$405,3,FALSE)</f>
        <v>1.6215139442231099</v>
      </c>
      <c r="F459">
        <f>VLOOKUP(B459,home!$B$2:$E$405,3,FALSE)</f>
        <v>0.97</v>
      </c>
      <c r="G459">
        <f>VLOOKUP(C459,away!$B$2:$E$405,4,FALSE)</f>
        <v>0.88</v>
      </c>
      <c r="H459">
        <f>VLOOKUP(A459,away!$A$2:$E$405,3,FALSE)</f>
        <v>1.4223107569721101</v>
      </c>
      <c r="I459">
        <f>VLOOKUP(C459,away!$B$2:$E$405,3,FALSE)</f>
        <v>1.01</v>
      </c>
      <c r="J459">
        <f>VLOOKUP(B459,home!$B$2:$E$405,4,FALSE)</f>
        <v>1</v>
      </c>
      <c r="K459" s="3">
        <f t="shared" si="616"/>
        <v>1.3841243027888466</v>
      </c>
      <c r="L459" s="3">
        <f t="shared" si="617"/>
        <v>1.4365338645418311</v>
      </c>
      <c r="M459" s="5">
        <f t="shared" si="618"/>
        <v>5.9566724932079554E-2</v>
      </c>
      <c r="N459" s="5">
        <f t="shared" si="619"/>
        <v>8.2447751616029602E-2</v>
      </c>
      <c r="O459" s="5">
        <f t="shared" si="620"/>
        <v>8.5569617564780501E-2</v>
      </c>
      <c r="P459" s="5">
        <f t="shared" si="621"/>
        <v>0.11843898725176003</v>
      </c>
      <c r="Q459" s="5">
        <f t="shared" si="622"/>
        <v>5.7058968361022505E-2</v>
      </c>
      <c r="R459" s="5">
        <f t="shared" si="623"/>
        <v>6.1461826703850336E-2</v>
      </c>
      <c r="S459" s="5">
        <f t="shared" si="624"/>
        <v>5.8874286429284335E-2</v>
      </c>
      <c r="T459" s="5">
        <f t="shared" si="625"/>
        <v>8.1967140326429738E-2</v>
      </c>
      <c r="U459" s="5">
        <f t="shared" si="626"/>
        <v>8.5070808034595741E-2</v>
      </c>
      <c r="V459" s="5">
        <f t="shared" si="627"/>
        <v>1.3006909231818777E-2</v>
      </c>
      <c r="W459" s="5">
        <f t="shared" si="628"/>
        <v>2.6325568266850376E-2</v>
      </c>
      <c r="X459" s="5">
        <f t="shared" si="629"/>
        <v>3.7817570318638367E-2</v>
      </c>
      <c r="Y459" s="5">
        <f t="shared" si="630"/>
        <v>2.7163110218708007E-2</v>
      </c>
      <c r="Z459" s="5">
        <f t="shared" si="631"/>
        <v>2.9430665145560822E-2</v>
      </c>
      <c r="AA459" s="5">
        <f t="shared" si="632"/>
        <v>4.0735698875211369E-2</v>
      </c>
      <c r="AB459" s="5">
        <f t="shared" si="633"/>
        <v>2.8191635402134176E-2</v>
      </c>
      <c r="AC459" s="5">
        <f t="shared" si="634"/>
        <v>1.6163860343681332E-3</v>
      </c>
      <c r="AD459" s="5">
        <f t="shared" si="635"/>
        <v>9.1094647057186149E-3</v>
      </c>
      <c r="AE459" s="5">
        <f t="shared" si="636"/>
        <v>1.3086054537613379E-2</v>
      </c>
      <c r="AF459" s="5">
        <f t="shared" si="637"/>
        <v>9.3992802482614542E-3</v>
      </c>
      <c r="AG459" s="5">
        <f t="shared" si="638"/>
        <v>4.5007947929822448E-3</v>
      </c>
      <c r="AH459" s="5">
        <f t="shared" si="639"/>
        <v>1.0569536784397262E-2</v>
      </c>
      <c r="AI459" s="5">
        <f t="shared" si="640"/>
        <v>1.4629552732504924E-2</v>
      </c>
      <c r="AJ459" s="5">
        <f t="shared" si="641"/>
        <v>1.0124559737995524E-2</v>
      </c>
      <c r="AK459" s="5">
        <f t="shared" si="642"/>
        <v>4.671216396132361E-3</v>
      </c>
      <c r="AL459" s="5">
        <f t="shared" si="643"/>
        <v>1.2855709299897986E-4</v>
      </c>
      <c r="AM459" s="5">
        <f t="shared" si="644"/>
        <v>2.5217262969164755E-3</v>
      </c>
      <c r="AN459" s="5">
        <f t="shared" si="645"/>
        <v>3.6225452226261862E-3</v>
      </c>
      <c r="AO459" s="5">
        <f t="shared" si="646"/>
        <v>2.6019544440683716E-3</v>
      </c>
      <c r="AP459" s="5">
        <f t="shared" si="647"/>
        <v>1.2459318909664435E-3</v>
      </c>
      <c r="AQ459" s="5">
        <f t="shared" si="648"/>
        <v>4.4745583857148398E-4</v>
      </c>
      <c r="AR459" s="5">
        <f t="shared" si="649"/>
        <v>3.0366995046614462E-3</v>
      </c>
      <c r="AS459" s="5">
        <f t="shared" si="650"/>
        <v>4.2031695846687592E-3</v>
      </c>
      <c r="AT459" s="5">
        <f t="shared" si="651"/>
        <v>2.9088545854414668E-3</v>
      </c>
      <c r="AU459" s="5">
        <f t="shared" si="652"/>
        <v>1.3420721083294365E-3</v>
      </c>
      <c r="AV459" s="5">
        <f t="shared" si="653"/>
        <v>4.6439865530845971E-4</v>
      </c>
      <c r="AW459" s="5">
        <f t="shared" si="654"/>
        <v>7.100427627911306E-6</v>
      </c>
      <c r="AX459" s="5">
        <f t="shared" si="655"/>
        <v>5.817304420906354E-4</v>
      </c>
      <c r="AY459" s="5">
        <f t="shared" si="656"/>
        <v>8.3567548009808848E-4</v>
      </c>
      <c r="AZ459" s="5">
        <f t="shared" si="657"/>
        <v>6.0023806346407851E-4</v>
      </c>
      <c r="BA459" s="5">
        <f t="shared" si="658"/>
        <v>2.8742076831771927E-4</v>
      </c>
      <c r="BB459" s="5">
        <f t="shared" si="659"/>
        <v>1.0322241676525887E-4</v>
      </c>
      <c r="BC459" s="5">
        <f t="shared" si="660"/>
        <v>2.9656499452628952E-5</v>
      </c>
      <c r="BD459" s="5">
        <f t="shared" si="661"/>
        <v>7.2705361248059648E-4</v>
      </c>
      <c r="BE459" s="5">
        <f t="shared" si="662"/>
        <v>1.0063325744648175E-3</v>
      </c>
      <c r="BF459" s="5">
        <f t="shared" si="663"/>
        <v>6.9644468650241053E-4</v>
      </c>
      <c r="BG459" s="5">
        <f t="shared" si="664"/>
        <v>3.2132200537871524E-4</v>
      </c>
      <c r="BH459" s="5">
        <f t="shared" si="665"/>
        <v>1.1118739916638208E-4</v>
      </c>
      <c r="BI459" s="5">
        <f t="shared" si="666"/>
        <v>3.0779436270014741E-5</v>
      </c>
      <c r="BJ459" s="8">
        <f t="shared" si="667"/>
        <v>0.36175326075559167</v>
      </c>
      <c r="BK459" s="8">
        <f t="shared" si="668"/>
        <v>0.25246752645240789</v>
      </c>
      <c r="BL459" s="8">
        <f t="shared" si="669"/>
        <v>0.35587276638427473</v>
      </c>
      <c r="BM459" s="8">
        <f t="shared" si="670"/>
        <v>0.53415176725584235</v>
      </c>
      <c r="BN459" s="8">
        <f t="shared" si="671"/>
        <v>0.46454387642952255</v>
      </c>
    </row>
    <row r="460" spans="1:66" x14ac:dyDescent="0.25">
      <c r="A460" t="s">
        <v>196</v>
      </c>
      <c r="B460" t="s">
        <v>203</v>
      </c>
      <c r="C460" t="s">
        <v>306</v>
      </c>
      <c r="D460" t="s">
        <v>494</v>
      </c>
      <c r="E460">
        <f>VLOOKUP(A460,home!$A$2:$E$405,3,FALSE)</f>
        <v>1.6215139442231099</v>
      </c>
      <c r="F460">
        <f>VLOOKUP(B460,home!$B$2:$E$405,3,FALSE)</f>
        <v>0.75</v>
      </c>
      <c r="G460">
        <f>VLOOKUP(C460,away!$B$2:$E$405,4,FALSE)</f>
        <v>0.35</v>
      </c>
      <c r="H460">
        <f>VLOOKUP(A460,away!$A$2:$E$405,3,FALSE)</f>
        <v>1.4223107569721101</v>
      </c>
      <c r="I460">
        <f>VLOOKUP(C460,away!$B$2:$E$405,3,FALSE)</f>
        <v>1.85</v>
      </c>
      <c r="J460">
        <f>VLOOKUP(B460,home!$B$2:$E$405,4,FALSE)</f>
        <v>0.85</v>
      </c>
      <c r="K460" s="3">
        <f t="shared" si="616"/>
        <v>0.42564741035856635</v>
      </c>
      <c r="L460" s="3">
        <f t="shared" si="617"/>
        <v>2.2365836653386433</v>
      </c>
      <c r="M460" s="5">
        <f t="shared" si="618"/>
        <v>6.9792335928248808E-2</v>
      </c>
      <c r="N460" s="5">
        <f t="shared" si="619"/>
        <v>2.9706927050734234E-2</v>
      </c>
      <c r="O460" s="5">
        <f t="shared" si="620"/>
        <v>0.1560963985029486</v>
      </c>
      <c r="P460" s="5">
        <f t="shared" si="621"/>
        <v>6.6442027789078859E-2</v>
      </c>
      <c r="Q460" s="5">
        <f t="shared" si="622"/>
        <v>6.3223382844279337E-3</v>
      </c>
      <c r="R460" s="5">
        <f t="shared" si="623"/>
        <v>0.17456132755494316</v>
      </c>
      <c r="S460" s="5">
        <f t="shared" si="624"/>
        <v>1.5813136922595533E-2</v>
      </c>
      <c r="T460" s="5">
        <f t="shared" si="625"/>
        <v>1.4140438533696658E-2</v>
      </c>
      <c r="U460" s="5">
        <f t="shared" si="626"/>
        <v>7.4301577022515011E-2</v>
      </c>
      <c r="V460" s="5">
        <f t="shared" si="627"/>
        <v>1.6726715347270401E-3</v>
      </c>
      <c r="W460" s="5">
        <f t="shared" si="628"/>
        <v>8.9702897272585735E-4</v>
      </c>
      <c r="X460" s="5">
        <f t="shared" si="629"/>
        <v>2.0062803477341557E-3</v>
      </c>
      <c r="Y460" s="5">
        <f t="shared" si="630"/>
        <v>2.2436069269160734E-3</v>
      </c>
      <c r="Z460" s="5">
        <f t="shared" si="631"/>
        <v>0.13014033793640475</v>
      </c>
      <c r="AA460" s="5">
        <f t="shared" si="632"/>
        <v>5.5393897825819376E-2</v>
      </c>
      <c r="AB460" s="5">
        <f t="shared" si="633"/>
        <v>1.1789134579613517E-2</v>
      </c>
      <c r="AC460" s="5">
        <f t="shared" si="634"/>
        <v>9.9523542873846261E-5</v>
      </c>
      <c r="AD460" s="5">
        <f t="shared" si="635"/>
        <v>9.5454514814341518E-5</v>
      </c>
      <c r="AE460" s="5">
        <f t="shared" si="636"/>
        <v>2.1349200861658175E-4</v>
      </c>
      <c r="AF460" s="5">
        <f t="shared" si="637"/>
        <v>2.3874636957609186E-4</v>
      </c>
      <c r="AG460" s="5">
        <f t="shared" si="638"/>
        <v>1.7799207678426327E-4</v>
      </c>
      <c r="AH460" s="5">
        <f t="shared" si="639"/>
        <v>7.2767438507553503E-2</v>
      </c>
      <c r="AI460" s="5">
        <f t="shared" si="640"/>
        <v>3.0973271759166369E-2</v>
      </c>
      <c r="AJ460" s="5">
        <f t="shared" si="641"/>
        <v>6.59184645731064E-3</v>
      </c>
      <c r="AK460" s="5">
        <f t="shared" si="642"/>
        <v>9.3526745801185494E-4</v>
      </c>
      <c r="AL460" s="5">
        <f t="shared" si="643"/>
        <v>3.789840768814394E-6</v>
      </c>
      <c r="AM460" s="5">
        <f t="shared" si="644"/>
        <v>8.1259934075515753E-6</v>
      </c>
      <c r="AN460" s="5">
        <f t="shared" si="645"/>
        <v>1.8174464119979356E-5</v>
      </c>
      <c r="AO460" s="5">
        <f t="shared" si="646"/>
        <v>2.0324354788514547E-5</v>
      </c>
      <c r="AP460" s="5">
        <f t="shared" si="647"/>
        <v>1.5152373309512954E-5</v>
      </c>
      <c r="AQ460" s="5">
        <f t="shared" si="648"/>
        <v>8.4723876587924835E-6</v>
      </c>
      <c r="AR460" s="5">
        <f t="shared" si="649"/>
        <v>3.2550092866905654E-2</v>
      </c>
      <c r="AS460" s="5">
        <f t="shared" si="650"/>
        <v>1.3854862735729234E-2</v>
      </c>
      <c r="AT460" s="5">
        <f t="shared" si="651"/>
        <v>2.948643222168275E-3</v>
      </c>
      <c r="AU460" s="5">
        <f t="shared" si="652"/>
        <v>4.183607838624218E-4</v>
      </c>
      <c r="AV460" s="5">
        <f t="shared" si="653"/>
        <v>4.4518546061654915E-5</v>
      </c>
      <c r="AW460" s="5">
        <f t="shared" si="654"/>
        <v>1.002198173293149E-7</v>
      </c>
      <c r="AX460" s="5">
        <f t="shared" si="655"/>
        <v>5.7646800841918506E-7</v>
      </c>
      <c r="AY460" s="5">
        <f t="shared" si="656"/>
        <v>1.2893189312206487E-6</v>
      </c>
      <c r="AZ460" s="5">
        <f t="shared" si="657"/>
        <v>1.4418348304899908E-6</v>
      </c>
      <c r="BA460" s="5">
        <f t="shared" si="658"/>
        <v>1.0749280766634081E-6</v>
      </c>
      <c r="BB460" s="5">
        <f t="shared" si="659"/>
        <v>6.0104164441981623E-7</v>
      </c>
      <c r="BC460" s="5">
        <f t="shared" si="660"/>
        <v>2.6885598481952749E-7</v>
      </c>
      <c r="BD460" s="5">
        <f t="shared" si="661"/>
        <v>1.2133501001896177E-2</v>
      </c>
      <c r="BE460" s="5">
        <f t="shared" si="662"/>
        <v>5.164593280040178E-3</v>
      </c>
      <c r="BF460" s="5">
        <f t="shared" si="663"/>
        <v>1.0991478776021777E-3</v>
      </c>
      <c r="BG460" s="5">
        <f t="shared" si="664"/>
        <v>1.5594981590082719E-4</v>
      </c>
      <c r="BH460" s="5">
        <f t="shared" si="665"/>
        <v>1.659490882102056E-5</v>
      </c>
      <c r="BI460" s="5">
        <f t="shared" si="666"/>
        <v>1.4127159929607863E-6</v>
      </c>
      <c r="BJ460" s="8">
        <f t="shared" si="667"/>
        <v>5.6117807106786564E-2</v>
      </c>
      <c r="BK460" s="8">
        <f t="shared" si="668"/>
        <v>0.15382477487722412</v>
      </c>
      <c r="BL460" s="8">
        <f t="shared" si="669"/>
        <v>0.65179783742286246</v>
      </c>
      <c r="BM460" s="8">
        <f t="shared" si="670"/>
        <v>0.48895821313378252</v>
      </c>
      <c r="BN460" s="8">
        <f t="shared" si="671"/>
        <v>0.50292135511038161</v>
      </c>
    </row>
    <row r="461" spans="1:66" x14ac:dyDescent="0.25">
      <c r="A461" t="s">
        <v>32</v>
      </c>
      <c r="B461" t="s">
        <v>309</v>
      </c>
      <c r="C461" t="s">
        <v>34</v>
      </c>
      <c r="D461" t="s">
        <v>494</v>
      </c>
      <c r="E461">
        <f>VLOOKUP(A461,home!$A$2:$E$405,3,FALSE)</f>
        <v>1.24444444444444</v>
      </c>
      <c r="F461">
        <f>VLOOKUP(B461,home!$B$2:$E$405,3,FALSE)</f>
        <v>0.99</v>
      </c>
      <c r="G461">
        <f>VLOOKUP(C461,away!$B$2:$E$405,4,FALSE)</f>
        <v>1.07</v>
      </c>
      <c r="H461">
        <f>VLOOKUP(A461,away!$A$2:$E$405,3,FALSE)</f>
        <v>1.1244444444444399</v>
      </c>
      <c r="I461">
        <f>VLOOKUP(C461,away!$B$2:$E$405,3,FALSE)</f>
        <v>0.54</v>
      </c>
      <c r="J461">
        <f>VLOOKUP(B461,home!$B$2:$E$405,4,FALSE)</f>
        <v>1.1599999999999999</v>
      </c>
      <c r="K461" s="3">
        <f t="shared" si="616"/>
        <v>1.3182399999999954</v>
      </c>
      <c r="L461" s="3">
        <f t="shared" si="617"/>
        <v>0.7043519999999972</v>
      </c>
      <c r="M461" s="5">
        <f t="shared" si="618"/>
        <v>0.13231206735035156</v>
      </c>
      <c r="N461" s="5">
        <f t="shared" si="619"/>
        <v>0.17441905966392682</v>
      </c>
      <c r="O461" s="5">
        <f t="shared" si="620"/>
        <v>9.319426926235444E-2</v>
      </c>
      <c r="P461" s="5">
        <f t="shared" si="621"/>
        <v>0.12285241351240568</v>
      </c>
      <c r="Q461" s="5">
        <f t="shared" si="622"/>
        <v>0.11496309060568707</v>
      </c>
      <c r="R461" s="5">
        <f t="shared" si="623"/>
        <v>3.2820784971738806E-2</v>
      </c>
      <c r="S461" s="5">
        <f t="shared" si="624"/>
        <v>2.8517269452564071E-2</v>
      </c>
      <c r="T461" s="5">
        <f t="shared" si="625"/>
        <v>8.0974482794296573E-2</v>
      </c>
      <c r="U461" s="5">
        <f t="shared" si="626"/>
        <v>4.3265671581144811E-2</v>
      </c>
      <c r="V461" s="5">
        <f t="shared" si="627"/>
        <v>2.9420474129328573E-3</v>
      </c>
      <c r="W461" s="5">
        <f t="shared" si="628"/>
        <v>5.051631485334681E-2</v>
      </c>
      <c r="X461" s="5">
        <f t="shared" si="629"/>
        <v>3.5581267399584393E-2</v>
      </c>
      <c r="Y461" s="5">
        <f t="shared" si="630"/>
        <v>1.2530868427715981E-2</v>
      </c>
      <c r="Z461" s="5">
        <f t="shared" si="631"/>
        <v>7.7057951788046929E-3</v>
      </c>
      <c r="AA461" s="5">
        <f t="shared" si="632"/>
        <v>1.0158087436507462E-2</v>
      </c>
      <c r="AB461" s="5">
        <f t="shared" si="633"/>
        <v>6.6953985911507767E-3</v>
      </c>
      <c r="AC461" s="5">
        <f t="shared" si="634"/>
        <v>1.707316047322773E-4</v>
      </c>
      <c r="AD461" s="5">
        <f t="shared" si="635"/>
        <v>1.6648156723068918E-2</v>
      </c>
      <c r="AE461" s="5">
        <f t="shared" si="636"/>
        <v>1.1726162484206991E-2</v>
      </c>
      <c r="AF461" s="5">
        <f t="shared" si="637"/>
        <v>4.1296729990380641E-3</v>
      </c>
      <c r="AG461" s="5">
        <f t="shared" si="638"/>
        <v>9.6958114540614899E-4</v>
      </c>
      <c r="AH461" s="5">
        <f t="shared" si="639"/>
        <v>1.3568980614453554E-3</v>
      </c>
      <c r="AI461" s="5">
        <f t="shared" si="640"/>
        <v>1.7887173005197189E-3</v>
      </c>
      <c r="AJ461" s="5">
        <f t="shared" si="641"/>
        <v>1.1789793471185532E-3</v>
      </c>
      <c r="AK461" s="5">
        <f t="shared" si="642"/>
        <v>5.1805924484851892E-4</v>
      </c>
      <c r="AL461" s="5">
        <f t="shared" si="643"/>
        <v>6.3410058127704394E-6</v>
      </c>
      <c r="AM461" s="5">
        <f t="shared" si="644"/>
        <v>4.389253223723656E-3</v>
      </c>
      <c r="AN461" s="5">
        <f t="shared" si="645"/>
        <v>3.0915792866361923E-3</v>
      </c>
      <c r="AO461" s="5">
        <f t="shared" si="646"/>
        <v>1.0887800268503832E-3</v>
      </c>
      <c r="AP461" s="5">
        <f t="shared" si="647"/>
        <v>2.5562812982403936E-4</v>
      </c>
      <c r="AQ461" s="5">
        <f t="shared" si="648"/>
        <v>4.5013046124455266E-5</v>
      </c>
      <c r="AR461" s="5">
        <f t="shared" si="649"/>
        <v>1.9114677267503108E-4</v>
      </c>
      <c r="AS461" s="5">
        <f t="shared" si="650"/>
        <v>2.5197732161113211E-4</v>
      </c>
      <c r="AT461" s="5">
        <f t="shared" si="651"/>
        <v>1.6608329222032883E-4</v>
      </c>
      <c r="AU461" s="5">
        <f t="shared" si="652"/>
        <v>7.2979213045508529E-5</v>
      </c>
      <c r="AV461" s="5">
        <f t="shared" si="653"/>
        <v>2.4051029451277707E-5</v>
      </c>
      <c r="AW461" s="5">
        <f t="shared" si="654"/>
        <v>1.6354598551138714E-7</v>
      </c>
      <c r="AX461" s="5">
        <f t="shared" si="655"/>
        <v>9.6434819494024241E-4</v>
      </c>
      <c r="AY461" s="5">
        <f t="shared" si="656"/>
        <v>6.792405798025468E-4</v>
      </c>
      <c r="AZ461" s="5">
        <f t="shared" si="657"/>
        <v>2.3921223043254076E-4</v>
      </c>
      <c r="BA461" s="5">
        <f t="shared" si="658"/>
        <v>5.6163204309873426E-5</v>
      </c>
      <c r="BB461" s="5">
        <f t="shared" si="659"/>
        <v>9.8896663205169537E-6</v>
      </c>
      <c r="BC461" s="5">
        <f t="shared" si="660"/>
        <v>1.3931612504377463E-6</v>
      </c>
      <c r="BD461" s="5">
        <f t="shared" si="661"/>
        <v>2.2439101937867144E-5</v>
      </c>
      <c r="BE461" s="5">
        <f t="shared" si="662"/>
        <v>2.9580121738573881E-5</v>
      </c>
      <c r="BF461" s="5">
        <f t="shared" si="663"/>
        <v>1.9496849840328753E-5</v>
      </c>
      <c r="BG461" s="5">
        <f t="shared" si="664"/>
        <v>8.5671757778382971E-6</v>
      </c>
      <c r="BH461" s="5">
        <f t="shared" si="665"/>
        <v>2.8233984493443792E-6</v>
      </c>
      <c r="BI461" s="5">
        <f t="shared" si="666"/>
        <v>7.4438335437274393E-7</v>
      </c>
      <c r="BJ461" s="8">
        <f t="shared" si="667"/>
        <v>0.51327915784649281</v>
      </c>
      <c r="BK461" s="8">
        <f t="shared" si="668"/>
        <v>0.28748011091860176</v>
      </c>
      <c r="BL461" s="8">
        <f t="shared" si="669"/>
        <v>0.19176675445693003</v>
      </c>
      <c r="BM461" s="8">
        <f t="shared" si="670"/>
        <v>0.32899105600054784</v>
      </c>
      <c r="BN461" s="8">
        <f t="shared" si="671"/>
        <v>0.67056168536646443</v>
      </c>
    </row>
    <row r="462" spans="1:66" x14ac:dyDescent="0.25">
      <c r="A462" t="s">
        <v>32</v>
      </c>
      <c r="B462" t="s">
        <v>209</v>
      </c>
      <c r="C462" t="s">
        <v>312</v>
      </c>
      <c r="D462" t="s">
        <v>494</v>
      </c>
      <c r="E462">
        <f>VLOOKUP(A462,home!$A$2:$E$405,3,FALSE)</f>
        <v>1.24444444444444</v>
      </c>
      <c r="F462">
        <f>VLOOKUP(B462,home!$B$2:$E$405,3,FALSE)</f>
        <v>0.99</v>
      </c>
      <c r="G462">
        <f>VLOOKUP(C462,away!$B$2:$E$405,4,FALSE)</f>
        <v>1.17</v>
      </c>
      <c r="H462">
        <f>VLOOKUP(A462,away!$A$2:$E$405,3,FALSE)</f>
        <v>1.1244444444444399</v>
      </c>
      <c r="I462">
        <f>VLOOKUP(C462,away!$B$2:$E$405,3,FALSE)</f>
        <v>0.87</v>
      </c>
      <c r="J462">
        <f>VLOOKUP(B462,home!$B$2:$E$405,4,FALSE)</f>
        <v>1.51</v>
      </c>
      <c r="K462" s="3">
        <f t="shared" si="616"/>
        <v>1.4414399999999947</v>
      </c>
      <c r="L462" s="3">
        <f t="shared" si="617"/>
        <v>1.4771826666666608</v>
      </c>
      <c r="M462" s="5">
        <f t="shared" si="618"/>
        <v>5.400802314653283E-2</v>
      </c>
      <c r="N462" s="5">
        <f t="shared" si="619"/>
        <v>7.7849324884338003E-2</v>
      </c>
      <c r="O462" s="5">
        <f t="shared" si="620"/>
        <v>7.9779715652990121E-2</v>
      </c>
      <c r="P462" s="5">
        <f t="shared" si="621"/>
        <v>0.11499767333084565</v>
      </c>
      <c r="Q462" s="5">
        <f t="shared" si="622"/>
        <v>5.6107565430639883E-2</v>
      </c>
      <c r="R462" s="5">
        <f t="shared" si="623"/>
        <v>5.8924606557095936E-2</v>
      </c>
      <c r="S462" s="5">
        <f t="shared" si="624"/>
        <v>6.12152792355855E-2</v>
      </c>
      <c r="T462" s="5">
        <f t="shared" si="625"/>
        <v>8.2881123123006786E-2</v>
      </c>
      <c r="U462" s="5">
        <f t="shared" si="626"/>
        <v>8.4936284875660059E-2</v>
      </c>
      <c r="V462" s="5">
        <f t="shared" si="627"/>
        <v>1.4482652091422099E-2</v>
      </c>
      <c r="W462" s="5">
        <f t="shared" si="628"/>
        <v>2.695856303811376E-2</v>
      </c>
      <c r="X462" s="5">
        <f t="shared" si="629"/>
        <v>3.9822722038142161E-2</v>
      </c>
      <c r="Y462" s="5">
        <f t="shared" si="630"/>
        <v>2.9412717367114018E-2</v>
      </c>
      <c r="Z462" s="5">
        <f t="shared" si="631"/>
        <v>2.9014135815431597E-2</v>
      </c>
      <c r="AA462" s="5">
        <f t="shared" si="632"/>
        <v>4.1822135929795563E-2</v>
      </c>
      <c r="AB462" s="5">
        <f t="shared" si="633"/>
        <v>3.0142049807322154E-2</v>
      </c>
      <c r="AC462" s="5">
        <f t="shared" si="634"/>
        <v>1.9273424543504202E-3</v>
      </c>
      <c r="AD462" s="5">
        <f t="shared" si="635"/>
        <v>9.714787776414633E-3</v>
      </c>
      <c r="AE462" s="5">
        <f t="shared" si="636"/>
        <v>1.4350516113664847E-2</v>
      </c>
      <c r="AF462" s="5">
        <f t="shared" si="637"/>
        <v>1.0599166830413162E-2</v>
      </c>
      <c r="AG462" s="5">
        <f t="shared" si="638"/>
        <v>5.2189685076648451E-3</v>
      </c>
      <c r="AH462" s="5">
        <f t="shared" si="639"/>
        <v>1.0714794628716981E-2</v>
      </c>
      <c r="AI462" s="5">
        <f t="shared" si="640"/>
        <v>1.5444733569617749E-2</v>
      </c>
      <c r="AJ462" s="5">
        <f t="shared" si="641"/>
        <v>1.1131328378294864E-2</v>
      </c>
      <c r="AK462" s="5">
        <f t="shared" si="642"/>
        <v>5.3483806592030982E-3</v>
      </c>
      <c r="AL462" s="5">
        <f t="shared" si="643"/>
        <v>1.6415331282221789E-4</v>
      </c>
      <c r="AM462" s="5">
        <f t="shared" si="644"/>
        <v>2.8006567384870097E-3</v>
      </c>
      <c r="AN462" s="5">
        <f t="shared" si="645"/>
        <v>4.1370815893761945E-3</v>
      </c>
      <c r="AO462" s="5">
        <f t="shared" si="646"/>
        <v>3.0556126072061366E-3</v>
      </c>
      <c r="AP462" s="5">
        <f t="shared" si="647"/>
        <v>1.5045659931376765E-3</v>
      </c>
      <c r="AQ462" s="5">
        <f t="shared" si="648"/>
        <v>5.556297014797716E-4</v>
      </c>
      <c r="AR462" s="5">
        <f t="shared" si="649"/>
        <v>3.1655417804867521E-3</v>
      </c>
      <c r="AS462" s="5">
        <f t="shared" si="650"/>
        <v>4.562938544064807E-3</v>
      </c>
      <c r="AT462" s="5">
        <f t="shared" si="651"/>
        <v>3.2886010674783761E-3</v>
      </c>
      <c r="AU462" s="5">
        <f t="shared" si="652"/>
        <v>1.5801070409020047E-3</v>
      </c>
      <c r="AV462" s="5">
        <f t="shared" si="653"/>
        <v>5.6940737325944404E-4</v>
      </c>
      <c r="AW462" s="5">
        <f t="shared" si="654"/>
        <v>9.7090765122106684E-6</v>
      </c>
      <c r="AX462" s="5">
        <f t="shared" si="655"/>
        <v>6.7282977485411707E-4</v>
      </c>
      <c r="AY462" s="5">
        <f t="shared" si="656"/>
        <v>9.9389248103173389E-4</v>
      </c>
      <c r="AZ462" s="5">
        <f t="shared" si="657"/>
        <v>7.3408037275519999E-4</v>
      </c>
      <c r="BA462" s="5">
        <f t="shared" si="658"/>
        <v>3.6145693419139429E-4</v>
      </c>
      <c r="BB462" s="5">
        <f t="shared" si="659"/>
        <v>1.334844794834999E-4</v>
      </c>
      <c r="BC462" s="5">
        <f t="shared" si="660"/>
        <v>3.9436191872409508E-5</v>
      </c>
      <c r="BD462" s="5">
        <f t="shared" si="661"/>
        <v>7.7934724145735889E-4</v>
      </c>
      <c r="BE462" s="5">
        <f t="shared" si="662"/>
        <v>1.1233822877262912E-3</v>
      </c>
      <c r="BF462" s="5">
        <f t="shared" si="663"/>
        <v>8.096440824100897E-4</v>
      </c>
      <c r="BG462" s="5">
        <f t="shared" si="664"/>
        <v>3.8901778871639858E-4</v>
      </c>
      <c r="BH462" s="5">
        <f t="shared" si="665"/>
        <v>1.4018645034184079E-4</v>
      </c>
      <c r="BI462" s="5">
        <f t="shared" si="666"/>
        <v>4.0414071396148423E-5</v>
      </c>
      <c r="BJ462" s="8">
        <f t="shared" si="667"/>
        <v>0.36790418197338726</v>
      </c>
      <c r="BK462" s="8">
        <f t="shared" si="668"/>
        <v>0.24778901605259046</v>
      </c>
      <c r="BL462" s="8">
        <f t="shared" si="669"/>
        <v>0.35469261778693606</v>
      </c>
      <c r="BM462" s="8">
        <f t="shared" si="670"/>
        <v>0.55674885922138362</v>
      </c>
      <c r="BN462" s="8">
        <f t="shared" si="671"/>
        <v>0.44166690900244243</v>
      </c>
    </row>
    <row r="463" spans="1:66" x14ac:dyDescent="0.25">
      <c r="A463" t="s">
        <v>32</v>
      </c>
      <c r="B463" t="s">
        <v>35</v>
      </c>
      <c r="C463" t="s">
        <v>207</v>
      </c>
      <c r="D463" t="s">
        <v>494</v>
      </c>
      <c r="E463">
        <f>VLOOKUP(A463,home!$A$2:$E$405,3,FALSE)</f>
        <v>1.24444444444444</v>
      </c>
      <c r="F463">
        <f>VLOOKUP(B463,home!$B$2:$E$405,3,FALSE)</f>
        <v>1.67</v>
      </c>
      <c r="G463">
        <f>VLOOKUP(C463,away!$B$2:$E$405,4,FALSE)</f>
        <v>0.99</v>
      </c>
      <c r="H463">
        <f>VLOOKUP(A463,away!$A$2:$E$405,3,FALSE)</f>
        <v>1.1244444444444399</v>
      </c>
      <c r="I463">
        <f>VLOOKUP(C463,away!$B$2:$E$405,3,FALSE)</f>
        <v>0.74</v>
      </c>
      <c r="J463">
        <f>VLOOKUP(B463,home!$B$2:$E$405,4,FALSE)</f>
        <v>0.82</v>
      </c>
      <c r="K463" s="3">
        <f t="shared" si="616"/>
        <v>2.0574399999999926</v>
      </c>
      <c r="L463" s="3">
        <f t="shared" si="617"/>
        <v>0.68231288888888608</v>
      </c>
      <c r="M463" s="5">
        <f t="shared" si="618"/>
        <v>6.4586304914955789E-2</v>
      </c>
      <c r="N463" s="5">
        <f t="shared" si="619"/>
        <v>0.13288244718422618</v>
      </c>
      <c r="O463" s="5">
        <f t="shared" si="620"/>
        <v>4.4068068289181944E-2</v>
      </c>
      <c r="P463" s="5">
        <f t="shared" si="621"/>
        <v>9.0667406420894173E-2</v>
      </c>
      <c r="Q463" s="5">
        <f t="shared" si="622"/>
        <v>0.13669883106735667</v>
      </c>
      <c r="R463" s="5">
        <f t="shared" si="623"/>
        <v>1.503410549107222E-2</v>
      </c>
      <c r="S463" s="5">
        <f t="shared" si="624"/>
        <v>3.1820130435995971E-2</v>
      </c>
      <c r="T463" s="5">
        <f t="shared" si="625"/>
        <v>9.3271374333301932E-2</v>
      </c>
      <c r="U463" s="5">
        <f t="shared" si="626"/>
        <v>3.093177000155152E-2</v>
      </c>
      <c r="V463" s="5">
        <f t="shared" si="627"/>
        <v>4.9632962736281634E-3</v>
      </c>
      <c r="W463" s="5">
        <f t="shared" si="628"/>
        <v>9.3749880997073765E-2</v>
      </c>
      <c r="X463" s="5">
        <f t="shared" si="629"/>
        <v>6.3966752136102686E-2</v>
      </c>
      <c r="Y463" s="5">
        <f t="shared" si="630"/>
        <v>2.182266972141177E-2</v>
      </c>
      <c r="Z463" s="5">
        <f t="shared" si="631"/>
        <v>3.4193213164912511E-3</v>
      </c>
      <c r="AA463" s="5">
        <f t="shared" si="632"/>
        <v>7.0350484494017349E-3</v>
      </c>
      <c r="AB463" s="5">
        <f t="shared" si="633"/>
        <v>7.2370950408685271E-3</v>
      </c>
      <c r="AC463" s="5">
        <f t="shared" si="634"/>
        <v>4.3547273781657862E-4</v>
      </c>
      <c r="AD463" s="5">
        <f t="shared" si="635"/>
        <v>4.8221188789654708E-2</v>
      </c>
      <c r="AE463" s="5">
        <f t="shared" si="636"/>
        <v>3.2901938628725667E-2</v>
      </c>
      <c r="AF463" s="5">
        <f t="shared" si="637"/>
        <v>1.1224708397905321E-2</v>
      </c>
      <c r="AG463" s="5">
        <f t="shared" si="638"/>
        <v>2.5529210713033739E-3</v>
      </c>
      <c r="AH463" s="5">
        <f t="shared" si="639"/>
        <v>5.8326175137362354E-4</v>
      </c>
      <c r="AI463" s="5">
        <f t="shared" si="640"/>
        <v>1.2000260577461437E-3</v>
      </c>
      <c r="AJ463" s="5">
        <f t="shared" si="641"/>
        <v>1.2344908061246087E-3</v>
      </c>
      <c r="AK463" s="5">
        <f t="shared" si="642"/>
        <v>8.4663025471766863E-4</v>
      </c>
      <c r="AL463" s="5">
        <f t="shared" si="643"/>
        <v>2.4452975755045792E-5</v>
      </c>
      <c r="AM463" s="5">
        <f t="shared" si="644"/>
        <v>1.9842440532677353E-2</v>
      </c>
      <c r="AN463" s="5">
        <f t="shared" si="645"/>
        <v>1.3538752922457013E-2</v>
      </c>
      <c r="AO463" s="5">
        <f t="shared" si="646"/>
        <v>4.6188328092372465E-3</v>
      </c>
      <c r="AP463" s="5">
        <f t="shared" si="647"/>
        <v>1.0504963857884784E-3</v>
      </c>
      <c r="AQ463" s="5">
        <f t="shared" si="648"/>
        <v>1.7919180593866757E-4</v>
      </c>
      <c r="AR463" s="5">
        <f t="shared" si="649"/>
        <v>7.959340211162569E-5</v>
      </c>
      <c r="AS463" s="5">
        <f t="shared" si="650"/>
        <v>1.6375864924054258E-4</v>
      </c>
      <c r="AT463" s="5">
        <f t="shared" si="651"/>
        <v>1.6846179764673036E-4</v>
      </c>
      <c r="AU463" s="5">
        <f t="shared" si="652"/>
        <v>1.1553334698342923E-4</v>
      </c>
      <c r="AV463" s="5">
        <f t="shared" si="653"/>
        <v>5.9425732354396468E-5</v>
      </c>
      <c r="AW463" s="5">
        <f t="shared" si="654"/>
        <v>9.5354231567545523E-7</v>
      </c>
      <c r="AX463" s="5">
        <f t="shared" si="655"/>
        <v>6.8041051415919243E-3</v>
      </c>
      <c r="AY463" s="5">
        <f t="shared" si="656"/>
        <v>4.6425286354633095E-3</v>
      </c>
      <c r="AZ463" s="5">
        <f t="shared" si="657"/>
        <v>1.5838285625061743E-3</v>
      </c>
      <c r="BA463" s="5">
        <f t="shared" si="658"/>
        <v>3.6022221399610653E-4</v>
      </c>
      <c r="BB463" s="5">
        <f t="shared" si="659"/>
        <v>6.1446064868408477E-5</v>
      </c>
      <c r="BC463" s="5">
        <f t="shared" si="660"/>
        <v>8.3850884062435381E-6</v>
      </c>
      <c r="BD463" s="5">
        <f t="shared" si="661"/>
        <v>9.0512673552130096E-6</v>
      </c>
      <c r="BE463" s="5">
        <f t="shared" si="662"/>
        <v>1.8622439507309387E-5</v>
      </c>
      <c r="BF463" s="5">
        <f t="shared" si="663"/>
        <v>1.9157275969959246E-5</v>
      </c>
      <c r="BG463" s="5">
        <f t="shared" si="664"/>
        <v>1.313831529054427E-5</v>
      </c>
      <c r="BH463" s="5">
        <f t="shared" si="665"/>
        <v>6.7578238528443288E-6</v>
      </c>
      <c r="BI463" s="5">
        <f t="shared" si="666"/>
        <v>2.7807634215591958E-6</v>
      </c>
      <c r="BJ463" s="8">
        <f t="shared" si="667"/>
        <v>0.68998294248999292</v>
      </c>
      <c r="BK463" s="8">
        <f t="shared" si="668"/>
        <v>0.19713959239450901</v>
      </c>
      <c r="BL463" s="8">
        <f t="shared" si="669"/>
        <v>0.10882677695577214</v>
      </c>
      <c r="BM463" s="8">
        <f t="shared" si="670"/>
        <v>0.51078989469593084</v>
      </c>
      <c r="BN463" s="8">
        <f t="shared" si="671"/>
        <v>0.483937163367687</v>
      </c>
    </row>
    <row r="464" spans="1:66" x14ac:dyDescent="0.25">
      <c r="A464" t="s">
        <v>340</v>
      </c>
      <c r="B464" t="s">
        <v>365</v>
      </c>
      <c r="C464" t="s">
        <v>352</v>
      </c>
      <c r="D464" t="s">
        <v>494</v>
      </c>
      <c r="E464">
        <f>VLOOKUP(A464,home!$A$2:$E$405,3,FALSE)</f>
        <v>1.33793103448276</v>
      </c>
      <c r="F464">
        <f>VLOOKUP(B464,home!$B$2:$E$405,3,FALSE)</f>
        <v>1.07</v>
      </c>
      <c r="G464">
        <f>VLOOKUP(C464,away!$B$2:$E$405,4,FALSE)</f>
        <v>1</v>
      </c>
      <c r="H464">
        <f>VLOOKUP(A464,away!$A$2:$E$405,3,FALSE)</f>
        <v>1.1275862068965501</v>
      </c>
      <c r="I464">
        <f>VLOOKUP(C464,away!$B$2:$E$405,3,FALSE)</f>
        <v>0.8</v>
      </c>
      <c r="J464">
        <f>VLOOKUP(B464,home!$B$2:$E$405,4,FALSE)</f>
        <v>1.39</v>
      </c>
      <c r="K464" s="3">
        <f t="shared" si="616"/>
        <v>1.4315862068965532</v>
      </c>
      <c r="L464" s="3">
        <f t="shared" si="617"/>
        <v>1.2538758620689636</v>
      </c>
      <c r="M464" s="5">
        <f t="shared" si="618"/>
        <v>6.8189678381536417E-2</v>
      </c>
      <c r="N464" s="5">
        <f t="shared" si="619"/>
        <v>9.7619403023719617E-2</v>
      </c>
      <c r="O464" s="5">
        <f t="shared" si="620"/>
        <v>8.5501391764854343E-2</v>
      </c>
      <c r="P464" s="5">
        <f t="shared" si="621"/>
        <v>0.12240261312102402</v>
      </c>
      <c r="Q464" s="5">
        <f t="shared" si="622"/>
        <v>6.9875295447116362E-2</v>
      </c>
      <c r="R464" s="5">
        <f t="shared" si="623"/>
        <v>5.3604065653626472E-2</v>
      </c>
      <c r="S464" s="5">
        <f t="shared" si="624"/>
        <v>5.4929133171098238E-2</v>
      </c>
      <c r="T464" s="5">
        <f t="shared" si="625"/>
        <v>8.7614946316076553E-2</v>
      </c>
      <c r="U464" s="5">
        <f t="shared" si="626"/>
        <v>7.6738841023308926E-2</v>
      </c>
      <c r="V464" s="5">
        <f t="shared" si="627"/>
        <v>1.0955502025452923E-2</v>
      </c>
      <c r="W464" s="5">
        <f t="shared" si="628"/>
        <v>3.3344169721637784E-2</v>
      </c>
      <c r="X464" s="5">
        <f t="shared" si="629"/>
        <v>4.1809449554692409E-2</v>
      </c>
      <c r="Y464" s="5">
        <f t="shared" si="630"/>
        <v>2.6211929801509399E-2</v>
      </c>
      <c r="Z464" s="5">
        <f t="shared" si="631"/>
        <v>2.2404281343947414E-2</v>
      </c>
      <c r="AA464" s="5">
        <f t="shared" si="632"/>
        <v>3.2073660147424889E-2</v>
      </c>
      <c r="AB464" s="5">
        <f t="shared" si="633"/>
        <v>2.295810473587058E-2</v>
      </c>
      <c r="AC464" s="5">
        <f t="shared" si="634"/>
        <v>1.2290918763256727E-3</v>
      </c>
      <c r="AD464" s="5">
        <f t="shared" si="635"/>
        <v>1.1933763363478577E-2</v>
      </c>
      <c r="AE464" s="5">
        <f t="shared" si="636"/>
        <v>1.4963457825108713E-2</v>
      </c>
      <c r="AF464" s="5">
        <f t="shared" si="637"/>
        <v>9.3811592899953854E-3</v>
      </c>
      <c r="AG464" s="5">
        <f t="shared" si="638"/>
        <v>3.9209363973164114E-3</v>
      </c>
      <c r="AH464" s="5">
        <f t="shared" si="639"/>
        <v>7.0230468960444138E-3</v>
      </c>
      <c r="AI464" s="5">
        <f t="shared" si="640"/>
        <v>1.0054097066764833E-2</v>
      </c>
      <c r="AJ464" s="5">
        <f t="shared" si="641"/>
        <v>7.1966533417898168E-3</v>
      </c>
      <c r="AK464" s="5">
        <f t="shared" si="642"/>
        <v>3.4342098866407644E-3</v>
      </c>
      <c r="AL464" s="5">
        <f t="shared" si="643"/>
        <v>8.8250339933452566E-5</v>
      </c>
      <c r="AM464" s="5">
        <f t="shared" si="644"/>
        <v>3.4168422055046691E-3</v>
      </c>
      <c r="AN464" s="5">
        <f t="shared" si="645"/>
        <v>4.2842959659807854E-3</v>
      </c>
      <c r="AO464" s="5">
        <f t="shared" si="646"/>
        <v>2.6859876488513706E-3</v>
      </c>
      <c r="AP464" s="5">
        <f t="shared" si="647"/>
        <v>1.1226316929033675E-3</v>
      </c>
      <c r="AQ464" s="5">
        <f t="shared" si="648"/>
        <v>3.519101954312874E-4</v>
      </c>
      <c r="AR464" s="5">
        <f t="shared" si="649"/>
        <v>1.7612057962256892E-3</v>
      </c>
      <c r="AS464" s="5">
        <f t="shared" si="650"/>
        <v>2.5213179253829581E-3</v>
      </c>
      <c r="AT464" s="5">
        <f t="shared" si="651"/>
        <v>1.8047419825896387E-3</v>
      </c>
      <c r="AU464" s="5">
        <f t="shared" si="652"/>
        <v>8.6121457642748909E-4</v>
      </c>
      <c r="AV464" s="5">
        <f t="shared" si="653"/>
        <v>3.0822572719796252E-4</v>
      </c>
      <c r="AW464" s="5">
        <f t="shared" si="654"/>
        <v>4.400336952689059E-6</v>
      </c>
      <c r="AX464" s="5">
        <f t="shared" si="655"/>
        <v>8.1525069542374713E-4</v>
      </c>
      <c r="AY464" s="5">
        <f t="shared" si="656"/>
        <v>1.0222231685267729E-3</v>
      </c>
      <c r="AZ464" s="5">
        <f t="shared" si="657"/>
        <v>6.408704783316875E-4</v>
      </c>
      <c r="BA464" s="5">
        <f t="shared" si="658"/>
        <v>2.6785734116423134E-4</v>
      </c>
      <c r="BB464" s="5">
        <f t="shared" si="659"/>
        <v>8.396496364095025E-5</v>
      </c>
      <c r="BC464" s="5">
        <f t="shared" si="660"/>
        <v>2.105632823377713E-5</v>
      </c>
      <c r="BD464" s="5">
        <f t="shared" si="661"/>
        <v>3.6805557267055686E-4</v>
      </c>
      <c r="BE464" s="5">
        <f t="shared" si="662"/>
        <v>5.2690328120658114E-4</v>
      </c>
      <c r="BF464" s="5">
        <f t="shared" si="663"/>
        <v>3.7715373487193888E-4</v>
      </c>
      <c r="BG464" s="5">
        <f t="shared" si="664"/>
        <v>1.7997602824072916E-4</v>
      </c>
      <c r="BH464" s="5">
        <f t="shared" si="665"/>
        <v>6.4412799900363061E-5</v>
      </c>
      <c r="BI464" s="5">
        <f t="shared" si="666"/>
        <v>1.8442495176989484E-5</v>
      </c>
      <c r="BJ464" s="8">
        <f t="shared" si="667"/>
        <v>0.41138740142464386</v>
      </c>
      <c r="BK464" s="8">
        <f t="shared" si="668"/>
        <v>0.25881649208389751</v>
      </c>
      <c r="BL464" s="8">
        <f t="shared" si="669"/>
        <v>0.30737572043621603</v>
      </c>
      <c r="BM464" s="8">
        <f t="shared" si="670"/>
        <v>0.50177362506525347</v>
      </c>
      <c r="BN464" s="8">
        <f t="shared" si="671"/>
        <v>0.49719244739187718</v>
      </c>
    </row>
    <row r="465" spans="1:66" x14ac:dyDescent="0.25">
      <c r="A465" t="s">
        <v>340</v>
      </c>
      <c r="B465" t="s">
        <v>387</v>
      </c>
      <c r="C465" t="s">
        <v>418</v>
      </c>
      <c r="D465" t="s">
        <v>494</v>
      </c>
      <c r="E465">
        <f>VLOOKUP(A465,home!$A$2:$E$405,3,FALSE)</f>
        <v>1.33793103448276</v>
      </c>
      <c r="F465">
        <f>VLOOKUP(B465,home!$B$2:$E$405,3,FALSE)</f>
        <v>1</v>
      </c>
      <c r="G465">
        <f>VLOOKUP(C465,away!$B$2:$E$405,4,FALSE)</f>
        <v>0.64</v>
      </c>
      <c r="H465">
        <f>VLOOKUP(A465,away!$A$2:$E$405,3,FALSE)</f>
        <v>1.1275862068965501</v>
      </c>
      <c r="I465">
        <f>VLOOKUP(C465,away!$B$2:$E$405,3,FALSE)</f>
        <v>1.07</v>
      </c>
      <c r="J465">
        <f>VLOOKUP(B465,home!$B$2:$E$405,4,FALSE)</f>
        <v>1.1200000000000001</v>
      </c>
      <c r="K465" s="3">
        <f t="shared" si="616"/>
        <v>0.85627586206896644</v>
      </c>
      <c r="L465" s="3">
        <f t="shared" si="617"/>
        <v>1.3512993103448259</v>
      </c>
      <c r="M465" s="5">
        <f t="shared" si="618"/>
        <v>0.10996697644341398</v>
      </c>
      <c r="N465" s="5">
        <f t="shared" si="619"/>
        <v>9.4162067553202028E-2</v>
      </c>
      <c r="O465" s="5">
        <f t="shared" si="620"/>
        <v>0.14859829942869104</v>
      </c>
      <c r="P465" s="5">
        <f t="shared" si="621"/>
        <v>0.1272411369452848</v>
      </c>
      <c r="Q465" s="5">
        <f t="shared" si="622"/>
        <v>4.0314352784157154E-2</v>
      </c>
      <c r="R465" s="5">
        <f t="shared" si="623"/>
        <v>0.10040038976820206</v>
      </c>
      <c r="S465" s="5">
        <f t="shared" si="624"/>
        <v>3.680720215914051E-2</v>
      </c>
      <c r="T465" s="5">
        <f t="shared" si="625"/>
        <v>5.4476757114229578E-2</v>
      </c>
      <c r="U465" s="5">
        <f t="shared" si="626"/>
        <v>8.5970430300827461E-2</v>
      </c>
      <c r="V465" s="5">
        <f t="shared" si="627"/>
        <v>4.7321178714794816E-3</v>
      </c>
      <c r="W465" s="5">
        <f t="shared" si="628"/>
        <v>1.1506735728002204E-2</v>
      </c>
      <c r="X465" s="5">
        <f t="shared" si="629"/>
        <v>1.5549044053569548E-2</v>
      </c>
      <c r="Y465" s="5">
        <f t="shared" si="630"/>
        <v>1.0505706253054923E-2</v>
      </c>
      <c r="Z465" s="5">
        <f t="shared" si="631"/>
        <v>4.522365915070773E-2</v>
      </c>
      <c r="AA465" s="5">
        <f t="shared" si="632"/>
        <v>3.8723927725185361E-2</v>
      </c>
      <c r="AB465" s="5">
        <f t="shared" si="633"/>
        <v>1.6579182297789721E-2</v>
      </c>
      <c r="AC465" s="5">
        <f t="shared" si="634"/>
        <v>3.4221640759804858E-4</v>
      </c>
      <c r="AD465" s="5">
        <f t="shared" si="635"/>
        <v>2.4632350137737155E-3</v>
      </c>
      <c r="AE465" s="5">
        <f t="shared" si="636"/>
        <v>3.3285677753296496E-3</v>
      </c>
      <c r="AF465" s="5">
        <f t="shared" si="637"/>
        <v>2.2489456696194836E-3</v>
      </c>
      <c r="AG465" s="5">
        <f t="shared" si="638"/>
        <v>1.0129995774532637E-3</v>
      </c>
      <c r="AH465" s="5">
        <f t="shared" si="639"/>
        <v>1.5277674855405198E-2</v>
      </c>
      <c r="AI465" s="5">
        <f t="shared" si="640"/>
        <v>1.3081904207221457E-2</v>
      </c>
      <c r="AJ465" s="5">
        <f t="shared" si="641"/>
        <v>5.6008594012710959E-3</v>
      </c>
      <c r="AK465" s="5">
        <f t="shared" si="642"/>
        <v>1.598626904050161E-3</v>
      </c>
      <c r="AL465" s="5">
        <f t="shared" si="643"/>
        <v>1.5838938631367499E-5</v>
      </c>
      <c r="AM465" s="5">
        <f t="shared" si="644"/>
        <v>4.2184173697951019E-4</v>
      </c>
      <c r="AN465" s="5">
        <f t="shared" si="645"/>
        <v>5.7003444825507561E-4</v>
      </c>
      <c r="AO465" s="5">
        <f t="shared" si="646"/>
        <v>3.8514357839993852E-4</v>
      </c>
      <c r="AP465" s="5">
        <f t="shared" si="647"/>
        <v>1.7348141729185847E-4</v>
      </c>
      <c r="AQ465" s="5">
        <f t="shared" si="648"/>
        <v>5.8606329886032785E-5</v>
      </c>
      <c r="AR465" s="5">
        <f t="shared" si="649"/>
        <v>4.1289422991563083E-3</v>
      </c>
      <c r="AS465" s="5">
        <f t="shared" si="650"/>
        <v>3.5355136266430878E-3</v>
      </c>
      <c r="AT465" s="5">
        <f t="shared" si="651"/>
        <v>1.513687489255194E-3</v>
      </c>
      <c r="AU465" s="5">
        <f t="shared" si="652"/>
        <v>4.3204468658833358E-4</v>
      </c>
      <c r="AV465" s="5">
        <f t="shared" si="653"/>
        <v>9.2487359115185421E-5</v>
      </c>
      <c r="AW465" s="5">
        <f t="shared" si="654"/>
        <v>5.0908327831260909E-7</v>
      </c>
      <c r="AX465" s="5">
        <f t="shared" si="655"/>
        <v>6.0202149498133366E-5</v>
      </c>
      <c r="AY465" s="5">
        <f t="shared" si="656"/>
        <v>8.1351123098103733E-5</v>
      </c>
      <c r="AZ465" s="5">
        <f t="shared" si="657"/>
        <v>5.4964858269122308E-5</v>
      </c>
      <c r="BA465" s="5">
        <f t="shared" si="658"/>
        <v>2.4757991690755363E-5</v>
      </c>
      <c r="BB465" s="5">
        <f t="shared" si="659"/>
        <v>8.3638642743101558E-6</v>
      </c>
      <c r="BC465" s="5">
        <f t="shared" si="660"/>
        <v>2.2604168051386096E-6</v>
      </c>
      <c r="BD465" s="5">
        <f t="shared" si="661"/>
        <v>9.299061468839155E-4</v>
      </c>
      <c r="BE465" s="5">
        <f t="shared" si="662"/>
        <v>7.9625618756625567E-4</v>
      </c>
      <c r="BF465" s="5">
        <f t="shared" si="663"/>
        <v>3.4090747671802209E-4</v>
      </c>
      <c r="BG465" s="5">
        <f t="shared" si="664"/>
        <v>9.7303614504160163E-5</v>
      </c>
      <c r="BH465" s="5">
        <f t="shared" si="665"/>
        <v>2.0829684097994032E-5</v>
      </c>
      <c r="BI465" s="5">
        <f t="shared" si="666"/>
        <v>3.5671911415268167E-6</v>
      </c>
      <c r="BJ465" s="8">
        <f t="shared" si="667"/>
        <v>0.23740941943683949</v>
      </c>
      <c r="BK465" s="8">
        <f t="shared" si="668"/>
        <v>0.27918683988864634</v>
      </c>
      <c r="BL465" s="8">
        <f t="shared" si="669"/>
        <v>0.43772274065031347</v>
      </c>
      <c r="BM465" s="8">
        <f t="shared" si="670"/>
        <v>0.37877859416373616</v>
      </c>
      <c r="BN465" s="8">
        <f t="shared" si="671"/>
        <v>0.62068322292295119</v>
      </c>
    </row>
    <row r="466" spans="1:66" x14ac:dyDescent="0.25">
      <c r="A466" t="s">
        <v>340</v>
      </c>
      <c r="B466" t="s">
        <v>377</v>
      </c>
      <c r="C466" t="s">
        <v>431</v>
      </c>
      <c r="D466" t="s">
        <v>494</v>
      </c>
      <c r="E466">
        <f>VLOOKUP(A466,home!$A$2:$E$405,3,FALSE)</f>
        <v>1.33793103448276</v>
      </c>
      <c r="F466">
        <f>VLOOKUP(B466,home!$B$2:$E$405,3,FALSE)</f>
        <v>0.43</v>
      </c>
      <c r="G466">
        <f>VLOOKUP(C466,away!$B$2:$E$405,4,FALSE)</f>
        <v>0.8</v>
      </c>
      <c r="H466">
        <f>VLOOKUP(A466,away!$A$2:$E$405,3,FALSE)</f>
        <v>1.1275862068965501</v>
      </c>
      <c r="I466">
        <f>VLOOKUP(C466,away!$B$2:$E$405,3,FALSE)</f>
        <v>1.1000000000000001</v>
      </c>
      <c r="J466">
        <f>VLOOKUP(B466,home!$B$2:$E$405,4,FALSE)</f>
        <v>1.08</v>
      </c>
      <c r="K466" s="3">
        <f t="shared" si="616"/>
        <v>0.46024827586206946</v>
      </c>
      <c r="L466" s="3">
        <f t="shared" si="617"/>
        <v>1.3395724137931018</v>
      </c>
      <c r="M466" s="5">
        <f t="shared" si="618"/>
        <v>0.16532853067975362</v>
      </c>
      <c r="N466" s="5">
        <f t="shared" si="619"/>
        <v>7.6092171196165848E-2</v>
      </c>
      <c r="O466" s="5">
        <f t="shared" si="620"/>
        <v>0.22146953891154447</v>
      </c>
      <c r="P466" s="5">
        <f t="shared" si="621"/>
        <v>0.10193097344000583</v>
      </c>
      <c r="Q466" s="5">
        <f t="shared" si="622"/>
        <v>1.751064529981838E-2</v>
      </c>
      <c r="R466" s="5">
        <f t="shared" si="623"/>
        <v>0.14833724241069146</v>
      </c>
      <c r="S466" s="5">
        <f t="shared" si="624"/>
        <v>1.5711025954970793E-2</v>
      </c>
      <c r="T466" s="5">
        <f t="shared" si="625"/>
        <v>2.3456777391352542E-2</v>
      </c>
      <c r="U466" s="5">
        <f t="shared" si="626"/>
        <v>6.8271960065654586E-2</v>
      </c>
      <c r="V466" s="5">
        <f t="shared" si="627"/>
        <v>1.0762679367002021E-3</v>
      </c>
      <c r="W466" s="5">
        <f t="shared" si="628"/>
        <v>2.6864147694912197E-3</v>
      </c>
      <c r="X466" s="5">
        <f t="shared" si="629"/>
        <v>3.5986471172167931E-3</v>
      </c>
      <c r="Y466" s="5">
        <f t="shared" si="630"/>
        <v>2.4103242025998433E-3</v>
      </c>
      <c r="Z466" s="5">
        <f t="shared" si="631"/>
        <v>6.6236159290500821E-2</v>
      </c>
      <c r="AA466" s="5">
        <f t="shared" si="632"/>
        <v>3.0485078113178393E-2</v>
      </c>
      <c r="AB466" s="5">
        <f t="shared" si="633"/>
        <v>7.0153523205554328E-3</v>
      </c>
      <c r="AC466" s="5">
        <f t="shared" si="634"/>
        <v>4.1472363397844272E-5</v>
      </c>
      <c r="AD466" s="5">
        <f t="shared" si="635"/>
        <v>3.0910444147718319E-4</v>
      </c>
      <c r="AE466" s="5">
        <f t="shared" si="636"/>
        <v>4.1406778278375888E-4</v>
      </c>
      <c r="AF466" s="5">
        <f t="shared" si="637"/>
        <v>2.7733688962879884E-4</v>
      </c>
      <c r="AG466" s="5">
        <f t="shared" si="638"/>
        <v>1.2383761555797372E-4</v>
      </c>
      <c r="AH466" s="5">
        <f t="shared" si="639"/>
        <v>2.2182032945290149E-2</v>
      </c>
      <c r="AI466" s="5">
        <f t="shared" si="640"/>
        <v>1.0209242418185414E-2</v>
      </c>
      <c r="AJ466" s="5">
        <f t="shared" si="641"/>
        <v>2.3493931104138707E-3</v>
      </c>
      <c r="AK466" s="5">
        <f t="shared" si="642"/>
        <v>3.6043470946340287E-4</v>
      </c>
      <c r="AL466" s="5">
        <f t="shared" si="643"/>
        <v>1.0227680254869928E-6</v>
      </c>
      <c r="AM466" s="5">
        <f t="shared" si="644"/>
        <v>2.8452957250236314E-5</v>
      </c>
      <c r="AN466" s="5">
        <f t="shared" si="645"/>
        <v>3.8114796623251002E-5</v>
      </c>
      <c r="AO466" s="5">
        <f t="shared" si="646"/>
        <v>2.5528765056920756E-5</v>
      </c>
      <c r="AP466" s="5">
        <f t="shared" si="647"/>
        <v>1.1399209809485444E-5</v>
      </c>
      <c r="AQ466" s="5">
        <f t="shared" si="648"/>
        <v>3.8175167499566068E-6</v>
      </c>
      <c r="AR466" s="5">
        <f t="shared" si="649"/>
        <v>5.9428878830720816E-3</v>
      </c>
      <c r="AS466" s="5">
        <f t="shared" si="650"/>
        <v>2.7352039018255091E-3</v>
      </c>
      <c r="AT466" s="5">
        <f t="shared" si="651"/>
        <v>6.2943643997319788E-4</v>
      </c>
      <c r="AU466" s="5">
        <f t="shared" si="652"/>
        <v>9.6565678754141089E-5</v>
      </c>
      <c r="AV466" s="5">
        <f t="shared" si="653"/>
        <v>1.1111046788510977E-5</v>
      </c>
      <c r="AW466" s="5">
        <f t="shared" si="654"/>
        <v>1.7515922188479887E-8</v>
      </c>
      <c r="AX466" s="5">
        <f t="shared" si="655"/>
        <v>2.1825707529330702E-6</v>
      </c>
      <c r="AY466" s="5">
        <f t="shared" si="656"/>
        <v>2.9237115717807808E-6</v>
      </c>
      <c r="AZ466" s="5">
        <f t="shared" si="657"/>
        <v>1.9582616837226021E-6</v>
      </c>
      <c r="BA466" s="5">
        <f t="shared" si="658"/>
        <v>8.7441111016761015E-7</v>
      </c>
      <c r="BB466" s="5">
        <f t="shared" si="659"/>
        <v>2.9283425037368295E-7</v>
      </c>
      <c r="BC466" s="5">
        <f t="shared" si="660"/>
        <v>7.8454536722873529E-8</v>
      </c>
      <c r="BD466" s="5">
        <f t="shared" si="661"/>
        <v>1.3268214444047753E-3</v>
      </c>
      <c r="BE466" s="5">
        <f t="shared" si="662"/>
        <v>6.1066728216411842E-4</v>
      </c>
      <c r="BF466" s="5">
        <f t="shared" si="663"/>
        <v>1.405292818707057E-4</v>
      </c>
      <c r="BG466" s="5">
        <f t="shared" si="664"/>
        <v>2.1559453229709024E-5</v>
      </c>
      <c r="BH466" s="5">
        <f t="shared" si="665"/>
        <v>2.4806752943756258E-6</v>
      </c>
      <c r="BI466" s="5">
        <f t="shared" si="666"/>
        <v>2.2834530544200277E-7</v>
      </c>
      <c r="BJ466" s="8">
        <f t="shared" si="667"/>
        <v>0.12699495019548795</v>
      </c>
      <c r="BK466" s="8">
        <f t="shared" si="668"/>
        <v>0.28409221685442559</v>
      </c>
      <c r="BL466" s="8">
        <f t="shared" si="669"/>
        <v>0.52219776643765958</v>
      </c>
      <c r="BM466" s="8">
        <f t="shared" si="670"/>
        <v>0.26884908464444485</v>
      </c>
      <c r="BN466" s="8">
        <f t="shared" si="671"/>
        <v>0.73066910193797963</v>
      </c>
    </row>
    <row r="467" spans="1:66" x14ac:dyDescent="0.25">
      <c r="A467" t="s">
        <v>340</v>
      </c>
      <c r="B467" t="s">
        <v>415</v>
      </c>
      <c r="C467" t="s">
        <v>356</v>
      </c>
      <c r="D467" t="s">
        <v>494</v>
      </c>
      <c r="E467">
        <f>VLOOKUP(A467,home!$A$2:$E$405,3,FALSE)</f>
        <v>1.33793103448276</v>
      </c>
      <c r="F467">
        <f>VLOOKUP(B467,home!$B$2:$E$405,3,FALSE)</f>
        <v>1.1499999999999999</v>
      </c>
      <c r="G467">
        <f>VLOOKUP(C467,away!$B$2:$E$405,4,FALSE)</f>
        <v>1.25</v>
      </c>
      <c r="H467">
        <f>VLOOKUP(A467,away!$A$2:$E$405,3,FALSE)</f>
        <v>1.1275862068965501</v>
      </c>
      <c r="I467">
        <f>VLOOKUP(C467,away!$B$2:$E$405,3,FALSE)</f>
        <v>0.9</v>
      </c>
      <c r="J467">
        <f>VLOOKUP(B467,home!$B$2:$E$405,4,FALSE)</f>
        <v>0.53</v>
      </c>
      <c r="K467" s="3">
        <f t="shared" si="616"/>
        <v>1.9232758620689672</v>
      </c>
      <c r="L467" s="3">
        <f t="shared" si="617"/>
        <v>0.53785862068965451</v>
      </c>
      <c r="M467" s="5">
        <f t="shared" si="618"/>
        <v>8.5338081447254965E-2</v>
      </c>
      <c r="N467" s="5">
        <f t="shared" si="619"/>
        <v>0.16412867216278101</v>
      </c>
      <c r="O467" s="5">
        <f t="shared" si="620"/>
        <v>4.5899822779521947E-2</v>
      </c>
      <c r="P467" s="5">
        <f t="shared" si="621"/>
        <v>8.8278021225097883E-2</v>
      </c>
      <c r="Q467" s="5">
        <f t="shared" si="622"/>
        <v>0.15783235672205381</v>
      </c>
      <c r="R467" s="5">
        <f t="shared" si="623"/>
        <v>1.2343807685046627E-2</v>
      </c>
      <c r="S467" s="5">
        <f t="shared" si="624"/>
        <v>2.2829810851312235E-2</v>
      </c>
      <c r="T467" s="5">
        <f t="shared" si="625"/>
        <v>8.4891493686721373E-2</v>
      </c>
      <c r="U467" s="5">
        <f t="shared" si="626"/>
        <v>2.3740547366671593E-2</v>
      </c>
      <c r="V467" s="5">
        <f t="shared" si="627"/>
        <v>2.6240343671486014E-3</v>
      </c>
      <c r="W467" s="5">
        <f t="shared" si="628"/>
        <v>0.10118505397899491</v>
      </c>
      <c r="X467" s="5">
        <f t="shared" si="629"/>
        <v>5.4423253567550428E-2</v>
      </c>
      <c r="Y467" s="5">
        <f t="shared" si="630"/>
        <v>1.4636008048642995E-2</v>
      </c>
      <c r="Z467" s="5">
        <f t="shared" si="631"/>
        <v>2.2130744585125125E-3</v>
      </c>
      <c r="AA467" s="5">
        <f t="shared" si="632"/>
        <v>4.2563526870184644E-3</v>
      </c>
      <c r="AB467" s="5">
        <f t="shared" si="633"/>
        <v>4.0930701916975024E-3</v>
      </c>
      <c r="AC467" s="5">
        <f t="shared" si="634"/>
        <v>1.696521043346454E-4</v>
      </c>
      <c r="AD467" s="5">
        <f t="shared" si="635"/>
        <v>4.8651692979986637E-2</v>
      </c>
      <c r="AE467" s="5">
        <f t="shared" si="636"/>
        <v>2.6167732480432155E-2</v>
      </c>
      <c r="AF467" s="5">
        <f t="shared" si="637"/>
        <v>7.0372702492505542E-3</v>
      </c>
      <c r="AG467" s="5">
        <f t="shared" si="638"/>
        <v>1.2616854898940817E-3</v>
      </c>
      <c r="AH467" s="5">
        <f t="shared" si="639"/>
        <v>2.975802939347609E-4</v>
      </c>
      <c r="AI467" s="5">
        <f t="shared" si="640"/>
        <v>5.7232899635211386E-4</v>
      </c>
      <c r="AJ467" s="5">
        <f t="shared" si="641"/>
        <v>5.5037327192308935E-4</v>
      </c>
      <c r="AK467" s="5">
        <f t="shared" si="642"/>
        <v>3.5283987633919921E-4</v>
      </c>
      <c r="AL467" s="5">
        <f t="shared" si="643"/>
        <v>7.0198681823391735E-6</v>
      </c>
      <c r="AM467" s="5">
        <f t="shared" si="644"/>
        <v>1.8714125351439695E-2</v>
      </c>
      <c r="AN467" s="5">
        <f t="shared" si="645"/>
        <v>1.0065553648938649E-2</v>
      </c>
      <c r="AO467" s="5">
        <f t="shared" si="646"/>
        <v>2.7069224010479302E-3</v>
      </c>
      <c r="AP467" s="5">
        <f t="shared" si="647"/>
        <v>4.8531384964718921E-4</v>
      </c>
      <c r="AQ467" s="5">
        <f t="shared" si="648"/>
        <v>6.5257559443205874E-5</v>
      </c>
      <c r="AR467" s="5">
        <f t="shared" si="649"/>
        <v>3.2011225288034507E-5</v>
      </c>
      <c r="AS467" s="5">
        <f t="shared" si="650"/>
        <v>6.1566416911728488E-5</v>
      </c>
      <c r="AT467" s="5">
        <f t="shared" si="651"/>
        <v>5.920460178020104E-5</v>
      </c>
      <c r="AU467" s="5">
        <f t="shared" si="652"/>
        <v>3.7955593842422012E-5</v>
      </c>
      <c r="AV467" s="5">
        <f t="shared" si="653"/>
        <v>1.8249769366905956E-5</v>
      </c>
      <c r="AW467" s="5">
        <f t="shared" si="654"/>
        <v>2.0171406021802594E-7</v>
      </c>
      <c r="AX467" s="5">
        <f t="shared" si="655"/>
        <v>5.9987375946928111E-3</v>
      </c>
      <c r="AY467" s="5">
        <f t="shared" si="656"/>
        <v>3.2264727285606508E-3</v>
      </c>
      <c r="AZ467" s="5">
        <f t="shared" si="657"/>
        <v>8.6769308573820874E-4</v>
      </c>
      <c r="BA467" s="5">
        <f t="shared" si="658"/>
        <v>1.5556540209236771E-4</v>
      </c>
      <c r="BB467" s="5">
        <f t="shared" si="659"/>
        <v>2.0918048149108092E-5</v>
      </c>
      <c r="BC467" s="5">
        <f t="shared" si="660"/>
        <v>2.2501905049998131E-6</v>
      </c>
      <c r="BD467" s="5">
        <f t="shared" si="661"/>
        <v>2.8695855800013364E-6</v>
      </c>
      <c r="BE467" s="5">
        <f t="shared" si="662"/>
        <v>5.5190046801577472E-6</v>
      </c>
      <c r="BF467" s="5">
        <f t="shared" si="663"/>
        <v>5.3072842419965291E-6</v>
      </c>
      <c r="BG467" s="5">
        <f t="shared" si="664"/>
        <v>3.4024572252569722E-6</v>
      </c>
      <c r="BH467" s="5">
        <f t="shared" si="665"/>
        <v>1.6359659632647234E-6</v>
      </c>
      <c r="BI467" s="5">
        <f t="shared" si="666"/>
        <v>6.2928276966268959E-7</v>
      </c>
      <c r="BJ467" s="8">
        <f t="shared" si="667"/>
        <v>0.70252402922656287</v>
      </c>
      <c r="BK467" s="8">
        <f t="shared" si="668"/>
        <v>0.20247309259189133</v>
      </c>
      <c r="BL467" s="8">
        <f t="shared" si="669"/>
        <v>9.2335074336154926E-2</v>
      </c>
      <c r="BM467" s="8">
        <f t="shared" si="670"/>
        <v>0.44249823757686479</v>
      </c>
      <c r="BN467" s="8">
        <f t="shared" si="671"/>
        <v>0.55382076202175623</v>
      </c>
    </row>
    <row r="468" spans="1:66" x14ac:dyDescent="0.25">
      <c r="A468" t="s">
        <v>342</v>
      </c>
      <c r="B468" t="s">
        <v>396</v>
      </c>
      <c r="C468" t="s">
        <v>399</v>
      </c>
      <c r="D468" t="s">
        <v>494</v>
      </c>
      <c r="E468">
        <f>VLOOKUP(A468,home!$A$2:$E$405,3,FALSE)</f>
        <v>1.1828254847645401</v>
      </c>
      <c r="F468">
        <f>VLOOKUP(B468,home!$B$2:$E$405,3,FALSE)</f>
        <v>0.69</v>
      </c>
      <c r="G468">
        <f>VLOOKUP(C468,away!$B$2:$E$405,4,FALSE)</f>
        <v>0.94</v>
      </c>
      <c r="H468">
        <f>VLOOKUP(A468,away!$A$2:$E$405,3,FALSE)</f>
        <v>0.86980609418282495</v>
      </c>
      <c r="I468">
        <f>VLOOKUP(C468,away!$B$2:$E$405,3,FALSE)</f>
        <v>0.8</v>
      </c>
      <c r="J468">
        <f>VLOOKUP(B468,home!$B$2:$E$405,4,FALSE)</f>
        <v>1.29</v>
      </c>
      <c r="K468" s="3">
        <f t="shared" si="616"/>
        <v>0.76718060941828059</v>
      </c>
      <c r="L468" s="3">
        <f t="shared" si="617"/>
        <v>0.89763988919667548</v>
      </c>
      <c r="M468" s="5">
        <f t="shared" si="618"/>
        <v>0.18922462101524171</v>
      </c>
      <c r="N468" s="5">
        <f t="shared" si="619"/>
        <v>0.14516946006741632</v>
      </c>
      <c r="O468" s="5">
        <f t="shared" si="620"/>
        <v>0.16985556784140449</v>
      </c>
      <c r="P468" s="5">
        <f t="shared" si="621"/>
        <v>0.13030989804965681</v>
      </c>
      <c r="Q468" s="5">
        <f t="shared" si="622"/>
        <v>5.5685597421721592E-2</v>
      </c>
      <c r="R468" s="5">
        <f t="shared" si="623"/>
        <v>7.6234566548298341E-2</v>
      </c>
      <c r="S468" s="5">
        <f t="shared" si="624"/>
        <v>2.2434540281552708E-2</v>
      </c>
      <c r="T468" s="5">
        <f t="shared" si="625"/>
        <v>4.9985613499484854E-2</v>
      </c>
      <c r="U468" s="5">
        <f t="shared" si="626"/>
        <v>5.848568122326199E-2</v>
      </c>
      <c r="V468" s="5">
        <f t="shared" si="627"/>
        <v>1.716621019679026E-3</v>
      </c>
      <c r="W468" s="5">
        <f t="shared" si="628"/>
        <v>1.4240303521939141E-2</v>
      </c>
      <c r="X468" s="5">
        <f t="shared" si="629"/>
        <v>1.2782664475560477E-2</v>
      </c>
      <c r="Y468" s="5">
        <f t="shared" si="630"/>
        <v>5.7371147617401924E-3</v>
      </c>
      <c r="Z468" s="5">
        <f t="shared" si="631"/>
        <v>2.2810395956457039E-2</v>
      </c>
      <c r="AA468" s="5">
        <f t="shared" si="632"/>
        <v>1.7499693470946997E-2</v>
      </c>
      <c r="AB468" s="5">
        <f t="shared" si="633"/>
        <v>6.7127127508371095E-3</v>
      </c>
      <c r="AC468" s="5">
        <f t="shared" si="634"/>
        <v>7.388464727267628E-5</v>
      </c>
      <c r="AD468" s="5">
        <f t="shared" si="635"/>
        <v>2.7312211835656386E-3</v>
      </c>
      <c r="AE468" s="5">
        <f t="shared" si="636"/>
        <v>2.4516530805874727E-3</v>
      </c>
      <c r="AF468" s="5">
        <f t="shared" si="637"/>
        <v>1.1003507998036133E-3</v>
      </c>
      <c r="AG468" s="5">
        <f t="shared" si="638"/>
        <v>3.292395900043963E-4</v>
      </c>
      <c r="AH468" s="5">
        <f t="shared" si="639"/>
        <v>5.118880324721597E-3</v>
      </c>
      <c r="AI468" s="5">
        <f t="shared" si="640"/>
        <v>3.9271057270591613E-3</v>
      </c>
      <c r="AJ468" s="5">
        <f t="shared" si="641"/>
        <v>1.5063996824676335E-3</v>
      </c>
      <c r="AK468" s="5">
        <f t="shared" si="642"/>
        <v>3.852268754743412E-4</v>
      </c>
      <c r="AL468" s="5">
        <f t="shared" si="643"/>
        <v>2.0352321599337313E-6</v>
      </c>
      <c r="AM468" s="5">
        <f t="shared" si="644"/>
        <v>4.1906798641280091E-4</v>
      </c>
      <c r="AN468" s="5">
        <f t="shared" si="645"/>
        <v>3.761721408894605E-4</v>
      </c>
      <c r="AO468" s="5">
        <f t="shared" si="646"/>
        <v>1.6883355943344571E-4</v>
      </c>
      <c r="AP468" s="5">
        <f t="shared" si="647"/>
        <v>5.0517245860839525E-5</v>
      </c>
      <c r="AQ468" s="5">
        <f t="shared" si="648"/>
        <v>1.13365737442613E-5</v>
      </c>
      <c r="AR468" s="5">
        <f t="shared" si="649"/>
        <v>9.1898223349882774E-4</v>
      </c>
      <c r="AS468" s="5">
        <f t="shared" si="650"/>
        <v>7.0502534994020341E-4</v>
      </c>
      <c r="AT468" s="5">
        <f t="shared" si="651"/>
        <v>2.7044088881123082E-4</v>
      </c>
      <c r="AU468" s="5">
        <f t="shared" si="652"/>
        <v>6.9159001963273856E-5</v>
      </c>
      <c r="AV468" s="5">
        <f t="shared" si="653"/>
        <v>1.3264361318236122E-5</v>
      </c>
      <c r="AW468" s="5">
        <f t="shared" si="654"/>
        <v>3.893240358196435E-8</v>
      </c>
      <c r="AX468" s="5">
        <f t="shared" si="655"/>
        <v>5.3583472200644036E-5</v>
      </c>
      <c r="AY468" s="5">
        <f t="shared" si="656"/>
        <v>4.8098662048959253E-5</v>
      </c>
      <c r="AZ468" s="5">
        <f t="shared" si="657"/>
        <v>2.1587638836068059E-5</v>
      </c>
      <c r="BA468" s="5">
        <f t="shared" si="658"/>
        <v>6.4593085776086612E-6</v>
      </c>
      <c r="BB468" s="5">
        <f t="shared" si="659"/>
        <v>1.4495332589729433E-6</v>
      </c>
      <c r="BC468" s="5">
        <f t="shared" si="660"/>
        <v>2.6023177479427388E-7</v>
      </c>
      <c r="BD468" s="5">
        <f t="shared" si="661"/>
        <v>1.3748585170860012E-4</v>
      </c>
      <c r="BE468" s="5">
        <f t="shared" si="662"/>
        <v>1.0547647950019521E-4</v>
      </c>
      <c r="BF468" s="5">
        <f t="shared" si="663"/>
        <v>4.0459754911127262E-5</v>
      </c>
      <c r="BG468" s="5">
        <f t="shared" si="664"/>
        <v>1.0346646476544298E-5</v>
      </c>
      <c r="BH468" s="5">
        <f t="shared" si="665"/>
        <v>1.9844366373276893E-6</v>
      </c>
      <c r="BI468" s="5">
        <f t="shared" si="666"/>
        <v>3.0448426175540408E-7</v>
      </c>
      <c r="BJ468" s="8">
        <f t="shared" si="667"/>
        <v>0.29137058475486161</v>
      </c>
      <c r="BK468" s="8">
        <f t="shared" si="668"/>
        <v>0.34380969890761182</v>
      </c>
      <c r="BL468" s="8">
        <f t="shared" si="669"/>
        <v>0.34199876393349893</v>
      </c>
      <c r="BM468" s="8">
        <f t="shared" si="670"/>
        <v>0.23346167287904471</v>
      </c>
      <c r="BN468" s="8">
        <f t="shared" si="671"/>
        <v>0.76647971094373923</v>
      </c>
    </row>
    <row r="469" spans="1:66" x14ac:dyDescent="0.25">
      <c r="A469" t="s">
        <v>342</v>
      </c>
      <c r="B469" t="s">
        <v>420</v>
      </c>
      <c r="C469" t="s">
        <v>400</v>
      </c>
      <c r="D469" t="s">
        <v>494</v>
      </c>
      <c r="E469">
        <f>VLOOKUP(A469,home!$A$2:$E$405,3,FALSE)</f>
        <v>1.1828254847645401</v>
      </c>
      <c r="F469">
        <f>VLOOKUP(B469,home!$B$2:$E$405,3,FALSE)</f>
        <v>0.99</v>
      </c>
      <c r="G469">
        <f>VLOOKUP(C469,away!$B$2:$E$405,4,FALSE)</f>
        <v>0.57999999999999996</v>
      </c>
      <c r="H469">
        <f>VLOOKUP(A469,away!$A$2:$E$405,3,FALSE)</f>
        <v>0.86980609418282495</v>
      </c>
      <c r="I469">
        <f>VLOOKUP(C469,away!$B$2:$E$405,3,FALSE)</f>
        <v>0.9</v>
      </c>
      <c r="J469">
        <f>VLOOKUP(B469,home!$B$2:$E$405,4,FALSE)</f>
        <v>0.61</v>
      </c>
      <c r="K469" s="3">
        <f t="shared" si="616"/>
        <v>0.67917839335179886</v>
      </c>
      <c r="L469" s="3">
        <f t="shared" si="617"/>
        <v>0.4775235457063709</v>
      </c>
      <c r="M469" s="5">
        <f t="shared" si="618"/>
        <v>0.31452178421432186</v>
      </c>
      <c r="N469" s="5">
        <f t="shared" si="619"/>
        <v>0.21361640007682425</v>
      </c>
      <c r="O469" s="5">
        <f t="shared" si="620"/>
        <v>0.15019155759991704</v>
      </c>
      <c r="P469" s="5">
        <f t="shared" si="621"/>
        <v>0.1020068607857158</v>
      </c>
      <c r="Q469" s="5">
        <f t="shared" si="622"/>
        <v>7.2541821698886289E-2</v>
      </c>
      <c r="R469" s="5">
        <f t="shared" si="623"/>
        <v>3.5860002560137508E-2</v>
      </c>
      <c r="S469" s="5">
        <f t="shared" si="624"/>
        <v>8.2708099801013651E-3</v>
      </c>
      <c r="T469" s="5">
        <f t="shared" si="625"/>
        <v>3.4640427909651536E-2</v>
      </c>
      <c r="U469" s="5">
        <f t="shared" si="626"/>
        <v>2.4355338924385586E-2</v>
      </c>
      <c r="V469" s="5">
        <f t="shared" si="627"/>
        <v>2.9804660937091012E-4</v>
      </c>
      <c r="W469" s="5">
        <f t="shared" si="628"/>
        <v>1.6422945970754083E-2</v>
      </c>
      <c r="X469" s="5">
        <f t="shared" si="629"/>
        <v>7.8423433908986467E-3</v>
      </c>
      <c r="Y469" s="5">
        <f t="shared" si="630"/>
        <v>1.8724518113344226E-3</v>
      </c>
      <c r="Z469" s="5">
        <f t="shared" si="631"/>
        <v>5.7079985238521359E-3</v>
      </c>
      <c r="AA469" s="5">
        <f t="shared" si="632"/>
        <v>3.8767492666843327E-3</v>
      </c>
      <c r="AB469" s="5">
        <f t="shared" si="633"/>
        <v>1.3165021691872148E-3</v>
      </c>
      <c r="AC469" s="5">
        <f t="shared" si="634"/>
        <v>6.0414732213421037E-6</v>
      </c>
      <c r="AD469" s="5">
        <f t="shared" si="635"/>
        <v>2.788527514630039E-3</v>
      </c>
      <c r="AE469" s="5">
        <f t="shared" si="636"/>
        <v>1.3315875460859102E-3</v>
      </c>
      <c r="AF469" s="5">
        <f t="shared" si="637"/>
        <v>3.1793220321269471E-4</v>
      </c>
      <c r="AG469" s="5">
        <f t="shared" si="638"/>
        <v>5.0606704324121489E-5</v>
      </c>
      <c r="AH469" s="5">
        <f t="shared" si="639"/>
        <v>6.8142592349915046E-4</v>
      </c>
      <c r="AI469" s="5">
        <f t="shared" si="640"/>
        <v>4.6280976391041876E-4</v>
      </c>
      <c r="AJ469" s="5">
        <f t="shared" si="641"/>
        <v>1.5716519594010178E-4</v>
      </c>
      <c r="AK469" s="5">
        <f t="shared" si="642"/>
        <v>3.5581068423139655E-5</v>
      </c>
      <c r="AL469" s="5">
        <f t="shared" si="643"/>
        <v>7.8375711796183108E-8</v>
      </c>
      <c r="AM469" s="5">
        <f t="shared" si="644"/>
        <v>3.7878152744074312E-4</v>
      </c>
      <c r="AN469" s="5">
        <f t="shared" si="645"/>
        <v>1.8087709803157867E-4</v>
      </c>
      <c r="AO469" s="5">
        <f t="shared" si="646"/>
        <v>4.318653659455914E-5</v>
      </c>
      <c r="AP469" s="5">
        <f t="shared" si="647"/>
        <v>6.8741960271372764E-6</v>
      </c>
      <c r="AQ469" s="5">
        <f t="shared" si="648"/>
        <v>8.2064761518980977E-7</v>
      </c>
      <c r="AR469" s="5">
        <f t="shared" si="649"/>
        <v>6.5079384625110534E-5</v>
      </c>
      <c r="AS469" s="5">
        <f t="shared" si="650"/>
        <v>4.4200511890006332E-5</v>
      </c>
      <c r="AT469" s="5">
        <f t="shared" si="651"/>
        <v>1.5010016325390792E-5</v>
      </c>
      <c r="AU469" s="5">
        <f t="shared" si="652"/>
        <v>3.3981595906877294E-6</v>
      </c>
      <c r="AV469" s="5">
        <f t="shared" si="653"/>
        <v>5.7698914278907466E-7</v>
      </c>
      <c r="AW469" s="5">
        <f t="shared" si="654"/>
        <v>7.0608607905648285E-10</v>
      </c>
      <c r="AX469" s="5">
        <f t="shared" si="655"/>
        <v>4.2876704873090669E-5</v>
      </c>
      <c r="AY469" s="5">
        <f t="shared" si="656"/>
        <v>2.0474636139203889E-5</v>
      </c>
      <c r="AZ469" s="5">
        <f t="shared" si="657"/>
        <v>4.8885604231202204E-6</v>
      </c>
      <c r="BA469" s="5">
        <f t="shared" si="658"/>
        <v>7.7813423554940177E-7</v>
      </c>
      <c r="BB469" s="5">
        <f t="shared" si="659"/>
        <v>9.2894354798766639E-8</v>
      </c>
      <c r="BC469" s="5">
        <f t="shared" si="660"/>
        <v>8.8718483359225395E-9</v>
      </c>
      <c r="BD469" s="5">
        <f t="shared" si="661"/>
        <v>5.1794897497619105E-6</v>
      </c>
      <c r="BE469" s="5">
        <f t="shared" si="662"/>
        <v>3.5177975266254048E-6</v>
      </c>
      <c r="BF469" s="5">
        <f t="shared" si="663"/>
        <v>1.1946060361351871E-6</v>
      </c>
      <c r="BG469" s="5">
        <f t="shared" si="664"/>
        <v>2.7045020277021911E-7</v>
      </c>
      <c r="BH469" s="5">
        <f t="shared" si="665"/>
        <v>4.5920983549786404E-8</v>
      </c>
      <c r="BI469" s="5">
        <f t="shared" si="666"/>
        <v>6.2377079656956666E-9</v>
      </c>
      <c r="BJ469" s="8">
        <f t="shared" si="667"/>
        <v>0.35210470463418531</v>
      </c>
      <c r="BK469" s="8">
        <f t="shared" si="668"/>
        <v>0.42512409607458229</v>
      </c>
      <c r="BL469" s="8">
        <f t="shared" si="669"/>
        <v>0.21707561203586526</v>
      </c>
      <c r="BM469" s="8">
        <f t="shared" si="670"/>
        <v>0.1112535104026291</v>
      </c>
      <c r="BN469" s="8">
        <f t="shared" si="671"/>
        <v>0.88873842693580285</v>
      </c>
    </row>
    <row r="470" spans="1:66" x14ac:dyDescent="0.25">
      <c r="A470" t="s">
        <v>342</v>
      </c>
      <c r="B470" t="s">
        <v>426</v>
      </c>
      <c r="C470" t="s">
        <v>343</v>
      </c>
      <c r="D470" t="s">
        <v>494</v>
      </c>
      <c r="E470">
        <f>VLOOKUP(A470,home!$A$2:$E$405,3,FALSE)</f>
        <v>1.1828254847645401</v>
      </c>
      <c r="F470">
        <f>VLOOKUP(B470,home!$B$2:$E$405,3,FALSE)</f>
        <v>1.06</v>
      </c>
      <c r="G470">
        <f>VLOOKUP(C470,away!$B$2:$E$405,4,FALSE)</f>
        <v>1.1599999999999999</v>
      </c>
      <c r="H470">
        <f>VLOOKUP(A470,away!$A$2:$E$405,3,FALSE)</f>
        <v>0.86980609418282495</v>
      </c>
      <c r="I470">
        <f>VLOOKUP(C470,away!$B$2:$E$405,3,FALSE)</f>
        <v>0.42</v>
      </c>
      <c r="J470">
        <f>VLOOKUP(B470,home!$B$2:$E$405,4,FALSE)</f>
        <v>0.65</v>
      </c>
      <c r="K470" s="3">
        <f t="shared" si="616"/>
        <v>1.4544022160664785</v>
      </c>
      <c r="L470" s="3">
        <f t="shared" si="617"/>
        <v>0.23745706371191122</v>
      </c>
      <c r="M470" s="5">
        <f t="shared" si="618"/>
        <v>0.18417676931047575</v>
      </c>
      <c r="N470" s="5">
        <f t="shared" si="619"/>
        <v>0.26786710143312048</v>
      </c>
      <c r="O470" s="5">
        <f t="shared" si="620"/>
        <v>4.3734074844411615E-2</v>
      </c>
      <c r="P470" s="5">
        <f t="shared" si="621"/>
        <v>6.3606935371329484E-2</v>
      </c>
      <c r="Q470" s="5">
        <f t="shared" si="622"/>
        <v>0.19479325296781733</v>
      </c>
      <c r="R470" s="5">
        <f t="shared" si="623"/>
        <v>5.1924824983554715E-3</v>
      </c>
      <c r="S470" s="5">
        <f t="shared" si="624"/>
        <v>5.491792263594618E-3</v>
      </c>
      <c r="T470" s="5">
        <f t="shared" si="625"/>
        <v>4.6255033880629438E-2</v>
      </c>
      <c r="U470" s="5">
        <f t="shared" si="626"/>
        <v>7.5519580524946017E-3</v>
      </c>
      <c r="V470" s="5">
        <f t="shared" si="627"/>
        <v>2.1073720335270283E-4</v>
      </c>
      <c r="W470" s="5">
        <f t="shared" si="628"/>
        <v>9.4435912930397201E-2</v>
      </c>
      <c r="X470" s="5">
        <f t="shared" si="629"/>
        <v>2.2424474593405828E-2</v>
      </c>
      <c r="Y470" s="5">
        <f t="shared" si="630"/>
        <v>2.6624249461162509E-3</v>
      </c>
      <c r="Z470" s="5">
        <f t="shared" si="631"/>
        <v>4.1099721581165974E-4</v>
      </c>
      <c r="AA470" s="5">
        <f t="shared" si="632"/>
        <v>5.9775526147363056E-4</v>
      </c>
      <c r="AB470" s="5">
        <f t="shared" si="633"/>
        <v>4.3468828847632282E-4</v>
      </c>
      <c r="AC470" s="5">
        <f t="shared" si="634"/>
        <v>4.5487372417316527E-6</v>
      </c>
      <c r="AD470" s="5">
        <f t="shared" si="635"/>
        <v>3.4336950260557671E-2</v>
      </c>
      <c r="AE470" s="5">
        <f t="shared" si="636"/>
        <v>8.15355138569397E-3</v>
      </c>
      <c r="AF470" s="5">
        <f t="shared" si="637"/>
        <v>9.6805918543553743E-4</v>
      </c>
      <c r="AG470" s="5">
        <f t="shared" si="638"/>
        <v>7.6624163890955769E-5</v>
      </c>
      <c r="AH470" s="5">
        <f t="shared" si="639"/>
        <v>2.4398548015101854E-5</v>
      </c>
      <c r="AI470" s="5">
        <f t="shared" si="640"/>
        <v>3.5485302301968509E-5</v>
      </c>
      <c r="AJ470" s="5">
        <f t="shared" si="641"/>
        <v>2.5804951152885958E-5</v>
      </c>
      <c r="AK470" s="5">
        <f t="shared" si="642"/>
        <v>1.2510259380748185E-5</v>
      </c>
      <c r="AL470" s="5">
        <f t="shared" si="643"/>
        <v>6.2837726351523737E-8</v>
      </c>
      <c r="AM470" s="5">
        <f t="shared" si="644"/>
        <v>9.9879473103839014E-3</v>
      </c>
      <c r="AN470" s="5">
        <f t="shared" si="645"/>
        <v>2.3717086408330422E-3</v>
      </c>
      <c r="AO470" s="5">
        <f t="shared" si="646"/>
        <v>2.8158948491619103E-4</v>
      </c>
      <c r="AP470" s="5">
        <f t="shared" si="647"/>
        <v>2.2288470753449416E-5</v>
      </c>
      <c r="AQ470" s="5">
        <f t="shared" si="648"/>
        <v>1.3231387049357269E-6</v>
      </c>
      <c r="AR470" s="5">
        <f t="shared" si="649"/>
        <v>1.1587215141000335E-6</v>
      </c>
      <c r="AS470" s="5">
        <f t="shared" si="650"/>
        <v>1.6852471379109939E-6</v>
      </c>
      <c r="AT470" s="5">
        <f t="shared" si="651"/>
        <v>1.22551358599872E-6</v>
      </c>
      <c r="AU470" s="5">
        <f t="shared" si="652"/>
        <v>5.9412989176537152E-7</v>
      </c>
      <c r="AV470" s="5">
        <f t="shared" si="653"/>
        <v>2.1602595780372334E-7</v>
      </c>
      <c r="AW470" s="5">
        <f t="shared" si="654"/>
        <v>6.0281990290064816E-10</v>
      </c>
      <c r="AX470" s="5">
        <f t="shared" si="655"/>
        <v>2.4210821170295958E-3</v>
      </c>
      <c r="AY470" s="5">
        <f t="shared" si="656"/>
        <v>5.7490305051526556E-4</v>
      </c>
      <c r="AZ470" s="5">
        <f t="shared" si="657"/>
        <v>6.8257395147187764E-5</v>
      </c>
      <c r="BA470" s="5">
        <f t="shared" si="658"/>
        <v>5.4027335427582892E-6</v>
      </c>
      <c r="BB470" s="5">
        <f t="shared" si="659"/>
        <v>3.2072931077030868E-7</v>
      </c>
      <c r="BC470" s="5">
        <f t="shared" si="660"/>
        <v>1.5231888076372518E-8</v>
      </c>
      <c r="BD470" s="5">
        <f t="shared" si="661"/>
        <v>4.5857768066335635E-8</v>
      </c>
      <c r="BE470" s="5">
        <f t="shared" si="662"/>
        <v>6.6695639499541126E-8</v>
      </c>
      <c r="BF470" s="5">
        <f t="shared" si="663"/>
        <v>4.8501142945051796E-8</v>
      </c>
      <c r="BG470" s="5">
        <f t="shared" si="664"/>
        <v>2.3513389927013453E-8</v>
      </c>
      <c r="BH470" s="5">
        <f t="shared" si="665"/>
        <v>8.5494816042708946E-9</v>
      </c>
      <c r="BI470" s="5">
        <f t="shared" si="666"/>
        <v>2.4868769982942352E-9</v>
      </c>
      <c r="BJ470" s="8">
        <f t="shared" si="667"/>
        <v>0.6877082240500898</v>
      </c>
      <c r="BK470" s="8">
        <f t="shared" si="668"/>
        <v>0.25406574877423588</v>
      </c>
      <c r="BL470" s="8">
        <f t="shared" si="669"/>
        <v>5.7614233248448957E-2</v>
      </c>
      <c r="BM470" s="8">
        <f t="shared" si="670"/>
        <v>0.23985368441538094</v>
      </c>
      <c r="BN470" s="8">
        <f t="shared" si="671"/>
        <v>0.75937061642551007</v>
      </c>
    </row>
    <row r="471" spans="1:66" x14ac:dyDescent="0.25">
      <c r="A471" t="s">
        <v>342</v>
      </c>
      <c r="B471" t="s">
        <v>406</v>
      </c>
      <c r="C471" t="s">
        <v>393</v>
      </c>
      <c r="D471" t="s">
        <v>494</v>
      </c>
      <c r="E471">
        <f>VLOOKUP(A471,home!$A$2:$E$405,3,FALSE)</f>
        <v>1.1828254847645401</v>
      </c>
      <c r="F471">
        <f>VLOOKUP(B471,home!$B$2:$E$405,3,FALSE)</f>
        <v>1.1599999999999999</v>
      </c>
      <c r="G471">
        <f>VLOOKUP(C471,away!$B$2:$E$405,4,FALSE)</f>
        <v>0.85</v>
      </c>
      <c r="H471">
        <f>VLOOKUP(A471,away!$A$2:$E$405,3,FALSE)</f>
        <v>0.86980609418282495</v>
      </c>
      <c r="I471">
        <f>VLOOKUP(C471,away!$B$2:$E$405,3,FALSE)</f>
        <v>0.74</v>
      </c>
      <c r="J471">
        <f>VLOOKUP(B471,home!$B$2:$E$405,4,FALSE)</f>
        <v>1.37</v>
      </c>
      <c r="K471" s="3">
        <f t="shared" si="616"/>
        <v>1.1662659279778365</v>
      </c>
      <c r="L471" s="3">
        <f t="shared" si="617"/>
        <v>0.881809418282548</v>
      </c>
      <c r="M471" s="5">
        <f t="shared" si="618"/>
        <v>0.12898291229029382</v>
      </c>
      <c r="N471" s="5">
        <f t="shared" si="619"/>
        <v>0.15042837589552341</v>
      </c>
      <c r="O471" s="5">
        <f t="shared" si="620"/>
        <v>0.1137383468550929</v>
      </c>
      <c r="P471" s="5">
        <f t="shared" si="621"/>
        <v>0.13264915864161997</v>
      </c>
      <c r="Q471" s="5">
        <f t="shared" si="622"/>
        <v>8.7719744703995725E-2</v>
      </c>
      <c r="R471" s="5">
        <f t="shared" si="623"/>
        <v>5.0147772738354073E-2</v>
      </c>
      <c r="S471" s="5">
        <f t="shared" si="624"/>
        <v>3.4104903850999839E-2</v>
      </c>
      <c r="T471" s="5">
        <f t="shared" si="625"/>
        <v>7.7352097049324095E-2</v>
      </c>
      <c r="U471" s="5">
        <f t="shared" si="626"/>
        <v>5.848563870871816E-2</v>
      </c>
      <c r="V471" s="5">
        <f t="shared" si="627"/>
        <v>3.8971456856467732E-3</v>
      </c>
      <c r="W471" s="5">
        <f t="shared" si="628"/>
        <v>3.4101516486394819E-2</v>
      </c>
      <c r="X471" s="5">
        <f t="shared" si="629"/>
        <v>3.0071038415420533E-2</v>
      </c>
      <c r="Y471" s="5">
        <f t="shared" si="630"/>
        <v>1.3258462446127066E-2</v>
      </c>
      <c r="Z471" s="5">
        <f t="shared" si="631"/>
        <v>1.4740259435524478E-2</v>
      </c>
      <c r="AA471" s="5">
        <f t="shared" si="632"/>
        <v>1.7191062349206015E-2</v>
      </c>
      <c r="AB471" s="5">
        <f t="shared" si="633"/>
        <v>1.0024675141810801E-2</v>
      </c>
      <c r="AC471" s="5">
        <f t="shared" si="634"/>
        <v>2.5049495274487857E-4</v>
      </c>
      <c r="AD471" s="5">
        <f t="shared" si="635"/>
        <v>9.9428591926141851E-3</v>
      </c>
      <c r="AE471" s="5">
        <f t="shared" si="636"/>
        <v>8.7677068807044001E-3</v>
      </c>
      <c r="AF471" s="5">
        <f t="shared" si="637"/>
        <v>3.86572325207292E-3</v>
      </c>
      <c r="AG471" s="5">
        <f t="shared" si="638"/>
        <v>1.136277057383914E-3</v>
      </c>
      <c r="AH471" s="5">
        <f t="shared" si="639"/>
        <v>3.2495248995434191E-3</v>
      </c>
      <c r="AI471" s="5">
        <f t="shared" si="640"/>
        <v>3.7898101724530911E-3</v>
      </c>
      <c r="AJ471" s="5">
        <f t="shared" si="641"/>
        <v>2.2099632388179248E-3</v>
      </c>
      <c r="AK471" s="5">
        <f t="shared" si="642"/>
        <v>8.591349425056304E-4</v>
      </c>
      <c r="AL471" s="5">
        <f t="shared" si="643"/>
        <v>1.0304603651930703E-5</v>
      </c>
      <c r="AM471" s="5">
        <f t="shared" si="644"/>
        <v>2.3192035806054276E-3</v>
      </c>
      <c r="AN471" s="5">
        <f t="shared" si="645"/>
        <v>2.0450955602924746E-3</v>
      </c>
      <c r="AO471" s="5">
        <f t="shared" si="646"/>
        <v>9.0169226317686425E-4</v>
      </c>
      <c r="AP471" s="5">
        <f t="shared" si="647"/>
        <v>2.6504024335395501E-4</v>
      </c>
      <c r="AQ471" s="5">
        <f t="shared" si="648"/>
        <v>5.8428745703353989E-5</v>
      </c>
      <c r="AR471" s="5">
        <f t="shared" si="649"/>
        <v>5.7309233227220767E-4</v>
      </c>
      <c r="AS471" s="5">
        <f t="shared" si="650"/>
        <v>6.6837806071442878E-4</v>
      </c>
      <c r="AT471" s="5">
        <f t="shared" si="651"/>
        <v>3.897532796095701E-4</v>
      </c>
      <c r="AU471" s="5">
        <f t="shared" si="652"/>
        <v>1.5151865677542008E-4</v>
      </c>
      <c r="AV471" s="5">
        <f t="shared" si="653"/>
        <v>4.4177761712535156E-5</v>
      </c>
      <c r="AW471" s="5">
        <f t="shared" si="654"/>
        <v>2.9437512740007624E-7</v>
      </c>
      <c r="AX471" s="5">
        <f t="shared" si="655"/>
        <v>4.5080135268405164E-4</v>
      </c>
      <c r="AY471" s="5">
        <f t="shared" si="656"/>
        <v>3.9752087857130929E-4</v>
      </c>
      <c r="AZ471" s="5">
        <f t="shared" si="657"/>
        <v>1.7526882734406684E-4</v>
      </c>
      <c r="BA471" s="5">
        <f t="shared" si="658"/>
        <v>5.1517900894445315E-5</v>
      </c>
      <c r="BB471" s="5">
        <f t="shared" si="659"/>
        <v>1.1357242554717193E-5</v>
      </c>
      <c r="BC471" s="5">
        <f t="shared" si="660"/>
        <v>2.0029846900937939E-6</v>
      </c>
      <c r="BD471" s="5">
        <f t="shared" si="661"/>
        <v>8.4226369357190655E-5</v>
      </c>
      <c r="BE471" s="5">
        <f t="shared" si="662"/>
        <v>9.8230344818567959E-5</v>
      </c>
      <c r="BF471" s="5">
        <f t="shared" si="663"/>
        <v>5.7281352127705022E-5</v>
      </c>
      <c r="BG471" s="5">
        <f t="shared" si="664"/>
        <v>2.2268429765014365E-5</v>
      </c>
      <c r="BH471" s="5">
        <f t="shared" si="665"/>
        <v>6.4927277261259391E-6</v>
      </c>
      <c r="BI471" s="5">
        <f t="shared" si="666"/>
        <v>1.5144494253235383E-6</v>
      </c>
      <c r="BJ471" s="8">
        <f t="shared" si="667"/>
        <v>0.42332173095943182</v>
      </c>
      <c r="BK471" s="8">
        <f t="shared" si="668"/>
        <v>0.30029244090352847</v>
      </c>
      <c r="BL471" s="8">
        <f t="shared" si="669"/>
        <v>0.2617928628108061</v>
      </c>
      <c r="BM471" s="8">
        <f t="shared" si="670"/>
        <v>0.33608375648096717</v>
      </c>
      <c r="BN471" s="8">
        <f t="shared" si="671"/>
        <v>0.66366631112487984</v>
      </c>
    </row>
    <row r="472" spans="1:66" x14ac:dyDescent="0.25">
      <c r="A472" t="s">
        <v>40</v>
      </c>
      <c r="B472" t="s">
        <v>333</v>
      </c>
      <c r="C472" t="s">
        <v>233</v>
      </c>
      <c r="D472" t="s">
        <v>494</v>
      </c>
      <c r="E472">
        <f>VLOOKUP(A472,home!$A$2:$E$405,3,FALSE)</f>
        <v>1.4709480122324201</v>
      </c>
      <c r="F472">
        <f>VLOOKUP(B472,home!$B$2:$E$405,3,FALSE)</f>
        <v>1</v>
      </c>
      <c r="G472">
        <f>VLOOKUP(C472,away!$B$2:$E$405,4,FALSE)</f>
        <v>0.93</v>
      </c>
      <c r="H472">
        <f>VLOOKUP(A472,away!$A$2:$E$405,3,FALSE)</f>
        <v>1.15290519877676</v>
      </c>
      <c r="I472">
        <f>VLOOKUP(C472,away!$B$2:$E$405,3,FALSE)</f>
        <v>0.59</v>
      </c>
      <c r="J472">
        <f>VLOOKUP(B472,home!$B$2:$E$405,4,FALSE)</f>
        <v>1.1000000000000001</v>
      </c>
      <c r="K472" s="3">
        <f t="shared" si="616"/>
        <v>1.3679816513761507</v>
      </c>
      <c r="L472" s="3">
        <f t="shared" si="617"/>
        <v>0.74823547400611723</v>
      </c>
      <c r="M472" s="5">
        <f t="shared" si="618"/>
        <v>0.12048655303098404</v>
      </c>
      <c r="N472" s="5">
        <f t="shared" si="619"/>
        <v>0.1648233937839457</v>
      </c>
      <c r="O472" s="5">
        <f t="shared" si="620"/>
        <v>9.0152313118501512E-2</v>
      </c>
      <c r="P472" s="5">
        <f t="shared" si="621"/>
        <v>0.12332671017522752</v>
      </c>
      <c r="Q472" s="5">
        <f t="shared" si="622"/>
        <v>0.11273768920699183</v>
      </c>
      <c r="R472" s="5">
        <f t="shared" si="623"/>
        <v>3.3727579369484943E-2</v>
      </c>
      <c r="S472" s="5">
        <f t="shared" si="624"/>
        <v>3.1558454159472345E-2</v>
      </c>
      <c r="T472" s="5">
        <f t="shared" si="625"/>
        <v>8.4354338322147851E-2</v>
      </c>
      <c r="U472" s="5">
        <f t="shared" si="626"/>
        <v>4.6138709722788204E-2</v>
      </c>
      <c r="V472" s="5">
        <f t="shared" si="627"/>
        <v>3.5891514048622055E-3</v>
      </c>
      <c r="W472" s="5">
        <f t="shared" si="628"/>
        <v>5.1407696751237297E-2</v>
      </c>
      <c r="X472" s="5">
        <f t="shared" si="629"/>
        <v>3.8465062346224772E-2</v>
      </c>
      <c r="Y472" s="5">
        <f t="shared" si="630"/>
        <v>1.4390462078651172E-2</v>
      </c>
      <c r="Z472" s="5">
        <f t="shared" si="631"/>
        <v>8.4120571122018369E-3</v>
      </c>
      <c r="AA472" s="5">
        <f t="shared" si="632"/>
        <v>1.1507539779820362E-2</v>
      </c>
      <c r="AB472" s="5">
        <f t="shared" si="633"/>
        <v>7.8710516356377044E-3</v>
      </c>
      <c r="AC472" s="5">
        <f t="shared" si="634"/>
        <v>2.2960976969387618E-4</v>
      </c>
      <c r="AD472" s="5">
        <f t="shared" si="635"/>
        <v>1.7581196473800503E-2</v>
      </c>
      <c r="AE472" s="5">
        <f t="shared" si="636"/>
        <v>1.3154874877168795E-2</v>
      </c>
      <c r="AF472" s="5">
        <f t="shared" si="637"/>
        <v>4.9214720196047784E-3</v>
      </c>
      <c r="AG472" s="5">
        <f t="shared" si="638"/>
        <v>1.2274733164656083E-3</v>
      </c>
      <c r="AH472" s="5">
        <f t="shared" si="639"/>
        <v>1.573549885178717E-3</v>
      </c>
      <c r="AI472" s="5">
        <f t="shared" si="640"/>
        <v>2.1525873704495335E-3</v>
      </c>
      <c r="AJ472" s="5">
        <f t="shared" si="641"/>
        <v>1.4723500128794999E-3</v>
      </c>
      <c r="AK472" s="5">
        <f t="shared" si="642"/>
        <v>6.713826006741982E-4</v>
      </c>
      <c r="AL472" s="5">
        <f t="shared" si="643"/>
        <v>9.4008889151822559E-6</v>
      </c>
      <c r="AM472" s="5">
        <f t="shared" si="644"/>
        <v>4.8101508370796339E-3</v>
      </c>
      <c r="AN472" s="5">
        <f t="shared" si="645"/>
        <v>3.5991254916232012E-3</v>
      </c>
      <c r="AO472" s="5">
        <f t="shared" si="646"/>
        <v>1.346496684116093E-3</v>
      </c>
      <c r="AP472" s="5">
        <f t="shared" si="647"/>
        <v>3.3583219489575664E-4</v>
      </c>
      <c r="AQ472" s="5">
        <f t="shared" si="648"/>
        <v>6.2820390383585279E-5</v>
      </c>
      <c r="AR472" s="5">
        <f t="shared" si="649"/>
        <v>2.3547716884179384E-4</v>
      </c>
      <c r="AS472" s="5">
        <f t="shared" si="650"/>
        <v>3.2212844629357775E-4</v>
      </c>
      <c r="AT472" s="5">
        <f t="shared" si="651"/>
        <v>2.2033290195796115E-4</v>
      </c>
      <c r="AU472" s="5">
        <f t="shared" si="652"/>
        <v>1.0047045569098372E-4</v>
      </c>
      <c r="AV472" s="5">
        <f t="shared" si="653"/>
        <v>3.4360434972666585E-5</v>
      </c>
      <c r="AW472" s="5">
        <f t="shared" si="654"/>
        <v>2.6729140063687497E-7</v>
      </c>
      <c r="AX472" s="5">
        <f t="shared" si="655"/>
        <v>1.0966996809127613E-3</v>
      </c>
      <c r="AY472" s="5">
        <f t="shared" si="656"/>
        <v>8.2058960559011737E-4</v>
      </c>
      <c r="AZ472" s="5">
        <f t="shared" si="657"/>
        <v>3.0699712625160714E-4</v>
      </c>
      <c r="BA472" s="5">
        <f t="shared" si="658"/>
        <v>7.6568713426462373E-5</v>
      </c>
      <c r="BB472" s="5">
        <f t="shared" si="659"/>
        <v>1.4322856896171901E-5</v>
      </c>
      <c r="BC472" s="5">
        <f t="shared" si="660"/>
        <v>2.1433739237657941E-6</v>
      </c>
      <c r="BD472" s="5">
        <f t="shared" si="661"/>
        <v>2.9365395174326341E-5</v>
      </c>
      <c r="BE472" s="5">
        <f t="shared" si="662"/>
        <v>4.017132178388819E-5</v>
      </c>
      <c r="BF472" s="5">
        <f t="shared" si="663"/>
        <v>2.747681555594306E-5</v>
      </c>
      <c r="BG472" s="5">
        <f t="shared" si="664"/>
        <v>1.2529259839592295E-5</v>
      </c>
      <c r="BH472" s="5">
        <f t="shared" si="665"/>
        <v>4.2849493914715902E-6</v>
      </c>
      <c r="BI472" s="5">
        <f t="shared" si="666"/>
        <v>1.1723464289217076E-6</v>
      </c>
      <c r="BJ472" s="8">
        <f t="shared" si="667"/>
        <v>0.51553540613133753</v>
      </c>
      <c r="BK472" s="8">
        <f t="shared" si="668"/>
        <v>0.28002046903474526</v>
      </c>
      <c r="BL472" s="8">
        <f t="shared" si="669"/>
        <v>0.19629483299134581</v>
      </c>
      <c r="BM472" s="8">
        <f t="shared" si="670"/>
        <v>0.35418820427030551</v>
      </c>
      <c r="BN472" s="8">
        <f t="shared" si="671"/>
        <v>0.64525423868513543</v>
      </c>
    </row>
    <row r="473" spans="1:66" x14ac:dyDescent="0.25">
      <c r="A473" t="s">
        <v>40</v>
      </c>
      <c r="B473" t="s">
        <v>335</v>
      </c>
      <c r="C473" t="s">
        <v>239</v>
      </c>
      <c r="D473" t="s">
        <v>494</v>
      </c>
      <c r="E473">
        <f>VLOOKUP(A473,home!$A$2:$E$405,3,FALSE)</f>
        <v>1.4709480122324201</v>
      </c>
      <c r="F473">
        <f>VLOOKUP(B473,home!$B$2:$E$405,3,FALSE)</f>
        <v>0.59</v>
      </c>
      <c r="G473">
        <f>VLOOKUP(C473,away!$B$2:$E$405,4,FALSE)</f>
        <v>0.42</v>
      </c>
      <c r="H473">
        <f>VLOOKUP(A473,away!$A$2:$E$405,3,FALSE)</f>
        <v>1.15290519877676</v>
      </c>
      <c r="I473">
        <f>VLOOKUP(C473,away!$B$2:$E$405,3,FALSE)</f>
        <v>0.72</v>
      </c>
      <c r="J473">
        <f>VLOOKUP(B473,home!$B$2:$E$405,4,FALSE)</f>
        <v>1.25</v>
      </c>
      <c r="K473" s="3">
        <f t="shared" si="616"/>
        <v>0.36450091743119367</v>
      </c>
      <c r="L473" s="3">
        <f t="shared" si="617"/>
        <v>1.0376146788990839</v>
      </c>
      <c r="M473" s="5">
        <f t="shared" si="618"/>
        <v>0.24607581577358725</v>
      </c>
      <c r="N473" s="5">
        <f t="shared" si="619"/>
        <v>8.9694860607101939E-2</v>
      </c>
      <c r="O473" s="5">
        <f t="shared" si="620"/>
        <v>0.25533187856874084</v>
      </c>
      <c r="P473" s="5">
        <f t="shared" si="621"/>
        <v>9.3068703987736159E-2</v>
      </c>
      <c r="Q473" s="5">
        <f t="shared" si="622"/>
        <v>1.6346929490075841E-2</v>
      </c>
      <c r="R473" s="5">
        <f t="shared" si="623"/>
        <v>0.13246805259690195</v>
      </c>
      <c r="S473" s="5">
        <f t="shared" si="624"/>
        <v>8.7999135903774721E-3</v>
      </c>
      <c r="T473" s="5">
        <f t="shared" si="625"/>
        <v>1.6961813993831006E-2</v>
      </c>
      <c r="U473" s="5">
        <f t="shared" si="626"/>
        <v>4.8284726701894369E-2</v>
      </c>
      <c r="V473" s="5">
        <f t="shared" si="627"/>
        <v>3.6980317111068788E-4</v>
      </c>
      <c r="W473" s="5">
        <f t="shared" si="628"/>
        <v>1.9861569321052265E-3</v>
      </c>
      <c r="X473" s="5">
        <f t="shared" si="629"/>
        <v>2.0608655873495542E-3</v>
      </c>
      <c r="Y473" s="5">
        <f t="shared" si="630"/>
        <v>1.0691921923359398E-3</v>
      </c>
      <c r="Z473" s="5">
        <f t="shared" si="631"/>
        <v>4.5816931953240457E-2</v>
      </c>
      <c r="AA473" s="5">
        <f t="shared" si="632"/>
        <v>1.6700313730838717E-2</v>
      </c>
      <c r="AB473" s="5">
        <f t="shared" si="633"/>
        <v>3.0436398381397355E-3</v>
      </c>
      <c r="AC473" s="5">
        <f t="shared" si="634"/>
        <v>8.7414883086006129E-6</v>
      </c>
      <c r="AD473" s="5">
        <f t="shared" si="635"/>
        <v>1.8098900597866995E-4</v>
      </c>
      <c r="AE473" s="5">
        <f t="shared" si="636"/>
        <v>1.8779684932282195E-4</v>
      </c>
      <c r="AF473" s="5">
        <f t="shared" si="637"/>
        <v>9.7430383754179767E-5</v>
      </c>
      <c r="AG473" s="5">
        <f t="shared" si="638"/>
        <v>3.3698398784702588E-5</v>
      </c>
      <c r="AH473" s="5">
        <f t="shared" si="639"/>
        <v>1.1885080284200692E-2</v>
      </c>
      <c r="AI473" s="5">
        <f t="shared" si="640"/>
        <v>4.3321226673345434E-3</v>
      </c>
      <c r="AJ473" s="5">
        <f t="shared" si="641"/>
        <v>7.8953134333395523E-4</v>
      </c>
      <c r="AK473" s="5">
        <f t="shared" si="642"/>
        <v>9.5928299661969847E-5</v>
      </c>
      <c r="AL473" s="5">
        <f t="shared" si="643"/>
        <v>1.3224525705589169E-7</v>
      </c>
      <c r="AM473" s="5">
        <f t="shared" si="644"/>
        <v>1.3194131744836999E-5</v>
      </c>
      <c r="AN473" s="5">
        <f t="shared" si="645"/>
        <v>1.3690424773771251E-5</v>
      </c>
      <c r="AO473" s="5">
        <f t="shared" si="646"/>
        <v>7.1026928528143592E-6</v>
      </c>
      <c r="AP473" s="5">
        <f t="shared" si="647"/>
        <v>2.4566194545972632E-6</v>
      </c>
      <c r="AQ473" s="5">
        <f t="shared" si="648"/>
        <v>6.3725610163979545E-7</v>
      </c>
      <c r="AR473" s="5">
        <f t="shared" si="649"/>
        <v>2.4664267525561475E-3</v>
      </c>
      <c r="AS473" s="5">
        <f t="shared" si="650"/>
        <v>8.990148140835553E-4</v>
      </c>
      <c r="AT473" s="5">
        <f t="shared" si="651"/>
        <v>1.6384586225884489E-4</v>
      </c>
      <c r="AU473" s="5">
        <f t="shared" si="652"/>
        <v>1.9907322370217991E-5</v>
      </c>
      <c r="AV473" s="5">
        <f t="shared" si="653"/>
        <v>1.8140593168857446E-6</v>
      </c>
      <c r="AW473" s="5">
        <f t="shared" si="654"/>
        <v>1.3893521487839695E-9</v>
      </c>
      <c r="AX473" s="5">
        <f t="shared" si="655"/>
        <v>8.0154552095018708E-7</v>
      </c>
      <c r="AY473" s="5">
        <f t="shared" si="656"/>
        <v>8.3169539834372719E-7</v>
      </c>
      <c r="AZ473" s="5">
        <f t="shared" si="657"/>
        <v>4.3148967684713607E-7</v>
      </c>
      <c r="BA473" s="5">
        <f t="shared" si="658"/>
        <v>1.4924000749667021E-7</v>
      </c>
      <c r="BB473" s="5">
        <f t="shared" si="659"/>
        <v>3.8713405614388576E-8</v>
      </c>
      <c r="BC473" s="5">
        <f t="shared" si="660"/>
        <v>8.0339195871327607E-9</v>
      </c>
      <c r="BD473" s="5">
        <f t="shared" si="661"/>
        <v>4.2653343381360932E-4</v>
      </c>
      <c r="BE473" s="5">
        <f t="shared" si="662"/>
        <v>1.5547182794013791E-4</v>
      </c>
      <c r="BF473" s="5">
        <f t="shared" si="663"/>
        <v>2.8334811959442468E-5</v>
      </c>
      <c r="BG473" s="5">
        <f t="shared" si="664"/>
        <v>3.4426883181523802E-6</v>
      </c>
      <c r="BH473" s="5">
        <f t="shared" si="665"/>
        <v>3.1371576259904876E-7</v>
      </c>
      <c r="BI473" s="5">
        <f t="shared" si="666"/>
        <v>2.2869936655995967E-8</v>
      </c>
      <c r="BJ473" s="8">
        <f t="shared" si="667"/>
        <v>0.12865907528349643</v>
      </c>
      <c r="BK473" s="8">
        <f t="shared" si="668"/>
        <v>0.34832394195177557</v>
      </c>
      <c r="BL473" s="8">
        <f t="shared" si="669"/>
        <v>0.47709640218936317</v>
      </c>
      <c r="BM473" s="8">
        <f t="shared" si="670"/>
        <v>0.16690928004768527</v>
      </c>
      <c r="BN473" s="8">
        <f t="shared" si="671"/>
        <v>0.83298624102414398</v>
      </c>
    </row>
    <row r="474" spans="1:66" x14ac:dyDescent="0.25">
      <c r="A474" t="s">
        <v>40</v>
      </c>
      <c r="B474" t="s">
        <v>236</v>
      </c>
      <c r="C474" t="s">
        <v>316</v>
      </c>
      <c r="D474" t="s">
        <v>494</v>
      </c>
      <c r="E474">
        <f>VLOOKUP(A474,home!$A$2:$E$405,3,FALSE)</f>
        <v>1.4709480122324201</v>
      </c>
      <c r="F474">
        <f>VLOOKUP(B474,home!$B$2:$E$405,3,FALSE)</f>
        <v>1.22</v>
      </c>
      <c r="G474">
        <f>VLOOKUP(C474,away!$B$2:$E$405,4,FALSE)</f>
        <v>1.54</v>
      </c>
      <c r="H474">
        <f>VLOOKUP(A474,away!$A$2:$E$405,3,FALSE)</f>
        <v>1.15290519877676</v>
      </c>
      <c r="I474">
        <f>VLOOKUP(C474,away!$B$2:$E$405,3,FALSE)</f>
        <v>0.63</v>
      </c>
      <c r="J474">
        <f>VLOOKUP(B474,home!$B$2:$E$405,4,FALSE)</f>
        <v>0.75</v>
      </c>
      <c r="K474" s="3">
        <f t="shared" si="616"/>
        <v>2.7636171253822712</v>
      </c>
      <c r="L474" s="3">
        <f t="shared" si="617"/>
        <v>0.54474770642201908</v>
      </c>
      <c r="M474" s="5">
        <f t="shared" si="618"/>
        <v>3.6575932684327718E-2</v>
      </c>
      <c r="N474" s="5">
        <f t="shared" si="619"/>
        <v>0.10108187394323724</v>
      </c>
      <c r="O474" s="5">
        <f t="shared" si="620"/>
        <v>1.9924655440033686E-2</v>
      </c>
      <c r="P474" s="5">
        <f t="shared" si="621"/>
        <v>5.5064118991418137E-2</v>
      </c>
      <c r="Q474" s="5">
        <f t="shared" si="622"/>
        <v>0.13967579894763121</v>
      </c>
      <c r="R474" s="5">
        <f t="shared" si="623"/>
        <v>5.4269551761036774E-3</v>
      </c>
      <c r="S474" s="5">
        <f t="shared" si="624"/>
        <v>2.0724401114180269E-2</v>
      </c>
      <c r="T474" s="5">
        <f t="shared" si="625"/>
        <v>7.6088071119385162E-2</v>
      </c>
      <c r="U474" s="5">
        <f t="shared" si="626"/>
        <v>1.4998026263362085E-2</v>
      </c>
      <c r="V474" s="5">
        <f t="shared" si="627"/>
        <v>3.4666721020139763E-3</v>
      </c>
      <c r="W474" s="5">
        <f t="shared" si="628"/>
        <v>0.12867014332437487</v>
      </c>
      <c r="X474" s="5">
        <f t="shared" si="629"/>
        <v>7.0092765460945686E-2</v>
      </c>
      <c r="Y474" s="5">
        <f t="shared" si="630"/>
        <v>1.9091436610813337E-2</v>
      </c>
      <c r="Z474" s="5">
        <f t="shared" si="631"/>
        <v>9.8544046167919419E-4</v>
      </c>
      <c r="AA474" s="5">
        <f t="shared" si="632"/>
        <v>2.7233801359412332E-3</v>
      </c>
      <c r="AB474" s="5">
        <f t="shared" si="633"/>
        <v>3.7631899913065452E-3</v>
      </c>
      <c r="AC474" s="5">
        <f t="shared" si="634"/>
        <v>3.2618656436087375E-4</v>
      </c>
      <c r="AD474" s="5">
        <f t="shared" si="635"/>
        <v>8.8898752904158426E-2</v>
      </c>
      <c r="AE474" s="5">
        <f t="shared" si="636"/>
        <v>4.8427391748318109E-2</v>
      </c>
      <c r="AF474" s="5">
        <f t="shared" si="637"/>
        <v>1.319035529144845E-2</v>
      </c>
      <c r="AG474" s="5">
        <f t="shared" si="638"/>
        <v>2.3951385973026949E-3</v>
      </c>
      <c r="AH474" s="5">
        <f t="shared" si="639"/>
        <v>1.3420410782879913E-4</v>
      </c>
      <c r="AI474" s="5">
        <f t="shared" si="640"/>
        <v>3.7088877069231833E-4</v>
      </c>
      <c r="AJ474" s="5">
        <f t="shared" si="641"/>
        <v>5.1249727914863465E-4</v>
      </c>
      <c r="AK474" s="5">
        <f t="shared" si="642"/>
        <v>4.7211541912232832E-4</v>
      </c>
      <c r="AL474" s="5">
        <f t="shared" si="643"/>
        <v>1.9642616852327202E-5</v>
      </c>
      <c r="AM474" s="5">
        <f t="shared" si="644"/>
        <v>4.9136423190211817E-2</v>
      </c>
      <c r="AN474" s="5">
        <f t="shared" si="645"/>
        <v>2.6766953834649596E-2</v>
      </c>
      <c r="AO474" s="5">
        <f t="shared" si="646"/>
        <v>7.2906183546647173E-3</v>
      </c>
      <c r="AP474" s="5">
        <f t="shared" si="647"/>
        <v>1.3238492090339596E-3</v>
      </c>
      <c r="AQ474" s="5">
        <f t="shared" si="648"/>
        <v>1.8029095506746337E-4</v>
      </c>
      <c r="AR474" s="5">
        <f t="shared" si="649"/>
        <v>1.4621475986430337E-5</v>
      </c>
      <c r="AS474" s="5">
        <f t="shared" si="650"/>
        <v>4.0408161434464527E-5</v>
      </c>
      <c r="AT474" s="5">
        <f t="shared" si="651"/>
        <v>5.5836343472748811E-5</v>
      </c>
      <c r="AU474" s="5">
        <f t="shared" si="652"/>
        <v>5.1436758346671734E-5</v>
      </c>
      <c r="AV474" s="5">
        <f t="shared" si="653"/>
        <v>3.5537876560252872E-5</v>
      </c>
      <c r="AW474" s="5">
        <f t="shared" si="654"/>
        <v>8.2142918723378616E-7</v>
      </c>
      <c r="AX474" s="5">
        <f t="shared" si="655"/>
        <v>2.2632376768083332E-2</v>
      </c>
      <c r="AY474" s="5">
        <f t="shared" si="656"/>
        <v>1.2328935335292383E-2</v>
      </c>
      <c r="AZ474" s="5">
        <f t="shared" si="657"/>
        <v>3.3580796232629559E-3</v>
      </c>
      <c r="BA474" s="5">
        <f t="shared" si="658"/>
        <v>6.0976872425167101E-4</v>
      </c>
      <c r="BB474" s="5">
        <f t="shared" si="659"/>
        <v>8.3042528495994589E-5</v>
      </c>
      <c r="BC474" s="5">
        <f t="shared" si="660"/>
        <v>9.0474453867356457E-6</v>
      </c>
      <c r="BD474" s="5">
        <f t="shared" si="661"/>
        <v>1.327502584685425E-6</v>
      </c>
      <c r="BE474" s="5">
        <f t="shared" si="662"/>
        <v>3.6687088770258701E-6</v>
      </c>
      <c r="BF474" s="5">
        <f t="shared" si="663"/>
        <v>5.0694533402953283E-6</v>
      </c>
      <c r="BG474" s="5">
        <f t="shared" si="664"/>
        <v>4.6700093558555095E-6</v>
      </c>
      <c r="BH474" s="5">
        <f t="shared" si="665"/>
        <v>3.2265294578844286E-6</v>
      </c>
      <c r="BI474" s="5">
        <f t="shared" si="666"/>
        <v>1.783378413071956E-6</v>
      </c>
      <c r="BJ474" s="8">
        <f t="shared" si="667"/>
        <v>0.81133111391601576</v>
      </c>
      <c r="BK474" s="8">
        <f t="shared" si="668"/>
        <v>0.12850588940844568</v>
      </c>
      <c r="BL474" s="8">
        <f t="shared" si="669"/>
        <v>4.8543498781368676E-2</v>
      </c>
      <c r="BM474" s="8">
        <f t="shared" si="670"/>
        <v>0.61928849347865245</v>
      </c>
      <c r="BN474" s="8">
        <f t="shared" si="671"/>
        <v>0.3577493351827517</v>
      </c>
    </row>
    <row r="475" spans="1:66" x14ac:dyDescent="0.25">
      <c r="A475" t="s">
        <v>40</v>
      </c>
      <c r="B475" t="s">
        <v>332</v>
      </c>
      <c r="C475" t="s">
        <v>41</v>
      </c>
      <c r="D475" t="s">
        <v>494</v>
      </c>
      <c r="E475">
        <f>VLOOKUP(A475,home!$A$2:$E$405,3,FALSE)</f>
        <v>1.4709480122324201</v>
      </c>
      <c r="F475">
        <f>VLOOKUP(B475,home!$B$2:$E$405,3,FALSE)</f>
        <v>1.02</v>
      </c>
      <c r="G475">
        <f>VLOOKUP(C475,away!$B$2:$E$405,4,FALSE)</f>
        <v>1.22</v>
      </c>
      <c r="H475">
        <f>VLOOKUP(A475,away!$A$2:$E$405,3,FALSE)</f>
        <v>1.15290519877676</v>
      </c>
      <c r="I475">
        <f>VLOOKUP(C475,away!$B$2:$E$405,3,FALSE)</f>
        <v>0.5</v>
      </c>
      <c r="J475">
        <f>VLOOKUP(B475,home!$B$2:$E$405,4,FALSE)</f>
        <v>1.03</v>
      </c>
      <c r="K475" s="3">
        <f t="shared" si="616"/>
        <v>1.8304477064220235</v>
      </c>
      <c r="L475" s="3">
        <f t="shared" si="617"/>
        <v>0.59374617737003144</v>
      </c>
      <c r="M475" s="5">
        <f t="shared" si="618"/>
        <v>8.8549471443195249E-2</v>
      </c>
      <c r="N475" s="5">
        <f t="shared" si="619"/>
        <v>0.16208517690807919</v>
      </c>
      <c r="O475" s="5">
        <f t="shared" si="620"/>
        <v>5.2575910177533935E-2</v>
      </c>
      <c r="P475" s="5">
        <f t="shared" si="621"/>
        <v>9.6237454197517322E-2</v>
      </c>
      <c r="Q475" s="5">
        <f t="shared" si="622"/>
        <v>0.14834422015820076</v>
      </c>
      <c r="R475" s="5">
        <f t="shared" si="623"/>
        <v>1.5608372844830451E-2</v>
      </c>
      <c r="S475" s="5">
        <f t="shared" si="624"/>
        <v>2.6148229457136338E-2</v>
      </c>
      <c r="T475" s="5">
        <f t="shared" si="625"/>
        <v>8.8078813653870075E-2</v>
      </c>
      <c r="U475" s="5">
        <f t="shared" si="626"/>
        <v>2.8570310274799695E-2</v>
      </c>
      <c r="V475" s="5">
        <f t="shared" si="627"/>
        <v>3.1576059420218307E-3</v>
      </c>
      <c r="W475" s="5">
        <f t="shared" si="628"/>
        <v>9.0512112516514087E-2</v>
      </c>
      <c r="X475" s="5">
        <f t="shared" si="629"/>
        <v>5.3741220812366416E-2</v>
      </c>
      <c r="Y475" s="5">
        <f t="shared" si="630"/>
        <v>1.5954322212270666E-2</v>
      </c>
      <c r="Z475" s="5">
        <f t="shared" si="631"/>
        <v>3.0891372371947613E-3</v>
      </c>
      <c r="AA475" s="5">
        <f t="shared" si="632"/>
        <v>5.6545041706460176E-3</v>
      </c>
      <c r="AB475" s="5">
        <f t="shared" si="633"/>
        <v>5.1751370950563853E-3</v>
      </c>
      <c r="AC475" s="5">
        <f t="shared" si="634"/>
        <v>2.1448459281182318E-4</v>
      </c>
      <c r="AD475" s="5">
        <f t="shared" si="635"/>
        <v>4.1419422189816327E-2</v>
      </c>
      <c r="AE475" s="5">
        <f t="shared" si="636"/>
        <v>2.4592623594078902E-2</v>
      </c>
      <c r="AF475" s="5">
        <f t="shared" si="637"/>
        <v>7.3008881252421953E-3</v>
      </c>
      <c r="AG475" s="5">
        <f t="shared" si="638"/>
        <v>1.444958138589603E-3</v>
      </c>
      <c r="AH475" s="5">
        <f t="shared" si="639"/>
        <v>4.5854085648895231E-4</v>
      </c>
      <c r="AI475" s="5">
        <f t="shared" si="640"/>
        <v>8.3933505906099305E-4</v>
      </c>
      <c r="AJ475" s="5">
        <f t="shared" si="641"/>
        <v>7.6817946688889421E-4</v>
      </c>
      <c r="AK475" s="5">
        <f t="shared" si="642"/>
        <v>4.6870411442908965E-4</v>
      </c>
      <c r="AL475" s="5">
        <f t="shared" si="643"/>
        <v>9.3242572046486172E-6</v>
      </c>
      <c r="AM475" s="5">
        <f t="shared" si="644"/>
        <v>1.5163217269734963E-2</v>
      </c>
      <c r="AN475" s="5">
        <f t="shared" si="645"/>
        <v>9.0031022905363786E-3</v>
      </c>
      <c r="AO475" s="5">
        <f t="shared" si="646"/>
        <v>2.6727787847386744E-3</v>
      </c>
      <c r="AP475" s="5">
        <f t="shared" si="647"/>
        <v>5.2898406213143533E-4</v>
      </c>
      <c r="AQ475" s="5">
        <f t="shared" si="648"/>
        <v>7.852056619505273E-5</v>
      </c>
      <c r="AR475" s="5">
        <f t="shared" si="649"/>
        <v>5.4451376141659138E-5</v>
      </c>
      <c r="AS475" s="5">
        <f t="shared" si="650"/>
        <v>9.9670396570022859E-5</v>
      </c>
      <c r="AT475" s="5">
        <f t="shared" si="651"/>
        <v>9.122072439988594E-5</v>
      </c>
      <c r="AU475" s="5">
        <f t="shared" si="652"/>
        <v>5.565825525197557E-5</v>
      </c>
      <c r="AV475" s="5">
        <f t="shared" si="653"/>
        <v>2.5469881417357554E-5</v>
      </c>
      <c r="AW475" s="5">
        <f t="shared" si="654"/>
        <v>2.8149448897297091E-7</v>
      </c>
      <c r="AX475" s="5">
        <f t="shared" si="655"/>
        <v>4.6259127122275281E-3</v>
      </c>
      <c r="AY475" s="5">
        <f t="shared" si="656"/>
        <v>2.7466179897325292E-3</v>
      </c>
      <c r="AZ475" s="5">
        <f t="shared" si="657"/>
        <v>8.1539696604972472E-4</v>
      </c>
      <c r="BA475" s="5">
        <f t="shared" si="658"/>
        <v>1.6137961054371513E-4</v>
      </c>
      <c r="BB475" s="5">
        <f t="shared" si="659"/>
        <v>2.3954631716448813E-5</v>
      </c>
      <c r="BC475" s="5">
        <f t="shared" si="660"/>
        <v>2.8445942023896802E-6</v>
      </c>
      <c r="BD475" s="5">
        <f t="shared" si="661"/>
        <v>5.3883827394413051E-6</v>
      </c>
      <c r="BE475" s="5">
        <f t="shared" si="662"/>
        <v>9.863152826734356E-6</v>
      </c>
      <c r="BF475" s="5">
        <f t="shared" si="663"/>
        <v>9.0269927348929017E-6</v>
      </c>
      <c r="BG475" s="5">
        <f t="shared" si="664"/>
        <v>5.5078127158243262E-6</v>
      </c>
      <c r="BH475" s="5">
        <f t="shared" si="665"/>
        <v>2.520440788270673E-6</v>
      </c>
      <c r="BI475" s="5">
        <f t="shared" si="666"/>
        <v>9.227070120125147E-7</v>
      </c>
      <c r="BJ475" s="8">
        <f t="shared" si="667"/>
        <v>0.66929646778683705</v>
      </c>
      <c r="BK475" s="8">
        <f t="shared" si="668"/>
        <v>0.21706318787961976</v>
      </c>
      <c r="BL475" s="8">
        <f t="shared" si="669"/>
        <v>0.11047869418233251</v>
      </c>
      <c r="BM475" s="8">
        <f t="shared" si="670"/>
        <v>0.43378054486138345</v>
      </c>
      <c r="BN475" s="8">
        <f t="shared" si="671"/>
        <v>0.56340060572935691</v>
      </c>
    </row>
    <row r="476" spans="1:66" x14ac:dyDescent="0.25">
      <c r="A476" t="s">
        <v>10</v>
      </c>
      <c r="B476" t="s">
        <v>240</v>
      </c>
      <c r="C476" t="s">
        <v>245</v>
      </c>
      <c r="D476" t="s">
        <v>495</v>
      </c>
      <c r="E476">
        <f>VLOOKUP(A476,home!$A$2:$E$405,3,FALSE)</f>
        <v>1.5</v>
      </c>
      <c r="F476">
        <f>VLOOKUP(B476,home!$B$2:$E$405,3,FALSE)</f>
        <v>1.04</v>
      </c>
      <c r="G476">
        <f>VLOOKUP(C476,away!$B$2:$E$405,4,FALSE)</f>
        <v>0.37</v>
      </c>
      <c r="H476">
        <f>VLOOKUP(A476,away!$A$2:$E$405,3,FALSE)</f>
        <v>1.4027777777777799</v>
      </c>
      <c r="I476">
        <f>VLOOKUP(C476,away!$B$2:$E$405,3,FALSE)</f>
        <v>1.58</v>
      </c>
      <c r="J476">
        <f>VLOOKUP(B476,home!$B$2:$E$405,4,FALSE)</f>
        <v>0.94</v>
      </c>
      <c r="K476" s="3">
        <f t="shared" si="616"/>
        <v>0.57720000000000005</v>
      </c>
      <c r="L476" s="3">
        <f t="shared" si="617"/>
        <v>2.0834055555555588</v>
      </c>
      <c r="M476" s="5">
        <f t="shared" si="618"/>
        <v>6.9905877032708175E-2</v>
      </c>
      <c r="N476" s="5">
        <f t="shared" si="619"/>
        <v>4.0349672223279162E-2</v>
      </c>
      <c r="O476" s="5">
        <f t="shared" si="620"/>
        <v>0.14564229257592798</v>
      </c>
      <c r="P476" s="5">
        <f t="shared" si="621"/>
        <v>8.4064731274825624E-2</v>
      </c>
      <c r="Q476" s="5">
        <f t="shared" si="622"/>
        <v>1.1644915403638366E-2</v>
      </c>
      <c r="R476" s="5">
        <f t="shared" si="623"/>
        <v>0.15171598073826825</v>
      </c>
      <c r="S476" s="5">
        <f t="shared" si="624"/>
        <v>2.5272835934102268E-2</v>
      </c>
      <c r="T476" s="5">
        <f t="shared" si="625"/>
        <v>2.4261081445914674E-2</v>
      </c>
      <c r="U476" s="5">
        <f t="shared" si="626"/>
        <v>8.7570464082128444E-2</v>
      </c>
      <c r="V476" s="5">
        <f t="shared" si="627"/>
        <v>3.3768487501161493E-3</v>
      </c>
      <c r="W476" s="5">
        <f t="shared" si="628"/>
        <v>2.2404817236600224E-3</v>
      </c>
      <c r="X476" s="5">
        <f t="shared" si="629"/>
        <v>4.6678320701939854E-3</v>
      </c>
      <c r="Y476" s="5">
        <f t="shared" si="630"/>
        <v>4.8624936337212784E-3</v>
      </c>
      <c r="Z476" s="5">
        <f t="shared" si="631"/>
        <v>0.10536197237888942</v>
      </c>
      <c r="AA476" s="5">
        <f t="shared" si="632"/>
        <v>6.0814930457094969E-2</v>
      </c>
      <c r="AB476" s="5">
        <f t="shared" si="633"/>
        <v>1.7551188929917607E-2</v>
      </c>
      <c r="AC476" s="5">
        <f t="shared" si="634"/>
        <v>2.5380008697393163E-4</v>
      </c>
      <c r="AD476" s="5">
        <f t="shared" si="635"/>
        <v>3.2330151272414115E-4</v>
      </c>
      <c r="AE476" s="5">
        <f t="shared" si="636"/>
        <v>6.7356816772899187E-4</v>
      </c>
      <c r="AF476" s="5">
        <f t="shared" si="637"/>
        <v>7.0165783134598029E-4</v>
      </c>
      <c r="AG476" s="5">
        <f t="shared" si="638"/>
        <v>4.872792746417602E-4</v>
      </c>
      <c r="AH476" s="5">
        <f t="shared" si="639"/>
        <v>5.4877929649617407E-2</v>
      </c>
      <c r="AI476" s="5">
        <f t="shared" si="640"/>
        <v>3.1675540993759167E-2</v>
      </c>
      <c r="AJ476" s="5">
        <f t="shared" si="641"/>
        <v>9.1415611307988955E-3</v>
      </c>
      <c r="AK476" s="5">
        <f t="shared" si="642"/>
        <v>1.7588363615657083E-3</v>
      </c>
      <c r="AL476" s="5">
        <f t="shared" si="643"/>
        <v>1.2208207386631155E-5</v>
      </c>
      <c r="AM476" s="5">
        <f t="shared" si="644"/>
        <v>3.7321926628874865E-5</v>
      </c>
      <c r="AN476" s="5">
        <f t="shared" si="645"/>
        <v>7.7756709282634855E-5</v>
      </c>
      <c r="AO476" s="5">
        <f t="shared" si="646"/>
        <v>8.0999380050579984E-5</v>
      </c>
      <c r="AP476" s="5">
        <f t="shared" si="647"/>
        <v>5.6251519464644816E-5</v>
      </c>
      <c r="AQ476" s="5">
        <f t="shared" si="648"/>
        <v>2.9298682040270676E-5</v>
      </c>
      <c r="AR476" s="5">
        <f t="shared" si="649"/>
        <v>2.2866596701879995E-2</v>
      </c>
      <c r="AS476" s="5">
        <f t="shared" si="650"/>
        <v>1.3198599616325133E-2</v>
      </c>
      <c r="AT476" s="5">
        <f t="shared" si="651"/>
        <v>3.8091158492714332E-3</v>
      </c>
      <c r="AU476" s="5">
        <f t="shared" si="652"/>
        <v>7.3287388939982407E-4</v>
      </c>
      <c r="AV476" s="5">
        <f t="shared" si="653"/>
        <v>1.0575370224039458E-4</v>
      </c>
      <c r="AW476" s="5">
        <f t="shared" si="654"/>
        <v>4.0780217505266437E-7</v>
      </c>
      <c r="AX476" s="5">
        <f t="shared" si="655"/>
        <v>3.5903693416977621E-6</v>
      </c>
      <c r="AY476" s="5">
        <f t="shared" si="656"/>
        <v>7.4801954329894729E-6</v>
      </c>
      <c r="AZ476" s="5">
        <f t="shared" si="657"/>
        <v>7.7921403608657941E-6</v>
      </c>
      <c r="BA476" s="5">
        <f t="shared" si="658"/>
        <v>5.4113961724988309E-6</v>
      </c>
      <c r="BB476" s="5">
        <f t="shared" si="659"/>
        <v>2.8185332122740393E-6</v>
      </c>
      <c r="BC476" s="5">
        <f t="shared" si="660"/>
        <v>1.174429550593917E-6</v>
      </c>
      <c r="BD476" s="5">
        <f t="shared" si="661"/>
        <v>7.9400657675575362E-3</v>
      </c>
      <c r="BE476" s="5">
        <f t="shared" si="662"/>
        <v>4.5830059610342099E-3</v>
      </c>
      <c r="BF476" s="5">
        <f t="shared" si="663"/>
        <v>1.3226555203544731E-3</v>
      </c>
      <c r="BG476" s="5">
        <f t="shared" si="664"/>
        <v>2.5447892211620071E-4</v>
      </c>
      <c r="BH476" s="5">
        <f t="shared" si="665"/>
        <v>3.6721308461367752E-5</v>
      </c>
      <c r="BI476" s="5">
        <f t="shared" si="666"/>
        <v>4.2391078487802947E-6</v>
      </c>
      <c r="BJ476" s="8">
        <f t="shared" si="667"/>
        <v>9.0522178568386291E-2</v>
      </c>
      <c r="BK476" s="8">
        <f t="shared" si="668"/>
        <v>0.18289378148154573</v>
      </c>
      <c r="BL476" s="8">
        <f t="shared" si="669"/>
        <v>0.61560283126556758</v>
      </c>
      <c r="BM476" s="8">
        <f t="shared" si="670"/>
        <v>0.49105022205248378</v>
      </c>
      <c r="BN476" s="8">
        <f t="shared" si="671"/>
        <v>0.50332346924864757</v>
      </c>
    </row>
    <row r="477" spans="1:66" x14ac:dyDescent="0.25">
      <c r="A477" t="s">
        <v>16</v>
      </c>
      <c r="B477" t="s">
        <v>68</v>
      </c>
      <c r="C477" t="s">
        <v>18</v>
      </c>
      <c r="D477" t="s">
        <v>495</v>
      </c>
      <c r="E477">
        <f>VLOOKUP(A477,home!$A$2:$E$405,3,FALSE)</f>
        <v>1.55</v>
      </c>
      <c r="F477">
        <f>VLOOKUP(B477,home!$B$2:$E$405,3,FALSE)</f>
        <v>0.97</v>
      </c>
      <c r="G477">
        <f>VLOOKUP(C477,away!$B$2:$E$405,4,FALSE)</f>
        <v>0.69</v>
      </c>
      <c r="H477">
        <f>VLOOKUP(A477,away!$A$2:$E$405,3,FALSE)</f>
        <v>1.25416666666667</v>
      </c>
      <c r="I477">
        <f>VLOOKUP(C477,away!$B$2:$E$405,3,FALSE)</f>
        <v>0.55000000000000004</v>
      </c>
      <c r="J477">
        <f>VLOOKUP(B477,home!$B$2:$E$405,4,FALSE)</f>
        <v>1.25</v>
      </c>
      <c r="K477" s="3">
        <f t="shared" si="616"/>
        <v>1.037415</v>
      </c>
      <c r="L477" s="3">
        <f t="shared" si="617"/>
        <v>0.86223958333333572</v>
      </c>
      <c r="M477" s="5">
        <f t="shared" si="618"/>
        <v>0.14962029164026788</v>
      </c>
      <c r="N477" s="5">
        <f t="shared" si="619"/>
        <v>0.15521833485198849</v>
      </c>
      <c r="O477" s="5">
        <f t="shared" si="620"/>
        <v>0.12900853792211675</v>
      </c>
      <c r="P477" s="5">
        <f t="shared" si="621"/>
        <v>0.13383539236847275</v>
      </c>
      <c r="Q477" s="5">
        <f t="shared" si="622"/>
        <v>8.0512914425237808E-2</v>
      </c>
      <c r="R477" s="5">
        <f t="shared" si="623"/>
        <v>5.5618133992204388E-2</v>
      </c>
      <c r="S477" s="5">
        <f t="shared" si="624"/>
        <v>2.9928948898002194E-2</v>
      </c>
      <c r="T477" s="5">
        <f t="shared" si="625"/>
        <v>6.942142178696957E-2</v>
      </c>
      <c r="U477" s="5">
        <f t="shared" si="626"/>
        <v>5.7699086475522715E-2</v>
      </c>
      <c r="V477" s="5">
        <f t="shared" si="627"/>
        <v>2.9746058988744405E-3</v>
      </c>
      <c r="W477" s="5">
        <f t="shared" si="628"/>
        <v>2.7841768372819362E-2</v>
      </c>
      <c r="X477" s="5">
        <f t="shared" si="629"/>
        <v>2.4006274761043011E-2</v>
      </c>
      <c r="Y477" s="5">
        <f t="shared" si="630"/>
        <v>1.0349580173673649E-2</v>
      </c>
      <c r="Z477" s="5">
        <f t="shared" si="631"/>
        <v>1.5985385559738653E-2</v>
      </c>
      <c r="AA477" s="5">
        <f t="shared" si="632"/>
        <v>1.6583478760456273E-2</v>
      </c>
      <c r="AB477" s="5">
        <f t="shared" si="633"/>
        <v>8.6019748091393719E-3</v>
      </c>
      <c r="AC477" s="5">
        <f t="shared" si="634"/>
        <v>1.6629911259572174E-4</v>
      </c>
      <c r="AD477" s="5">
        <f t="shared" si="635"/>
        <v>7.220867034122099E-3</v>
      </c>
      <c r="AE477" s="5">
        <f t="shared" si="636"/>
        <v>6.226117382806858E-3</v>
      </c>
      <c r="AF477" s="5">
        <f t="shared" si="637"/>
        <v>2.6842024289679121E-3</v>
      </c>
      <c r="AG477" s="5">
        <f t="shared" si="638"/>
        <v>7.7147519464520684E-4</v>
      </c>
      <c r="AH477" s="5">
        <f t="shared" si="639"/>
        <v>3.4458080461129432E-3</v>
      </c>
      <c r="AI477" s="5">
        <f t="shared" si="640"/>
        <v>3.5747329541582591E-3</v>
      </c>
      <c r="AJ477" s="5">
        <f t="shared" si="641"/>
        <v>1.8542407938190448E-3</v>
      </c>
      <c r="AK477" s="5">
        <f t="shared" si="642"/>
        <v>6.4120573770659486E-4</v>
      </c>
      <c r="AL477" s="5">
        <f t="shared" si="643"/>
        <v>5.9501840935557248E-6</v>
      </c>
      <c r="AM477" s="5">
        <f t="shared" si="644"/>
        <v>1.498207154840756E-3</v>
      </c>
      <c r="AN477" s="5">
        <f t="shared" si="645"/>
        <v>1.2918135129369158E-3</v>
      </c>
      <c r="AO477" s="5">
        <f t="shared" si="646"/>
        <v>5.5692637256954944E-4</v>
      </c>
      <c r="AP477" s="5">
        <f t="shared" si="647"/>
        <v>1.600679878105715E-4</v>
      </c>
      <c r="AQ477" s="5">
        <f t="shared" si="648"/>
        <v>3.4504238778698149E-5</v>
      </c>
      <c r="AR477" s="5">
        <f t="shared" si="649"/>
        <v>5.9422241878541611E-4</v>
      </c>
      <c r="AS477" s="5">
        <f t="shared" si="650"/>
        <v>6.1645525058427243E-4</v>
      </c>
      <c r="AT477" s="5">
        <f t="shared" si="651"/>
        <v>3.1975996189244143E-4</v>
      </c>
      <c r="AU477" s="5">
        <f t="shared" si="652"/>
        <v>1.1057459362221572E-4</v>
      </c>
      <c r="AV477" s="5">
        <f t="shared" si="653"/>
        <v>2.8677935510647728E-5</v>
      </c>
      <c r="AW477" s="5">
        <f t="shared" si="654"/>
        <v>1.4784559227588823E-7</v>
      </c>
      <c r="AX477" s="5">
        <f t="shared" si="655"/>
        <v>2.5904376258985366E-4</v>
      </c>
      <c r="AY477" s="5">
        <f t="shared" si="656"/>
        <v>2.2335778592057497E-4</v>
      </c>
      <c r="AZ477" s="5">
        <f t="shared" si="657"/>
        <v>9.6293962133206474E-5</v>
      </c>
      <c r="BA477" s="5">
        <f t="shared" si="658"/>
        <v>2.7676155262417327E-5</v>
      </c>
      <c r="BB477" s="5">
        <f t="shared" si="659"/>
        <v>5.9658691454338538E-6</v>
      </c>
      <c r="BC477" s="5">
        <f t="shared" si="660"/>
        <v>1.028801705236018E-6</v>
      </c>
      <c r="BD477" s="5">
        <f t="shared" si="661"/>
        <v>8.5393681796810673E-5</v>
      </c>
      <c r="BE477" s="5">
        <f t="shared" si="662"/>
        <v>8.8588686401238351E-5</v>
      </c>
      <c r="BF477" s="5">
        <f t="shared" si="663"/>
        <v>4.5951616051470329E-5</v>
      </c>
      <c r="BG477" s="5">
        <f t="shared" si="664"/>
        <v>1.58902985886787E-5</v>
      </c>
      <c r="BH477" s="5">
        <f t="shared" si="665"/>
        <v>4.1212085275935276E-6</v>
      </c>
      <c r="BI477" s="5">
        <f t="shared" si="666"/>
        <v>8.5508070893068823E-7</v>
      </c>
      <c r="BJ477" s="8">
        <f t="shared" si="667"/>
        <v>0.38840784201596718</v>
      </c>
      <c r="BK477" s="8">
        <f t="shared" si="668"/>
        <v>0.31675484588822717</v>
      </c>
      <c r="BL477" s="8">
        <f t="shared" si="669"/>
        <v>0.27893769022370607</v>
      </c>
      <c r="BM477" s="8">
        <f t="shared" si="670"/>
        <v>0.29604894854702268</v>
      </c>
      <c r="BN477" s="8">
        <f t="shared" si="671"/>
        <v>0.70381360520028802</v>
      </c>
    </row>
    <row r="478" spans="1:66" x14ac:dyDescent="0.25">
      <c r="A478" t="s">
        <v>69</v>
      </c>
      <c r="B478" t="s">
        <v>70</v>
      </c>
      <c r="C478" t="s">
        <v>260</v>
      </c>
      <c r="D478" t="s">
        <v>495</v>
      </c>
      <c r="E478">
        <f>VLOOKUP(A478,home!$A$2:$E$405,3,FALSE)</f>
        <v>1.34</v>
      </c>
      <c r="F478">
        <f>VLOOKUP(B478,home!$B$2:$E$405,3,FALSE)</f>
        <v>0.85</v>
      </c>
      <c r="G478">
        <f>VLOOKUP(C478,away!$B$2:$E$405,4,FALSE)</f>
        <v>0.9</v>
      </c>
      <c r="H478">
        <f>VLOOKUP(A478,away!$A$2:$E$405,3,FALSE)</f>
        <v>1.31666666666667</v>
      </c>
      <c r="I478">
        <f>VLOOKUP(C478,away!$B$2:$E$405,3,FALSE)</f>
        <v>1.44</v>
      </c>
      <c r="J478">
        <f>VLOOKUP(B478,home!$B$2:$E$405,4,FALSE)</f>
        <v>0.91</v>
      </c>
      <c r="K478" s="3">
        <f t="shared" si="616"/>
        <v>1.0251000000000001</v>
      </c>
      <c r="L478" s="3">
        <f t="shared" si="617"/>
        <v>1.7253600000000044</v>
      </c>
      <c r="M478" s="5">
        <f t="shared" si="618"/>
        <v>6.3898461153082953E-2</v>
      </c>
      <c r="N478" s="5">
        <f t="shared" si="619"/>
        <v>6.5502312528025339E-2</v>
      </c>
      <c r="O478" s="5">
        <f t="shared" si="620"/>
        <v>0.11024784893508349</v>
      </c>
      <c r="P478" s="5">
        <f t="shared" si="621"/>
        <v>0.1130150699433541</v>
      </c>
      <c r="Q478" s="5">
        <f t="shared" si="622"/>
        <v>3.3573210286239392E-2</v>
      </c>
      <c r="R478" s="5">
        <f t="shared" si="623"/>
        <v>9.510861431931808E-2</v>
      </c>
      <c r="S478" s="5">
        <f t="shared" si="624"/>
        <v>4.9971493068127586E-2</v>
      </c>
      <c r="T478" s="5">
        <f t="shared" si="625"/>
        <v>5.7925874099466146E-2</v>
      </c>
      <c r="U478" s="5">
        <f t="shared" si="626"/>
        <v>9.7495840538732975E-2</v>
      </c>
      <c r="V478" s="5">
        <f t="shared" si="627"/>
        <v>9.8203230603948321E-3</v>
      </c>
      <c r="W478" s="5">
        <f t="shared" si="628"/>
        <v>1.1471965954808001E-2</v>
      </c>
      <c r="X478" s="5">
        <f t="shared" si="629"/>
        <v>1.9793271179787585E-2</v>
      </c>
      <c r="Y478" s="5">
        <f t="shared" si="630"/>
        <v>1.7075259181379199E-2</v>
      </c>
      <c r="Z478" s="5">
        <f t="shared" si="631"/>
        <v>5.4698866267326368E-2</v>
      </c>
      <c r="AA478" s="5">
        <f t="shared" si="632"/>
        <v>5.6071807810636261E-2</v>
      </c>
      <c r="AB478" s="5">
        <f t="shared" si="633"/>
        <v>2.8739605093341617E-2</v>
      </c>
      <c r="AC478" s="5">
        <f t="shared" si="634"/>
        <v>1.0855547981018423E-3</v>
      </c>
      <c r="AD478" s="5">
        <f t="shared" si="635"/>
        <v>2.9399780750684204E-3</v>
      </c>
      <c r="AE478" s="5">
        <f t="shared" si="636"/>
        <v>5.0725205716000629E-3</v>
      </c>
      <c r="AF478" s="5">
        <f t="shared" si="637"/>
        <v>4.3759620467079541E-3</v>
      </c>
      <c r="AG478" s="5">
        <f t="shared" si="638"/>
        <v>2.5167032923026854E-3</v>
      </c>
      <c r="AH478" s="5">
        <f t="shared" si="639"/>
        <v>2.3593808975748597E-2</v>
      </c>
      <c r="AI478" s="5">
        <f t="shared" si="640"/>
        <v>2.4186013581039889E-2</v>
      </c>
      <c r="AJ478" s="5">
        <f t="shared" si="641"/>
        <v>1.2396541260961996E-2</v>
      </c>
      <c r="AK478" s="5">
        <f t="shared" si="642"/>
        <v>4.2358981488707145E-3</v>
      </c>
      <c r="AL478" s="5">
        <f t="shared" si="643"/>
        <v>7.6799377775878865E-5</v>
      </c>
      <c r="AM478" s="5">
        <f t="shared" si="644"/>
        <v>6.0275430495052788E-4</v>
      </c>
      <c r="AN478" s="5">
        <f t="shared" si="645"/>
        <v>1.0399681675894454E-3</v>
      </c>
      <c r="AO478" s="5">
        <f t="shared" si="646"/>
        <v>8.971597388160652E-4</v>
      </c>
      <c r="AP478" s="5">
        <f t="shared" si="647"/>
        <v>5.1597450898789685E-4</v>
      </c>
      <c r="AQ478" s="5">
        <f t="shared" si="648"/>
        <v>2.2256044470683983E-4</v>
      </c>
      <c r="AR478" s="5">
        <f t="shared" si="649"/>
        <v>8.1415628508795454E-3</v>
      </c>
      <c r="AS478" s="5">
        <f t="shared" si="650"/>
        <v>8.3459160784366219E-3</v>
      </c>
      <c r="AT478" s="5">
        <f t="shared" si="651"/>
        <v>4.2776992860026905E-3</v>
      </c>
      <c r="AU478" s="5">
        <f t="shared" si="652"/>
        <v>1.4616898460271196E-3</v>
      </c>
      <c r="AV478" s="5">
        <f t="shared" si="653"/>
        <v>3.7459456529060009E-4</v>
      </c>
      <c r="AW478" s="5">
        <f t="shared" si="654"/>
        <v>3.7731247071616502E-6</v>
      </c>
      <c r="AX478" s="5">
        <f t="shared" si="655"/>
        <v>1.0298057300079764E-4</v>
      </c>
      <c r="AY478" s="5">
        <f t="shared" si="656"/>
        <v>1.7767856143265667E-4</v>
      </c>
      <c r="AZ478" s="5">
        <f t="shared" si="657"/>
        <v>1.5327974137672467E-4</v>
      </c>
      <c r="BA478" s="5">
        <f t="shared" si="658"/>
        <v>8.8154244860582138E-5</v>
      </c>
      <c r="BB478" s="5">
        <f t="shared" si="659"/>
        <v>3.8024451978163569E-5</v>
      </c>
      <c r="BC478" s="5">
        <f t="shared" si="660"/>
        <v>1.3121173693008898E-5</v>
      </c>
      <c r="BD478" s="5">
        <f t="shared" si="661"/>
        <v>2.3411878133989287E-3</v>
      </c>
      <c r="BE478" s="5">
        <f t="shared" si="662"/>
        <v>2.399951627515242E-3</v>
      </c>
      <c r="BF478" s="5">
        <f t="shared" si="663"/>
        <v>1.2300952066829373E-3</v>
      </c>
      <c r="BG478" s="5">
        <f t="shared" si="664"/>
        <v>4.203235321235598E-4</v>
      </c>
      <c r="BH478" s="5">
        <f t="shared" si="665"/>
        <v>1.0771841319496528E-4</v>
      </c>
      <c r="BI478" s="5">
        <f t="shared" si="666"/>
        <v>2.2084429073231793E-5</v>
      </c>
      <c r="BJ478" s="8">
        <f t="shared" si="667"/>
        <v>0.22409871312677754</v>
      </c>
      <c r="BK478" s="8">
        <f t="shared" si="668"/>
        <v>0.23804537996226985</v>
      </c>
      <c r="BL478" s="8">
        <f t="shared" si="669"/>
        <v>0.48119880231235901</v>
      </c>
      <c r="BM478" s="8">
        <f t="shared" si="670"/>
        <v>0.51652233906690415</v>
      </c>
      <c r="BN478" s="8">
        <f t="shared" si="671"/>
        <v>0.48134551716510332</v>
      </c>
    </row>
    <row r="479" spans="1:66" x14ac:dyDescent="0.25">
      <c r="A479" t="s">
        <v>154</v>
      </c>
      <c r="B479" t="s">
        <v>160</v>
      </c>
      <c r="C479" t="s">
        <v>162</v>
      </c>
      <c r="D479" t="s">
        <v>495</v>
      </c>
      <c r="E479">
        <f>VLOOKUP(A479,home!$A$2:$E$405,3,FALSE)</f>
        <v>1.3192182410423501</v>
      </c>
      <c r="F479">
        <f>VLOOKUP(B479,home!$B$2:$E$405,3,FALSE)</f>
        <v>0.66</v>
      </c>
      <c r="G479">
        <f>VLOOKUP(C479,away!$B$2:$E$405,4,FALSE)</f>
        <v>0.95</v>
      </c>
      <c r="H479">
        <f>VLOOKUP(A479,away!$A$2:$E$405,3,FALSE)</f>
        <v>1.0293159609120499</v>
      </c>
      <c r="I479">
        <f>VLOOKUP(C479,away!$B$2:$E$405,3,FALSE)</f>
        <v>0.71</v>
      </c>
      <c r="J479">
        <f>VLOOKUP(B479,home!$B$2:$E$405,4,FALSE)</f>
        <v>1.03</v>
      </c>
      <c r="K479" s="3">
        <f t="shared" si="616"/>
        <v>0.8271498371335535</v>
      </c>
      <c r="L479" s="3">
        <f t="shared" si="617"/>
        <v>0.75273876221498215</v>
      </c>
      <c r="M479" s="5">
        <f t="shared" si="618"/>
        <v>0.20599804524314266</v>
      </c>
      <c r="N479" s="5">
        <f t="shared" si="619"/>
        <v>0.17039124957269583</v>
      </c>
      <c r="O479" s="5">
        <f t="shared" si="620"/>
        <v>0.15506271359502913</v>
      </c>
      <c r="P479" s="5">
        <f t="shared" si="621"/>
        <v>0.12826009829561519</v>
      </c>
      <c r="Q479" s="5">
        <f t="shared" si="622"/>
        <v>7.0469547166519014E-2</v>
      </c>
      <c r="R479" s="5">
        <f t="shared" si="623"/>
        <v>5.8360857548609243E-2</v>
      </c>
      <c r="S479" s="5">
        <f t="shared" si="624"/>
        <v>1.9964573930038879E-2</v>
      </c>
      <c r="T479" s="5">
        <f t="shared" si="625"/>
        <v>5.3045159707975825E-2</v>
      </c>
      <c r="U479" s="5">
        <f t="shared" si="626"/>
        <v>4.827317381630665E-2</v>
      </c>
      <c r="V479" s="5">
        <f t="shared" si="627"/>
        <v>1.3811664041517588E-3</v>
      </c>
      <c r="W479" s="5">
        <f t="shared" si="628"/>
        <v>1.9429624820553829E-2</v>
      </c>
      <c r="X479" s="5">
        <f t="shared" si="629"/>
        <v>1.4625431737725184E-2</v>
      </c>
      <c r="Y479" s="5">
        <f t="shared" si="630"/>
        <v>5.504564691557484E-3</v>
      </c>
      <c r="Z479" s="5">
        <f t="shared" si="631"/>
        <v>1.464349322431501E-2</v>
      </c>
      <c r="AA479" s="5">
        <f t="shared" si="632"/>
        <v>1.2112363035558453E-2</v>
      </c>
      <c r="AB479" s="5">
        <f t="shared" si="633"/>
        <v>5.0093695560823239E-3</v>
      </c>
      <c r="AC479" s="5">
        <f t="shared" si="634"/>
        <v>5.3747032693324433E-5</v>
      </c>
      <c r="AD479" s="5">
        <f t="shared" si="635"/>
        <v>4.017802751471785E-3</v>
      </c>
      <c r="AE479" s="5">
        <f t="shared" si="636"/>
        <v>3.0243558699668215E-3</v>
      </c>
      <c r="AF479" s="5">
        <f t="shared" si="637"/>
        <v>1.1382749470282201E-3</v>
      </c>
      <c r="AG479" s="5">
        <f t="shared" si="638"/>
        <v>2.8560789156211564E-4</v>
      </c>
      <c r="AH479" s="5">
        <f t="shared" si="639"/>
        <v>2.755681241043589E-3</v>
      </c>
      <c r="AI479" s="5">
        <f t="shared" si="640"/>
        <v>2.2793612897211929E-3</v>
      </c>
      <c r="AJ479" s="5">
        <f t="shared" si="641"/>
        <v>9.4268665978070553E-4</v>
      </c>
      <c r="AK479" s="5">
        <f t="shared" si="642"/>
        <v>2.5991437236852813E-4</v>
      </c>
      <c r="AL479" s="5">
        <f t="shared" si="643"/>
        <v>1.3385757497274925E-6</v>
      </c>
      <c r="AM479" s="5">
        <f t="shared" si="644"/>
        <v>6.6466497830292633E-4</v>
      </c>
      <c r="AN479" s="5">
        <f t="shared" si="645"/>
        <v>5.0031909305539286E-4</v>
      </c>
      <c r="AO479" s="5">
        <f t="shared" si="646"/>
        <v>1.8830478740951937E-4</v>
      </c>
      <c r="AP479" s="5">
        <f t="shared" si="647"/>
        <v>4.7248104197932338E-5</v>
      </c>
      <c r="AQ479" s="5">
        <f t="shared" si="648"/>
        <v>8.8913698677390195E-6</v>
      </c>
      <c r="AR479" s="5">
        <f t="shared" si="649"/>
        <v>4.1486161728843953E-4</v>
      </c>
      <c r="AS479" s="5">
        <f t="shared" si="650"/>
        <v>3.4315271917309537E-4</v>
      </c>
      <c r="AT479" s="5">
        <f t="shared" si="651"/>
        <v>1.419193578879809E-4</v>
      </c>
      <c r="AU479" s="5">
        <f t="shared" si="652"/>
        <v>3.9129524587713977E-5</v>
      </c>
      <c r="AV479" s="5">
        <f t="shared" si="653"/>
        <v>8.091494972460245E-6</v>
      </c>
      <c r="AW479" s="5">
        <f t="shared" si="654"/>
        <v>2.3150955555256648E-8</v>
      </c>
      <c r="AX479" s="5">
        <f t="shared" si="655"/>
        <v>9.1629588091940366E-5</v>
      </c>
      <c r="AY479" s="5">
        <f t="shared" si="656"/>
        <v>6.8973142722595873E-5</v>
      </c>
      <c r="AZ479" s="5">
        <f t="shared" si="657"/>
        <v>2.5959379039542053E-5</v>
      </c>
      <c r="BA479" s="5">
        <f t="shared" si="658"/>
        <v>6.5135436153648136E-6</v>
      </c>
      <c r="BB479" s="5">
        <f t="shared" si="659"/>
        <v>1.225749189665752E-6</v>
      </c>
      <c r="BC479" s="5">
        <f t="shared" si="660"/>
        <v>1.845337855630032E-7</v>
      </c>
      <c r="BD479" s="5">
        <f t="shared" si="661"/>
        <v>5.2047070048034245E-5</v>
      </c>
      <c r="BE479" s="5">
        <f t="shared" si="662"/>
        <v>4.3050725513510173E-5</v>
      </c>
      <c r="BF479" s="5">
        <f t="shared" si="663"/>
        <v>1.7804700298490625E-5</v>
      </c>
      <c r="BG479" s="5">
        <f t="shared" si="664"/>
        <v>4.9090516507027526E-6</v>
      </c>
      <c r="BH479" s="5">
        <f t="shared" si="665"/>
        <v>1.0151303183397454E-6</v>
      </c>
      <c r="BI479" s="5">
        <f t="shared" si="666"/>
        <v>1.6793297549681065E-7</v>
      </c>
      <c r="BJ479" s="8">
        <f t="shared" si="667"/>
        <v>0.34353553342633419</v>
      </c>
      <c r="BK479" s="8">
        <f t="shared" si="668"/>
        <v>0.35572794262411411</v>
      </c>
      <c r="BL479" s="8">
        <f t="shared" si="669"/>
        <v>0.28612227043921401</v>
      </c>
      <c r="BM479" s="8">
        <f t="shared" si="670"/>
        <v>0.21141777830059938</v>
      </c>
      <c r="BN479" s="8">
        <f t="shared" si="671"/>
        <v>0.78854251142161103</v>
      </c>
    </row>
    <row r="480" spans="1:66" x14ac:dyDescent="0.25">
      <c r="A480" t="s">
        <v>32</v>
      </c>
      <c r="B480" t="s">
        <v>311</v>
      </c>
      <c r="C480" t="s">
        <v>208</v>
      </c>
      <c r="D480" t="s">
        <v>495</v>
      </c>
      <c r="E480">
        <f>VLOOKUP(A480,home!$A$2:$E$405,3,FALSE)</f>
        <v>1.24444444444444</v>
      </c>
      <c r="F480">
        <f>VLOOKUP(B480,home!$B$2:$E$405,3,FALSE)</f>
        <v>0.8</v>
      </c>
      <c r="G480">
        <f>VLOOKUP(C480,away!$B$2:$E$405,4,FALSE)</f>
        <v>0.99</v>
      </c>
      <c r="H480">
        <f>VLOOKUP(A480,away!$A$2:$E$405,3,FALSE)</f>
        <v>1.1244444444444399</v>
      </c>
      <c r="I480">
        <f>VLOOKUP(C480,away!$B$2:$E$405,3,FALSE)</f>
        <v>1.55</v>
      </c>
      <c r="J480">
        <f>VLOOKUP(B480,home!$B$2:$E$405,4,FALSE)</f>
        <v>1.44</v>
      </c>
      <c r="K480" s="3">
        <f t="shared" si="616"/>
        <v>0.98559999999999659</v>
      </c>
      <c r="L480" s="3">
        <f t="shared" si="617"/>
        <v>2.5097599999999898</v>
      </c>
      <c r="M480" s="5">
        <f t="shared" si="618"/>
        <v>3.0337824853548367E-2</v>
      </c>
      <c r="N480" s="5">
        <f t="shared" si="619"/>
        <v>2.9900960175657163E-2</v>
      </c>
      <c r="O480" s="5">
        <f t="shared" si="620"/>
        <v>7.6140659304441236E-2</v>
      </c>
      <c r="P480" s="5">
        <f t="shared" si="621"/>
        <v>7.5044233810457009E-2</v>
      </c>
      <c r="Q480" s="5">
        <f t="shared" si="622"/>
        <v>1.4735193174563798E-2</v>
      </c>
      <c r="R480" s="5">
        <f t="shared" si="623"/>
        <v>9.5547390547956829E-2</v>
      </c>
      <c r="S480" s="5">
        <f t="shared" si="624"/>
        <v>4.6407719203539519E-2</v>
      </c>
      <c r="T480" s="5">
        <f t="shared" si="625"/>
        <v>3.6981798421793083E-2</v>
      </c>
      <c r="U480" s="5">
        <f t="shared" si="626"/>
        <v>9.4171508124065925E-2</v>
      </c>
      <c r="V480" s="5">
        <f t="shared" si="627"/>
        <v>1.2755004125606595E-2</v>
      </c>
      <c r="W480" s="5">
        <f t="shared" si="628"/>
        <v>4.84100213095001E-3</v>
      </c>
      <c r="X480" s="5">
        <f t="shared" si="629"/>
        <v>1.2149753508173048E-2</v>
      </c>
      <c r="Y480" s="5">
        <f t="shared" si="630"/>
        <v>1.5246482682336132E-2</v>
      </c>
      <c r="Z480" s="5">
        <f t="shared" si="631"/>
        <v>7.9933672967213057E-2</v>
      </c>
      <c r="AA480" s="5">
        <f t="shared" si="632"/>
        <v>7.8782628076484923E-2</v>
      </c>
      <c r="AB480" s="5">
        <f t="shared" si="633"/>
        <v>3.8824079116091627E-2</v>
      </c>
      <c r="AC480" s="5">
        <f t="shared" si="634"/>
        <v>1.9719391479037815E-3</v>
      </c>
      <c r="AD480" s="5">
        <f t="shared" si="635"/>
        <v>1.1928229250660783E-3</v>
      </c>
      <c r="AE480" s="5">
        <f t="shared" si="636"/>
        <v>2.9936992644138279E-3</v>
      </c>
      <c r="AF480" s="5">
        <f t="shared" si="637"/>
        <v>3.7567333329276095E-3</v>
      </c>
      <c r="AG480" s="5">
        <f t="shared" si="638"/>
        <v>3.1428330165494535E-3</v>
      </c>
      <c r="AH480" s="5">
        <f t="shared" si="639"/>
        <v>5.0153583766547973E-2</v>
      </c>
      <c r="AI480" s="5">
        <f t="shared" si="640"/>
        <v>4.943137216030951E-2</v>
      </c>
      <c r="AJ480" s="5">
        <f t="shared" si="641"/>
        <v>2.435978020060044E-2</v>
      </c>
      <c r="AK480" s="5">
        <f t="shared" si="642"/>
        <v>8.0029997885705719E-3</v>
      </c>
      <c r="AL480" s="5">
        <f t="shared" si="643"/>
        <v>1.951130816921127E-4</v>
      </c>
      <c r="AM480" s="5">
        <f t="shared" si="644"/>
        <v>2.351292549890246E-4</v>
      </c>
      <c r="AN480" s="5">
        <f t="shared" si="645"/>
        <v>5.9011799900125187E-4</v>
      </c>
      <c r="AO480" s="5">
        <f t="shared" si="646"/>
        <v>7.4052727458668807E-4</v>
      </c>
      <c r="AP480" s="5">
        <f t="shared" si="647"/>
        <v>6.1951524422222627E-4</v>
      </c>
      <c r="AQ480" s="5">
        <f t="shared" si="648"/>
        <v>3.887086448347922E-4</v>
      </c>
      <c r="AR480" s="5">
        <f t="shared" si="649"/>
        <v>2.5174691678786172E-2</v>
      </c>
      <c r="AS480" s="5">
        <f t="shared" si="650"/>
        <v>2.4812176118611563E-2</v>
      </c>
      <c r="AT480" s="5">
        <f t="shared" si="651"/>
        <v>1.2227440391251735E-2</v>
      </c>
      <c r="AU480" s="5">
        <f t="shared" si="652"/>
        <v>4.0171217498725566E-3</v>
      </c>
      <c r="AV480" s="5">
        <f t="shared" si="653"/>
        <v>9.8981879916859431E-4</v>
      </c>
      <c r="AW480" s="5">
        <f t="shared" si="654"/>
        <v>1.3406542083158994E-5</v>
      </c>
      <c r="AX480" s="5">
        <f t="shared" si="655"/>
        <v>3.8623898952863625E-5</v>
      </c>
      <c r="AY480" s="5">
        <f t="shared" si="656"/>
        <v>9.6936716635938602E-5</v>
      </c>
      <c r="AZ480" s="5">
        <f t="shared" si="657"/>
        <v>1.2164394697210615E-4</v>
      </c>
      <c r="BA480" s="5">
        <f t="shared" si="658"/>
        <v>1.0176570411757064E-4</v>
      </c>
      <c r="BB480" s="5">
        <f t="shared" si="659"/>
        <v>6.3851873391528285E-5</v>
      </c>
      <c r="BC480" s="5">
        <f t="shared" si="660"/>
        <v>3.2050575552624257E-5</v>
      </c>
      <c r="BD480" s="5">
        <f t="shared" si="661"/>
        <v>1.0530405697958359E-2</v>
      </c>
      <c r="BE480" s="5">
        <f t="shared" si="662"/>
        <v>1.0378767855907724E-2</v>
      </c>
      <c r="BF480" s="5">
        <f t="shared" si="663"/>
        <v>5.114656799391307E-3</v>
      </c>
      <c r="BG480" s="5">
        <f t="shared" si="664"/>
        <v>1.6803352471600186E-3</v>
      </c>
      <c r="BH480" s="5">
        <f t="shared" si="665"/>
        <v>4.140346049002271E-4</v>
      </c>
      <c r="BI480" s="5">
        <f t="shared" si="666"/>
        <v>8.1614501317932501E-5</v>
      </c>
      <c r="BJ480" s="8">
        <f t="shared" si="667"/>
        <v>0.1279701497656868</v>
      </c>
      <c r="BK480" s="8">
        <f t="shared" si="668"/>
        <v>0.16680877093938332</v>
      </c>
      <c r="BL480" s="8">
        <f t="shared" si="669"/>
        <v>0.61083506452939529</v>
      </c>
      <c r="BM480" s="8">
        <f t="shared" si="670"/>
        <v>0.66375786616050114</v>
      </c>
      <c r="BN480" s="8">
        <f t="shared" si="671"/>
        <v>0.32170626186662443</v>
      </c>
    </row>
    <row r="481" spans="1:66" x14ac:dyDescent="0.25">
      <c r="A481" t="s">
        <v>340</v>
      </c>
      <c r="B481" t="s">
        <v>354</v>
      </c>
      <c r="C481" t="s">
        <v>390</v>
      </c>
      <c r="D481" t="s">
        <v>495</v>
      </c>
      <c r="E481">
        <f>VLOOKUP(A481,home!$A$2:$E$405,3,FALSE)</f>
        <v>1.33793103448276</v>
      </c>
      <c r="F481">
        <f>VLOOKUP(B481,home!$B$2:$E$405,3,FALSE)</f>
        <v>1.84</v>
      </c>
      <c r="G481">
        <f>VLOOKUP(C481,away!$B$2:$E$405,4,FALSE)</f>
        <v>1.3</v>
      </c>
      <c r="H481">
        <f>VLOOKUP(A481,away!$A$2:$E$405,3,FALSE)</f>
        <v>1.1275862068965501</v>
      </c>
      <c r="I481">
        <f>VLOOKUP(C481,away!$B$2:$E$405,3,FALSE)</f>
        <v>0.8</v>
      </c>
      <c r="J481">
        <f>VLOOKUP(B481,home!$B$2:$E$405,4,FALSE)</f>
        <v>0.83</v>
      </c>
      <c r="K481" s="3">
        <f t="shared" si="616"/>
        <v>3.2003310344827622</v>
      </c>
      <c r="L481" s="3">
        <f t="shared" si="617"/>
        <v>0.74871724137930928</v>
      </c>
      <c r="M481" s="5">
        <f t="shared" si="618"/>
        <v>1.9273035662852926E-2</v>
      </c>
      <c r="N481" s="5">
        <f t="shared" si="619"/>
        <v>6.1680094160521275E-2</v>
      </c>
      <c r="O481" s="5">
        <f t="shared" si="620"/>
        <v>1.443005409449629E-2</v>
      </c>
      <c r="P481" s="5">
        <f t="shared" si="621"/>
        <v>4.6180949947881536E-2</v>
      </c>
      <c r="Q481" s="5">
        <f t="shared" si="622"/>
        <v>9.8698359775867633E-2</v>
      </c>
      <c r="R481" s="5">
        <f t="shared" si="623"/>
        <v>5.402015147292734E-3</v>
      </c>
      <c r="S481" s="5">
        <f t="shared" si="624"/>
        <v>2.7664040260654058E-2</v>
      </c>
      <c r="T481" s="5">
        <f t="shared" si="625"/>
        <v>7.3897163660050197E-2</v>
      </c>
      <c r="U481" s="5">
        <f t="shared" si="626"/>
        <v>1.7288236724626906E-2</v>
      </c>
      <c r="V481" s="5">
        <f t="shared" si="627"/>
        <v>7.3652218973579457E-3</v>
      </c>
      <c r="W481" s="5">
        <f t="shared" si="628"/>
        <v>0.10528914128108477</v>
      </c>
      <c r="X481" s="5">
        <f t="shared" si="629"/>
        <v>7.8831795407170141E-2</v>
      </c>
      <c r="Y481" s="5">
        <f t="shared" si="630"/>
        <v>2.9511362195117262E-2</v>
      </c>
      <c r="Z481" s="5">
        <f t="shared" si="631"/>
        <v>1.3481939596567531E-3</v>
      </c>
      <c r="AA481" s="5">
        <f t="shared" si="632"/>
        <v>4.314666969591709E-3</v>
      </c>
      <c r="AB481" s="5">
        <f t="shared" si="633"/>
        <v>6.9041813031210202E-3</v>
      </c>
      <c r="AC481" s="5">
        <f t="shared" si="634"/>
        <v>1.1030078166814961E-3</v>
      </c>
      <c r="AD481" s="5">
        <f t="shared" si="635"/>
        <v>8.4240026608973922E-2</v>
      </c>
      <c r="AE481" s="5">
        <f t="shared" si="636"/>
        <v>6.3071960336390565E-2</v>
      </c>
      <c r="AF481" s="5">
        <f t="shared" si="637"/>
        <v>2.3611532075723776E-2</v>
      </c>
      <c r="AG481" s="5">
        <f t="shared" si="638"/>
        <v>5.8927870534916616E-3</v>
      </c>
      <c r="AH481" s="5">
        <f t="shared" si="639"/>
        <v>2.5235401557961295E-4</v>
      </c>
      <c r="AI481" s="5">
        <f t="shared" si="640"/>
        <v>8.0761638773578189E-4</v>
      </c>
      <c r="AJ481" s="5">
        <f t="shared" si="641"/>
        <v>1.2923198948138434E-3</v>
      </c>
      <c r="AK481" s="5">
        <f t="shared" si="642"/>
        <v>1.3786171552840805E-3</v>
      </c>
      <c r="AL481" s="5">
        <f t="shared" si="643"/>
        <v>1.057185793984051E-4</v>
      </c>
      <c r="AM481" s="5">
        <f t="shared" si="644"/>
        <v>5.3919194300470569E-2</v>
      </c>
      <c r="AN481" s="5">
        <f t="shared" si="645"/>
        <v>4.03702304140433E-2</v>
      </c>
      <c r="AO481" s="5">
        <f t="shared" si="646"/>
        <v>1.5112943774724793E-2</v>
      </c>
      <c r="AP481" s="5">
        <f t="shared" si="647"/>
        <v>3.7717738573775183E-3</v>
      </c>
      <c r="AQ481" s="5">
        <f t="shared" si="648"/>
        <v>7.059980294005728E-4</v>
      </c>
      <c r="AR481" s="5">
        <f t="shared" si="649"/>
        <v>3.7788360479151816E-5</v>
      </c>
      <c r="AS481" s="5">
        <f t="shared" si="650"/>
        <v>1.2093526278365148E-4</v>
      </c>
      <c r="AT481" s="5">
        <f t="shared" si="651"/>
        <v>1.9351643732492404E-4</v>
      </c>
      <c r="AU481" s="5">
        <f t="shared" si="652"/>
        <v>2.0643888668449759E-4</v>
      </c>
      <c r="AV481" s="5">
        <f t="shared" si="653"/>
        <v>1.6516819394511698E-4</v>
      </c>
      <c r="AW481" s="5">
        <f t="shared" si="654"/>
        <v>7.0365787915128805E-6</v>
      </c>
      <c r="AX481" s="5">
        <f t="shared" si="655"/>
        <v>2.8759878479016995E-2</v>
      </c>
      <c r="AY481" s="5">
        <f t="shared" si="656"/>
        <v>2.1533016877213769E-2</v>
      </c>
      <c r="AZ481" s="5">
        <f t="shared" si="657"/>
        <v>8.0610704974408004E-3</v>
      </c>
      <c r="BA481" s="5">
        <f t="shared" si="658"/>
        <v>2.0118208218026712E-3</v>
      </c>
      <c r="BB481" s="5">
        <f t="shared" si="659"/>
        <v>3.7657123396238763E-4</v>
      </c>
      <c r="BC481" s="5">
        <f t="shared" si="660"/>
        <v>5.6389075095024286E-5</v>
      </c>
      <c r="BD481" s="5">
        <f t="shared" si="661"/>
        <v>4.7154661690329093E-6</v>
      </c>
      <c r="BE481" s="5">
        <f t="shared" si="662"/>
        <v>1.5091052722809559E-5</v>
      </c>
      <c r="BF481" s="5">
        <f t="shared" si="663"/>
        <v>2.4148182185911515E-5</v>
      </c>
      <c r="BG481" s="5">
        <f t="shared" si="664"/>
        <v>2.5760725625305469E-5</v>
      </c>
      <c r="BH481" s="5">
        <f t="shared" si="665"/>
        <v>2.0610712422365114E-5</v>
      </c>
      <c r="BI481" s="5">
        <f t="shared" si="666"/>
        <v>1.3192220521618888E-5</v>
      </c>
      <c r="BJ481" s="8">
        <f t="shared" si="667"/>
        <v>0.79940310991493924</v>
      </c>
      <c r="BK481" s="8">
        <f t="shared" si="668"/>
        <v>0.12322499104204013</v>
      </c>
      <c r="BL481" s="8">
        <f t="shared" si="669"/>
        <v>5.2897427193406364E-2</v>
      </c>
      <c r="BM481" s="8">
        <f t="shared" si="670"/>
        <v>0.70968323302270786</v>
      </c>
      <c r="BN481" s="8">
        <f t="shared" si="671"/>
        <v>0.24566450878891238</v>
      </c>
    </row>
    <row r="482" spans="1:66" x14ac:dyDescent="0.25">
      <c r="A482" t="s">
        <v>342</v>
      </c>
      <c r="B482" t="s">
        <v>348</v>
      </c>
      <c r="C482" t="s">
        <v>346</v>
      </c>
      <c r="D482" t="s">
        <v>495</v>
      </c>
      <c r="E482">
        <f>VLOOKUP(A482,home!$A$2:$E$405,3,FALSE)</f>
        <v>1.1828254847645401</v>
      </c>
      <c r="F482">
        <f>VLOOKUP(B482,home!$B$2:$E$405,3,FALSE)</f>
        <v>1.39</v>
      </c>
      <c r="G482">
        <f>VLOOKUP(C482,away!$B$2:$E$405,4,FALSE)</f>
        <v>0.75</v>
      </c>
      <c r="H482">
        <f>VLOOKUP(A482,away!$A$2:$E$405,3,FALSE)</f>
        <v>0.86980609418282495</v>
      </c>
      <c r="I482">
        <f>VLOOKUP(C482,away!$B$2:$E$405,3,FALSE)</f>
        <v>0.4</v>
      </c>
      <c r="J482">
        <f>VLOOKUP(B482,home!$B$2:$E$405,4,FALSE)</f>
        <v>0.88</v>
      </c>
      <c r="K482" s="3">
        <f t="shared" si="616"/>
        <v>1.233095567867033</v>
      </c>
      <c r="L482" s="3">
        <f t="shared" si="617"/>
        <v>0.3061717451523544</v>
      </c>
      <c r="M482" s="5">
        <f t="shared" si="618"/>
        <v>0.21453823322606522</v>
      </c>
      <c r="N482" s="5">
        <f t="shared" si="619"/>
        <v>0.26454614452908481</v>
      </c>
      <c r="O482" s="5">
        <f t="shared" si="620"/>
        <v>6.5685545268727191E-2</v>
      </c>
      <c r="P482" s="5">
        <f t="shared" si="621"/>
        <v>8.0996554743796856E-2</v>
      </c>
      <c r="Q482" s="5">
        <f t="shared" si="622"/>
        <v>0.16310533915756306</v>
      </c>
      <c r="R482" s="5">
        <f t="shared" si="623"/>
        <v>1.0055529013105089E-2</v>
      </c>
      <c r="S482" s="5">
        <f t="shared" si="624"/>
        <v>7.6448400148937017E-3</v>
      </c>
      <c r="T482" s="5">
        <f t="shared" si="625"/>
        <v>4.9938246333537717E-2</v>
      </c>
      <c r="U482" s="5">
        <f t="shared" si="626"/>
        <v>1.2399428258618244E-2</v>
      </c>
      <c r="V482" s="5">
        <f t="shared" si="627"/>
        <v>3.2069171357931338E-4</v>
      </c>
      <c r="W482" s="5">
        <f t="shared" si="628"/>
        <v>6.7041490270213444E-2</v>
      </c>
      <c r="X482" s="5">
        <f t="shared" si="629"/>
        <v>2.0526210073645832E-2</v>
      </c>
      <c r="Y482" s="5">
        <f t="shared" si="630"/>
        <v>3.14227277980599E-3</v>
      </c>
      <c r="Z482" s="5">
        <f t="shared" si="631"/>
        <v>1.0262396221241727E-3</v>
      </c>
      <c r="AA482" s="5">
        <f t="shared" si="632"/>
        <v>1.2654515296108559E-3</v>
      </c>
      <c r="AB482" s="5">
        <f t="shared" si="633"/>
        <v>7.8021133625685217E-4</v>
      </c>
      <c r="AC482" s="5">
        <f t="shared" si="634"/>
        <v>7.5671022433325262E-6</v>
      </c>
      <c r="AD482" s="5">
        <f t="shared" si="635"/>
        <v>2.0667141128850257E-2</v>
      </c>
      <c r="AE482" s="5">
        <f t="shared" si="636"/>
        <v>6.3276946667300809E-3</v>
      </c>
      <c r="AF482" s="5">
        <f t="shared" si="637"/>
        <v>9.6868065945199711E-4</v>
      </c>
      <c r="AG482" s="5">
        <f t="shared" si="638"/>
        <v>9.8860882666583852E-5</v>
      </c>
      <c r="AH482" s="5">
        <f t="shared" si="639"/>
        <v>7.8551394012562635E-5</v>
      </c>
      <c r="AI482" s="5">
        <f t="shared" si="640"/>
        <v>9.6861375806667964E-5</v>
      </c>
      <c r="AJ482" s="5">
        <f t="shared" si="641"/>
        <v>5.9719666602352678E-5</v>
      </c>
      <c r="AK482" s="5">
        <f t="shared" si="642"/>
        <v>2.4546685400619329E-5</v>
      </c>
      <c r="AL482" s="5">
        <f t="shared" si="643"/>
        <v>1.142750551987907E-7</v>
      </c>
      <c r="AM482" s="5">
        <f t="shared" si="644"/>
        <v>5.096912025293541E-3</v>
      </c>
      <c r="AN482" s="5">
        <f t="shared" si="645"/>
        <v>1.5605304496721444E-3</v>
      </c>
      <c r="AO482" s="5">
        <f t="shared" si="646"/>
        <v>2.3889516556975434E-4</v>
      </c>
      <c r="AP482" s="5">
        <f t="shared" si="647"/>
        <v>2.4380983250317456E-5</v>
      </c>
      <c r="AQ482" s="5">
        <f t="shared" si="648"/>
        <v>1.8661920475700033E-6</v>
      </c>
      <c r="AR482" s="5">
        <f t="shared" si="649"/>
        <v>4.8100434777953002E-6</v>
      </c>
      <c r="AS482" s="5">
        <f t="shared" si="650"/>
        <v>5.9312432937171136E-6</v>
      </c>
      <c r="AT482" s="5">
        <f t="shared" si="651"/>
        <v>3.6568949087118188E-6</v>
      </c>
      <c r="AU482" s="5">
        <f t="shared" si="652"/>
        <v>1.5031003013626878E-6</v>
      </c>
      <c r="AV482" s="5">
        <f t="shared" si="653"/>
        <v>4.6336657991748309E-7</v>
      </c>
      <c r="AW482" s="5">
        <f t="shared" si="654"/>
        <v>1.1984247937064364E-9</v>
      </c>
      <c r="AX482" s="5">
        <f t="shared" si="655"/>
        <v>1.0474966046996076E-3</v>
      </c>
      <c r="AY482" s="5">
        <f t="shared" si="656"/>
        <v>3.2071386350204475E-4</v>
      </c>
      <c r="AZ482" s="5">
        <f t="shared" si="657"/>
        <v>4.9096761641487494E-5</v>
      </c>
      <c r="BA482" s="5">
        <f t="shared" si="658"/>
        <v>5.010680397701135E-6</v>
      </c>
      <c r="BB482" s="5">
        <f t="shared" si="659"/>
        <v>3.8353219044121221E-7</v>
      </c>
      <c r="BC482" s="5">
        <f t="shared" si="660"/>
        <v>2.3485344013898215E-8</v>
      </c>
      <c r="BD482" s="5">
        <f t="shared" si="661"/>
        <v>2.4544990097588124E-7</v>
      </c>
      <c r="BE482" s="5">
        <f t="shared" si="662"/>
        <v>3.0266318502676126E-7</v>
      </c>
      <c r="BF482" s="5">
        <f t="shared" si="663"/>
        <v>1.8660631600650959E-7</v>
      </c>
      <c r="BG482" s="5">
        <f t="shared" si="664"/>
        <v>7.6701140401207344E-8</v>
      </c>
      <c r="BH482" s="5">
        <f t="shared" si="665"/>
        <v>2.3644959069768954E-8</v>
      </c>
      <c r="BI482" s="5">
        <f t="shared" si="666"/>
        <v>5.8312988462658978E-9</v>
      </c>
      <c r="BJ482" s="8">
        <f t="shared" si="667"/>
        <v>0.60470739022515829</v>
      </c>
      <c r="BK482" s="8">
        <f t="shared" si="668"/>
        <v>0.3038287149391356</v>
      </c>
      <c r="BL482" s="8">
        <f t="shared" si="669"/>
        <v>9.0463050073502291E-2</v>
      </c>
      <c r="BM482" s="8">
        <f t="shared" si="670"/>
        <v>0.20077733625650102</v>
      </c>
      <c r="BN482" s="8">
        <f t="shared" si="671"/>
        <v>0.79892734593834225</v>
      </c>
    </row>
    <row r="483" spans="1:66" x14ac:dyDescent="0.25">
      <c r="A483" t="s">
        <v>40</v>
      </c>
      <c r="B483" t="s">
        <v>334</v>
      </c>
      <c r="C483" t="s">
        <v>232</v>
      </c>
      <c r="D483" t="s">
        <v>495</v>
      </c>
      <c r="E483">
        <f>VLOOKUP(A483,home!$A$2:$E$405,3,FALSE)</f>
        <v>1.4709480122324201</v>
      </c>
      <c r="F483">
        <f>VLOOKUP(B483,home!$B$2:$E$405,3,FALSE)</f>
        <v>0.85</v>
      </c>
      <c r="G483">
        <f>VLOOKUP(C483,away!$B$2:$E$405,4,FALSE)</f>
        <v>0.91</v>
      </c>
      <c r="H483">
        <f>VLOOKUP(A483,away!$A$2:$E$405,3,FALSE)</f>
        <v>1.15290519877676</v>
      </c>
      <c r="I483">
        <f>VLOOKUP(C483,away!$B$2:$E$405,3,FALSE)</f>
        <v>0.77</v>
      </c>
      <c r="J483">
        <f>VLOOKUP(B483,home!$B$2:$E$405,4,FALSE)</f>
        <v>1.25</v>
      </c>
      <c r="K483" s="3">
        <f t="shared" si="616"/>
        <v>1.137778287461777</v>
      </c>
      <c r="L483" s="3">
        <f t="shared" si="617"/>
        <v>1.1096712538226314</v>
      </c>
      <c r="M483" s="5">
        <f t="shared" si="618"/>
        <v>0.10566838402691325</v>
      </c>
      <c r="N483" s="5">
        <f t="shared" si="619"/>
        <v>0.12022719301699475</v>
      </c>
      <c r="O483" s="5">
        <f t="shared" si="620"/>
        <v>0.11725716819255615</v>
      </c>
      <c r="P483" s="5">
        <f t="shared" si="621"/>
        <v>0.13341266001874408</v>
      </c>
      <c r="Q483" s="5">
        <f t="shared" si="622"/>
        <v>6.8395944888606425E-2</v>
      </c>
      <c r="R483" s="5">
        <f t="shared" si="623"/>
        <v>6.5058454423962492E-2</v>
      </c>
      <c r="S483" s="5">
        <f t="shared" si="624"/>
        <v>4.2110367299512445E-2</v>
      </c>
      <c r="T483" s="5">
        <f t="shared" si="625"/>
        <v>7.5897013920923476E-2</v>
      </c>
      <c r="U483" s="5">
        <f t="shared" si="626"/>
        <v>7.4022096859406111E-2</v>
      </c>
      <c r="V483" s="5">
        <f t="shared" si="627"/>
        <v>5.9074288213917274E-3</v>
      </c>
      <c r="W483" s="5">
        <f t="shared" si="628"/>
        <v>2.5939807014896222E-2</v>
      </c>
      <c r="X483" s="5">
        <f t="shared" si="629"/>
        <v>2.878465817413698E-2</v>
      </c>
      <c r="Y483" s="5">
        <f t="shared" si="630"/>
        <v>1.5970753863475223E-2</v>
      </c>
      <c r="Z483" s="5">
        <f t="shared" si="631"/>
        <v>2.406449889746699E-2</v>
      </c>
      <c r="AA483" s="5">
        <f t="shared" si="632"/>
        <v>2.7380064344185811E-2</v>
      </c>
      <c r="AB483" s="5">
        <f t="shared" si="633"/>
        <v>1.5576221360060502E-2</v>
      </c>
      <c r="AC483" s="5">
        <f t="shared" si="634"/>
        <v>4.6615515617030065E-4</v>
      </c>
      <c r="AD483" s="5">
        <f t="shared" si="635"/>
        <v>7.3784373006244063E-3</v>
      </c>
      <c r="AE483" s="5">
        <f t="shared" si="636"/>
        <v>8.1876397706355571E-3</v>
      </c>
      <c r="AF483" s="5">
        <f t="shared" si="637"/>
        <v>4.5427942450646016E-3</v>
      </c>
      <c r="AG483" s="5">
        <f t="shared" si="638"/>
        <v>1.6803360619263566E-3</v>
      </c>
      <c r="AH483" s="5">
        <f t="shared" si="639"/>
        <v>6.675920666041381E-3</v>
      </c>
      <c r="AI483" s="5">
        <f t="shared" si="640"/>
        <v>7.5957175826392477E-3</v>
      </c>
      <c r="AJ483" s="5">
        <f t="shared" si="641"/>
        <v>4.3211212716092974E-3</v>
      </c>
      <c r="AK483" s="5">
        <f t="shared" si="642"/>
        <v>1.6388259867754268E-3</v>
      </c>
      <c r="AL483" s="5">
        <f t="shared" si="643"/>
        <v>2.3541951526501272E-5</v>
      </c>
      <c r="AM483" s="5">
        <f t="shared" si="644"/>
        <v>1.6790051512097055E-3</v>
      </c>
      <c r="AN483" s="5">
        <f t="shared" si="645"/>
        <v>1.8631437513175308E-3</v>
      </c>
      <c r="AO483" s="5">
        <f t="shared" si="646"/>
        <v>1.033738531288163E-3</v>
      </c>
      <c r="AP483" s="5">
        <f t="shared" si="647"/>
        <v>3.8236997737976699E-4</v>
      </c>
      <c r="AQ483" s="5">
        <f t="shared" si="648"/>
        <v>1.060762430557843E-4</v>
      </c>
      <c r="AR483" s="5">
        <f t="shared" si="649"/>
        <v>1.481615451181311E-3</v>
      </c>
      <c r="AS483" s="5">
        <f t="shared" si="650"/>
        <v>1.6857498907219802E-3</v>
      </c>
      <c r="AT483" s="5">
        <f t="shared" si="651"/>
        <v>9.5900481187726633E-4</v>
      </c>
      <c r="AU483" s="5">
        <f t="shared" si="652"/>
        <v>3.637116175084398E-4</v>
      </c>
      <c r="AV483" s="5">
        <f t="shared" si="653"/>
        <v>1.0345579532467642E-4</v>
      </c>
      <c r="AW483" s="5">
        <f t="shared" si="654"/>
        <v>8.2564230543455058E-7</v>
      </c>
      <c r="AX483" s="5">
        <f t="shared" si="655"/>
        <v>3.1838926759714689E-4</v>
      </c>
      <c r="AY483" s="5">
        <f t="shared" si="656"/>
        <v>3.5330741777819526E-4</v>
      </c>
      <c r="AZ483" s="5">
        <f t="shared" si="657"/>
        <v>1.9602754263538315E-4</v>
      </c>
      <c r="BA483" s="5">
        <f t="shared" si="658"/>
        <v>7.2508709673324966E-5</v>
      </c>
      <c r="BB483" s="5">
        <f t="shared" si="659"/>
        <v>2.0115207694064919E-5</v>
      </c>
      <c r="BC483" s="5">
        <f t="shared" si="660"/>
        <v>4.4642535485551321E-6</v>
      </c>
      <c r="BD483" s="5">
        <f t="shared" si="661"/>
        <v>2.7401767923255815E-4</v>
      </c>
      <c r="BE483" s="5">
        <f t="shared" si="662"/>
        <v>3.1177136581147055E-4</v>
      </c>
      <c r="BF483" s="5">
        <f t="shared" si="663"/>
        <v>1.7736334533629712E-4</v>
      </c>
      <c r="BG483" s="5">
        <f t="shared" si="664"/>
        <v>6.7266721105074608E-5</v>
      </c>
      <c r="BH483" s="5">
        <f t="shared" si="665"/>
        <v>1.9133653685525198E-5</v>
      </c>
      <c r="BI483" s="5">
        <f t="shared" si="666"/>
        <v>4.3539711446407123E-6</v>
      </c>
      <c r="BJ483" s="8">
        <f t="shared" si="667"/>
        <v>0.36303372431046177</v>
      </c>
      <c r="BK483" s="8">
        <f t="shared" si="668"/>
        <v>0.28794184469203649</v>
      </c>
      <c r="BL483" s="8">
        <f t="shared" si="669"/>
        <v>0.32497303499016561</v>
      </c>
      <c r="BM483" s="8">
        <f t="shared" si="670"/>
        <v>0.38964081654688087</v>
      </c>
      <c r="BN483" s="8">
        <f t="shared" si="671"/>
        <v>0.61001980456777716</v>
      </c>
    </row>
    <row r="484" spans="1:66" x14ac:dyDescent="0.25">
      <c r="A484" t="s">
        <v>13</v>
      </c>
      <c r="B484" t="s">
        <v>248</v>
      </c>
      <c r="C484" t="s">
        <v>25</v>
      </c>
      <c r="D484" t="s">
        <v>497</v>
      </c>
      <c r="E484">
        <f>VLOOKUP(A484,home!$A$2:$E$405,3,FALSE)</f>
        <v>1.6049382716049401</v>
      </c>
      <c r="F484">
        <f>VLOOKUP(B484,home!$B$2:$E$405,3,FALSE)</f>
        <v>2.4</v>
      </c>
      <c r="G484">
        <f>VLOOKUP(C484,away!$B$2:$E$405,4,FALSE)</f>
        <v>0.94</v>
      </c>
      <c r="H484">
        <f>VLOOKUP(A484,away!$A$2:$E$405,3,FALSE)</f>
        <v>1.38271604938272</v>
      </c>
      <c r="I484">
        <f>VLOOKUP(C484,away!$B$2:$E$405,3,FALSE)</f>
        <v>0.98</v>
      </c>
      <c r="J484">
        <f>VLOOKUP(B484,home!$B$2:$E$405,4,FALSE)</f>
        <v>1</v>
      </c>
      <c r="K484" s="3">
        <f t="shared" ref="K484" si="672">E484*F484*G484</f>
        <v>3.6207407407407444</v>
      </c>
      <c r="L484" s="3">
        <f t="shared" ref="L484" si="673">H484*I484*J484</f>
        <v>1.3550617283950654</v>
      </c>
      <c r="M484" s="5">
        <f t="shared" ref="M484:M485" si="674">_xlfn.POISSON.DIST(0,K484,FALSE) * _xlfn.POISSON.DIST(0,L484,FALSE)</f>
        <v>6.9029772900301529E-3</v>
      </c>
      <c r="N484" s="5">
        <f t="shared" ref="N484:N485" si="675">_xlfn.POISSON.DIST(1,K484,FALSE) * _xlfn.POISSON.DIST(0,L484,FALSE)</f>
        <v>2.4993891106420314E-2</v>
      </c>
      <c r="O484" s="5">
        <f t="shared" ref="O484:O485" si="676">_xlfn.POISSON.DIST(0,K484,FALSE) * _xlfn.POISSON.DIST(1,L484,FALSE)</f>
        <v>9.3539603377001436E-3</v>
      </c>
      <c r="P484" s="5">
        <f t="shared" ref="P484:P485" si="677">_xlfn.POISSON.DIST(1,K484,FALSE) * _xlfn.POISSON.DIST(1,L484,FALSE)</f>
        <v>3.3868265281983966E-2</v>
      </c>
      <c r="Q484" s="5">
        <f t="shared" ref="Q484:Q485" si="678">_xlfn.POISSON.DIST(2,K484,FALSE) * _xlfn.POISSON.DIST(0,L484,FALSE)</f>
        <v>4.5248199899326914E-2</v>
      </c>
      <c r="R484" s="5">
        <f t="shared" ref="R484:R485" si="679">_xlfn.POISSON.DIST(0,K484,FALSE) * _xlfn.POISSON.DIST(2,L484,FALSE)</f>
        <v>6.3375968312714259E-3</v>
      </c>
      <c r="S484" s="5">
        <f t="shared" ref="S484:S485" si="680">_xlfn.POISSON.DIST(2,K484,FALSE) * _xlfn.POISSON.DIST(2,L484,FALSE)</f>
        <v>4.1542197845106578E-2</v>
      </c>
      <c r="T484" s="5">
        <f t="shared" ref="T484:T485" si="681">_xlfn.POISSON.DIST(2,K484,FALSE) * _xlfn.POISSON.DIST(1,L484,FALSE)</f>
        <v>6.1314103962347356E-2</v>
      </c>
      <c r="U484" s="5">
        <f t="shared" ref="U484:U485" si="682">_xlfn.POISSON.DIST(1,K484,FALSE) * _xlfn.POISSON.DIST(2,L484,FALSE)</f>
        <v>2.2946795045373898E-2</v>
      </c>
      <c r="V484" s="5">
        <f t="shared" ref="V484:V485" si="683">_xlfn.POISSON.DIST(3,K484,FALSE) * _xlfn.POISSON.DIST(3,L484,FALSE)</f>
        <v>2.2646623943729037E-2</v>
      </c>
      <c r="W484" s="5">
        <f t="shared" ref="W484:W485" si="684">_xlfn.POISSON.DIST(3,K484,FALSE) * _xlfn.POISSON.DIST(0,L484,FALSE)</f>
        <v>5.4610666940224727E-2</v>
      </c>
      <c r="X484" s="5">
        <f t="shared" ref="X484:X485" si="685">_xlfn.POISSON.DIST(3,K484,FALSE) * _xlfn.POISSON.DIST(1,L484,FALSE)</f>
        <v>7.400082473282818E-2</v>
      </c>
      <c r="Y484" s="5">
        <f t="shared" ref="Y484:Y485" si="686">_xlfn.POISSON.DIST(3,K484,FALSE) * _xlfn.POISSON.DIST(2,L484,FALSE)</f>
        <v>5.0137842732563241E-2</v>
      </c>
      <c r="Z484" s="5">
        <f t="shared" ref="Z484:Z485" si="687">_xlfn.POISSON.DIST(0,K484,FALSE) * _xlfn.POISSON.DIST(3,L484,FALSE)</f>
        <v>2.8626116386845824E-3</v>
      </c>
      <c r="AA484" s="5">
        <f t="shared" ref="AA484:AA485" si="688">_xlfn.POISSON.DIST(1,K484,FALSE) * _xlfn.POISSON.DIST(3,L484,FALSE)</f>
        <v>1.0364774585103891E-2</v>
      </c>
      <c r="AB484" s="5">
        <f t="shared" ref="AB484:AB485" si="689">_xlfn.POISSON.DIST(2,K484,FALSE) * _xlfn.POISSON.DIST(3,L484,FALSE)</f>
        <v>1.8764080804439962E-2</v>
      </c>
      <c r="AC484" s="5">
        <f t="shared" ref="AC484:AC485" si="690">_xlfn.POISSON.DIST(4,K484,FALSE) * _xlfn.POISSON.DIST(4,L484,FALSE)</f>
        <v>6.944484199007438E-3</v>
      </c>
      <c r="AD484" s="5">
        <f t="shared" ref="AD484:AD485" si="691">_xlfn.POISSON.DIST(4,K484,FALSE) * _xlfn.POISSON.DIST(0,L484,FALSE)</f>
        <v>4.9432766667373833E-2</v>
      </c>
      <c r="AE484" s="5">
        <f t="shared" ref="AE484:AE485" si="692">_xlfn.POISSON.DIST(4,K484,FALSE) * _xlfn.POISSON.DIST(1,L484,FALSE)</f>
        <v>6.6984450239641558E-2</v>
      </c>
      <c r="AF484" s="5">
        <f t="shared" ref="AF484:AF485" si="693">_xlfn.POISSON.DIST(4,K484,FALSE) * _xlfn.POISSON.DIST(2,L484,FALSE)</f>
        <v>4.5384032458660989E-2</v>
      </c>
      <c r="AG484" s="5">
        <f t="shared" ref="AG484:AG485" si="694">_xlfn.POISSON.DIST(4,K484,FALSE) * _xlfn.POISSON.DIST(3,L484,FALSE)</f>
        <v>2.0499388488323635E-2</v>
      </c>
      <c r="AH484" s="5">
        <f t="shared" ref="AH484:AH485" si="695">_xlfn.POISSON.DIST(0,K484,FALSE) * _xlfn.POISSON.DIST(4,L484,FALSE)</f>
        <v>9.6975386870994074E-4</v>
      </c>
      <c r="AI484" s="5">
        <f t="shared" ref="AI484:AI485" si="696">_xlfn.POISSON.DIST(1,K484,FALSE) * _xlfn.POISSON.DIST(4,L484,FALSE)</f>
        <v>3.5112273409290337E-3</v>
      </c>
      <c r="AJ484" s="5">
        <f t="shared" ref="AJ484:AJ485" si="697">_xlfn.POISSON.DIST(2,K484,FALSE) * _xlfn.POISSON.DIST(4,L484,FALSE)</f>
        <v>6.3566219416522751E-3</v>
      </c>
      <c r="AK484" s="5">
        <f t="shared" ref="AK484:AK485" si="698">_xlfn.POISSON.DIST(3,K484,FALSE) * _xlfn.POISSON.DIST(4,L484,FALSE)</f>
        <v>7.6718933458756406E-3</v>
      </c>
      <c r="AL484" s="5">
        <f t="shared" ref="AL484:AL485" si="699">_xlfn.POISSON.DIST(5,K484,FALSE) * _xlfn.POISSON.DIST(5,L484,FALSE)</f>
        <v>1.3628764703498095E-3</v>
      </c>
      <c r="AM484" s="5">
        <f t="shared" ref="AM484:AM485" si="700">_xlfn.POISSON.DIST(5,K484,FALSE) * _xlfn.POISSON.DIST(0,L484,FALSE)</f>
        <v>3.5796646440018301E-2</v>
      </c>
      <c r="AN484" s="5">
        <f t="shared" ref="AN484:AN485" si="701">_xlfn.POISSON.DIST(5,K484,FALSE) * _xlfn.POISSON.DIST(1,L484,FALSE)</f>
        <v>4.850666559575826E-2</v>
      </c>
      <c r="AO484" s="5">
        <f t="shared" ref="AO484:AO485" si="702">_xlfn.POISSON.DIST(5,K484,FALSE) * _xlfn.POISSON.DIST(2,L484,FALSE)</f>
        <v>3.2864763060434836E-2</v>
      </c>
      <c r="AP484" s="5">
        <f t="shared" ref="AP484:AP485" si="703">_xlfn.POISSON.DIST(5,K484,FALSE) * _xlfn.POISSON.DIST(3,L484,FALSE)</f>
        <v>1.4844594211989042E-2</v>
      </c>
      <c r="AQ484" s="5">
        <f t="shared" ref="AQ484:AQ485" si="704">_xlfn.POISSON.DIST(5,K484,FALSE) * _xlfn.POISSON.DIST(4,L484,FALSE)</f>
        <v>5.0288353725553171E-3</v>
      </c>
      <c r="AR484" s="5">
        <f t="shared" ref="AR484:AR485" si="705">_xlfn.POISSON.DIST(0,K484,FALSE) * _xlfn.POISSON.DIST(5,L484,FALSE)</f>
        <v>2.6281527069037865E-4</v>
      </c>
      <c r="AS484" s="5">
        <f t="shared" ref="AS484:AS485" si="706">_xlfn.POISSON.DIST(1,K484,FALSE) * _xlfn.POISSON.DIST(5,L484,FALSE)</f>
        <v>9.5158595787746085E-4</v>
      </c>
      <c r="AT484" s="5">
        <f t="shared" ref="AT484:AT485" si="707">_xlfn.POISSON.DIST(2,K484,FALSE) * _xlfn.POISSON.DIST(5,L484,FALSE)</f>
        <v>1.722723023001865E-3</v>
      </c>
      <c r="AU484" s="5">
        <f t="shared" ref="AU484:AU485" si="708">_xlfn.POISSON.DIST(3,K484,FALSE) * _xlfn.POISSON.DIST(5,L484,FALSE)</f>
        <v>2.0791778114649683E-3</v>
      </c>
      <c r="AV484" s="5">
        <f t="shared" ref="AV484:AV485" si="709">_xlfn.POISSON.DIST(4,K484,FALSE) * _xlfn.POISSON.DIST(5,L484,FALSE)</f>
        <v>1.8820409523038473E-3</v>
      </c>
      <c r="AW484" s="5">
        <f t="shared" ref="AW484:AW485" si="710">_xlfn.POISSON.DIST(6,K484,FALSE) * _xlfn.POISSON.DIST(6,L484,FALSE)</f>
        <v>1.857421640331228E-4</v>
      </c>
      <c r="AX484" s="5">
        <f t="shared" ref="AX484:AX485" si="711">_xlfn.POISSON.DIST(6,K484,FALSE) * _xlfn.POISSON.DIST(0,L484,FALSE)</f>
        <v>2.1601729357877745E-2</v>
      </c>
      <c r="AY484" s="5">
        <f t="shared" ref="AY484:AY485" si="712">_xlfn.POISSON.DIST(6,K484,FALSE) * _xlfn.POISSON.DIST(1,L484,FALSE)</f>
        <v>2.9271676720008244E-2</v>
      </c>
      <c r="AZ484" s="5">
        <f t="shared" ref="AZ484:AZ485" si="713">_xlfn.POISSON.DIST(6,K484,FALSE) * _xlfn.POISSON.DIST(2,L484,FALSE)</f>
        <v>1.9832464424617991E-2</v>
      </c>
      <c r="BA484" s="5">
        <f t="shared" ref="BA484:BA485" si="714">_xlfn.POISSON.DIST(6,K484,FALSE) * _xlfn.POISSON.DIST(3,L484,FALSE)</f>
        <v>8.9580711738521668E-3</v>
      </c>
      <c r="BB484" s="5">
        <f t="shared" ref="BB484:BB485" si="715">_xlfn.POISSON.DIST(6,K484,FALSE) * _xlfn.POISSON.DIST(4,L484,FALSE)</f>
        <v>3.0346848519815341E-3</v>
      </c>
      <c r="BC484" s="5">
        <f t="shared" ref="BC484:BC485" si="716">_xlfn.POISSON.DIST(6,K484,FALSE) * _xlfn.POISSON.DIST(5,L484,FALSE)</f>
        <v>8.2243706013208386E-4</v>
      </c>
      <c r="BD484" s="5">
        <f t="shared" ref="BD484:BD485" si="717">_xlfn.POISSON.DIST(0,K484,FALSE) * _xlfn.POISSON.DIST(6,L484,FALSE)</f>
        <v>5.9355152491720182E-5</v>
      </c>
      <c r="BE484" s="5">
        <f t="shared" ref="BE484:BE485" si="718">_xlfn.POISSON.DIST(1,K484,FALSE) * _xlfn.POISSON.DIST(6,L484,FALSE)</f>
        <v>2.1490961879965076E-4</v>
      </c>
      <c r="BF484" s="5">
        <f t="shared" ref="BF484:BF485" si="719">_xlfn.POISSON.DIST(2,K484,FALSE) * _xlfn.POISSON.DIST(6,L484,FALSE)</f>
        <v>3.8906600618247942E-4</v>
      </c>
      <c r="BG484" s="5">
        <f t="shared" ref="BG484:BG485" si="720">_xlfn.POISSON.DIST(3,K484,FALSE) * _xlfn.POISSON.DIST(6,L484,FALSE)</f>
        <v>4.6956904647406448E-4</v>
      </c>
      <c r="BH484" s="5">
        <f t="shared" ref="BH484:BH485" si="721">_xlfn.POISSON.DIST(4,K484,FALSE) * _xlfn.POISSON.DIST(6,L484,FALSE)</f>
        <v>4.2504694428985724E-4</v>
      </c>
      <c r="BI484" s="5">
        <f t="shared" ref="BI484:BI485" si="722">_xlfn.POISSON.DIST(5,K484,FALSE) * _xlfn.POISSON.DIST(6,L484,FALSE)</f>
        <v>3.077969575835295E-4</v>
      </c>
      <c r="BJ484" s="8">
        <f t="shared" ref="BJ484:BJ485" si="723">SUM(N484,Q484,T484,W484,X484,Y484,AD484,AE484,AF484,AG484,AM484,AN484,AO484,AP484,AQ484,AX484,AY484,AZ484,BA484,BB484,BC484)</f>
        <v>0.71316873549693616</v>
      </c>
      <c r="BK484" s="8">
        <f t="shared" ref="BK484:BK485" si="724">SUM(M484,P484,S484,V484,AC484,AL484,AY484)</f>
        <v>0.14253910175021522</v>
      </c>
      <c r="BL484" s="8">
        <f t="shared" ref="BL484:BL485" si="725">SUM(O484,R484,U484,AA484,AB484,AH484,AI484,AJ484,AK484,AR484,AS484,AT484,AU484,AV484,BD484,BE484,BF484,BG484,BH484,BI484)</f>
        <v>9.5040790842216019E-2</v>
      </c>
      <c r="BM484" s="8">
        <f t="shared" ref="BM484:BM485" si="726">SUM(S484:BI484)</f>
        <v>0.79782041442534413</v>
      </c>
      <c r="BN484" s="8">
        <f t="shared" ref="BN484:BN485" si="727">SUM(M484:R484)</f>
        <v>0.12670489074673288</v>
      </c>
    </row>
    <row r="485" spans="1:66" s="15" customFormat="1" x14ac:dyDescent="0.25">
      <c r="A485" s="15" t="s">
        <v>24</v>
      </c>
      <c r="B485" s="15" t="s">
        <v>248</v>
      </c>
      <c r="C485" s="15" t="s">
        <v>25</v>
      </c>
      <c r="D485" s="15" t="s">
        <v>497</v>
      </c>
      <c r="E485" s="15">
        <f>VLOOKUP(A485,home!$A$2:$E$405,3,FALSE)</f>
        <v>1.59861591695502</v>
      </c>
      <c r="F485" s="15">
        <f>VLOOKUP(B485,home!$B$2:$E$405,3,FALSE)</f>
        <v>2.4</v>
      </c>
      <c r="G485" s="15">
        <f>VLOOKUP(C485,away!$B$2:$E$405,4,FALSE)</f>
        <v>0.94</v>
      </c>
      <c r="H485" s="15">
        <f>VLOOKUP(A485,away!$A$2:$E$405,3,FALSE)</f>
        <v>1.4152249134948101</v>
      </c>
      <c r="I485" s="15">
        <f>VLOOKUP(C485,away!$B$2:$E$405,3,FALSE)</f>
        <v>0.98</v>
      </c>
      <c r="J485" s="15">
        <f>VLOOKUP(B485,home!$B$2:$E$405,4,FALSE)</f>
        <v>1</v>
      </c>
      <c r="K485" s="17">
        <f t="shared" ref="K485" si="728">E485*F485*G485</f>
        <v>3.6064775086505247</v>
      </c>
      <c r="L485" s="17">
        <f t="shared" ref="L485" si="729">H485*I485*J485</f>
        <v>1.3869204152249139</v>
      </c>
      <c r="M485" s="18">
        <f t="shared" si="674"/>
        <v>6.7825786066173718E-3</v>
      </c>
      <c r="N485" s="18">
        <f t="shared" si="675"/>
        <v>2.4461217195419771E-2</v>
      </c>
      <c r="O485" s="18">
        <f t="shared" si="676"/>
        <v>9.4068967373853833E-3</v>
      </c>
      <c r="P485" s="18">
        <f t="shared" si="677"/>
        <v>3.3925761509578385E-2</v>
      </c>
      <c r="Q485" s="18">
        <f t="shared" si="678"/>
        <v>4.4109414824748436E-2</v>
      </c>
      <c r="R485" s="18">
        <f t="shared" si="679"/>
        <v>6.523308564496213E-3</v>
      </c>
      <c r="S485" s="18">
        <f t="shared" si="680"/>
        <v>4.2423293586375393E-2</v>
      </c>
      <c r="T485" s="18">
        <f t="shared" si="681"/>
        <v>6.1176247924068068E-2</v>
      </c>
      <c r="U485" s="18">
        <f t="shared" si="682"/>
        <v>2.3526165619842936E-2</v>
      </c>
      <c r="V485" s="18">
        <f t="shared" si="683"/>
        <v>2.3577439662156609E-2</v>
      </c>
      <c r="W485" s="18">
        <f t="shared" si="684"/>
        <v>5.3026537495063752E-2</v>
      </c>
      <c r="X485" s="18">
        <f t="shared" si="685"/>
        <v>7.3543587400593274E-2</v>
      </c>
      <c r="Y485" s="18">
        <f t="shared" si="686"/>
        <v>5.0999551387380306E-2</v>
      </c>
      <c r="Z485" s="18">
        <f t="shared" si="687"/>
        <v>3.0157699409704415E-3</v>
      </c>
      <c r="AA485" s="18">
        <f t="shared" si="688"/>
        <v>1.087630646337422E-2</v>
      </c>
      <c r="AB485" s="18">
        <f t="shared" si="689"/>
        <v>1.9612577318674728E-2</v>
      </c>
      <c r="AC485" s="18">
        <f t="shared" si="690"/>
        <v>7.3707457128141573E-3</v>
      </c>
      <c r="AD485" s="18">
        <f t="shared" si="691"/>
        <v>4.7809753709390293E-2</v>
      </c>
      <c r="AE485" s="18">
        <f t="shared" si="692"/>
        <v>6.6308323466428454E-2</v>
      </c>
      <c r="AF485" s="18">
        <f t="shared" si="693"/>
        <v>4.5982183757463435E-2</v>
      </c>
      <c r="AG485" s="18">
        <f t="shared" si="694"/>
        <v>2.125787646328316E-2</v>
      </c>
      <c r="AH485" s="18">
        <f t="shared" si="695"/>
        <v>1.0456582246883856E-3</v>
      </c>
      <c r="AI485" s="18">
        <f t="shared" si="696"/>
        <v>3.7711428690740999E-3</v>
      </c>
      <c r="AJ485" s="18">
        <f t="shared" si="697"/>
        <v>6.800270969611776E-3</v>
      </c>
      <c r="AK485" s="18">
        <f t="shared" si="698"/>
        <v>8.1750081015446556E-3</v>
      </c>
      <c r="AL485" s="18">
        <f t="shared" si="699"/>
        <v>1.4747085184193083E-3</v>
      </c>
      <c r="AM485" s="18">
        <f t="shared" si="700"/>
        <v>3.448496028940741E-2</v>
      </c>
      <c r="AN485" s="18">
        <f t="shared" si="701"/>
        <v>4.7827895443599583E-2</v>
      </c>
      <c r="AO485" s="18">
        <f t="shared" si="702"/>
        <v>3.3166742303985461E-2</v>
      </c>
      <c r="AP485" s="18">
        <f t="shared" si="703"/>
        <v>1.5333210669300412E-2</v>
      </c>
      <c r="AQ485" s="18">
        <f t="shared" si="704"/>
        <v>5.3164857270493054E-3</v>
      </c>
      <c r="AR485" s="18">
        <f t="shared" si="705"/>
        <v>2.90048947833632E-4</v>
      </c>
      <c r="AS485" s="18">
        <f t="shared" si="706"/>
        <v>1.0460550067697433E-3</v>
      </c>
      <c r="AT485" s="18">
        <f t="shared" si="707"/>
        <v>1.8862869273631759E-3</v>
      </c>
      <c r="AU485" s="18">
        <f t="shared" si="708"/>
        <v>2.2676171261322665E-3</v>
      </c>
      <c r="AV485" s="18">
        <f t="shared" si="709"/>
        <v>2.0445275409066901E-3</v>
      </c>
      <c r="AW485" s="18">
        <f t="shared" si="710"/>
        <v>2.0489834812982479E-4</v>
      </c>
      <c r="AX485" s="18">
        <f t="shared" si="711"/>
        <v>2.0728205611742389E-2</v>
      </c>
      <c r="AY485" s="18">
        <f t="shared" si="712"/>
        <v>2.8748371533905141E-2</v>
      </c>
      <c r="AZ485" s="18">
        <f t="shared" si="713"/>
        <v>1.9935851692421912E-2</v>
      </c>
      <c r="BA485" s="18">
        <f t="shared" si="714"/>
        <v>9.2164799023720326E-3</v>
      </c>
      <c r="BB485" s="18">
        <f t="shared" si="715"/>
        <v>3.1956310332774763E-3</v>
      </c>
      <c r="BC485" s="18">
        <f t="shared" si="716"/>
        <v>8.8641718391576241E-4</v>
      </c>
      <c r="BD485" s="18">
        <f t="shared" si="717"/>
        <v>6.7045801194161748E-5</v>
      </c>
      <c r="BE485" s="18">
        <f t="shared" si="718"/>
        <v>2.4179917405619888E-4</v>
      </c>
      <c r="BF485" s="18">
        <f t="shared" si="719"/>
        <v>4.3602164142197736E-4</v>
      </c>
      <c r="BG485" s="18">
        <f t="shared" si="720"/>
        <v>5.241674143577485E-4</v>
      </c>
      <c r="BH485" s="18">
        <f t="shared" si="721"/>
        <v>4.7259949766218005E-4</v>
      </c>
      <c r="BI485" s="18">
        <f t="shared" si="722"/>
        <v>3.408838917836376E-4</v>
      </c>
      <c r="BJ485" s="19">
        <f t="shared" si="723"/>
        <v>0.70751494501481593</v>
      </c>
      <c r="BK485" s="19">
        <f t="shared" si="724"/>
        <v>0.14430289912986638</v>
      </c>
      <c r="BL485" s="19">
        <f t="shared" si="725"/>
        <v>9.935438783817381E-2</v>
      </c>
      <c r="BM485" s="19">
        <f t="shared" si="726"/>
        <v>0.80043535129980581</v>
      </c>
      <c r="BN485" s="19">
        <f t="shared" si="727"/>
        <v>0.12520917743824556</v>
      </c>
    </row>
    <row r="486" spans="1:66" x14ac:dyDescent="0.25">
      <c r="A486" t="s">
        <v>80</v>
      </c>
      <c r="B486" t="s">
        <v>89</v>
      </c>
      <c r="C486" t="s">
        <v>84</v>
      </c>
      <c r="D486" t="s">
        <v>496</v>
      </c>
      <c r="E486">
        <f>VLOOKUP(A486,home!$A$2:$E$405,3,FALSE)</f>
        <v>1.2299578059071701</v>
      </c>
      <c r="F486">
        <f>VLOOKUP(B486,home!$B$2:$E$405,3,FALSE)</f>
        <v>1.3</v>
      </c>
      <c r="G486">
        <f>VLOOKUP(C486,away!$B$2:$E$405,4,FALSE)</f>
        <v>0.85</v>
      </c>
      <c r="H486">
        <f>VLOOKUP(A486,away!$A$2:$E$405,3,FALSE)</f>
        <v>1.0168776371307999</v>
      </c>
      <c r="I486">
        <f>VLOOKUP(C486,away!$B$2:$E$405,3,FALSE)</f>
        <v>0.73</v>
      </c>
      <c r="J486">
        <f>VLOOKUP(B486,home!$B$2:$E$405,4,FALSE)</f>
        <v>1.08</v>
      </c>
      <c r="K486" s="3">
        <f t="shared" ref="K486:K537" si="730">E486*F486*G486</f>
        <v>1.3591033755274229</v>
      </c>
      <c r="L486" s="3">
        <f t="shared" ref="L486:L537" si="731">H486*I486*J486</f>
        <v>0.8017063291139227</v>
      </c>
      <c r="M486" s="5">
        <f t="shared" ref="M486:M537" si="732">_xlfn.POISSON.DIST(0,K486,FALSE) * _xlfn.POISSON.DIST(0,L486,FALSE)</f>
        <v>0.1152317795469133</v>
      </c>
      <c r="N486" s="5">
        <f t="shared" ref="N486:N537" si="733">_xlfn.POISSON.DIST(1,K486,FALSE) * _xlfn.POISSON.DIST(0,L486,FALSE)</f>
        <v>0.15661190055024174</v>
      </c>
      <c r="O486" s="5">
        <f t="shared" ref="O486:O537" si="734">_xlfn.POISSON.DIST(0,K486,FALSE) * _xlfn.POISSON.DIST(1,L486,FALSE)</f>
        <v>9.2382046977820667E-2</v>
      </c>
      <c r="P486" s="5">
        <f t="shared" ref="P486:P537" si="735">_xlfn.POISSON.DIST(1,K486,FALSE) * _xlfn.POISSON.DIST(1,L486,FALSE)</f>
        <v>0.12555675188568902</v>
      </c>
      <c r="Q486" s="5">
        <f t="shared" ref="Q486:Q537" si="736">_xlfn.POISSON.DIST(2,K486,FALSE) * _xlfn.POISSON.DIST(0,L486,FALSE)</f>
        <v>0.10642588134279932</v>
      </c>
      <c r="R486" s="5">
        <f t="shared" ref="R486:R537" si="737">_xlfn.POISSON.DIST(0,K486,FALSE) * _xlfn.POISSON.DIST(2,L486,FALSE)</f>
        <v>3.7031635879309271E-2</v>
      </c>
      <c r="S486" s="5">
        <f t="shared" ref="S486:S537" si="738">_xlfn.POISSON.DIST(2,K486,FALSE) * _xlfn.POISSON.DIST(2,L486,FALSE)</f>
        <v>3.420171502616258E-2</v>
      </c>
      <c r="T486" s="5">
        <f t="shared" ref="T486:T537" si="739">_xlfn.POISSON.DIST(2,K486,FALSE) * _xlfn.POISSON.DIST(1,L486,FALSE)</f>
        <v>8.5322302654049553E-2</v>
      </c>
      <c r="U486" s="5">
        <f t="shared" ref="U486:U537" si="740">_xlfn.POISSON.DIST(1,K486,FALSE) * _xlfn.POISSON.DIST(2,L486,FALSE)</f>
        <v>5.0329821324871661E-2</v>
      </c>
      <c r="V486" s="5">
        <f t="shared" ref="V486:V537" si="741">_xlfn.POISSON.DIST(3,K486,FALSE) * _xlfn.POISSON.DIST(3,L486,FALSE)</f>
        <v>4.1406943895452176E-3</v>
      </c>
      <c r="W486" s="5">
        <f t="shared" ref="W486:W537" si="742">_xlfn.POISSON.DIST(3,K486,FALSE) * _xlfn.POISSON.DIST(0,L486,FALSE)</f>
        <v>4.8214591525493178E-2</v>
      </c>
      <c r="X486" s="5">
        <f t="shared" ref="X486:X537" si="743">_xlfn.POISSON.DIST(3,K486,FALSE) * _xlfn.POISSON.DIST(1,L486,FALSE)</f>
        <v>3.8653943181630381E-2</v>
      </c>
      <c r="Y486" s="5">
        <f t="shared" ref="Y486:Y537" si="744">_xlfn.POISSON.DIST(3,K486,FALSE) * _xlfn.POISSON.DIST(2,L486,FALSE)</f>
        <v>1.5494555446961515E-2</v>
      </c>
      <c r="Z486" s="5">
        <f t="shared" ref="Z486:Z537" si="745">_xlfn.POISSON.DIST(0,K486,FALSE) * _xlfn.POISSON.DIST(3,L486,FALSE)</f>
        <v>9.8961656206281584E-3</v>
      </c>
      <c r="AA486" s="5">
        <f t="shared" ref="AA486:AA537" si="746">_xlfn.POISSON.DIST(1,K486,FALSE) * _xlfn.POISSON.DIST(3,L486,FALSE)</f>
        <v>1.3449912099774164E-2</v>
      </c>
      <c r="AB486" s="5">
        <f t="shared" ref="AB486:AB537" si="747">_xlfn.POISSON.DIST(2,K486,FALSE) * _xlfn.POISSON.DIST(3,L486,FALSE)</f>
        <v>9.1399104676750994E-3</v>
      </c>
      <c r="AC486" s="5">
        <f t="shared" ref="AC486:AC537" si="748">_xlfn.POISSON.DIST(4,K486,FALSE) * _xlfn.POISSON.DIST(4,L486,FALSE)</f>
        <v>2.819817480835086E-4</v>
      </c>
      <c r="AD486" s="5">
        <f t="shared" ref="AD486:AD537" si="749">_xlfn.POISSON.DIST(4,K486,FALSE) * _xlfn.POISSON.DIST(0,L486,FALSE)</f>
        <v>1.6382153522993423E-2</v>
      </c>
      <c r="AE486" s="5">
        <f t="shared" ref="AE486:AE537" si="750">_xlfn.POISSON.DIST(4,K486,FALSE) * _xlfn.POISSON.DIST(1,L486,FALSE)</f>
        <v>1.3133676163899774E-2</v>
      </c>
      <c r="AF486" s="5">
        <f t="shared" ref="AF486:AF537" si="751">_xlfn.POISSON.DIST(4,K486,FALSE) * _xlfn.POISSON.DIST(2,L486,FALSE)</f>
        <v>5.2646756525655562E-3</v>
      </c>
      <c r="AG486" s="5">
        <f t="shared" ref="AG486:AG537" si="752">_xlfn.POISSON.DIST(4,K486,FALSE) * _xlfn.POISSON.DIST(3,L486,FALSE)</f>
        <v>1.4069079304645927E-3</v>
      </c>
      <c r="AH486" s="5">
        <f t="shared" ref="AH486:AH537" si="753">_xlfn.POISSON.DIST(0,K486,FALSE) * _xlfn.POISSON.DIST(4,L486,FALSE)</f>
        <v>1.9834546530043008E-3</v>
      </c>
      <c r="AI486" s="5">
        <f t="shared" ref="AI486:AI537" si="754">_xlfn.POISSON.DIST(1,K486,FALSE) * _xlfn.POISSON.DIST(4,L486,FALSE)</f>
        <v>2.6957199141037186E-3</v>
      </c>
      <c r="AJ486" s="5">
        <f t="shared" ref="AJ486:AJ537" si="755">_xlfn.POISSON.DIST(2,K486,FALSE) * _xlfn.POISSON.DIST(4,L486,FALSE)</f>
        <v>1.8318810173674296E-3</v>
      </c>
      <c r="AK486" s="5">
        <f t="shared" ref="AK486:AK537" si="756">_xlfn.POISSON.DIST(3,K486,FALSE) * _xlfn.POISSON.DIST(4,L486,FALSE)</f>
        <v>8.2990522475622777E-4</v>
      </c>
      <c r="AL486" s="5">
        <f t="shared" ref="AL486:AL537" si="757">_xlfn.POISSON.DIST(5,K486,FALSE) * _xlfn.POISSON.DIST(5,L486,FALSE)</f>
        <v>1.2289912563920757E-5</v>
      </c>
      <c r="AM486" s="5">
        <f t="shared" ref="AM486:AM537" si="758">_xlfn.POISSON.DIST(5,K486,FALSE) * _xlfn.POISSON.DIST(0,L486,FALSE)</f>
        <v>4.4530080303017599E-3</v>
      </c>
      <c r="AN486" s="5">
        <f t="shared" ref="AN486:AN537" si="759">_xlfn.POISSON.DIST(5,K486,FALSE) * _xlfn.POISSON.DIST(1,L486,FALSE)</f>
        <v>3.5700047214880432E-3</v>
      </c>
      <c r="AO486" s="5">
        <f t="shared" ref="AO486:AO537" si="760">_xlfn.POISSON.DIST(5,K486,FALSE) * _xlfn.POISSON.DIST(2,L486,FALSE)</f>
        <v>1.4310476900917754E-3</v>
      </c>
      <c r="AP486" s="5">
        <f t="shared" ref="AP486:AP537" si="761">_xlfn.POISSON.DIST(5,K486,FALSE) * _xlfn.POISSON.DIST(3,L486,FALSE)</f>
        <v>3.8242666347014531E-4</v>
      </c>
      <c r="AQ486" s="5">
        <f t="shared" ref="AQ486:AQ537" si="762">_xlfn.POISSON.DIST(5,K486,FALSE) * _xlfn.POISSON.DIST(4,L486,FALSE)</f>
        <v>7.6648469131483906E-5</v>
      </c>
      <c r="AR486" s="5">
        <f t="shared" ref="AR486:AR537" si="763">_xlfn.POISSON.DIST(0,K486,FALSE) * _xlfn.POISSON.DIST(5,L486,FALSE)</f>
        <v>3.1802962976480151E-4</v>
      </c>
      <c r="AS486" s="5">
        <f t="shared" ref="AS486:AS537" si="764">_xlfn.POISSON.DIST(1,K486,FALSE) * _xlfn.POISSON.DIST(5,L486,FALSE)</f>
        <v>4.3223514333107829E-4</v>
      </c>
      <c r="AT486" s="5">
        <f t="shared" ref="AT486:AT537" si="765">_xlfn.POISSON.DIST(2,K486,FALSE) * _xlfn.POISSON.DIST(5,L486,FALSE)</f>
        <v>2.9372612116142401E-4</v>
      </c>
      <c r="AU486" s="5">
        <f t="shared" ref="AU486:AU537" si="766">_xlfn.POISSON.DIST(3,K486,FALSE) * _xlfn.POISSON.DIST(5,L486,FALSE)</f>
        <v>1.3306805425035607E-4</v>
      </c>
      <c r="AV486" s="5">
        <f t="shared" ref="AV486:AV537" si="767">_xlfn.POISSON.DIST(4,K486,FALSE) * _xlfn.POISSON.DIST(5,L486,FALSE)</f>
        <v>4.5213310426631322E-5</v>
      </c>
      <c r="AW486" s="5">
        <f t="shared" ref="AW486:AW537" si="768">_xlfn.POISSON.DIST(6,K486,FALSE) * _xlfn.POISSON.DIST(6,L486,FALSE)</f>
        <v>3.7197529394725293E-7</v>
      </c>
      <c r="AX486" s="5">
        <f t="shared" ref="AX486:AX537" si="769">_xlfn.POISSON.DIST(6,K486,FALSE) * _xlfn.POISSON.DIST(0,L486,FALSE)</f>
        <v>1.0086830408723086E-3</v>
      </c>
      <c r="AY486" s="5">
        <f t="shared" ref="AY486:AY537" si="770">_xlfn.POISSON.DIST(6,K486,FALSE) * _xlfn.POISSON.DIST(1,L486,FALSE)</f>
        <v>8.0866757793720742E-4</v>
      </c>
      <c r="AZ486" s="5">
        <f t="shared" ref="AZ486:AZ537" si="771">_xlfn.POISSON.DIST(6,K486,FALSE) * _xlfn.POISSON.DIST(2,L486,FALSE)</f>
        <v>3.2415695769074271E-4</v>
      </c>
      <c r="BA486" s="5">
        <f t="shared" ref="BA486:BA537" si="772">_xlfn.POISSON.DIST(6,K486,FALSE) * _xlfn.POISSON.DIST(3,L486,FALSE)</f>
        <v>8.6626228202327512E-5</v>
      </c>
      <c r="BB486" s="5">
        <f t="shared" ref="BB486:BB537" si="773">_xlfn.POISSON.DIST(6,K486,FALSE) * _xlfn.POISSON.DIST(4,L486,FALSE)</f>
        <v>1.7362198854268234E-5</v>
      </c>
      <c r="BC486" s="5">
        <f t="shared" ref="BC486:BC537" si="774">_xlfn.POISSON.DIST(6,K486,FALSE) * _xlfn.POISSON.DIST(5,L486,FALSE)</f>
        <v>2.7838769417602682E-6</v>
      </c>
      <c r="BD486" s="5">
        <f t="shared" ref="BD486:BD537" si="775">_xlfn.POISSON.DIST(0,K486,FALSE) * _xlfn.POISSON.DIST(6,L486,FALSE)</f>
        <v>4.2494394504699812E-5</v>
      </c>
      <c r="BE486" s="5">
        <f t="shared" ref="BE486:BE537" si="776">_xlfn.POISSON.DIST(1,K486,FALSE) * _xlfn.POISSON.DIST(6,L486,FALSE)</f>
        <v>5.7754275012331487E-5</v>
      </c>
      <c r="BF486" s="5">
        <f t="shared" ref="BF486:BF537" si="777">_xlfn.POISSON.DIST(2,K486,FALSE) * _xlfn.POISSON.DIST(6,L486,FALSE)</f>
        <v>3.9247015060199411E-5</v>
      </c>
      <c r="BG486" s="5">
        <f t="shared" ref="BG486:BG537" si="778">_xlfn.POISSON.DIST(3,K486,FALSE) * _xlfn.POISSON.DIST(6,L486,FALSE)</f>
        <v>1.7780250215897541E-5</v>
      </c>
      <c r="BH486" s="5">
        <f t="shared" ref="BH486:BH537" si="779">_xlfn.POISSON.DIST(4,K486,FALSE) * _xlfn.POISSON.DIST(6,L486,FALSE)</f>
        <v>6.0412995215371387E-6</v>
      </c>
      <c r="BI486" s="5">
        <f t="shared" ref="BI486:BI537" si="780">_xlfn.POISSON.DIST(5,K486,FALSE) * _xlfn.POISSON.DIST(6,L486,FALSE)</f>
        <v>1.6421501144586641E-6</v>
      </c>
      <c r="BJ486" s="8">
        <f t="shared" ref="BJ486:BJ537" si="781">SUM(N486,Q486,T486,W486,X486,Y486,AD486,AE486,AF486,AG486,AM486,AN486,AO486,AP486,AQ486,AX486,AY486,AZ486,BA486,BB486,BC486)</f>
        <v>0.49907200342608082</v>
      </c>
      <c r="BK486" s="8">
        <f t="shared" ref="BK486:BK537" si="782">SUM(M486,P486,S486,V486,AC486,AL486,AY486)</f>
        <v>0.28023388008689476</v>
      </c>
      <c r="BL486" s="8">
        <f t="shared" ref="BL486:BL537" si="783">SUM(O486,R486,U486,AA486,AB486,AH486,AI486,AJ486,AK486,AR486,AS486,AT486,AU486,AV486,BD486,BE486,BF486,BG486,BH486,BI486)</f>
        <v>0.21106151920204599</v>
      </c>
      <c r="BM486" s="8">
        <f t="shared" ref="BM486:BM537" si="784">SUM(S486:BI486)</f>
        <v>0.366215276550233</v>
      </c>
      <c r="BN486" s="8">
        <f t="shared" ref="BN486:BN537" si="785">SUM(M486:R486)</f>
        <v>0.63323999618277327</v>
      </c>
    </row>
    <row r="487" spans="1:66" x14ac:dyDescent="0.25">
      <c r="A487" t="s">
        <v>80</v>
      </c>
      <c r="B487" t="s">
        <v>91</v>
      </c>
      <c r="C487" t="s">
        <v>359</v>
      </c>
      <c r="D487" t="s">
        <v>496</v>
      </c>
      <c r="E487">
        <f>VLOOKUP(A487,home!$A$2:$E$405,3,FALSE)</f>
        <v>1.2299578059071701</v>
      </c>
      <c r="F487">
        <f>VLOOKUP(B487,home!$B$2:$E$405,3,FALSE)</f>
        <v>0.65</v>
      </c>
      <c r="G487">
        <f>VLOOKUP(C487,away!$B$2:$E$405,4,FALSE)</f>
        <v>0.85</v>
      </c>
      <c r="H487">
        <f>VLOOKUP(A487,away!$A$2:$E$405,3,FALSE)</f>
        <v>1.0168776371307999</v>
      </c>
      <c r="I487">
        <f>VLOOKUP(C487,away!$B$2:$E$405,3,FALSE)</f>
        <v>1.26</v>
      </c>
      <c r="J487">
        <f>VLOOKUP(B487,home!$B$2:$E$405,4,FALSE)</f>
        <v>0.98</v>
      </c>
      <c r="K487" s="3">
        <f t="shared" si="730"/>
        <v>0.67955168776371144</v>
      </c>
      <c r="L487" s="3">
        <f t="shared" si="731"/>
        <v>1.2556405063291118</v>
      </c>
      <c r="M487" s="5">
        <f t="shared" si="732"/>
        <v>0.14439651399945583</v>
      </c>
      <c r="N487" s="5">
        <f t="shared" si="733"/>
        <v>9.8124894795526607E-2</v>
      </c>
      <c r="O487" s="5">
        <f t="shared" si="734"/>
        <v>0.18131011195043539</v>
      </c>
      <c r="P487" s="5">
        <f t="shared" si="735"/>
        <v>0.12320959258454585</v>
      </c>
      <c r="Q487" s="5">
        <f t="shared" si="736"/>
        <v>3.3340468934968365E-2</v>
      </c>
      <c r="R487" s="5">
        <f t="shared" si="737"/>
        <v>0.11383016038601633</v>
      </c>
      <c r="S487" s="5">
        <f t="shared" si="738"/>
        <v>2.628284313170293E-2</v>
      </c>
      <c r="T487" s="5">
        <f t="shared" si="739"/>
        <v>4.1863643294753693E-2</v>
      </c>
      <c r="U487" s="5">
        <f t="shared" si="740"/>
        <v>7.7353477608731375E-2</v>
      </c>
      <c r="V487" s="5">
        <f t="shared" si="741"/>
        <v>2.4918256177052798E-3</v>
      </c>
      <c r="W487" s="5">
        <f t="shared" si="742"/>
        <v>7.5521906451971148E-3</v>
      </c>
      <c r="X487" s="5">
        <f t="shared" si="743"/>
        <v>9.4828364856292847E-3</v>
      </c>
      <c r="Y487" s="5">
        <f t="shared" si="744"/>
        <v>5.9535168031258669E-3</v>
      </c>
      <c r="Z487" s="5">
        <f t="shared" si="745"/>
        <v>4.7643253407540526E-2</v>
      </c>
      <c r="AA487" s="5">
        <f t="shared" si="746"/>
        <v>3.2376053263648362E-2</v>
      </c>
      <c r="AB487" s="5">
        <f t="shared" si="747"/>
        <v>1.1000600819220031E-2</v>
      </c>
      <c r="AC487" s="5">
        <f t="shared" si="748"/>
        <v>1.3288791166314048E-4</v>
      </c>
      <c r="AD487" s="5">
        <f t="shared" si="749"/>
        <v>1.2830259748142527E-3</v>
      </c>
      <c r="AE487" s="5">
        <f t="shared" si="750"/>
        <v>1.6110193846491704E-3</v>
      </c>
      <c r="AF487" s="5">
        <f t="shared" si="751"/>
        <v>1.0114305979234493E-3</v>
      </c>
      <c r="AG487" s="5">
        <f t="shared" si="752"/>
        <v>4.2333107603111884E-4</v>
      </c>
      <c r="AH487" s="5">
        <f t="shared" si="753"/>
        <v>1.4955699707952597E-2</v>
      </c>
      <c r="AI487" s="5">
        <f t="shared" si="754"/>
        <v>1.0163170978226435E-2</v>
      </c>
      <c r="AJ487" s="5">
        <f t="shared" si="755"/>
        <v>3.4531999956424718E-3</v>
      </c>
      <c r="AK487" s="5">
        <f t="shared" si="756"/>
        <v>7.822092950748276E-4</v>
      </c>
      <c r="AL487" s="5">
        <f t="shared" si="757"/>
        <v>4.5355846902199782E-6</v>
      </c>
      <c r="AM487" s="5">
        <f t="shared" si="758"/>
        <v>1.7437649332594133E-4</v>
      </c>
      <c r="AN487" s="5">
        <f t="shared" si="759"/>
        <v>2.1895418837167993E-4</v>
      </c>
      <c r="AO487" s="5">
        <f t="shared" si="760"/>
        <v>1.3746387397494799E-4</v>
      </c>
      <c r="AP487" s="5">
        <f t="shared" si="761"/>
        <v>5.7535069439954977E-5</v>
      </c>
      <c r="AQ487" s="5">
        <f t="shared" si="762"/>
        <v>1.8060840930816426E-5</v>
      </c>
      <c r="AR487" s="5">
        <f t="shared" si="763"/>
        <v>3.755796470759951E-3</v>
      </c>
      <c r="AS487" s="5">
        <f t="shared" si="764"/>
        <v>2.5522578306019159E-3</v>
      </c>
      <c r="AT487" s="5">
        <f t="shared" si="765"/>
        <v>8.6719555819684028E-4</v>
      </c>
      <c r="AU487" s="5">
        <f t="shared" si="766"/>
        <v>1.964347350646189E-4</v>
      </c>
      <c r="AV487" s="5">
        <f t="shared" si="767"/>
        <v>3.337188893714481E-5</v>
      </c>
      <c r="AW487" s="5">
        <f t="shared" si="768"/>
        <v>1.0750250710823414E-7</v>
      </c>
      <c r="AX487" s="5">
        <f t="shared" si="769"/>
        <v>1.9749640057660166E-5</v>
      </c>
      <c r="AY487" s="5">
        <f t="shared" si="770"/>
        <v>2.4798448041818116E-5</v>
      </c>
      <c r="AZ487" s="5">
        <f t="shared" si="771"/>
        <v>1.5568967927702338E-5</v>
      </c>
      <c r="BA487" s="5">
        <f t="shared" si="772"/>
        <v>6.5163422572539566E-6</v>
      </c>
      <c r="BB487" s="5">
        <f t="shared" si="773"/>
        <v>2.0455458228280371E-6</v>
      </c>
      <c r="BC487" s="5">
        <f t="shared" si="774"/>
        <v>5.1369403853903941E-7</v>
      </c>
      <c r="BD487" s="5">
        <f t="shared" si="775"/>
        <v>7.859883637023516E-4</v>
      </c>
      <c r="BE487" s="5">
        <f t="shared" si="776"/>
        <v>5.3411971911657098E-4</v>
      </c>
      <c r="BF487" s="5">
        <f t="shared" si="777"/>
        <v>1.8148097829677262E-4</v>
      </c>
      <c r="BG487" s="5">
        <f t="shared" si="778"/>
        <v>4.1108568366193777E-5</v>
      </c>
      <c r="BH487" s="5">
        <f t="shared" si="779"/>
        <v>6.9838492536992229E-6</v>
      </c>
      <c r="BI487" s="5">
        <f t="shared" si="780"/>
        <v>9.4917730948772889E-7</v>
      </c>
      <c r="BJ487" s="8">
        <f t="shared" si="781"/>
        <v>0.20132194109680804</v>
      </c>
      <c r="BK487" s="8">
        <f t="shared" si="782"/>
        <v>0.29654299727780509</v>
      </c>
      <c r="BL487" s="8">
        <f t="shared" si="783"/>
        <v>0.45418037114455345</v>
      </c>
      <c r="BM487" s="8">
        <f t="shared" si="784"/>
        <v>0.30545212933022409</v>
      </c>
      <c r="BN487" s="8">
        <f t="shared" si="785"/>
        <v>0.69421174265094843</v>
      </c>
    </row>
    <row r="488" spans="1:66" x14ac:dyDescent="0.25">
      <c r="A488" t="s">
        <v>80</v>
      </c>
      <c r="B488" t="s">
        <v>86</v>
      </c>
      <c r="C488" t="s">
        <v>369</v>
      </c>
      <c r="D488" t="s">
        <v>496</v>
      </c>
      <c r="E488">
        <f>VLOOKUP(A488,home!$A$2:$E$405,3,FALSE)</f>
        <v>1.2299578059071701</v>
      </c>
      <c r="F488">
        <f>VLOOKUP(B488,home!$B$2:$E$405,3,FALSE)</f>
        <v>0.98</v>
      </c>
      <c r="G488">
        <f>VLOOKUP(C488,away!$B$2:$E$405,4,FALSE)</f>
        <v>1.37</v>
      </c>
      <c r="H488">
        <f>VLOOKUP(A488,away!$A$2:$E$405,3,FALSE)</f>
        <v>1.0168776371307999</v>
      </c>
      <c r="I488">
        <f>VLOOKUP(C488,away!$B$2:$E$405,3,FALSE)</f>
        <v>0.56000000000000005</v>
      </c>
      <c r="J488">
        <f>VLOOKUP(B488,home!$B$2:$E$405,4,FALSE)</f>
        <v>1.1399999999999999</v>
      </c>
      <c r="K488" s="3">
        <f t="shared" si="730"/>
        <v>1.6513413502109668</v>
      </c>
      <c r="L488" s="3">
        <f t="shared" si="731"/>
        <v>0.64917468354430274</v>
      </c>
      <c r="M488" s="5">
        <f t="shared" si="732"/>
        <v>0.10020712012188827</v>
      </c>
      <c r="N488" s="5">
        <f t="shared" si="733"/>
        <v>0.16547616104283153</v>
      </c>
      <c r="O488" s="5">
        <f t="shared" si="734"/>
        <v>6.5051925494012758E-2</v>
      </c>
      <c r="P488" s="5">
        <f t="shared" si="735"/>
        <v>0.10742293447910622</v>
      </c>
      <c r="Q488" s="5">
        <f t="shared" si="736"/>
        <v>0.13662881360209841</v>
      </c>
      <c r="R488" s="5">
        <f t="shared" si="737"/>
        <v>2.1115031573261642E-2</v>
      </c>
      <c r="S488" s="5">
        <f t="shared" si="738"/>
        <v>2.8789588100291419E-2</v>
      </c>
      <c r="T488" s="5">
        <f t="shared" si="739"/>
        <v>8.8695966833175766E-2</v>
      </c>
      <c r="U488" s="5">
        <f t="shared" si="740"/>
        <v>3.4868124747937067E-2</v>
      </c>
      <c r="V488" s="5">
        <f t="shared" si="741"/>
        <v>3.4291886116766738E-3</v>
      </c>
      <c r="W488" s="5">
        <f t="shared" si="742"/>
        <v>7.5206936510470557E-2</v>
      </c>
      <c r="X488" s="5">
        <f t="shared" si="743"/>
        <v>4.8822439209521194E-2</v>
      </c>
      <c r="Y488" s="5">
        <f t="shared" si="744"/>
        <v>1.5847145761850936E-2</v>
      </c>
      <c r="Z488" s="5">
        <f t="shared" si="745"/>
        <v>4.5691146465333633E-3</v>
      </c>
      <c r="AA488" s="5">
        <f t="shared" si="746"/>
        <v>7.5451679496751078E-3</v>
      </c>
      <c r="AB488" s="5">
        <f t="shared" si="747"/>
        <v>6.2298239147925037E-3</v>
      </c>
      <c r="AC488" s="5">
        <f t="shared" si="748"/>
        <v>2.2975756556804834E-4</v>
      </c>
      <c r="AD488" s="5">
        <f t="shared" si="749"/>
        <v>3.1048081020607732E-2</v>
      </c>
      <c r="AE488" s="5">
        <f t="shared" si="750"/>
        <v>2.0155628171210898E-2</v>
      </c>
      <c r="AF488" s="5">
        <f t="shared" si="751"/>
        <v>6.542261769841233E-3</v>
      </c>
      <c r="AG488" s="5">
        <f t="shared" si="752"/>
        <v>1.4156902380335578E-3</v>
      </c>
      <c r="AH488" s="5">
        <f t="shared" si="753"/>
        <v>7.4153838868523355E-4</v>
      </c>
      <c r="AI488" s="5">
        <f t="shared" si="754"/>
        <v>1.2245330040047383E-3</v>
      </c>
      <c r="AJ488" s="5">
        <f t="shared" si="755"/>
        <v>1.011060992105538E-3</v>
      </c>
      <c r="AK488" s="5">
        <f t="shared" si="756"/>
        <v>5.565356079497328E-4</v>
      </c>
      <c r="AL488" s="5">
        <f t="shared" si="757"/>
        <v>9.852087110007382E-6</v>
      </c>
      <c r="AM488" s="5">
        <f t="shared" si="758"/>
        <v>1.0254196006805976E-2</v>
      </c>
      <c r="AN488" s="5">
        <f t="shared" si="759"/>
        <v>6.656764447719522E-3</v>
      </c>
      <c r="AO488" s="5">
        <f t="shared" si="760"/>
        <v>2.1607014768886424E-3</v>
      </c>
      <c r="AP488" s="5">
        <f t="shared" si="761"/>
        <v>4.6755756583096412E-4</v>
      </c>
      <c r="AQ488" s="5">
        <f t="shared" si="762"/>
        <v>7.5881633709265145E-5</v>
      </c>
      <c r="AR488" s="5">
        <f t="shared" si="763"/>
        <v>9.6277589762137767E-5</v>
      </c>
      <c r="AS488" s="5">
        <f t="shared" si="764"/>
        <v>1.589871650728661E-4</v>
      </c>
      <c r="AT488" s="5">
        <f t="shared" si="765"/>
        <v>1.3127103991882034E-4</v>
      </c>
      <c r="AU488" s="5">
        <f t="shared" si="766"/>
        <v>7.2257765434380819E-5</v>
      </c>
      <c r="AV488" s="5">
        <f t="shared" si="767"/>
        <v>2.983055898390944E-5</v>
      </c>
      <c r="AW488" s="5">
        <f t="shared" si="768"/>
        <v>2.9337572320583043E-7</v>
      </c>
      <c r="AX488" s="5">
        <f t="shared" si="769"/>
        <v>2.8221963132011481E-3</v>
      </c>
      <c r="AY488" s="5">
        <f t="shared" si="770"/>
        <v>1.8320983985222531E-3</v>
      </c>
      <c r="AZ488" s="5">
        <f t="shared" si="771"/>
        <v>5.9467594904135366E-4</v>
      </c>
      <c r="BA488" s="5">
        <f t="shared" si="772"/>
        <v>1.2868285701010958E-4</v>
      </c>
      <c r="BB488" s="5">
        <f t="shared" si="773"/>
        <v>2.0884413244278659E-5</v>
      </c>
      <c r="BC488" s="5">
        <f t="shared" si="774"/>
        <v>2.7115264717726094E-6</v>
      </c>
      <c r="BD488" s="5">
        <f t="shared" si="775"/>
        <v>1.0416828977707327E-5</v>
      </c>
      <c r="BE488" s="5">
        <f t="shared" si="776"/>
        <v>1.720174042896394E-5</v>
      </c>
      <c r="BF488" s="5">
        <f t="shared" si="777"/>
        <v>1.4202972632971947E-5</v>
      </c>
      <c r="BG488" s="5">
        <f t="shared" si="778"/>
        <v>7.8179853349137672E-6</v>
      </c>
      <c r="BH488" s="5">
        <f t="shared" si="779"/>
        <v>3.22754061472151E-6</v>
      </c>
      <c r="BI488" s="5">
        <f t="shared" si="780"/>
        <v>1.0659542553149906E-6</v>
      </c>
      <c r="BJ488" s="8">
        <f t="shared" si="781"/>
        <v>0.61485547474808722</v>
      </c>
      <c r="BK488" s="8">
        <f t="shared" si="782"/>
        <v>0.24192053936416291</v>
      </c>
      <c r="BL488" s="8">
        <f t="shared" si="783"/>
        <v>0.13888629881384104</v>
      </c>
      <c r="BM488" s="8">
        <f t="shared" si="784"/>
        <v>0.40249763623662649</v>
      </c>
      <c r="BN488" s="8">
        <f t="shared" si="785"/>
        <v>0.59590198631319891</v>
      </c>
    </row>
    <row r="489" spans="1:66" x14ac:dyDescent="0.25">
      <c r="A489" t="s">
        <v>80</v>
      </c>
      <c r="B489" t="s">
        <v>81</v>
      </c>
      <c r="C489" t="s">
        <v>88</v>
      </c>
      <c r="D489" t="s">
        <v>496</v>
      </c>
      <c r="E489">
        <f>VLOOKUP(A489,home!$A$2:$E$405,3,FALSE)</f>
        <v>1.2299578059071701</v>
      </c>
      <c r="F489">
        <f>VLOOKUP(B489,home!$B$2:$E$405,3,FALSE)</f>
        <v>1.06</v>
      </c>
      <c r="G489">
        <f>VLOOKUP(C489,away!$B$2:$E$405,4,FALSE)</f>
        <v>1.26</v>
      </c>
      <c r="H489">
        <f>VLOOKUP(A489,away!$A$2:$E$405,3,FALSE)</f>
        <v>1.0168776371307999</v>
      </c>
      <c r="I489">
        <f>VLOOKUP(C489,away!$B$2:$E$405,3,FALSE)</f>
        <v>1.02</v>
      </c>
      <c r="J489">
        <f>VLOOKUP(B489,home!$B$2:$E$405,4,FALSE)</f>
        <v>0.93</v>
      </c>
      <c r="K489" s="3">
        <f t="shared" si="730"/>
        <v>1.6427316455696164</v>
      </c>
      <c r="L489" s="3">
        <f t="shared" si="731"/>
        <v>0.96461012658227685</v>
      </c>
      <c r="M489" s="5">
        <f t="shared" si="732"/>
        <v>7.3730275369433135E-2</v>
      </c>
      <c r="N489" s="5">
        <f t="shared" si="733"/>
        <v>0.12111905658592986</v>
      </c>
      <c r="O489" s="5">
        <f t="shared" si="734"/>
        <v>7.1120970257055036E-2</v>
      </c>
      <c r="P489" s="5">
        <f t="shared" si="735"/>
        <v>0.11683266850487978</v>
      </c>
      <c r="Q489" s="5">
        <f t="shared" si="736"/>
        <v>9.9483053567622035E-2</v>
      </c>
      <c r="R489" s="5">
        <f t="shared" si="737"/>
        <v>3.4302004061156098E-2</v>
      </c>
      <c r="S489" s="5">
        <f t="shared" si="738"/>
        <v>4.6283132544863798E-2</v>
      </c>
      <c r="T489" s="5">
        <f t="shared" si="739"/>
        <v>9.5962360894655332E-2</v>
      </c>
      <c r="U489" s="5">
        <f t="shared" si="740"/>
        <v>5.6348987577718626E-2</v>
      </c>
      <c r="V489" s="5">
        <f t="shared" si="741"/>
        <v>8.1488941428549174E-3</v>
      </c>
      <c r="W489" s="5">
        <f t="shared" si="742"/>
        <v>5.4474653431143348E-2</v>
      </c>
      <c r="X489" s="5">
        <f t="shared" si="743"/>
        <v>5.2546802341740854E-2</v>
      </c>
      <c r="Y489" s="5">
        <f t="shared" si="744"/>
        <v>2.5343588829180256E-2</v>
      </c>
      <c r="Z489" s="5">
        <f t="shared" si="745"/>
        <v>1.1029353493152521E-2</v>
      </c>
      <c r="AA489" s="5">
        <f t="shared" si="746"/>
        <v>1.811826801337544E-2</v>
      </c>
      <c r="AB489" s="5">
        <f t="shared" si="747"/>
        <v>1.4881726114241791E-2</v>
      </c>
      <c r="AC489" s="5">
        <f t="shared" si="748"/>
        <v>8.0704385283313475E-4</v>
      </c>
      <c r="AD489" s="5">
        <f t="shared" si="749"/>
        <v>2.2371809268194171E-2</v>
      </c>
      <c r="AE489" s="5">
        <f t="shared" si="750"/>
        <v>2.1580073770067335E-2</v>
      </c>
      <c r="AF489" s="5">
        <f t="shared" si="751"/>
        <v>1.0408178845499761E-2</v>
      </c>
      <c r="AG489" s="5">
        <f t="shared" si="752"/>
        <v>3.3466115712161675E-3</v>
      </c>
      <c r="AH489" s="5">
        <f t="shared" si="753"/>
        <v>2.6597565172876321E-3</v>
      </c>
      <c r="AI489" s="5">
        <f t="shared" si="754"/>
        <v>4.3692662004584243E-3</v>
      </c>
      <c r="AJ489" s="5">
        <f t="shared" si="755"/>
        <v>3.5887659277053863E-3</v>
      </c>
      <c r="AK489" s="5">
        <f t="shared" si="756"/>
        <v>1.9651264526612134E-3</v>
      </c>
      <c r="AL489" s="5">
        <f t="shared" si="757"/>
        <v>5.1153524901139707E-5</v>
      </c>
      <c r="AM489" s="5">
        <f t="shared" si="758"/>
        <v>7.3501758107020424E-3</v>
      </c>
      <c r="AN489" s="5">
        <f t="shared" si="759"/>
        <v>7.0900540191632874E-3</v>
      </c>
      <c r="AO489" s="5">
        <f t="shared" si="760"/>
        <v>3.4195689524501387E-3</v>
      </c>
      <c r="AP489" s="5">
        <f t="shared" si="761"/>
        <v>1.099516946693251E-3</v>
      </c>
      <c r="AQ489" s="5">
        <f t="shared" si="762"/>
        <v>2.651512952822838E-4</v>
      </c>
      <c r="AR489" s="5">
        <f t="shared" si="763"/>
        <v>5.1312561416377194E-4</v>
      </c>
      <c r="AS489" s="5">
        <f t="shared" si="764"/>
        <v>8.4292768453917311E-4</v>
      </c>
      <c r="AT489" s="5">
        <f t="shared" si="765"/>
        <v>6.9235199115961121E-4</v>
      </c>
      <c r="AU489" s="5">
        <f t="shared" si="766"/>
        <v>3.7911617525034292E-4</v>
      </c>
      <c r="AV489" s="5">
        <f t="shared" si="767"/>
        <v>1.5569653460776375E-4</v>
      </c>
      <c r="AW489" s="5">
        <f t="shared" si="768"/>
        <v>2.251601374697457E-6</v>
      </c>
      <c r="AX489" s="5">
        <f t="shared" si="769"/>
        <v>2.0123944007900902E-3</v>
      </c>
      <c r="AY489" s="5">
        <f t="shared" si="770"/>
        <v>1.9411760176795943E-3</v>
      </c>
      <c r="AZ489" s="5">
        <f t="shared" si="771"/>
        <v>9.3623902206619648E-4</v>
      </c>
      <c r="BA489" s="5">
        <f t="shared" si="772"/>
        <v>3.0103521386218036E-4</v>
      </c>
      <c r="BB489" s="5">
        <f t="shared" si="773"/>
        <v>7.2595403937330137E-5</v>
      </c>
      <c r="BC489" s="5">
        <f t="shared" si="774"/>
        <v>1.4005252356255913E-5</v>
      </c>
      <c r="BD489" s="5">
        <f t="shared" si="775"/>
        <v>8.2494360605187393E-5</v>
      </c>
      <c r="BE489" s="5">
        <f t="shared" si="776"/>
        <v>1.3551609674717285E-4</v>
      </c>
      <c r="BF489" s="5">
        <f t="shared" si="777"/>
        <v>1.1130829030532729E-4</v>
      </c>
      <c r="BG489" s="5">
        <f t="shared" si="778"/>
        <v>6.0949883632936965E-5</v>
      </c>
      <c r="BH489" s="5">
        <f t="shared" si="779"/>
        <v>2.5031075659402796E-5</v>
      </c>
      <c r="BI489" s="5">
        <f t="shared" si="780"/>
        <v>8.2238680216696677E-6</v>
      </c>
      <c r="BJ489" s="8">
        <f t="shared" si="781"/>
        <v>0.53113810144023177</v>
      </c>
      <c r="BK489" s="8">
        <f t="shared" si="782"/>
        <v>0.24779434395744551</v>
      </c>
      <c r="BL489" s="8">
        <f t="shared" si="783"/>
        <v>0.21036161269635203</v>
      </c>
      <c r="BM489" s="8">
        <f t="shared" si="784"/>
        <v>0.48179645882480088</v>
      </c>
      <c r="BN489" s="8">
        <f t="shared" si="785"/>
        <v>0.51658802834607598</v>
      </c>
    </row>
    <row r="490" spans="1:66" x14ac:dyDescent="0.25">
      <c r="A490" t="s">
        <v>80</v>
      </c>
      <c r="B490" t="s">
        <v>92</v>
      </c>
      <c r="C490" t="s">
        <v>95</v>
      </c>
      <c r="D490" t="s">
        <v>496</v>
      </c>
      <c r="E490">
        <f>VLOOKUP(A490,home!$A$2:$E$405,3,FALSE)</f>
        <v>1.2299578059071701</v>
      </c>
      <c r="F490">
        <f>VLOOKUP(B490,home!$B$2:$E$405,3,FALSE)</f>
        <v>0.95</v>
      </c>
      <c r="G490">
        <f>VLOOKUP(C490,away!$B$2:$E$405,4,FALSE)</f>
        <v>0.61</v>
      </c>
      <c r="H490">
        <f>VLOOKUP(A490,away!$A$2:$E$405,3,FALSE)</f>
        <v>1.0168776371307999</v>
      </c>
      <c r="I490">
        <f>VLOOKUP(C490,away!$B$2:$E$405,3,FALSE)</f>
        <v>0.73</v>
      </c>
      <c r="J490">
        <f>VLOOKUP(B490,home!$B$2:$E$405,4,FALSE)</f>
        <v>1.58</v>
      </c>
      <c r="K490" s="3">
        <f t="shared" si="730"/>
        <v>0.71276054852320503</v>
      </c>
      <c r="L490" s="3">
        <f t="shared" si="731"/>
        <v>1.1728666666666647</v>
      </c>
      <c r="M490" s="5">
        <f t="shared" si="732"/>
        <v>0.15173385979554199</v>
      </c>
      <c r="N490" s="5">
        <f t="shared" si="733"/>
        <v>0.10814990913741361</v>
      </c>
      <c r="O490" s="5">
        <f t="shared" si="734"/>
        <v>0.17796358635886439</v>
      </c>
      <c r="P490" s="5">
        <f t="shared" si="735"/>
        <v>0.12684542343030095</v>
      </c>
      <c r="Q490" s="5">
        <f t="shared" si="736"/>
        <v>3.8542494279758845E-2</v>
      </c>
      <c r="R490" s="5">
        <f t="shared" si="737"/>
        <v>0.10436377916038321</v>
      </c>
      <c r="S490" s="5">
        <f t="shared" si="738"/>
        <v>2.6509840102421661E-2</v>
      </c>
      <c r="T490" s="5">
        <f t="shared" si="739"/>
        <v>4.5205206790919744E-2</v>
      </c>
      <c r="U490" s="5">
        <f t="shared" si="740"/>
        <v>7.4386384480309375E-2</v>
      </c>
      <c r="V490" s="5">
        <f t="shared" si="741"/>
        <v>2.4623903234199003E-3</v>
      </c>
      <c r="W490" s="5">
        <f t="shared" si="742"/>
        <v>9.1571897880978019E-3</v>
      </c>
      <c r="X490" s="5">
        <f t="shared" si="743"/>
        <v>1.0740162662800291E-2</v>
      </c>
      <c r="Y490" s="5">
        <f t="shared" si="744"/>
        <v>6.298389390888174E-3</v>
      </c>
      <c r="Z490" s="5">
        <f t="shared" si="745"/>
        <v>4.0801599261524879E-2</v>
      </c>
      <c r="AA490" s="5">
        <f t="shared" si="746"/>
        <v>2.9081770270268471E-2</v>
      </c>
      <c r="AB490" s="5">
        <f t="shared" si="747"/>
        <v>1.0364169264931193E-2</v>
      </c>
      <c r="AC490" s="5">
        <f t="shared" si="748"/>
        <v>1.2865575276249644E-4</v>
      </c>
      <c r="AD490" s="5">
        <f t="shared" si="749"/>
        <v>1.6317209040739202E-3</v>
      </c>
      <c r="AE490" s="5">
        <f t="shared" si="750"/>
        <v>1.9137910576914954E-3</v>
      </c>
      <c r="AF490" s="5">
        <f t="shared" si="751"/>
        <v>1.1223108692655476E-3</v>
      </c>
      <c r="AG490" s="5">
        <f t="shared" si="752"/>
        <v>4.3877366939975004E-4</v>
      </c>
      <c r="AH490" s="5">
        <f t="shared" si="753"/>
        <v>1.1963708930133429E-2</v>
      </c>
      <c r="AI490" s="5">
        <f t="shared" si="754"/>
        <v>8.5272597394138692E-3</v>
      </c>
      <c r="AJ490" s="5">
        <f t="shared" si="755"/>
        <v>3.0389471646322351E-3</v>
      </c>
      <c r="AK490" s="5">
        <f t="shared" si="756"/>
        <v>7.2201388266543692E-4</v>
      </c>
      <c r="AL490" s="5">
        <f t="shared" si="757"/>
        <v>4.3021098805218554E-6</v>
      </c>
      <c r="AM490" s="5">
        <f t="shared" si="758"/>
        <v>2.3260525732490158E-4</v>
      </c>
      <c r="AN490" s="5">
        <f t="shared" si="759"/>
        <v>2.728149528077991E-4</v>
      </c>
      <c r="AO490" s="5">
        <f t="shared" si="760"/>
        <v>1.5998778215825342E-4</v>
      </c>
      <c r="AP490" s="5">
        <f t="shared" si="761"/>
        <v>6.2548112255781085E-5</v>
      </c>
      <c r="AQ490" s="5">
        <f t="shared" si="762"/>
        <v>1.8340148981932572E-5</v>
      </c>
      <c r="AR490" s="5">
        <f t="shared" si="763"/>
        <v>2.8063670827711603E-3</v>
      </c>
      <c r="AS490" s="5">
        <f t="shared" si="764"/>
        <v>2.0002677412734389E-3</v>
      </c>
      <c r="AT490" s="5">
        <f t="shared" si="765"/>
        <v>7.1285596623166421E-4</v>
      </c>
      <c r="AU490" s="5">
        <f t="shared" si="766"/>
        <v>1.6936520316977345E-4</v>
      </c>
      <c r="AV490" s="5">
        <f t="shared" si="767"/>
        <v>3.0179208778007944E-5</v>
      </c>
      <c r="AW490" s="5">
        <f t="shared" si="768"/>
        <v>9.9901335684767468E-8</v>
      </c>
      <c r="AX490" s="5">
        <f t="shared" si="769"/>
        <v>2.7631975133379663E-5</v>
      </c>
      <c r="AY490" s="5">
        <f t="shared" si="770"/>
        <v>3.2408622568103175E-5</v>
      </c>
      <c r="AZ490" s="5">
        <f t="shared" si="771"/>
        <v>1.9005496561354608E-5</v>
      </c>
      <c r="BA490" s="5">
        <f t="shared" si="772"/>
        <v>7.4303044667535821E-6</v>
      </c>
      <c r="BB490" s="5">
        <f t="shared" si="773"/>
        <v>2.1786891080599249E-6</v>
      </c>
      <c r="BC490" s="5">
        <f t="shared" si="774"/>
        <v>5.1106236637464249E-7</v>
      </c>
      <c r="BD490" s="5">
        <f t="shared" si="775"/>
        <v>5.485824009688105E-4</v>
      </c>
      <c r="BE490" s="5">
        <f t="shared" si="776"/>
        <v>3.9100789302470618E-4</v>
      </c>
      <c r="BF490" s="5">
        <f t="shared" si="777"/>
        <v>1.393475001545961E-4</v>
      </c>
      <c r="BG490" s="5">
        <f t="shared" si="778"/>
        <v>3.3107133548509104E-5</v>
      </c>
      <c r="BH490" s="5">
        <f t="shared" si="779"/>
        <v>5.8993646670165879E-6</v>
      </c>
      <c r="BI490" s="5">
        <f t="shared" si="780"/>
        <v>8.4096687920023192E-7</v>
      </c>
      <c r="BJ490" s="8">
        <f t="shared" si="781"/>
        <v>0.22403541095404189</v>
      </c>
      <c r="BK490" s="8">
        <f t="shared" si="782"/>
        <v>0.30771688013689552</v>
      </c>
      <c r="BL490" s="8">
        <f t="shared" si="783"/>
        <v>0.42724943971306845</v>
      </c>
      <c r="BM490" s="8">
        <f t="shared" si="784"/>
        <v>0.29217196918203547</v>
      </c>
      <c r="BN490" s="8">
        <f t="shared" si="785"/>
        <v>0.70759905216226304</v>
      </c>
    </row>
    <row r="491" spans="1:66" x14ac:dyDescent="0.25">
      <c r="A491" t="s">
        <v>80</v>
      </c>
      <c r="B491" t="s">
        <v>85</v>
      </c>
      <c r="C491" t="s">
        <v>98</v>
      </c>
      <c r="D491" t="s">
        <v>496</v>
      </c>
      <c r="E491">
        <f>VLOOKUP(A491,home!$A$2:$E$405,3,FALSE)</f>
        <v>1.2299578059071701</v>
      </c>
      <c r="F491">
        <f>VLOOKUP(B491,home!$B$2:$E$405,3,FALSE)</f>
        <v>1.46</v>
      </c>
      <c r="G491">
        <f>VLOOKUP(C491,away!$B$2:$E$405,4,FALSE)</f>
        <v>0.81</v>
      </c>
      <c r="H491">
        <f>VLOOKUP(A491,away!$A$2:$E$405,3,FALSE)</f>
        <v>1.0168776371307999</v>
      </c>
      <c r="I491">
        <f>VLOOKUP(C491,away!$B$2:$E$405,3,FALSE)</f>
        <v>0.94</v>
      </c>
      <c r="J491">
        <f>VLOOKUP(B491,home!$B$2:$E$405,4,FALSE)</f>
        <v>0.98</v>
      </c>
      <c r="K491" s="3">
        <f t="shared" si="730"/>
        <v>1.4545481012658195</v>
      </c>
      <c r="L491" s="3">
        <f t="shared" si="731"/>
        <v>0.93674767932489278</v>
      </c>
      <c r="M491" s="5">
        <f t="shared" si="732"/>
        <v>9.1511028803676397E-2</v>
      </c>
      <c r="N491" s="5">
        <f t="shared" si="733"/>
        <v>0.13310719319126921</v>
      </c>
      <c r="O491" s="5">
        <f t="shared" si="734"/>
        <v>8.5722743864477285E-2</v>
      </c>
      <c r="P491" s="5">
        <f t="shared" si="735"/>
        <v>0.12468785432337161</v>
      </c>
      <c r="Q491" s="5">
        <f t="shared" si="736"/>
        <v>9.6805407560591639E-2</v>
      </c>
      <c r="R491" s="5">
        <f t="shared" si="737"/>
        <v>4.0150290690205641E-2</v>
      </c>
      <c r="S491" s="5">
        <f t="shared" si="738"/>
        <v>4.2473189349450706E-2</v>
      </c>
      <c r="T491" s="5">
        <f t="shared" si="739"/>
        <v>9.0682240878484643E-2</v>
      </c>
      <c r="U491" s="5">
        <f t="shared" si="740"/>
        <v>5.8400529088709324E-2</v>
      </c>
      <c r="V491" s="5">
        <f t="shared" si="741"/>
        <v>6.4301792247660255E-3</v>
      </c>
      <c r="W491" s="5">
        <f t="shared" si="742"/>
        <v>4.6936040586507445E-2</v>
      </c>
      <c r="X491" s="5">
        <f t="shared" si="743"/>
        <v>4.3967227096109826E-2</v>
      </c>
      <c r="Y491" s="5">
        <f t="shared" si="744"/>
        <v>2.0593098974315712E-2</v>
      </c>
      <c r="Z491" s="5">
        <f t="shared" si="745"/>
        <v>1.2536897209423328E-2</v>
      </c>
      <c r="AA491" s="5">
        <f t="shared" si="746"/>
        <v>1.8235520031731452E-2</v>
      </c>
      <c r="AB491" s="5">
        <f t="shared" si="747"/>
        <v>1.3262220518874901E-2</v>
      </c>
      <c r="AC491" s="5">
        <f t="shared" si="748"/>
        <v>5.4758785698584187E-4</v>
      </c>
      <c r="AD491" s="5">
        <f t="shared" si="749"/>
        <v>1.7067682179009964E-2</v>
      </c>
      <c r="AE491" s="5">
        <f t="shared" si="750"/>
        <v>1.5988111672642413E-2</v>
      </c>
      <c r="AF491" s="5">
        <f t="shared" si="751"/>
        <v>7.4884132530675055E-3</v>
      </c>
      <c r="AG491" s="5">
        <f t="shared" si="752"/>
        <v>2.3382512455455856E-3</v>
      </c>
      <c r="AH491" s="5">
        <f t="shared" si="753"/>
        <v>2.9359773417155068E-3</v>
      </c>
      <c r="AI491" s="5">
        <f t="shared" si="754"/>
        <v>4.2705202677517581E-3</v>
      </c>
      <c r="AJ491" s="5">
        <f t="shared" si="755"/>
        <v>3.1058385734377596E-3</v>
      </c>
      <c r="AK491" s="5">
        <f t="shared" si="756"/>
        <v>1.505863866610678E-3</v>
      </c>
      <c r="AL491" s="5">
        <f t="shared" si="757"/>
        <v>2.9844514189684152E-5</v>
      </c>
      <c r="AM491" s="5">
        <f t="shared" si="758"/>
        <v>4.9651529412974814E-3</v>
      </c>
      <c r="AN491" s="5">
        <f t="shared" si="759"/>
        <v>4.6510954952535804E-3</v>
      </c>
      <c r="AO491" s="5">
        <f t="shared" si="760"/>
        <v>2.1784514557486273E-3</v>
      </c>
      <c r="AP491" s="5">
        <f t="shared" si="761"/>
        <v>6.8021978189815367E-4</v>
      </c>
      <c r="AQ491" s="5">
        <f t="shared" si="762"/>
        <v>1.5929857553099503E-4</v>
      </c>
      <c r="AR491" s="5">
        <f t="shared" si="763"/>
        <v>5.5005399228049378E-4</v>
      </c>
      <c r="AS491" s="5">
        <f t="shared" si="764"/>
        <v>8.0007999006527584E-4</v>
      </c>
      <c r="AT491" s="5">
        <f t="shared" si="765"/>
        <v>5.8187741520511146E-4</v>
      </c>
      <c r="AU491" s="5">
        <f t="shared" si="766"/>
        <v>2.8212289648535253E-4</v>
      </c>
      <c r="AV491" s="5">
        <f t="shared" si="767"/>
        <v>1.0259033085159573E-4</v>
      </c>
      <c r="AW491" s="5">
        <f t="shared" si="768"/>
        <v>1.1295689001409061E-6</v>
      </c>
      <c r="AX491" s="5">
        <f t="shared" si="769"/>
        <v>1.2036756305431088E-3</v>
      </c>
      <c r="AY491" s="5">
        <f t="shared" si="770"/>
        <v>1.1275403535711843E-3</v>
      </c>
      <c r="AZ491" s="5">
        <f t="shared" si="771"/>
        <v>5.2811040477648797E-4</v>
      </c>
      <c r="BA491" s="5">
        <f t="shared" si="772"/>
        <v>1.6490206536723495E-4</v>
      </c>
      <c r="BB491" s="5">
        <f t="shared" si="773"/>
        <v>3.8617906762159776E-5</v>
      </c>
      <c r="BC491" s="5">
        <f t="shared" si="774"/>
        <v>7.2350469079676515E-6</v>
      </c>
      <c r="BD491" s="5">
        <f t="shared" si="775"/>
        <v>8.5876966795357464E-5</v>
      </c>
      <c r="BE491" s="5">
        <f t="shared" si="776"/>
        <v>1.2491217899465503E-4</v>
      </c>
      <c r="BF491" s="5">
        <f t="shared" si="777"/>
        <v>9.0845386390825831E-5</v>
      </c>
      <c r="BG491" s="5">
        <f t="shared" si="778"/>
        <v>4.4046328094511803E-5</v>
      </c>
      <c r="BH491" s="5">
        <f t="shared" si="779"/>
        <v>1.601687572440087E-5</v>
      </c>
      <c r="BI491" s="5">
        <f t="shared" si="780"/>
        <v>4.6594632346275755E-6</v>
      </c>
      <c r="BJ491" s="8">
        <f t="shared" si="781"/>
        <v>0.49067796629520088</v>
      </c>
      <c r="BK491" s="8">
        <f t="shared" si="782"/>
        <v>0.26680722442601146</v>
      </c>
      <c r="BL491" s="8">
        <f t="shared" si="783"/>
        <v>0.23027258606763651</v>
      </c>
      <c r="BM491" s="8">
        <f t="shared" si="784"/>
        <v>0.4271837447800092</v>
      </c>
      <c r="BN491" s="8">
        <f t="shared" si="785"/>
        <v>0.57198451843359166</v>
      </c>
    </row>
    <row r="492" spans="1:66" x14ac:dyDescent="0.25">
      <c r="A492" t="s">
        <v>99</v>
      </c>
      <c r="B492" t="s">
        <v>100</v>
      </c>
      <c r="C492" t="s">
        <v>119</v>
      </c>
      <c r="D492" t="s">
        <v>496</v>
      </c>
      <c r="E492">
        <f>VLOOKUP(A492,home!$A$2:$E$405,3,FALSE)</f>
        <v>1.33549783549784</v>
      </c>
      <c r="F492">
        <f>VLOOKUP(B492,home!$B$2:$E$405,3,FALSE)</f>
        <v>0.79</v>
      </c>
      <c r="G492">
        <f>VLOOKUP(C492,away!$B$2:$E$405,4,FALSE)</f>
        <v>1.1200000000000001</v>
      </c>
      <c r="H492">
        <f>VLOOKUP(A492,away!$A$2:$E$405,3,FALSE)</f>
        <v>1.2380952380952399</v>
      </c>
      <c r="I492">
        <f>VLOOKUP(C492,away!$B$2:$E$405,3,FALSE)</f>
        <v>0.79</v>
      </c>
      <c r="J492">
        <f>VLOOKUP(B492,home!$B$2:$E$405,4,FALSE)</f>
        <v>1.39</v>
      </c>
      <c r="K492" s="3">
        <f t="shared" si="730"/>
        <v>1.1816484848484889</v>
      </c>
      <c r="L492" s="3">
        <f t="shared" si="731"/>
        <v>1.3595523809523828</v>
      </c>
      <c r="M492" s="5">
        <f t="shared" si="732"/>
        <v>7.8771748671349076E-2</v>
      </c>
      <c r="N492" s="5">
        <f t="shared" si="733"/>
        <v>9.3080517466365614E-2</v>
      </c>
      <c r="O492" s="5">
        <f t="shared" si="734"/>
        <v>0.10709431845791532</v>
      </c>
      <c r="P492" s="5">
        <f t="shared" si="735"/>
        <v>0.12654783914167722</v>
      </c>
      <c r="Q492" s="5">
        <f t="shared" si="736"/>
        <v>5.4994226216522127E-2</v>
      </c>
      <c r="R492" s="5">
        <f t="shared" si="737"/>
        <v>7.2800167822965764E-2</v>
      </c>
      <c r="S492" s="5">
        <f t="shared" si="738"/>
        <v>5.0825187524536235E-2</v>
      </c>
      <c r="T492" s="5">
        <f t="shared" si="739"/>
        <v>7.4767531191306608E-2</v>
      </c>
      <c r="U492" s="5">
        <f t="shared" si="740"/>
        <v>8.6024208004723213E-2</v>
      </c>
      <c r="V492" s="5">
        <f t="shared" si="741"/>
        <v>9.0723694495477257E-3</v>
      </c>
      <c r="W492" s="5">
        <f t="shared" si="742"/>
        <v>2.1661281361389471E-2</v>
      </c>
      <c r="X492" s="5">
        <f t="shared" si="743"/>
        <v>2.9449646649356526E-2</v>
      </c>
      <c r="Y492" s="5">
        <f t="shared" si="744"/>
        <v>2.0019168610169516E-2</v>
      </c>
      <c r="Z492" s="5">
        <f t="shared" si="745"/>
        <v>3.2991880499148724E-2</v>
      </c>
      <c r="AA492" s="5">
        <f t="shared" si="746"/>
        <v>3.89848056041215E-2</v>
      </c>
      <c r="AB492" s="5">
        <f t="shared" si="747"/>
        <v>2.3033168237111531E-2</v>
      </c>
      <c r="AC492" s="5">
        <f t="shared" si="748"/>
        <v>9.1092997259499737E-4</v>
      </c>
      <c r="AD492" s="5">
        <f t="shared" si="749"/>
        <v>6.3990050751406716E-3</v>
      </c>
      <c r="AE492" s="5">
        <f t="shared" si="750"/>
        <v>8.6997825856338813E-3</v>
      </c>
      <c r="AF492" s="5">
        <f t="shared" si="751"/>
        <v>5.9139050640333113E-3</v>
      </c>
      <c r="AG492" s="5">
        <f t="shared" si="752"/>
        <v>2.6800879035109482E-3</v>
      </c>
      <c r="AH492" s="5">
        <f t="shared" si="753"/>
        <v>1.1213547421178534E-2</v>
      </c>
      <c r="AI492" s="5">
        <f t="shared" si="754"/>
        <v>1.3250471320012296E-2</v>
      </c>
      <c r="AJ492" s="5">
        <f t="shared" si="755"/>
        <v>7.828699679410446E-3</v>
      </c>
      <c r="AK492" s="5">
        <f t="shared" si="756"/>
        <v>3.0835903715030672E-3</v>
      </c>
      <c r="AL492" s="5">
        <f t="shared" si="757"/>
        <v>5.8536834124243543E-5</v>
      </c>
      <c r="AM492" s="5">
        <f t="shared" si="758"/>
        <v>1.5122749303155517E-3</v>
      </c>
      <c r="AN492" s="5">
        <f t="shared" si="759"/>
        <v>2.056016982165107E-3</v>
      </c>
      <c r="AO492" s="5">
        <f t="shared" si="760"/>
        <v>1.3976313916905523E-3</v>
      </c>
      <c r="AP492" s="5">
        <f t="shared" si="761"/>
        <v>6.3338436208889442E-4</v>
      </c>
      <c r="AQ492" s="5">
        <f t="shared" si="762"/>
        <v>2.1527980438399062E-4</v>
      </c>
      <c r="AR492" s="5">
        <f t="shared" si="763"/>
        <v>3.049081019077146E-3</v>
      </c>
      <c r="AS492" s="5">
        <f t="shared" si="764"/>
        <v>3.6029419663727966E-3</v>
      </c>
      <c r="AT492" s="5">
        <f t="shared" si="765"/>
        <v>2.1287054577807255E-3</v>
      </c>
      <c r="AU492" s="5">
        <f t="shared" si="766"/>
        <v>8.3846052629176762E-4</v>
      </c>
      <c r="AV492" s="5">
        <f t="shared" si="767"/>
        <v>2.4769140262448353E-4</v>
      </c>
      <c r="AW492" s="5">
        <f t="shared" si="768"/>
        <v>2.6122273790217353E-6</v>
      </c>
      <c r="AX492" s="5">
        <f t="shared" si="769"/>
        <v>2.9782956334695442E-4</v>
      </c>
      <c r="AY492" s="5">
        <f t="shared" si="770"/>
        <v>4.0491489196636045E-4</v>
      </c>
      <c r="AZ492" s="5">
        <f t="shared" si="771"/>
        <v>2.7525150272797113E-4</v>
      </c>
      <c r="BA492" s="5">
        <f t="shared" si="772"/>
        <v>1.2473961196484486E-4</v>
      </c>
      <c r="BB492" s="5">
        <f t="shared" si="773"/>
        <v>4.2397509111470288E-5</v>
      </c>
      <c r="BC492" s="5">
        <f t="shared" si="774"/>
        <v>1.1528326891789955E-5</v>
      </c>
      <c r="BD492" s="5">
        <f t="shared" si="775"/>
        <v>6.9089755986717497E-4</v>
      </c>
      <c r="BE492" s="5">
        <f t="shared" si="776"/>
        <v>8.1639805480256556E-4</v>
      </c>
      <c r="BF492" s="5">
        <f t="shared" si="777"/>
        <v>4.8234776224535271E-4</v>
      </c>
      <c r="BG492" s="5">
        <f t="shared" si="778"/>
        <v>1.8998850080909337E-4</v>
      </c>
      <c r="BH492" s="5">
        <f t="shared" si="779"/>
        <v>5.6124906029925286E-5</v>
      </c>
      <c r="BI492" s="5">
        <f t="shared" si="780"/>
        <v>1.3263982034504995E-5</v>
      </c>
      <c r="BJ492" s="8">
        <f t="shared" si="781"/>
        <v>0.32463640100008212</v>
      </c>
      <c r="BK492" s="8">
        <f t="shared" si="782"/>
        <v>0.26659152648579587</v>
      </c>
      <c r="BL492" s="8">
        <f t="shared" si="783"/>
        <v>0.37542887805687719</v>
      </c>
      <c r="BM492" s="8">
        <f t="shared" si="784"/>
        <v>0.46595756560052143</v>
      </c>
      <c r="BN492" s="8">
        <f t="shared" si="785"/>
        <v>0.53328881777679515</v>
      </c>
    </row>
    <row r="493" spans="1:66" x14ac:dyDescent="0.25">
      <c r="A493" t="s">
        <v>99</v>
      </c>
      <c r="B493" t="s">
        <v>111</v>
      </c>
      <c r="C493" t="s">
        <v>106</v>
      </c>
      <c r="D493" t="s">
        <v>496</v>
      </c>
      <c r="E493">
        <f>VLOOKUP(A493,home!$A$2:$E$405,3,FALSE)</f>
        <v>1.33549783549784</v>
      </c>
      <c r="F493">
        <f>VLOOKUP(B493,home!$B$2:$E$405,3,FALSE)</f>
        <v>1.08</v>
      </c>
      <c r="G493">
        <f>VLOOKUP(C493,away!$B$2:$E$405,4,FALSE)</f>
        <v>0.99</v>
      </c>
      <c r="H493">
        <f>VLOOKUP(A493,away!$A$2:$E$405,3,FALSE)</f>
        <v>1.2380952380952399</v>
      </c>
      <c r="I493">
        <f>VLOOKUP(C493,away!$B$2:$E$405,3,FALSE)</f>
        <v>0.91</v>
      </c>
      <c r="J493">
        <f>VLOOKUP(B493,home!$B$2:$E$405,4,FALSE)</f>
        <v>0.76</v>
      </c>
      <c r="K493" s="3">
        <f t="shared" si="730"/>
        <v>1.4279142857142906</v>
      </c>
      <c r="L493" s="3">
        <f t="shared" si="731"/>
        <v>0.85626666666666784</v>
      </c>
      <c r="M493" s="5">
        <f t="shared" si="732"/>
        <v>0.10185745405585908</v>
      </c>
      <c r="N493" s="5">
        <f t="shared" si="733"/>
        <v>0.14544371375284817</v>
      </c>
      <c r="O493" s="5">
        <f t="shared" si="734"/>
        <v>8.7217142659563721E-2</v>
      </c>
      <c r="P493" s="5">
        <f t="shared" si="735"/>
        <v>0.1245386039627723</v>
      </c>
      <c r="Q493" s="5">
        <f t="shared" si="736"/>
        <v>0.10384057831751599</v>
      </c>
      <c r="R493" s="5">
        <f t="shared" si="737"/>
        <v>3.7340566010647926E-2</v>
      </c>
      <c r="S493" s="5">
        <f t="shared" si="738"/>
        <v>3.8067572031818521E-2</v>
      </c>
      <c r="T493" s="5">
        <f t="shared" si="739"/>
        <v>8.8915225860678473E-2</v>
      </c>
      <c r="U493" s="5">
        <f t="shared" si="740"/>
        <v>5.3319127643261646E-2</v>
      </c>
      <c r="V493" s="5">
        <f t="shared" si="741"/>
        <v>5.1715871198401951E-3</v>
      </c>
      <c r="W493" s="5">
        <f t="shared" si="742"/>
        <v>4.9425148405471582E-2</v>
      </c>
      <c r="X493" s="5">
        <f t="shared" si="743"/>
        <v>4.2321107074658519E-2</v>
      </c>
      <c r="Y493" s="5">
        <f t="shared" si="744"/>
        <v>1.8119076642230489E-2</v>
      </c>
      <c r="Z493" s="5">
        <f t="shared" si="745"/>
        <v>1.0657827329794726E-2</v>
      </c>
      <c r="AA493" s="5">
        <f t="shared" si="746"/>
        <v>1.521846389889008E-2</v>
      </c>
      <c r="AB493" s="5">
        <f t="shared" si="747"/>
        <v>1.0865331003926176E-2</v>
      </c>
      <c r="AC493" s="5">
        <f t="shared" si="748"/>
        <v>3.9519827374608833E-4</v>
      </c>
      <c r="AD493" s="5">
        <f t="shared" si="749"/>
        <v>1.7643718870430439E-2</v>
      </c>
      <c r="AE493" s="5">
        <f t="shared" si="750"/>
        <v>1.5107728344787259E-2</v>
      </c>
      <c r="AF493" s="5">
        <f t="shared" si="751"/>
        <v>6.4681220953482594E-3</v>
      </c>
      <c r="AG493" s="5">
        <f t="shared" si="752"/>
        <v>1.8461457820589592E-3</v>
      </c>
      <c r="AH493" s="5">
        <f t="shared" si="753"/>
        <v>2.2814855703980601E-3</v>
      </c>
      <c r="AI493" s="5">
        <f t="shared" si="754"/>
        <v>3.2577658386224069E-3</v>
      </c>
      <c r="AJ493" s="5">
        <f t="shared" si="755"/>
        <v>2.3259051902404658E-3</v>
      </c>
      <c r="AK493" s="5">
        <f t="shared" si="756"/>
        <v>1.1070644161204589E-3</v>
      </c>
      <c r="AL493" s="5">
        <f t="shared" si="757"/>
        <v>1.9327968387603426E-5</v>
      </c>
      <c r="AM493" s="5">
        <f t="shared" si="758"/>
        <v>5.0387436456428786E-3</v>
      </c>
      <c r="AN493" s="5">
        <f t="shared" si="759"/>
        <v>4.314508225642482E-3</v>
      </c>
      <c r="AO493" s="5">
        <f t="shared" si="760"/>
        <v>1.8471847883384032E-3</v>
      </c>
      <c r="AP493" s="5">
        <f t="shared" si="761"/>
        <v>5.2722758714263314E-4</v>
      </c>
      <c r="AQ493" s="5">
        <f t="shared" si="762"/>
        <v>1.1286185215433312E-4</v>
      </c>
      <c r="AR493" s="5">
        <f t="shared" si="763"/>
        <v>3.9071200888256985E-4</v>
      </c>
      <c r="AS493" s="5">
        <f t="shared" si="764"/>
        <v>5.5790325908355019E-4</v>
      </c>
      <c r="AT493" s="5">
        <f t="shared" si="765"/>
        <v>3.9831901684598127E-4</v>
      </c>
      <c r="AU493" s="5">
        <f t="shared" si="766"/>
        <v>1.8958847147534932E-4</v>
      </c>
      <c r="AV493" s="5">
        <f t="shared" si="767"/>
        <v>6.7679021706596902E-5</v>
      </c>
      <c r="AW493" s="5">
        <f t="shared" si="768"/>
        <v>6.5643976638738969E-7</v>
      </c>
      <c r="AX493" s="5">
        <f t="shared" si="769"/>
        <v>1.1991490056109293E-3</v>
      </c>
      <c r="AY493" s="5">
        <f t="shared" si="770"/>
        <v>1.0267913218711198E-3</v>
      </c>
      <c r="AZ493" s="5">
        <f t="shared" si="771"/>
        <v>4.396035912704226E-4</v>
      </c>
      <c r="BA493" s="5">
        <f t="shared" si="772"/>
        <v>1.2547263391727372E-4</v>
      </c>
      <c r="BB493" s="5">
        <f t="shared" si="773"/>
        <v>2.6859508500557753E-5</v>
      </c>
      <c r="BC493" s="5">
        <f t="shared" si="774"/>
        <v>4.5997803624155257E-6</v>
      </c>
      <c r="BD493" s="5">
        <f t="shared" si="775"/>
        <v>5.575894491208591E-5</v>
      </c>
      <c r="BE493" s="5">
        <f t="shared" si="776"/>
        <v>7.9618993996323628E-5</v>
      </c>
      <c r="BF493" s="5">
        <f t="shared" si="777"/>
        <v>5.6844549470775425E-5</v>
      </c>
      <c r="BG493" s="5">
        <f t="shared" si="778"/>
        <v>2.7056381418104325E-5</v>
      </c>
      <c r="BH493" s="5">
        <f t="shared" si="779"/>
        <v>9.6585483866614606E-6</v>
      </c>
      <c r="BI493" s="5">
        <f t="shared" si="780"/>
        <v>2.7583158441153187E-6</v>
      </c>
      <c r="BJ493" s="8">
        <f t="shared" si="781"/>
        <v>0.50379356708648149</v>
      </c>
      <c r="BK493" s="8">
        <f t="shared" si="782"/>
        <v>0.27107653473429488</v>
      </c>
      <c r="BL493" s="8">
        <f t="shared" si="783"/>
        <v>0.21476874974369312</v>
      </c>
      <c r="BM493" s="8">
        <f t="shared" si="784"/>
        <v>0.39903248525295232</v>
      </c>
      <c r="BN493" s="8">
        <f t="shared" si="785"/>
        <v>0.60023805875920722</v>
      </c>
    </row>
    <row r="494" spans="1:66" x14ac:dyDescent="0.25">
      <c r="A494" t="s">
        <v>99</v>
      </c>
      <c r="B494" t="s">
        <v>105</v>
      </c>
      <c r="C494" t="s">
        <v>104</v>
      </c>
      <c r="D494" t="s">
        <v>496</v>
      </c>
      <c r="E494">
        <f>VLOOKUP(A494,home!$A$2:$E$405,3,FALSE)</f>
        <v>1.33549783549784</v>
      </c>
      <c r="F494">
        <f>VLOOKUP(B494,home!$B$2:$E$405,3,FALSE)</f>
        <v>1.25</v>
      </c>
      <c r="G494">
        <f>VLOOKUP(C494,away!$B$2:$E$405,4,FALSE)</f>
        <v>1.31</v>
      </c>
      <c r="H494">
        <f>VLOOKUP(A494,away!$A$2:$E$405,3,FALSE)</f>
        <v>1.2380952380952399</v>
      </c>
      <c r="I494">
        <f>VLOOKUP(C494,away!$B$2:$E$405,3,FALSE)</f>
        <v>0.6</v>
      </c>
      <c r="J494">
        <f>VLOOKUP(B494,home!$B$2:$E$405,4,FALSE)</f>
        <v>1.48</v>
      </c>
      <c r="K494" s="3">
        <f t="shared" si="730"/>
        <v>2.1868777056277131</v>
      </c>
      <c r="L494" s="3">
        <f t="shared" si="731"/>
        <v>1.099428571428573</v>
      </c>
      <c r="M494" s="5">
        <f t="shared" si="732"/>
        <v>3.7391709245775048E-2</v>
      </c>
      <c r="N494" s="5">
        <f t="shared" si="733"/>
        <v>8.1771095324899082E-2</v>
      </c>
      <c r="O494" s="5">
        <f t="shared" si="734"/>
        <v>4.1109513479355021E-2</v>
      </c>
      <c r="P494" s="5">
        <f t="shared" si="735"/>
        <v>8.9901478517203454E-2</v>
      </c>
      <c r="Q494" s="5">
        <f t="shared" si="736"/>
        <v>8.9411692665390174E-2</v>
      </c>
      <c r="R494" s="5">
        <f t="shared" si="737"/>
        <v>2.2598486838365475E-2</v>
      </c>
      <c r="S494" s="5">
        <f t="shared" si="738"/>
        <v>5.4037887024998899E-2</v>
      </c>
      <c r="T494" s="5">
        <f t="shared" si="739"/>
        <v>9.8301769536120534E-2</v>
      </c>
      <c r="U494" s="5">
        <f t="shared" si="740"/>
        <v>4.9420127047742762E-2</v>
      </c>
      <c r="V494" s="5">
        <f t="shared" si="741"/>
        <v>1.4436016365615206E-2</v>
      </c>
      <c r="W494" s="5">
        <f t="shared" si="742"/>
        <v>6.5177479104126232E-2</v>
      </c>
      <c r="X494" s="5">
        <f t="shared" si="743"/>
        <v>7.1657982740765166E-2</v>
      </c>
      <c r="Y494" s="5">
        <f t="shared" si="744"/>
        <v>3.9391416798066382E-2</v>
      </c>
      <c r="Z494" s="5">
        <f t="shared" si="745"/>
        <v>8.2818073670505206E-3</v>
      </c>
      <c r="AA494" s="5">
        <f t="shared" si="746"/>
        <v>1.8111299893306135E-2</v>
      </c>
      <c r="AB494" s="5">
        <f t="shared" si="747"/>
        <v>1.9803598978304388E-2</v>
      </c>
      <c r="AC494" s="5">
        <f t="shared" si="748"/>
        <v>2.1692964184868001E-3</v>
      </c>
      <c r="AD494" s="5">
        <f t="shared" si="749"/>
        <v>3.5633793990457449E-2</v>
      </c>
      <c r="AE494" s="5">
        <f t="shared" si="750"/>
        <v>3.9176811221508706E-2</v>
      </c>
      <c r="AF494" s="5">
        <f t="shared" si="751"/>
        <v>2.1536052797195095E-2</v>
      </c>
      <c r="AG494" s="5">
        <f t="shared" si="752"/>
        <v>7.8924505870101771E-3</v>
      </c>
      <c r="AH494" s="5">
        <f t="shared" si="753"/>
        <v>2.2763139106007466E-3</v>
      </c>
      <c r="AI494" s="5">
        <f t="shared" si="754"/>
        <v>4.9780201421030078E-3</v>
      </c>
      <c r="AJ494" s="5">
        <f t="shared" si="755"/>
        <v>5.443160633465385E-3</v>
      </c>
      <c r="AK494" s="5">
        <f t="shared" si="756"/>
        <v>3.9678422124919573E-3</v>
      </c>
      <c r="AL494" s="5">
        <f t="shared" si="757"/>
        <v>2.0862694891228962E-4</v>
      </c>
      <c r="AM494" s="5">
        <f t="shared" si="758"/>
        <v>1.5585349928932431E-2</v>
      </c>
      <c r="AN494" s="5">
        <f t="shared" si="759"/>
        <v>1.7134979007580594E-2</v>
      </c>
      <c r="AO494" s="5">
        <f t="shared" si="760"/>
        <v>9.419342745881458E-3</v>
      </c>
      <c r="AP494" s="5">
        <f t="shared" si="761"/>
        <v>3.4519648463001811E-3</v>
      </c>
      <c r="AQ494" s="5">
        <f t="shared" si="762"/>
        <v>9.4879719489736553E-4</v>
      </c>
      <c r="AR494" s="5">
        <f t="shared" si="763"/>
        <v>5.0052891017095355E-4</v>
      </c>
      <c r="AS494" s="5">
        <f t="shared" si="764"/>
        <v>1.0945955146749948E-3</v>
      </c>
      <c r="AT494" s="5">
        <f t="shared" si="765"/>
        <v>1.1968732638614192E-3</v>
      </c>
      <c r="AU494" s="5">
        <f t="shared" si="766"/>
        <v>8.7247181906680428E-4</v>
      </c>
      <c r="AV494" s="5">
        <f t="shared" si="767"/>
        <v>4.7699729247641266E-4</v>
      </c>
      <c r="AW494" s="5">
        <f t="shared" si="768"/>
        <v>1.3933474339091445E-5</v>
      </c>
      <c r="AX494" s="5">
        <f t="shared" si="769"/>
        <v>5.6805423823314645E-3</v>
      </c>
      <c r="AY494" s="5">
        <f t="shared" si="770"/>
        <v>6.2453505963461445E-3</v>
      </c>
      <c r="AZ494" s="5">
        <f t="shared" si="771"/>
        <v>3.4331584421057135E-3</v>
      </c>
      <c r="BA494" s="5">
        <f t="shared" si="772"/>
        <v>1.2581708271640767E-3</v>
      </c>
      <c r="BB494" s="5">
        <f t="shared" si="773"/>
        <v>3.4581723878052671E-4</v>
      </c>
      <c r="BC494" s="5">
        <f t="shared" si="774"/>
        <v>7.604027056156966E-5</v>
      </c>
      <c r="BD494" s="5">
        <f t="shared" si="775"/>
        <v>9.1715964111325305E-5</v>
      </c>
      <c r="BE494" s="5">
        <f t="shared" si="776"/>
        <v>2.0057159716520875E-4</v>
      </c>
      <c r="BF494" s="5">
        <f t="shared" si="777"/>
        <v>2.1931277711136884E-4</v>
      </c>
      <c r="BG494" s="5">
        <f t="shared" si="778"/>
        <v>1.5987007427471745E-4</v>
      </c>
      <c r="BH494" s="5">
        <f t="shared" si="779"/>
        <v>8.7404075307106558E-5</v>
      </c>
      <c r="BI494" s="5">
        <f t="shared" si="780"/>
        <v>3.8228404734023396E-5</v>
      </c>
      <c r="BJ494" s="8">
        <f t="shared" si="781"/>
        <v>0.61353005824642037</v>
      </c>
      <c r="BK494" s="8">
        <f t="shared" si="782"/>
        <v>0.20439036511733782</v>
      </c>
      <c r="BL494" s="8">
        <f t="shared" si="783"/>
        <v>0.17264693282868926</v>
      </c>
      <c r="BM494" s="8">
        <f t="shared" si="784"/>
        <v>0.63043377036650261</v>
      </c>
      <c r="BN494" s="8">
        <f t="shared" si="785"/>
        <v>0.36218397607098823</v>
      </c>
    </row>
    <row r="495" spans="1:66" x14ac:dyDescent="0.25">
      <c r="A495" t="s">
        <v>99</v>
      </c>
      <c r="B495" t="s">
        <v>395</v>
      </c>
      <c r="C495" t="s">
        <v>103</v>
      </c>
      <c r="D495" t="s">
        <v>496</v>
      </c>
      <c r="E495">
        <f>VLOOKUP(A495,home!$A$2:$E$405,3,FALSE)</f>
        <v>1.33549783549784</v>
      </c>
      <c r="F495">
        <f>VLOOKUP(B495,home!$B$2:$E$405,3,FALSE)</f>
        <v>1.1000000000000001</v>
      </c>
      <c r="G495">
        <f>VLOOKUP(C495,away!$B$2:$E$405,4,FALSE)</f>
        <v>0.97</v>
      </c>
      <c r="H495">
        <f>VLOOKUP(A495,away!$A$2:$E$405,3,FALSE)</f>
        <v>1.2380952380952399</v>
      </c>
      <c r="I495">
        <f>VLOOKUP(C495,away!$B$2:$E$405,3,FALSE)</f>
        <v>1.05</v>
      </c>
      <c r="J495">
        <f>VLOOKUP(B495,home!$B$2:$E$405,4,FALSE)</f>
        <v>1.1100000000000001</v>
      </c>
      <c r="K495" s="3">
        <f t="shared" si="730"/>
        <v>1.4249761904761953</v>
      </c>
      <c r="L495" s="3">
        <f t="shared" si="731"/>
        <v>1.4430000000000025</v>
      </c>
      <c r="M495" s="5">
        <f t="shared" si="732"/>
        <v>5.6813790599692167E-2</v>
      </c>
      <c r="N495" s="5">
        <f t="shared" si="733"/>
        <v>8.0958298895261627E-2</v>
      </c>
      <c r="O495" s="5">
        <f t="shared" si="734"/>
        <v>8.1982299835355946E-2</v>
      </c>
      <c r="P495" s="5">
        <f t="shared" si="735"/>
        <v>0.11682282530586273</v>
      </c>
      <c r="Q495" s="5">
        <f t="shared" si="736"/>
        <v>5.7681824173601549E-2</v>
      </c>
      <c r="R495" s="5">
        <f t="shared" si="737"/>
        <v>5.915022933120942E-2</v>
      </c>
      <c r="S495" s="5">
        <f t="shared" si="738"/>
        <v>6.0053960351829042E-2</v>
      </c>
      <c r="T495" s="5">
        <f t="shared" si="739"/>
        <v>8.3234872282507186E-2</v>
      </c>
      <c r="U495" s="5">
        <f t="shared" si="740"/>
        <v>8.4287668458180115E-2</v>
      </c>
      <c r="V495" s="5">
        <f t="shared" si="741"/>
        <v>1.3720599337773656E-2</v>
      </c>
      <c r="W495" s="5">
        <f t="shared" si="742"/>
        <v>2.7398408690205479E-2</v>
      </c>
      <c r="X495" s="5">
        <f t="shared" si="743"/>
        <v>3.9535903739966578E-2</v>
      </c>
      <c r="Y495" s="5">
        <f t="shared" si="744"/>
        <v>2.8525154548385938E-2</v>
      </c>
      <c r="Z495" s="5">
        <f t="shared" si="745"/>
        <v>2.8451260308311774E-2</v>
      </c>
      <c r="AA495" s="5">
        <f t="shared" si="746"/>
        <v>4.0542368528384699E-2</v>
      </c>
      <c r="AB495" s="5">
        <f t="shared" si="747"/>
        <v>2.8885954929229813E-2</v>
      </c>
      <c r="AC495" s="5">
        <f t="shared" si="748"/>
        <v>1.7633033751680727E-3</v>
      </c>
      <c r="AD495" s="5">
        <f t="shared" si="749"/>
        <v>9.760520010119721E-3</v>
      </c>
      <c r="AE495" s="5">
        <f t="shared" si="750"/>
        <v>1.4084430374602783E-2</v>
      </c>
      <c r="AF495" s="5">
        <f t="shared" si="751"/>
        <v>1.0161916515275926E-2</v>
      </c>
      <c r="AG495" s="5">
        <f t="shared" si="752"/>
        <v>4.887881843847728E-3</v>
      </c>
      <c r="AH495" s="5">
        <f t="shared" si="753"/>
        <v>1.0263792156223502E-2</v>
      </c>
      <c r="AI495" s="5">
        <f t="shared" si="754"/>
        <v>1.4625659446614819E-2</v>
      </c>
      <c r="AJ495" s="5">
        <f t="shared" si="755"/>
        <v>1.0420608240719683E-2</v>
      </c>
      <c r="AK495" s="5">
        <f t="shared" si="756"/>
        <v>4.9497062111018598E-3</v>
      </c>
      <c r="AL495" s="5">
        <f t="shared" si="757"/>
        <v>1.4503104262831117E-4</v>
      </c>
      <c r="AM495" s="5">
        <f t="shared" si="758"/>
        <v>2.7817017242174145E-3</v>
      </c>
      <c r="AN495" s="5">
        <f t="shared" si="759"/>
        <v>4.0139955880457365E-3</v>
      </c>
      <c r="AO495" s="5">
        <f t="shared" si="760"/>
        <v>2.8960978167750038E-3</v>
      </c>
      <c r="AP495" s="5">
        <f t="shared" si="761"/>
        <v>1.393023049868779E-3</v>
      </c>
      <c r="AQ495" s="5">
        <f t="shared" si="762"/>
        <v>5.0253306524016342E-4</v>
      </c>
      <c r="AR495" s="5">
        <f t="shared" si="763"/>
        <v>2.9621304162861027E-3</v>
      </c>
      <c r="AS495" s="5">
        <f t="shared" si="764"/>
        <v>4.220965316293037E-3</v>
      </c>
      <c r="AT495" s="5">
        <f t="shared" si="765"/>
        <v>3.0073875382717013E-3</v>
      </c>
      <c r="AU495" s="5">
        <f t="shared" si="766"/>
        <v>1.4284852125239971E-3</v>
      </c>
      <c r="AV495" s="5">
        <f t="shared" si="767"/>
        <v>5.0888935407350587E-4</v>
      </c>
      <c r="AW495" s="5">
        <f t="shared" si="768"/>
        <v>8.2838534535633735E-6</v>
      </c>
      <c r="AX495" s="5">
        <f t="shared" si="769"/>
        <v>6.6064312100273218E-4</v>
      </c>
      <c r="AY495" s="5">
        <f t="shared" si="770"/>
        <v>9.5330802360694424E-4</v>
      </c>
      <c r="AZ495" s="5">
        <f t="shared" si="771"/>
        <v>6.8781173903241153E-4</v>
      </c>
      <c r="BA495" s="5">
        <f t="shared" si="772"/>
        <v>3.3083744647459043E-4</v>
      </c>
      <c r="BB495" s="5">
        <f t="shared" si="773"/>
        <v>1.1934960881570882E-4</v>
      </c>
      <c r="BC495" s="5">
        <f t="shared" si="774"/>
        <v>3.444429710421357E-5</v>
      </c>
      <c r="BD495" s="5">
        <f t="shared" si="775"/>
        <v>7.1239236511680848E-4</v>
      </c>
      <c r="BE495" s="5">
        <f t="shared" si="776"/>
        <v>1.0151421585684766E-3</v>
      </c>
      <c r="BF495" s="5">
        <f t="shared" si="777"/>
        <v>7.2327670295434493E-4</v>
      </c>
      <c r="BG495" s="5">
        <f t="shared" si="778"/>
        <v>3.4355069361202163E-4</v>
      </c>
      <c r="BH495" s="5">
        <f t="shared" si="779"/>
        <v>1.223878896546783E-4</v>
      </c>
      <c r="BI495" s="5">
        <f t="shared" si="780"/>
        <v>3.4879965752108874E-5</v>
      </c>
      <c r="BJ495" s="8">
        <f t="shared" si="781"/>
        <v>0.37060295655395825</v>
      </c>
      <c r="BK495" s="8">
        <f t="shared" si="782"/>
        <v>0.25027281803656093</v>
      </c>
      <c r="BL495" s="8">
        <f t="shared" si="783"/>
        <v>0.35018777475012663</v>
      </c>
      <c r="BM495" s="8">
        <f t="shared" si="784"/>
        <v>0.54516051733782089</v>
      </c>
      <c r="BN495" s="8">
        <f t="shared" si="785"/>
        <v>0.45340926814098348</v>
      </c>
    </row>
    <row r="496" spans="1:66" x14ac:dyDescent="0.25">
      <c r="A496" t="s">
        <v>99</v>
      </c>
      <c r="B496" t="s">
        <v>115</v>
      </c>
      <c r="C496" t="s">
        <v>116</v>
      </c>
      <c r="D496" t="s">
        <v>496</v>
      </c>
      <c r="E496">
        <f>VLOOKUP(A496,home!$A$2:$E$405,3,FALSE)</f>
        <v>1.33549783549784</v>
      </c>
      <c r="F496">
        <f>VLOOKUP(B496,home!$B$2:$E$405,3,FALSE)</f>
        <v>1.1200000000000001</v>
      </c>
      <c r="G496">
        <f>VLOOKUP(C496,away!$B$2:$E$405,4,FALSE)</f>
        <v>1.35</v>
      </c>
      <c r="H496">
        <f>VLOOKUP(A496,away!$A$2:$E$405,3,FALSE)</f>
        <v>1.2380952380952399</v>
      </c>
      <c r="I496">
        <f>VLOOKUP(C496,away!$B$2:$E$405,3,FALSE)</f>
        <v>0.75</v>
      </c>
      <c r="J496">
        <f>VLOOKUP(B496,home!$B$2:$E$405,4,FALSE)</f>
        <v>1.01</v>
      </c>
      <c r="K496" s="3">
        <f t="shared" si="730"/>
        <v>2.0192727272727344</v>
      </c>
      <c r="L496" s="3">
        <f t="shared" si="731"/>
        <v>0.93785714285714428</v>
      </c>
      <c r="M496" s="5">
        <f t="shared" si="732"/>
        <v>5.1967857832014824E-2</v>
      </c>
      <c r="N496" s="5">
        <f t="shared" si="733"/>
        <v>0.10493727801497431</v>
      </c>
      <c r="O496" s="5">
        <f t="shared" si="734"/>
        <v>4.8738426666739686E-2</v>
      </c>
      <c r="P496" s="5">
        <f t="shared" si="735"/>
        <v>9.8416175738329614E-2</v>
      </c>
      <c r="Q496" s="5">
        <f t="shared" si="736"/>
        <v>0.10594849178493716</v>
      </c>
      <c r="R496" s="5">
        <f t="shared" si="737"/>
        <v>2.2854840790510464E-2</v>
      </c>
      <c r="S496" s="5">
        <f t="shared" si="738"/>
        <v>4.6594876386221132E-2</v>
      </c>
      <c r="T496" s="5">
        <f t="shared" si="739"/>
        <v>9.9364549795444776E-2</v>
      </c>
      <c r="U496" s="5">
        <f t="shared" si="740"/>
        <v>4.6150156694438199E-2</v>
      </c>
      <c r="V496" s="5">
        <f t="shared" si="741"/>
        <v>9.8045422994498827E-3</v>
      </c>
      <c r="W496" s="5">
        <f t="shared" si="742"/>
        <v>7.1312966652334317E-2</v>
      </c>
      <c r="X496" s="5">
        <f t="shared" si="743"/>
        <v>6.6881375153225078E-2</v>
      </c>
      <c r="Y496" s="5">
        <f t="shared" si="744"/>
        <v>3.136258770578023E-2</v>
      </c>
      <c r="Z496" s="5">
        <f t="shared" si="745"/>
        <v>7.1448585614143547E-3</v>
      </c>
      <c r="AA496" s="5">
        <f t="shared" si="746"/>
        <v>1.442741803328511E-2</v>
      </c>
      <c r="AB496" s="5">
        <f t="shared" si="747"/>
        <v>1.4566445879787728E-2</v>
      </c>
      <c r="AC496" s="5">
        <f t="shared" si="748"/>
        <v>1.1604836121680861E-3</v>
      </c>
      <c r="AD496" s="5">
        <f t="shared" si="749"/>
        <v>3.6000082165492178E-2</v>
      </c>
      <c r="AE496" s="5">
        <f t="shared" si="750"/>
        <v>3.3762934202350922E-2</v>
      </c>
      <c r="AF496" s="5">
        <f t="shared" si="751"/>
        <v>1.5832404502745295E-2</v>
      </c>
      <c r="AG496" s="5">
        <f t="shared" si="752"/>
        <v>4.949511217167764E-3</v>
      </c>
      <c r="AH496" s="5">
        <f t="shared" si="753"/>
        <v>1.6752141591316178E-3</v>
      </c>
      <c r="AI496" s="5">
        <f t="shared" si="754"/>
        <v>3.3827142638756021E-3</v>
      </c>
      <c r="AJ496" s="5">
        <f t="shared" si="755"/>
        <v>3.4153113286002337E-3</v>
      </c>
      <c r="AK496" s="5">
        <f t="shared" si="756"/>
        <v>2.2988150069960201E-3</v>
      </c>
      <c r="AL496" s="5">
        <f t="shared" si="757"/>
        <v>8.7908460253080954E-5</v>
      </c>
      <c r="AM496" s="5">
        <f t="shared" si="758"/>
        <v>1.453879681927118E-2</v>
      </c>
      <c r="AN496" s="5">
        <f t="shared" si="759"/>
        <v>1.3635314445502205E-2</v>
      </c>
      <c r="AO496" s="5">
        <f t="shared" si="760"/>
        <v>6.3939885239087208E-3</v>
      </c>
      <c r="AP496" s="5">
        <f t="shared" si="761"/>
        <v>1.9988826028314679E-3</v>
      </c>
      <c r="AQ496" s="5">
        <f t="shared" si="762"/>
        <v>4.6866658169959297E-4</v>
      </c>
      <c r="AR496" s="5">
        <f t="shared" si="763"/>
        <v>3.1422231299140261E-4</v>
      </c>
      <c r="AS496" s="5">
        <f t="shared" si="764"/>
        <v>6.3450054692409626E-4</v>
      </c>
      <c r="AT496" s="5">
        <f t="shared" si="765"/>
        <v>6.4061482492173082E-4</v>
      </c>
      <c r="AU496" s="5">
        <f t="shared" si="766"/>
        <v>4.3119201488368288E-4</v>
      </c>
      <c r="AV496" s="5">
        <f t="shared" si="767"/>
        <v>2.1767356896809997E-4</v>
      </c>
      <c r="AW496" s="5">
        <f t="shared" si="768"/>
        <v>4.624447384979642E-6</v>
      </c>
      <c r="AX496" s="5">
        <f t="shared" si="769"/>
        <v>4.8929659840856411E-3</v>
      </c>
      <c r="AY496" s="5">
        <f t="shared" si="770"/>
        <v>4.5889030979317548E-3</v>
      </c>
      <c r="AZ496" s="5">
        <f t="shared" si="771"/>
        <v>2.1518677741372864E-3</v>
      </c>
      <c r="BA496" s="5">
        <f t="shared" si="772"/>
        <v>6.7271485415291955E-4</v>
      </c>
      <c r="BB496" s="5">
        <f t="shared" si="773"/>
        <v>1.5772760776835436E-4</v>
      </c>
      <c r="BC496" s="5">
        <f t="shared" si="774"/>
        <v>2.9585192714264237E-5</v>
      </c>
      <c r="BD496" s="5">
        <f t="shared" si="775"/>
        <v>4.911594011401335E-5</v>
      </c>
      <c r="BE496" s="5">
        <f t="shared" si="776"/>
        <v>9.9178478346588026E-5</v>
      </c>
      <c r="BF496" s="5">
        <f t="shared" si="777"/>
        <v>1.0013419822883733E-4</v>
      </c>
      <c r="BG496" s="5">
        <f t="shared" si="778"/>
        <v>6.7399418516937655E-5</v>
      </c>
      <c r="BH496" s="5">
        <f t="shared" si="779"/>
        <v>3.4024451911323289E-5</v>
      </c>
      <c r="BI496" s="5">
        <f t="shared" si="780"/>
        <v>1.3740929560987553E-5</v>
      </c>
      <c r="BJ496" s="8">
        <f t="shared" si="781"/>
        <v>0.61988159467845538</v>
      </c>
      <c r="BK496" s="8">
        <f t="shared" si="782"/>
        <v>0.21262074742636838</v>
      </c>
      <c r="BL496" s="8">
        <f t="shared" si="783"/>
        <v>0.16011113950873235</v>
      </c>
      <c r="BM496" s="8">
        <f t="shared" si="784"/>
        <v>0.5623109906969177</v>
      </c>
      <c r="BN496" s="8">
        <f t="shared" si="785"/>
        <v>0.43286307082750608</v>
      </c>
    </row>
    <row r="497" spans="1:66" x14ac:dyDescent="0.25">
      <c r="A497" t="s">
        <v>99</v>
      </c>
      <c r="B497" t="s">
        <v>113</v>
      </c>
      <c r="C497" t="s">
        <v>121</v>
      </c>
      <c r="D497" t="s">
        <v>496</v>
      </c>
      <c r="E497">
        <f>VLOOKUP(A497,home!$A$2:$E$405,3,FALSE)</f>
        <v>1.33549783549784</v>
      </c>
      <c r="F497">
        <f>VLOOKUP(B497,home!$B$2:$E$405,3,FALSE)</f>
        <v>0.99</v>
      </c>
      <c r="G497">
        <f>VLOOKUP(C497,away!$B$2:$E$405,4,FALSE)</f>
        <v>1.1599999999999999</v>
      </c>
      <c r="H497">
        <f>VLOOKUP(A497,away!$A$2:$E$405,3,FALSE)</f>
        <v>1.2380952380952399</v>
      </c>
      <c r="I497">
        <f>VLOOKUP(C497,away!$B$2:$E$405,3,FALSE)</f>
        <v>0.92</v>
      </c>
      <c r="J497">
        <f>VLOOKUP(B497,home!$B$2:$E$405,4,FALSE)</f>
        <v>0.72</v>
      </c>
      <c r="K497" s="3">
        <f t="shared" si="730"/>
        <v>1.5336857142857192</v>
      </c>
      <c r="L497" s="3">
        <f t="shared" si="731"/>
        <v>0.82011428571428702</v>
      </c>
      <c r="M497" s="5">
        <f t="shared" si="732"/>
        <v>9.5007447093126293E-2</v>
      </c>
      <c r="N497" s="5">
        <f t="shared" si="733"/>
        <v>0.14571156435748409</v>
      </c>
      <c r="O497" s="5">
        <f t="shared" si="734"/>
        <v>7.7916964610317177E-2</v>
      </c>
      <c r="P497" s="5">
        <f t="shared" si="735"/>
        <v>0.11950013552334941</v>
      </c>
      <c r="Q497" s="5">
        <f t="shared" si="736"/>
        <v>0.1117378723306488</v>
      </c>
      <c r="R497" s="5">
        <f t="shared" si="737"/>
        <v>3.195040788820782E-2</v>
      </c>
      <c r="S497" s="5">
        <f t="shared" si="738"/>
        <v>3.7576744842173652E-2</v>
      </c>
      <c r="T497" s="5">
        <f t="shared" si="739"/>
        <v>9.1637825353684227E-2</v>
      </c>
      <c r="U497" s="5">
        <f t="shared" si="740"/>
        <v>4.9001884143746087E-2</v>
      </c>
      <c r="V497" s="5">
        <f t="shared" si="741"/>
        <v>5.251548680955921E-3</v>
      </c>
      <c r="W497" s="5">
        <f t="shared" si="742"/>
        <v>5.7123592846065843E-2</v>
      </c>
      <c r="X497" s="5">
        <f t="shared" si="743"/>
        <v>4.6847874544385042E-2</v>
      </c>
      <c r="Y497" s="5">
        <f t="shared" si="744"/>
        <v>1.9210305584600431E-2</v>
      </c>
      <c r="Z497" s="5">
        <f t="shared" si="745"/>
        <v>8.734328647839228E-3</v>
      </c>
      <c r="AA497" s="5">
        <f t="shared" si="746"/>
        <v>1.3395715071067526E-2</v>
      </c>
      <c r="AB497" s="5">
        <f t="shared" si="747"/>
        <v>1.0272408418569089E-2</v>
      </c>
      <c r="AC497" s="5">
        <f t="shared" si="748"/>
        <v>4.1283657116015642E-4</v>
      </c>
      <c r="AD497" s="5">
        <f t="shared" si="749"/>
        <v>2.1902409574171285E-2</v>
      </c>
      <c r="AE497" s="5">
        <f t="shared" si="750"/>
        <v>1.7962478983343244E-2</v>
      </c>
      <c r="AF497" s="5">
        <f t="shared" si="751"/>
        <v>7.3656428105412161E-3</v>
      </c>
      <c r="AG497" s="5">
        <f t="shared" si="752"/>
        <v>2.0135562974645279E-3</v>
      </c>
      <c r="AH497" s="5">
        <f t="shared" si="753"/>
        <v>1.7907869250541255E-3</v>
      </c>
      <c r="AI497" s="5">
        <f t="shared" si="754"/>
        <v>2.7465043242851633E-3</v>
      </c>
      <c r="AJ497" s="5">
        <f t="shared" si="755"/>
        <v>2.1061372231900542E-3</v>
      </c>
      <c r="AK497" s="5">
        <f t="shared" si="756"/>
        <v>1.0767175238439927E-3</v>
      </c>
      <c r="AL497" s="5">
        <f t="shared" si="757"/>
        <v>2.0770593342762414E-5</v>
      </c>
      <c r="AM497" s="5">
        <f t="shared" si="758"/>
        <v>6.7182825344682447E-3</v>
      </c>
      <c r="AN497" s="5">
        <f t="shared" si="759"/>
        <v>5.5097594819821941E-3</v>
      </c>
      <c r="AO497" s="5">
        <f t="shared" si="760"/>
        <v>2.2593162310116733E-3</v>
      </c>
      <c r="AP497" s="5">
        <f t="shared" si="761"/>
        <v>6.1763250566627785E-4</v>
      </c>
      <c r="AQ497" s="5">
        <f t="shared" si="762"/>
        <v>1.2663231030460618E-4</v>
      </c>
      <c r="AR497" s="5">
        <f t="shared" si="763"/>
        <v>2.937299879814498E-4</v>
      </c>
      <c r="AS497" s="5">
        <f t="shared" si="764"/>
        <v>4.5048948642446553E-4</v>
      </c>
      <c r="AT497" s="5">
        <f t="shared" si="765"/>
        <v>3.4545464488255673E-4</v>
      </c>
      <c r="AU497" s="5">
        <f t="shared" si="766"/>
        <v>1.7660628459667443E-4</v>
      </c>
      <c r="AV497" s="5">
        <f t="shared" si="767"/>
        <v>6.7714633934749444E-5</v>
      </c>
      <c r="AW497" s="5">
        <f t="shared" si="768"/>
        <v>7.2570004752935859E-7</v>
      </c>
      <c r="AX497" s="5">
        <f t="shared" si="769"/>
        <v>1.7172889912748705E-3</v>
      </c>
      <c r="AY497" s="5">
        <f t="shared" si="770"/>
        <v>1.4083732344443989E-3</v>
      </c>
      <c r="AZ497" s="5">
        <f t="shared" si="771"/>
        <v>5.7751350459274398E-4</v>
      </c>
      <c r="BA497" s="5">
        <f t="shared" si="772"/>
        <v>1.5787569176981098E-4</v>
      </c>
      <c r="BB497" s="5">
        <f t="shared" si="773"/>
        <v>3.2369027546861867E-5</v>
      </c>
      <c r="BC497" s="5">
        <f t="shared" si="774"/>
        <v>5.3092603811721411E-6</v>
      </c>
      <c r="BD497" s="5">
        <f t="shared" si="775"/>
        <v>4.0148693214378786E-5</v>
      </c>
      <c r="BE497" s="5">
        <f t="shared" si="776"/>
        <v>6.1575477230132737E-5</v>
      </c>
      <c r="BF497" s="5">
        <f t="shared" si="777"/>
        <v>4.7218714889090092E-5</v>
      </c>
      <c r="BG497" s="5">
        <f t="shared" si="778"/>
        <v>2.4139556157442613E-5</v>
      </c>
      <c r="BH497" s="5">
        <f t="shared" si="779"/>
        <v>9.2556231069669047E-6</v>
      </c>
      <c r="BI497" s="5">
        <f t="shared" si="780"/>
        <v>2.8390433871935862E-6</v>
      </c>
      <c r="BJ497" s="8">
        <f t="shared" si="781"/>
        <v>0.5406434754558318</v>
      </c>
      <c r="BK497" s="8">
        <f t="shared" si="782"/>
        <v>0.25917785653855252</v>
      </c>
      <c r="BL497" s="8">
        <f t="shared" si="783"/>
        <v>0.19177669827408611</v>
      </c>
      <c r="BM497" s="8">
        <f t="shared" si="784"/>
        <v>0.41710031957877897</v>
      </c>
      <c r="BN497" s="8">
        <f t="shared" si="785"/>
        <v>0.58182439180313361</v>
      </c>
    </row>
    <row r="498" spans="1:66" x14ac:dyDescent="0.25">
      <c r="A498" t="s">
        <v>99</v>
      </c>
      <c r="B498" t="s">
        <v>114</v>
      </c>
      <c r="C498" t="s">
        <v>109</v>
      </c>
      <c r="D498" t="s">
        <v>496</v>
      </c>
      <c r="E498">
        <f>VLOOKUP(A498,home!$A$2:$E$405,3,FALSE)</f>
        <v>1.33549783549784</v>
      </c>
      <c r="F498">
        <f>VLOOKUP(B498,home!$B$2:$E$405,3,FALSE)</f>
        <v>1.73</v>
      </c>
      <c r="G498">
        <f>VLOOKUP(C498,away!$B$2:$E$405,4,FALSE)</f>
        <v>0.79</v>
      </c>
      <c r="H498">
        <f>VLOOKUP(A498,away!$A$2:$E$405,3,FALSE)</f>
        <v>1.2380952380952399</v>
      </c>
      <c r="I498">
        <f>VLOOKUP(C498,away!$B$2:$E$405,3,FALSE)</f>
        <v>1.21</v>
      </c>
      <c r="J498">
        <f>VLOOKUP(B498,home!$B$2:$E$405,4,FALSE)</f>
        <v>0.64</v>
      </c>
      <c r="K498" s="3">
        <f t="shared" si="730"/>
        <v>1.8252248917748979</v>
      </c>
      <c r="L498" s="3">
        <f t="shared" si="731"/>
        <v>0.95878095238095373</v>
      </c>
      <c r="M498" s="5">
        <f t="shared" si="732"/>
        <v>6.1790487880528502E-2</v>
      </c>
      <c r="N498" s="5">
        <f t="shared" si="733"/>
        <v>0.11278153655445577</v>
      </c>
      <c r="O498" s="5">
        <f t="shared" si="734"/>
        <v>5.9243542818176904E-2</v>
      </c>
      <c r="P498" s="5">
        <f t="shared" si="735"/>
        <v>0.10813278902866846</v>
      </c>
      <c r="Q498" s="5">
        <f t="shared" si="736"/>
        <v>0.10292583392590664</v>
      </c>
      <c r="R498" s="5">
        <f t="shared" si="737"/>
        <v>2.8400790202816724E-2</v>
      </c>
      <c r="S498" s="5">
        <f t="shared" si="738"/>
        <v>4.7307848117845747E-2</v>
      </c>
      <c r="T498" s="5">
        <f t="shared" si="739"/>
        <v>9.8683329076084667E-2</v>
      </c>
      <c r="U498" s="5">
        <f t="shared" si="740"/>
        <v>5.1837829224257739E-2</v>
      </c>
      <c r="V498" s="5">
        <f t="shared" si="741"/>
        <v>9.1987002016271288E-3</v>
      </c>
      <c r="W498" s="5">
        <f t="shared" si="742"/>
        <v>6.2620931362751348E-2</v>
      </c>
      <c r="X498" s="5">
        <f t="shared" si="743"/>
        <v>6.0039756210961082E-2</v>
      </c>
      <c r="Y498" s="5">
        <f t="shared" si="744"/>
        <v>2.8782487320332766E-2</v>
      </c>
      <c r="Z498" s="5">
        <f t="shared" si="745"/>
        <v>9.0767122263427629E-3</v>
      </c>
      <c r="AA498" s="5">
        <f t="shared" si="746"/>
        <v>1.6567041090998363E-2</v>
      </c>
      <c r="AB498" s="5">
        <f t="shared" si="747"/>
        <v>1.511928789117389E-2</v>
      </c>
      <c r="AC498" s="5">
        <f t="shared" si="748"/>
        <v>1.0061025798215552E-3</v>
      </c>
      <c r="AD498" s="5">
        <f t="shared" si="749"/>
        <v>2.8574320667355296E-2</v>
      </c>
      <c r="AE498" s="5">
        <f t="shared" si="750"/>
        <v>2.7396514383085685E-2</v>
      </c>
      <c r="AF498" s="5">
        <f t="shared" si="751"/>
        <v>1.3133628076066691E-2</v>
      </c>
      <c r="AG498" s="5">
        <f t="shared" si="752"/>
        <v>4.1974241449961531E-3</v>
      </c>
      <c r="AH498" s="5">
        <f t="shared" si="753"/>
        <v>2.1756446982151897E-3</v>
      </c>
      <c r="AI498" s="5">
        <f t="shared" si="754"/>
        <v>3.9710408588404496E-3</v>
      </c>
      <c r="AJ498" s="5">
        <f t="shared" si="755"/>
        <v>3.6240213109053798E-3</v>
      </c>
      <c r="AK498" s="5">
        <f t="shared" si="756"/>
        <v>2.2048846349957316E-3</v>
      </c>
      <c r="AL498" s="5">
        <f t="shared" si="757"/>
        <v>7.0426812758231152E-5</v>
      </c>
      <c r="AM498" s="5">
        <f t="shared" si="758"/>
        <v>1.0430912269522955E-2</v>
      </c>
      <c r="AN498" s="5">
        <f t="shared" si="759"/>
        <v>1.0000959999975396E-2</v>
      </c>
      <c r="AO498" s="5">
        <f t="shared" si="760"/>
        <v>4.7943649767501154E-3</v>
      </c>
      <c r="AP498" s="5">
        <f t="shared" si="761"/>
        <v>1.5322486061567888E-3</v>
      </c>
      <c r="AQ498" s="5">
        <f t="shared" si="762"/>
        <v>3.6727269447384858E-4</v>
      </c>
      <c r="AR498" s="5">
        <f t="shared" si="763"/>
        <v>4.1719333915946657E-4</v>
      </c>
      <c r="AS498" s="5">
        <f t="shared" si="764"/>
        <v>7.6147166731654566E-4</v>
      </c>
      <c r="AT498" s="5">
        <f t="shared" si="765"/>
        <v>6.9492852078374679E-4</v>
      </c>
      <c r="AU498" s="5">
        <f t="shared" si="766"/>
        <v>4.2280027804626795E-4</v>
      </c>
      <c r="AV498" s="5">
        <f t="shared" si="767"/>
        <v>1.9292639793484911E-4</v>
      </c>
      <c r="AW498" s="5">
        <f t="shared" si="768"/>
        <v>3.4235077396952893E-6</v>
      </c>
      <c r="AX498" s="5">
        <f t="shared" si="769"/>
        <v>3.1731267863755828E-3</v>
      </c>
      <c r="AY498" s="5">
        <f t="shared" si="770"/>
        <v>3.0423335222666968E-3</v>
      </c>
      <c r="AZ498" s="5">
        <f t="shared" si="771"/>
        <v>1.4584657159696821E-3</v>
      </c>
      <c r="BA498" s="5">
        <f t="shared" si="772"/>
        <v>4.6611638272412727E-4</v>
      </c>
      <c r="BB498" s="5">
        <f t="shared" si="773"/>
        <v>1.1172587733715093E-4</v>
      </c>
      <c r="BC498" s="5">
        <f t="shared" si="774"/>
        <v>2.1424128615782247E-5</v>
      </c>
      <c r="BD498" s="5">
        <f t="shared" si="775"/>
        <v>6.66661711743839E-5</v>
      </c>
      <c r="BE498" s="5">
        <f t="shared" si="776"/>
        <v>1.2168075506681167E-4</v>
      </c>
      <c r="BF498" s="5">
        <f t="shared" si="777"/>
        <v>1.1104737149895463E-4</v>
      </c>
      <c r="BG498" s="5">
        <f t="shared" si="778"/>
        <v>6.7562142208688782E-5</v>
      </c>
      <c r="BH498" s="5">
        <f t="shared" si="779"/>
        <v>3.0829025925233571E-5</v>
      </c>
      <c r="BI498" s="5">
        <f t="shared" si="780"/>
        <v>1.1253981101581989E-5</v>
      </c>
      <c r="BJ498" s="8">
        <f t="shared" si="781"/>
        <v>0.57453471268216416</v>
      </c>
      <c r="BK498" s="8">
        <f t="shared" si="782"/>
        <v>0.23054868814351634</v>
      </c>
      <c r="BL498" s="8">
        <f t="shared" si="783"/>
        <v>0.18604244238059689</v>
      </c>
      <c r="BM498" s="8">
        <f t="shared" si="784"/>
        <v>0.52388866500754017</v>
      </c>
      <c r="BN498" s="8">
        <f t="shared" si="785"/>
        <v>0.47327498041055299</v>
      </c>
    </row>
    <row r="499" spans="1:66" x14ac:dyDescent="0.25">
      <c r="A499" t="s">
        <v>99</v>
      </c>
      <c r="B499" t="s">
        <v>108</v>
      </c>
      <c r="C499" t="s">
        <v>107</v>
      </c>
      <c r="D499" t="s">
        <v>496</v>
      </c>
      <c r="E499">
        <f>VLOOKUP(A499,home!$A$2:$E$405,3,FALSE)</f>
        <v>1.33549783549784</v>
      </c>
      <c r="F499">
        <f>VLOOKUP(B499,home!$B$2:$E$405,3,FALSE)</f>
        <v>0.9</v>
      </c>
      <c r="G499">
        <f>VLOOKUP(C499,away!$B$2:$E$405,4,FALSE)</f>
        <v>0.87</v>
      </c>
      <c r="H499">
        <f>VLOOKUP(A499,away!$A$2:$E$405,3,FALSE)</f>
        <v>1.2380952380952399</v>
      </c>
      <c r="I499">
        <f>VLOOKUP(C499,away!$B$2:$E$405,3,FALSE)</f>
        <v>0.79</v>
      </c>
      <c r="J499">
        <f>VLOOKUP(B499,home!$B$2:$E$405,4,FALSE)</f>
        <v>0.56999999999999995</v>
      </c>
      <c r="K499" s="3">
        <f t="shared" si="730"/>
        <v>1.0456948051948087</v>
      </c>
      <c r="L499" s="3">
        <f t="shared" si="731"/>
        <v>0.55751428571428652</v>
      </c>
      <c r="M499" s="5">
        <f t="shared" si="732"/>
        <v>0.2012496521948923</v>
      </c>
      <c r="N499" s="5">
        <f t="shared" si="733"/>
        <v>0.21044571584746091</v>
      </c>
      <c r="O499" s="5">
        <f t="shared" si="734"/>
        <v>0.11219955609368396</v>
      </c>
      <c r="P499" s="5">
        <f t="shared" si="735"/>
        <v>0.11732649295232885</v>
      </c>
      <c r="Q499" s="5">
        <f t="shared" si="736"/>
        <v>0.11003099591859637</v>
      </c>
      <c r="R499" s="5">
        <f t="shared" si="737"/>
        <v>3.1276427686515118E-2</v>
      </c>
      <c r="S499" s="5">
        <f t="shared" si="738"/>
        <v>1.7100036942128746E-2</v>
      </c>
      <c r="T499" s="5">
        <f t="shared" si="739"/>
        <v>6.1343852095987819E-2</v>
      </c>
      <c r="U499" s="5">
        <f t="shared" si="740"/>
        <v>3.270559795683995E-2</v>
      </c>
      <c r="V499" s="5">
        <f t="shared" si="741"/>
        <v>1.1076829985344225E-3</v>
      </c>
      <c r="W499" s="5">
        <f t="shared" si="742"/>
        <v>3.8352946947495803E-2</v>
      </c>
      <c r="X499" s="5">
        <f t="shared" si="743"/>
        <v>2.1382315822471045E-2</v>
      </c>
      <c r="Y499" s="5">
        <f t="shared" si="744"/>
        <v>5.9604732663411167E-3</v>
      </c>
      <c r="Z499" s="5">
        <f t="shared" si="745"/>
        <v>5.8123517471140038E-3</v>
      </c>
      <c r="AA499" s="5">
        <f t="shared" si="746"/>
        <v>6.0779460279220838E-3</v>
      </c>
      <c r="AB499" s="5">
        <f t="shared" si="747"/>
        <v>3.1778382938262729E-3</v>
      </c>
      <c r="AC499" s="5">
        <f t="shared" si="748"/>
        <v>4.0360492584574827E-5</v>
      </c>
      <c r="AD499" s="5">
        <f t="shared" si="749"/>
        <v>1.0026369346727113E-2</v>
      </c>
      <c r="AE499" s="5">
        <f t="shared" si="750"/>
        <v>5.5898441446481824E-3</v>
      </c>
      <c r="AF499" s="5">
        <f t="shared" si="751"/>
        <v>1.5582089827788593E-3</v>
      </c>
      <c r="AG499" s="5">
        <f t="shared" si="752"/>
        <v>2.8957458934251361E-4</v>
      </c>
      <c r="AH499" s="5">
        <f t="shared" si="753"/>
        <v>8.1011728315311224E-4</v>
      </c>
      <c r="AI499" s="5">
        <f t="shared" si="754"/>
        <v>8.4713543459174134E-4</v>
      </c>
      <c r="AJ499" s="5">
        <f t="shared" si="755"/>
        <v>4.4292256162451539E-4</v>
      </c>
      <c r="AK499" s="5">
        <f t="shared" si="756"/>
        <v>1.5438727393144442E-4</v>
      </c>
      <c r="AL499" s="5">
        <f t="shared" si="757"/>
        <v>9.4119020771094327E-7</v>
      </c>
      <c r="AM499" s="5">
        <f t="shared" si="758"/>
        <v>2.096904468167403E-3</v>
      </c>
      <c r="AN499" s="5">
        <f t="shared" si="759"/>
        <v>1.1690541967814454E-3</v>
      </c>
      <c r="AO499" s="5">
        <f t="shared" si="760"/>
        <v>3.2588220773994823E-4</v>
      </c>
      <c r="AP499" s="5">
        <f t="shared" si="761"/>
        <v>6.0561328758377325E-5</v>
      </c>
      <c r="AQ499" s="5">
        <f t="shared" si="762"/>
        <v>8.4409514861587024E-6</v>
      </c>
      <c r="AR499" s="5">
        <f t="shared" si="763"/>
        <v>9.0330391692381191E-5</v>
      </c>
      <c r="AS499" s="5">
        <f t="shared" si="764"/>
        <v>9.4458021343935309E-5</v>
      </c>
      <c r="AT499" s="5">
        <f t="shared" si="765"/>
        <v>4.9387131114166772E-5</v>
      </c>
      <c r="AU499" s="5">
        <f t="shared" si="766"/>
        <v>1.721462214985303E-5</v>
      </c>
      <c r="AV499" s="5">
        <f t="shared" si="767"/>
        <v>4.5003102388732003E-6</v>
      </c>
      <c r="AW499" s="5">
        <f t="shared" si="768"/>
        <v>1.5241785661000871E-8</v>
      </c>
      <c r="AX499" s="5">
        <f t="shared" si="769"/>
        <v>3.6545368489207254E-4</v>
      </c>
      <c r="AY499" s="5">
        <f t="shared" si="770"/>
        <v>2.0374565009425772E-4</v>
      </c>
      <c r="AZ499" s="5">
        <f t="shared" si="771"/>
        <v>5.6795555289846529E-5</v>
      </c>
      <c r="BA499" s="5">
        <f t="shared" si="772"/>
        <v>1.0554777813055018E-5</v>
      </c>
      <c r="BB499" s="5">
        <f t="shared" si="773"/>
        <v>1.4711098533295918E-6</v>
      </c>
      <c r="BC499" s="5">
        <f t="shared" si="774"/>
        <v>1.6403295181725932E-7</v>
      </c>
      <c r="BD499" s="5">
        <f t="shared" si="775"/>
        <v>8.3934139671115961E-6</v>
      </c>
      <c r="BE499" s="5">
        <f t="shared" si="776"/>
        <v>8.7769493832581459E-6</v>
      </c>
      <c r="BF499" s="5">
        <f t="shared" si="777"/>
        <v>4.5890051877654127E-6</v>
      </c>
      <c r="BG499" s="5">
        <f t="shared" si="778"/>
        <v>1.5995662952861067E-6</v>
      </c>
      <c r="BH499" s="5">
        <f t="shared" si="779"/>
        <v>4.181645413863467E-7</v>
      </c>
      <c r="BI499" s="5">
        <f t="shared" si="780"/>
        <v>8.7454497728874511E-8</v>
      </c>
      <c r="BJ499" s="8">
        <f t="shared" si="781"/>
        <v>0.46927932492567742</v>
      </c>
      <c r="BK499" s="8">
        <f t="shared" si="782"/>
        <v>0.33702891242077088</v>
      </c>
      <c r="BL499" s="8">
        <f t="shared" si="783"/>
        <v>0.18797168364249991</v>
      </c>
      <c r="BM499" s="8">
        <f t="shared" si="784"/>
        <v>0.21735970163427612</v>
      </c>
      <c r="BN499" s="8">
        <f t="shared" si="785"/>
        <v>0.78252884069347739</v>
      </c>
    </row>
    <row r="500" spans="1:66" x14ac:dyDescent="0.25">
      <c r="A500" t="s">
        <v>122</v>
      </c>
      <c r="B500" t="s">
        <v>126</v>
      </c>
      <c r="C500" t="s">
        <v>123</v>
      </c>
      <c r="D500" t="s">
        <v>496</v>
      </c>
      <c r="E500">
        <f>VLOOKUP(A500,home!$A$2:$E$405,3,FALSE)</f>
        <v>1.2585470085470101</v>
      </c>
      <c r="F500">
        <f>VLOOKUP(B500,home!$B$2:$E$405,3,FALSE)</f>
        <v>1.25</v>
      </c>
      <c r="G500">
        <f>VLOOKUP(C500,away!$B$2:$E$405,4,FALSE)</f>
        <v>0.96</v>
      </c>
      <c r="H500">
        <f>VLOOKUP(A500,away!$A$2:$E$405,3,FALSE)</f>
        <v>1.1004273504273501</v>
      </c>
      <c r="I500">
        <f>VLOOKUP(C500,away!$B$2:$E$405,3,FALSE)</f>
        <v>0.75</v>
      </c>
      <c r="J500">
        <f>VLOOKUP(B500,home!$B$2:$E$405,4,FALSE)</f>
        <v>0.91</v>
      </c>
      <c r="K500" s="3">
        <f t="shared" si="730"/>
        <v>1.510256410256412</v>
      </c>
      <c r="L500" s="3">
        <f t="shared" si="731"/>
        <v>0.7510416666666665</v>
      </c>
      <c r="M500" s="5">
        <f t="shared" si="732"/>
        <v>0.10421511767604116</v>
      </c>
      <c r="N500" s="5">
        <f t="shared" si="733"/>
        <v>0.15739154951586745</v>
      </c>
      <c r="O500" s="5">
        <f t="shared" si="734"/>
        <v>7.8269895671276735E-2</v>
      </c>
      <c r="P500" s="5">
        <f t="shared" si="735"/>
        <v>0.11820761166764628</v>
      </c>
      <c r="Q500" s="5">
        <f t="shared" si="736"/>
        <v>0.11885079828826418</v>
      </c>
      <c r="R500" s="5">
        <f t="shared" si="737"/>
        <v>2.9391976447390885E-2</v>
      </c>
      <c r="S500" s="5">
        <f t="shared" si="738"/>
        <v>3.3519703685421821E-2</v>
      </c>
      <c r="T500" s="5">
        <f t="shared" si="739"/>
        <v>8.9261901631081733E-2</v>
      </c>
      <c r="U500" s="5">
        <f t="shared" si="740"/>
        <v>4.4389420839777566E-2</v>
      </c>
      <c r="V500" s="5">
        <f t="shared" si="741"/>
        <v>4.2244714637892974E-3</v>
      </c>
      <c r="W500" s="5">
        <f t="shared" si="742"/>
        <v>5.9831726659647602E-2</v>
      </c>
      <c r="X500" s="5">
        <f t="shared" si="743"/>
        <v>4.4936119710006162E-2</v>
      </c>
      <c r="Y500" s="5">
        <f t="shared" si="744"/>
        <v>1.6874449120267931E-2</v>
      </c>
      <c r="Z500" s="5">
        <f t="shared" si="745"/>
        <v>7.3581996592252865E-3</v>
      </c>
      <c r="AA500" s="5">
        <f t="shared" si="746"/>
        <v>1.1112768203291535E-2</v>
      </c>
      <c r="AB500" s="5">
        <f t="shared" si="747"/>
        <v>8.3915647073573366E-3</v>
      </c>
      <c r="AC500" s="5">
        <f t="shared" si="748"/>
        <v>2.9947951256275679E-4</v>
      </c>
      <c r="AD500" s="5">
        <f t="shared" si="749"/>
        <v>2.2590312181110558E-2</v>
      </c>
      <c r="AE500" s="5">
        <f t="shared" si="750"/>
        <v>1.6966265711021573E-2</v>
      </c>
      <c r="AF500" s="5">
        <f t="shared" si="751"/>
        <v>6.3711862383575768E-3</v>
      </c>
      <c r="AG500" s="5">
        <f t="shared" si="752"/>
        <v>1.5950087770332682E-3</v>
      </c>
      <c r="AH500" s="5">
        <f t="shared" si="753"/>
        <v>1.381578633932664E-3</v>
      </c>
      <c r="AI500" s="5">
        <f t="shared" si="754"/>
        <v>2.0865379881701025E-3</v>
      </c>
      <c r="AJ500" s="5">
        <f t="shared" si="755"/>
        <v>1.5756036859387078E-3</v>
      </c>
      <c r="AK500" s="5">
        <f t="shared" si="756"/>
        <v>7.9318852223752147E-4</v>
      </c>
      <c r="AL500" s="5">
        <f t="shared" si="757"/>
        <v>1.3587571059883921E-5</v>
      </c>
      <c r="AM500" s="5">
        <f t="shared" si="758"/>
        <v>6.8234327562431453E-3</v>
      </c>
      <c r="AN500" s="5">
        <f t="shared" si="759"/>
        <v>5.1246823096367782E-3</v>
      </c>
      <c r="AO500" s="5">
        <f t="shared" si="760"/>
        <v>1.9244249714833934E-3</v>
      </c>
      <c r="AP500" s="5">
        <f t="shared" si="761"/>
        <v>4.8177444598594671E-4</v>
      </c>
      <c r="AQ500" s="5">
        <f t="shared" si="762"/>
        <v>9.045817071767381E-5</v>
      </c>
      <c r="AR500" s="5">
        <f t="shared" si="763"/>
        <v>2.075246239719689E-4</v>
      </c>
      <c r="AS500" s="5">
        <f t="shared" si="764"/>
        <v>3.134153936397175E-4</v>
      </c>
      <c r="AT500" s="5">
        <f t="shared" si="765"/>
        <v>2.3666880365871007E-4</v>
      </c>
      <c r="AU500" s="5">
        <f t="shared" si="766"/>
        <v>1.1914352594442771E-4</v>
      </c>
      <c r="AV500" s="5">
        <f t="shared" si="767"/>
        <v>4.4984318449530758E-5</v>
      </c>
      <c r="AW500" s="5">
        <f t="shared" si="768"/>
        <v>4.2810869349699125E-7</v>
      </c>
      <c r="AX500" s="5">
        <f t="shared" si="769"/>
        <v>1.7175221766782976E-3</v>
      </c>
      <c r="AY500" s="5">
        <f t="shared" si="770"/>
        <v>1.2899307181094297E-3</v>
      </c>
      <c r="AZ500" s="5">
        <f t="shared" si="771"/>
        <v>4.8439585820671781E-4</v>
      </c>
      <c r="BA500" s="5">
        <f t="shared" si="772"/>
        <v>1.2126715755800122E-4</v>
      </c>
      <c r="BB500" s="5">
        <f t="shared" si="773"/>
        <v>2.2769172031072616E-5</v>
      </c>
      <c r="BC500" s="5">
        <f t="shared" si="774"/>
        <v>3.4201193821673664E-6</v>
      </c>
      <c r="BD500" s="5">
        <f t="shared" si="775"/>
        <v>2.5976606577046787E-5</v>
      </c>
      <c r="BE500" s="5">
        <f t="shared" si="776"/>
        <v>3.923133659969378E-5</v>
      </c>
      <c r="BF500" s="5">
        <f t="shared" si="777"/>
        <v>2.9624688791307268E-5</v>
      </c>
      <c r="BG500" s="5">
        <f t="shared" si="778"/>
        <v>1.4913625382974362E-5</v>
      </c>
      <c r="BH500" s="5">
        <f t="shared" si="779"/>
        <v>5.6308495836999409E-6</v>
      </c>
      <c r="BI500" s="5">
        <f t="shared" si="780"/>
        <v>1.7008053357944969E-6</v>
      </c>
      <c r="BJ500" s="8">
        <f t="shared" si="781"/>
        <v>0.55275339568869053</v>
      </c>
      <c r="BK500" s="8">
        <f t="shared" si="782"/>
        <v>0.26176990229463071</v>
      </c>
      <c r="BL500" s="8">
        <f t="shared" si="783"/>
        <v>0.17843134927730792</v>
      </c>
      <c r="BM500" s="8">
        <f t="shared" si="784"/>
        <v>0.39269639504395198</v>
      </c>
      <c r="BN500" s="8">
        <f t="shared" si="785"/>
        <v>0.60632694926648667</v>
      </c>
    </row>
    <row r="501" spans="1:66" x14ac:dyDescent="0.25">
      <c r="A501" t="s">
        <v>122</v>
      </c>
      <c r="B501" t="s">
        <v>128</v>
      </c>
      <c r="C501" t="s">
        <v>143</v>
      </c>
      <c r="D501" t="s">
        <v>496</v>
      </c>
      <c r="E501">
        <f>VLOOKUP(A501,home!$A$2:$E$405,3,FALSE)</f>
        <v>1.2585470085470101</v>
      </c>
      <c r="F501">
        <f>VLOOKUP(B501,home!$B$2:$E$405,3,FALSE)</f>
        <v>1.1100000000000001</v>
      </c>
      <c r="G501">
        <f>VLOOKUP(C501,away!$B$2:$E$405,4,FALSE)</f>
        <v>0.95</v>
      </c>
      <c r="H501">
        <f>VLOOKUP(A501,away!$A$2:$E$405,3,FALSE)</f>
        <v>1.1004273504273501</v>
      </c>
      <c r="I501">
        <f>VLOOKUP(C501,away!$B$2:$E$405,3,FALSE)</f>
        <v>0.87</v>
      </c>
      <c r="J501">
        <f>VLOOKUP(B501,home!$B$2:$E$405,4,FALSE)</f>
        <v>1.05</v>
      </c>
      <c r="K501" s="3">
        <f t="shared" si="730"/>
        <v>1.3271378205128221</v>
      </c>
      <c r="L501" s="3">
        <f t="shared" si="731"/>
        <v>1.0052403846153843</v>
      </c>
      <c r="M501" s="5">
        <f t="shared" si="732"/>
        <v>9.7064632772408024E-2</v>
      </c>
      <c r="N501" s="5">
        <f t="shared" si="733"/>
        <v>0.12881814518645104</v>
      </c>
      <c r="O501" s="5">
        <f t="shared" si="734"/>
        <v>9.7573288780686468E-2</v>
      </c>
      <c r="P501" s="5">
        <f t="shared" si="735"/>
        <v>0.12949320181266843</v>
      </c>
      <c r="Q501" s="5">
        <f t="shared" si="736"/>
        <v>8.5479716222625471E-2</v>
      </c>
      <c r="R501" s="5">
        <f t="shared" si="737"/>
        <v>4.9042305171042612E-2</v>
      </c>
      <c r="S501" s="5">
        <f t="shared" si="738"/>
        <v>4.3188978407342093E-2</v>
      </c>
      <c r="T501" s="5">
        <f t="shared" si="739"/>
        <v>8.5927662812445932E-2</v>
      </c>
      <c r="U501" s="5">
        <f t="shared" si="740"/>
        <v>6.5085897997622197E-2</v>
      </c>
      <c r="V501" s="5">
        <f t="shared" si="741"/>
        <v>6.4020104007494394E-3</v>
      </c>
      <c r="W501" s="5">
        <f t="shared" si="742"/>
        <v>3.7814454761916548E-2</v>
      </c>
      <c r="X501" s="5">
        <f t="shared" si="743"/>
        <v>3.8012617048890036E-2</v>
      </c>
      <c r="Y501" s="5">
        <f t="shared" si="744"/>
        <v>1.9105908891231767E-2</v>
      </c>
      <c r="Z501" s="5">
        <f t="shared" si="745"/>
        <v>1.643310190418798E-2</v>
      </c>
      <c r="AA501" s="5">
        <f t="shared" si="746"/>
        <v>2.1808991045389144E-2</v>
      </c>
      <c r="AB501" s="5">
        <f t="shared" si="747"/>
        <v>1.4471768421780704E-2</v>
      </c>
      <c r="AC501" s="5">
        <f t="shared" si="748"/>
        <v>5.3380464204124973E-4</v>
      </c>
      <c r="AD501" s="5">
        <f t="shared" si="749"/>
        <v>1.2546248269152665E-2</v>
      </c>
      <c r="AE501" s="5">
        <f t="shared" si="750"/>
        <v>1.2611995435563125E-2</v>
      </c>
      <c r="AF501" s="5">
        <f t="shared" si="751"/>
        <v>6.3390435712064727E-3</v>
      </c>
      <c r="AG501" s="5">
        <f t="shared" si="752"/>
        <v>2.1240875325377584E-3</v>
      </c>
      <c r="AH501" s="5">
        <f t="shared" si="753"/>
        <v>4.1298044196474322E-3</v>
      </c>
      <c r="AI501" s="5">
        <f t="shared" si="754"/>
        <v>5.4808196366351132E-3</v>
      </c>
      <c r="AJ501" s="5">
        <f t="shared" si="755"/>
        <v>3.6369015135939015E-3</v>
      </c>
      <c r="AK501" s="5">
        <f t="shared" si="756"/>
        <v>1.6088898493902641E-3</v>
      </c>
      <c r="AL501" s="5">
        <f t="shared" si="757"/>
        <v>2.8485791483893117E-5</v>
      </c>
      <c r="AM501" s="5">
        <f t="shared" si="758"/>
        <v>3.3301201167072088E-3</v>
      </c>
      <c r="AN501" s="5">
        <f t="shared" si="759"/>
        <v>3.3475712269341825E-3</v>
      </c>
      <c r="AO501" s="5">
        <f t="shared" si="760"/>
        <v>1.6825568938453558E-3</v>
      </c>
      <c r="AP501" s="5">
        <f t="shared" si="761"/>
        <v>5.6379137970212403E-4</v>
      </c>
      <c r="AQ501" s="5">
        <f t="shared" si="762"/>
        <v>1.4168646584365033E-4</v>
      </c>
      <c r="AR501" s="5">
        <f t="shared" si="763"/>
        <v>8.3028923663853982E-4</v>
      </c>
      <c r="AS501" s="5">
        <f t="shared" si="764"/>
        <v>1.1019082479077264E-3</v>
      </c>
      <c r="AT501" s="5">
        <f t="shared" si="765"/>
        <v>7.3119205526668151E-4</v>
      </c>
      <c r="AU501" s="5">
        <f t="shared" si="766"/>
        <v>3.2346421020097141E-4</v>
      </c>
      <c r="AV501" s="5">
        <f t="shared" si="767"/>
        <v>1.0732039673500469E-4</v>
      </c>
      <c r="AW501" s="5">
        <f t="shared" si="768"/>
        <v>1.0556300477488319E-6</v>
      </c>
      <c r="AX501" s="5">
        <f t="shared" si="769"/>
        <v>7.3658805895545027E-4</v>
      </c>
      <c r="AY501" s="5">
        <f t="shared" si="770"/>
        <v>7.4044806368747619E-4</v>
      </c>
      <c r="AZ501" s="5">
        <f t="shared" si="771"/>
        <v>3.7216414816445751E-4</v>
      </c>
      <c r="BA501" s="5">
        <f t="shared" si="772"/>
        <v>1.2470481048029876E-4</v>
      </c>
      <c r="BB501" s="5">
        <f t="shared" si="773"/>
        <v>3.1339577912651029E-5</v>
      </c>
      <c r="BC501" s="5">
        <f t="shared" si="774"/>
        <v>6.3007618709194262E-6</v>
      </c>
      <c r="BD501" s="5">
        <f t="shared" si="775"/>
        <v>1.3910671193008992E-4</v>
      </c>
      <c r="BE501" s="5">
        <f t="shared" si="776"/>
        <v>1.8461377848960454E-4</v>
      </c>
      <c r="BF501" s="5">
        <f t="shared" si="777"/>
        <v>1.2250396381066535E-4</v>
      </c>
      <c r="BG501" s="5">
        <f t="shared" si="778"/>
        <v>5.4193214511956003E-5</v>
      </c>
      <c r="BH501" s="5">
        <f t="shared" si="779"/>
        <v>1.7980466148495293E-5</v>
      </c>
      <c r="BI501" s="5">
        <f t="shared" si="780"/>
        <v>4.7725113312237261E-6</v>
      </c>
      <c r="BJ501" s="8">
        <f t="shared" si="781"/>
        <v>0.43985715123612451</v>
      </c>
      <c r="BK501" s="8">
        <f t="shared" si="782"/>
        <v>0.27745156189038056</v>
      </c>
      <c r="BL501" s="8">
        <f t="shared" si="783"/>
        <v>0.26645601162875876</v>
      </c>
      <c r="BM501" s="8">
        <f t="shared" si="784"/>
        <v>0.41198714427993011</v>
      </c>
      <c r="BN501" s="8">
        <f t="shared" si="785"/>
        <v>0.58747128994588205</v>
      </c>
    </row>
    <row r="502" spans="1:66" x14ac:dyDescent="0.25">
      <c r="A502" t="s">
        <v>122</v>
      </c>
      <c r="B502" t="s">
        <v>401</v>
      </c>
      <c r="C502" t="s">
        <v>362</v>
      </c>
      <c r="D502" t="s">
        <v>496</v>
      </c>
      <c r="E502">
        <f>VLOOKUP(A502,home!$A$2:$E$405,3,FALSE)</f>
        <v>1.2585470085470101</v>
      </c>
      <c r="F502">
        <f>VLOOKUP(B502,home!$B$2:$E$405,3,FALSE)</f>
        <v>0.99</v>
      </c>
      <c r="G502">
        <f>VLOOKUP(C502,away!$B$2:$E$405,4,FALSE)</f>
        <v>0.88</v>
      </c>
      <c r="H502">
        <f>VLOOKUP(A502,away!$A$2:$E$405,3,FALSE)</f>
        <v>1.1004273504273501</v>
      </c>
      <c r="I502">
        <f>VLOOKUP(C502,away!$B$2:$E$405,3,FALSE)</f>
        <v>0.71</v>
      </c>
      <c r="J502">
        <f>VLOOKUP(B502,home!$B$2:$E$405,4,FALSE)</f>
        <v>1.32</v>
      </c>
      <c r="K502" s="3">
        <f t="shared" si="730"/>
        <v>1.0964461538461552</v>
      </c>
      <c r="L502" s="3">
        <f t="shared" si="731"/>
        <v>1.0313205128205125</v>
      </c>
      <c r="M502" s="5">
        <f t="shared" si="732"/>
        <v>0.11910299372977197</v>
      </c>
      <c r="N502" s="5">
        <f t="shared" si="733"/>
        <v>0.13059001938657119</v>
      </c>
      <c r="O502" s="5">
        <f t="shared" si="734"/>
        <v>0.1228333605718467</v>
      </c>
      <c r="P502" s="5">
        <f t="shared" si="735"/>
        <v>0.13468016576299927</v>
      </c>
      <c r="Q502" s="5">
        <f t="shared" si="736"/>
        <v>7.1592462243550412E-2</v>
      </c>
      <c r="R502" s="5">
        <f t="shared" si="737"/>
        <v>6.3340282208211932E-2</v>
      </c>
      <c r="S502" s="5">
        <f t="shared" si="738"/>
        <v>3.8073658944088429E-2</v>
      </c>
      <c r="T502" s="5">
        <f t="shared" si="739"/>
        <v>7.383477487510158E-2</v>
      </c>
      <c r="U502" s="5">
        <f t="shared" si="740"/>
        <v>6.9449208810724014E-2</v>
      </c>
      <c r="V502" s="5">
        <f t="shared" si="741"/>
        <v>4.783690463760315E-3</v>
      </c>
      <c r="W502" s="5">
        <f t="shared" si="742"/>
        <v>2.6165759957105652E-2</v>
      </c>
      <c r="X502" s="5">
        <f t="shared" si="743"/>
        <v>2.6985284977300631E-2</v>
      </c>
      <c r="Y502" s="5">
        <f t="shared" si="744"/>
        <v>1.3915238970698678E-2</v>
      </c>
      <c r="Z502" s="5">
        <f t="shared" si="745"/>
        <v>2.1774710776389709E-2</v>
      </c>
      <c r="AA502" s="5">
        <f t="shared" si="746"/>
        <v>2.3874797881884922E-2</v>
      </c>
      <c r="AB502" s="5">
        <f t="shared" si="747"/>
        <v>1.3088715155723525E-2</v>
      </c>
      <c r="AC502" s="5">
        <f t="shared" si="748"/>
        <v>3.3808355925957678E-4</v>
      </c>
      <c r="AD502" s="5">
        <f t="shared" si="749"/>
        <v>7.1723367168575547E-3</v>
      </c>
      <c r="AE502" s="5">
        <f t="shared" si="750"/>
        <v>7.3969779809509237E-3</v>
      </c>
      <c r="AF502" s="5">
        <f t="shared" si="751"/>
        <v>3.8143275623181731E-3</v>
      </c>
      <c r="AG502" s="5">
        <f t="shared" si="752"/>
        <v>1.3112647525451314E-3</v>
      </c>
      <c r="AH502" s="5">
        <f t="shared" si="753"/>
        <v>5.614176471106143E-3</v>
      </c>
      <c r="AI502" s="5">
        <f t="shared" si="754"/>
        <v>6.1556421987579105E-3</v>
      </c>
      <c r="AJ502" s="5">
        <f t="shared" si="755"/>
        <v>3.3746651066405998E-3</v>
      </c>
      <c r="AK502" s="5">
        <f t="shared" si="756"/>
        <v>1.2333795255649706E-3</v>
      </c>
      <c r="AL502" s="5">
        <f t="shared" si="757"/>
        <v>1.5292025289014306E-5</v>
      </c>
      <c r="AM502" s="5">
        <f t="shared" si="758"/>
        <v>1.5728162014576059E-3</v>
      </c>
      <c r="AN502" s="5">
        <f t="shared" si="759"/>
        <v>1.6220776114596685E-3</v>
      </c>
      <c r="AO502" s="5">
        <f t="shared" si="760"/>
        <v>8.3644095704262867E-4</v>
      </c>
      <c r="AP502" s="5">
        <f t="shared" si="761"/>
        <v>2.8754623892042811E-4</v>
      </c>
      <c r="AQ502" s="5">
        <f t="shared" si="762"/>
        <v>7.4138083645756365E-5</v>
      </c>
      <c r="AR502" s="5">
        <f t="shared" si="763"/>
        <v>1.1580030714492086E-3</v>
      </c>
      <c r="AS502" s="5">
        <f t="shared" si="764"/>
        <v>1.2696880138325193E-3</v>
      </c>
      <c r="AT502" s="5">
        <f t="shared" si="765"/>
        <v>6.9607226967561468E-4</v>
      </c>
      <c r="AU502" s="5">
        <f t="shared" si="766"/>
        <v>2.5440192096159726E-4</v>
      </c>
      <c r="AV502" s="5">
        <f t="shared" si="767"/>
        <v>6.9734501942354183E-5</v>
      </c>
      <c r="AW502" s="5">
        <f t="shared" si="768"/>
        <v>4.8033415736365232E-7</v>
      </c>
      <c r="AX502" s="5">
        <f t="shared" si="769"/>
        <v>2.8741804579918514E-4</v>
      </c>
      <c r="AY502" s="5">
        <f t="shared" si="770"/>
        <v>2.9642012638748515E-4</v>
      </c>
      <c r="AZ502" s="5">
        <f t="shared" si="771"/>
        <v>1.5285207837813114E-4</v>
      </c>
      <c r="BA502" s="5">
        <f t="shared" si="772"/>
        <v>5.2546494619538471E-5</v>
      </c>
      <c r="BB502" s="5">
        <f t="shared" si="773"/>
        <v>1.3548069444485677E-5</v>
      </c>
      <c r="BC502" s="5">
        <f t="shared" si="774"/>
        <v>2.7944803854429775E-6</v>
      </c>
      <c r="BD502" s="5">
        <f t="shared" si="775"/>
        <v>1.9904538691578767E-4</v>
      </c>
      <c r="BE502" s="5">
        <f t="shared" si="776"/>
        <v>2.1824254892463521E-4</v>
      </c>
      <c r="BF502" s="5">
        <f t="shared" si="777"/>
        <v>1.1964560168699879E-4</v>
      </c>
      <c r="BG502" s="5">
        <f t="shared" si="778"/>
        <v>4.3728319931439643E-5</v>
      </c>
      <c r="BH502" s="5">
        <f t="shared" si="779"/>
        <v>1.1986437050745287E-5</v>
      </c>
      <c r="BI502" s="5">
        <f t="shared" si="780"/>
        <v>2.6284965605217453E-6</v>
      </c>
      <c r="BJ502" s="8">
        <f t="shared" si="781"/>
        <v>0.36797704581054019</v>
      </c>
      <c r="BK502" s="8">
        <f t="shared" si="782"/>
        <v>0.29729030461155603</v>
      </c>
      <c r="BL502" s="8">
        <f t="shared" si="783"/>
        <v>0.31300740449939202</v>
      </c>
      <c r="BM502" s="8">
        <f t="shared" si="784"/>
        <v>0.35761424200269637</v>
      </c>
      <c r="BN502" s="8">
        <f t="shared" si="785"/>
        <v>0.6421392839029515</v>
      </c>
    </row>
    <row r="503" spans="1:66" x14ac:dyDescent="0.25">
      <c r="A503" t="s">
        <v>122</v>
      </c>
      <c r="B503" t="s">
        <v>132</v>
      </c>
      <c r="C503" t="s">
        <v>139</v>
      </c>
      <c r="D503" t="s">
        <v>496</v>
      </c>
      <c r="E503">
        <f>VLOOKUP(A503,home!$A$2:$E$405,3,FALSE)</f>
        <v>1.2585470085470101</v>
      </c>
      <c r="F503">
        <f>VLOOKUP(B503,home!$B$2:$E$405,3,FALSE)</f>
        <v>0.95</v>
      </c>
      <c r="G503">
        <f>VLOOKUP(C503,away!$B$2:$E$405,4,FALSE)</f>
        <v>0.91</v>
      </c>
      <c r="H503">
        <f>VLOOKUP(A503,away!$A$2:$E$405,3,FALSE)</f>
        <v>1.1004273504273501</v>
      </c>
      <c r="I503">
        <f>VLOOKUP(C503,away!$B$2:$E$405,3,FALSE)</f>
        <v>1.1100000000000001</v>
      </c>
      <c r="J503">
        <f>VLOOKUP(B503,home!$B$2:$E$405,4,FALSE)</f>
        <v>0.95</v>
      </c>
      <c r="K503" s="3">
        <f t="shared" si="730"/>
        <v>1.0880138888888902</v>
      </c>
      <c r="L503" s="3">
        <f t="shared" si="731"/>
        <v>1.1604006410256407</v>
      </c>
      <c r="M503" s="5">
        <f t="shared" si="732"/>
        <v>0.10556646442130314</v>
      </c>
      <c r="N503" s="5">
        <f t="shared" si="733"/>
        <v>0.11485777949127271</v>
      </c>
      <c r="O503" s="5">
        <f t="shared" si="734"/>
        <v>0.12249939298529064</v>
      </c>
      <c r="P503" s="5">
        <f t="shared" si="735"/>
        <v>0.13328104094845453</v>
      </c>
      <c r="Q503" s="5">
        <f t="shared" si="736"/>
        <v>6.2483429666721102E-2</v>
      </c>
      <c r="R503" s="5">
        <f t="shared" si="737"/>
        <v>7.10741870726916E-2</v>
      </c>
      <c r="S503" s="5">
        <f t="shared" si="738"/>
        <v>4.206789526788135E-2</v>
      </c>
      <c r="T503" s="5">
        <f t="shared" si="739"/>
        <v>7.2505811838743689E-2</v>
      </c>
      <c r="U503" s="5">
        <f t="shared" si="740"/>
        <v>7.7329702676575671E-2</v>
      </c>
      <c r="V503" s="5">
        <f t="shared" si="741"/>
        <v>5.9013405046653951E-3</v>
      </c>
      <c r="W503" s="5">
        <f t="shared" si="742"/>
        <v>2.2660946434268234E-2</v>
      </c>
      <c r="X503" s="5">
        <f t="shared" si="743"/>
        <v>2.629577676857256E-2</v>
      </c>
      <c r="Y503" s="5">
        <f t="shared" si="744"/>
        <v>1.5256818109259381E-2</v>
      </c>
      <c r="Z503" s="5">
        <f t="shared" si="745"/>
        <v>2.7491510746509205E-2</v>
      </c>
      <c r="AA503" s="5">
        <f t="shared" si="746"/>
        <v>2.99111455187402E-2</v>
      </c>
      <c r="AB503" s="5">
        <f t="shared" si="747"/>
        <v>1.6271870878483009E-2</v>
      </c>
      <c r="AC503" s="5">
        <f t="shared" si="748"/>
        <v>4.656644570820492E-4</v>
      </c>
      <c r="AD503" s="5">
        <f t="shared" si="749"/>
        <v>6.1638561139627504E-3</v>
      </c>
      <c r="AE503" s="5">
        <f t="shared" si="750"/>
        <v>7.1525425858321896E-3</v>
      </c>
      <c r="AF503" s="5">
        <f t="shared" si="751"/>
        <v>4.149907500781435E-3</v>
      </c>
      <c r="AG503" s="5">
        <f t="shared" si="752"/>
        <v>1.6051851080346301E-3</v>
      </c>
      <c r="AH503" s="5">
        <f t="shared" si="753"/>
        <v>7.9752916732531414E-3</v>
      </c>
      <c r="AI503" s="5">
        <f t="shared" si="754"/>
        <v>8.677228108439336E-3</v>
      </c>
      <c r="AJ503" s="5">
        <f t="shared" si="755"/>
        <v>4.7204723495195338E-3</v>
      </c>
      <c r="AK503" s="5">
        <f t="shared" si="756"/>
        <v>1.7119798261310754E-3</v>
      </c>
      <c r="AL503" s="5">
        <f t="shared" si="757"/>
        <v>2.3516651395996919E-5</v>
      </c>
      <c r="AM503" s="5">
        <f t="shared" si="758"/>
        <v>1.3412722122208354E-3</v>
      </c>
      <c r="AN503" s="5">
        <f t="shared" si="759"/>
        <v>1.5564131348509364E-3</v>
      </c>
      <c r="AO503" s="5">
        <f t="shared" si="760"/>
        <v>9.0303139969087707E-4</v>
      </c>
      <c r="AP503" s="5">
        <f t="shared" si="761"/>
        <v>3.492927383558584E-4</v>
      </c>
      <c r="AQ503" s="5">
        <f t="shared" si="762"/>
        <v>1.0132987937343485E-4</v>
      </c>
      <c r="AR503" s="5">
        <f t="shared" si="763"/>
        <v>1.8509067140018794E-3</v>
      </c>
      <c r="AS503" s="5">
        <f t="shared" si="764"/>
        <v>2.0138122118717417E-3</v>
      </c>
      <c r="AT503" s="5">
        <f t="shared" si="765"/>
        <v>1.0955278280652555E-3</v>
      </c>
      <c r="AU503" s="5">
        <f t="shared" si="766"/>
        <v>3.9731649753309278E-4</v>
      </c>
      <c r="AV503" s="5">
        <f t="shared" si="767"/>
        <v>1.0807146690017333E-4</v>
      </c>
      <c r="AW503" s="5">
        <f t="shared" si="768"/>
        <v>8.247368125595895E-7</v>
      </c>
      <c r="AX503" s="5">
        <f t="shared" si="769"/>
        <v>2.4322046594616592E-4</v>
      </c>
      <c r="AY503" s="5">
        <f t="shared" si="770"/>
        <v>2.8223318459448592E-4</v>
      </c>
      <c r="AZ503" s="5">
        <f t="shared" si="771"/>
        <v>1.6375178416107476E-4</v>
      </c>
      <c r="BA503" s="5">
        <f t="shared" si="772"/>
        <v>6.3339225103201159E-5</v>
      </c>
      <c r="BB503" s="5">
        <f t="shared" si="773"/>
        <v>1.8374719352955492E-5</v>
      </c>
      <c r="BC503" s="5">
        <f t="shared" si="774"/>
        <v>4.2644072231671584E-6</v>
      </c>
      <c r="BD503" s="5">
        <f t="shared" si="775"/>
        <v>3.5796555623440675E-4</v>
      </c>
      <c r="BE503" s="5">
        <f t="shared" si="776"/>
        <v>3.8947149692687163E-4</v>
      </c>
      <c r="BF503" s="5">
        <f t="shared" si="777"/>
        <v>2.1187519899139147E-4</v>
      </c>
      <c r="BG503" s="5">
        <f t="shared" si="778"/>
        <v>7.6841053071243789E-5</v>
      </c>
      <c r="BH503" s="5">
        <f t="shared" si="779"/>
        <v>2.0901033244590385E-5</v>
      </c>
      <c r="BI503" s="5">
        <f t="shared" si="780"/>
        <v>4.5481228924485541E-6</v>
      </c>
      <c r="BJ503" s="8">
        <f t="shared" si="781"/>
        <v>0.33815857676832178</v>
      </c>
      <c r="BK503" s="8">
        <f t="shared" si="782"/>
        <v>0.28758815543537697</v>
      </c>
      <c r="BL503" s="8">
        <f t="shared" si="783"/>
        <v>0.34669850826885745</v>
      </c>
      <c r="BM503" s="8">
        <f t="shared" si="784"/>
        <v>0.38989304818554965</v>
      </c>
      <c r="BN503" s="8">
        <f t="shared" si="785"/>
        <v>0.60976229458573372</v>
      </c>
    </row>
    <row r="504" spans="1:66" x14ac:dyDescent="0.25">
      <c r="A504" t="s">
        <v>122</v>
      </c>
      <c r="B504" t="s">
        <v>140</v>
      </c>
      <c r="C504" t="s">
        <v>129</v>
      </c>
      <c r="D504" t="s">
        <v>496</v>
      </c>
      <c r="E504">
        <f>VLOOKUP(A504,home!$A$2:$E$405,3,FALSE)</f>
        <v>1.2585470085470101</v>
      </c>
      <c r="F504">
        <f>VLOOKUP(B504,home!$B$2:$E$405,3,FALSE)</f>
        <v>1.21</v>
      </c>
      <c r="G504">
        <f>VLOOKUP(C504,away!$B$2:$E$405,4,FALSE)</f>
        <v>1.1499999999999999</v>
      </c>
      <c r="H504">
        <f>VLOOKUP(A504,away!$A$2:$E$405,3,FALSE)</f>
        <v>1.1004273504273501</v>
      </c>
      <c r="I504">
        <f>VLOOKUP(C504,away!$B$2:$E$405,3,FALSE)</f>
        <v>0.4</v>
      </c>
      <c r="J504">
        <f>VLOOKUP(B504,home!$B$2:$E$405,4,FALSE)</f>
        <v>0.62</v>
      </c>
      <c r="K504" s="3">
        <f t="shared" si="730"/>
        <v>1.7512681623931643</v>
      </c>
      <c r="L504" s="3">
        <f t="shared" si="731"/>
        <v>0.27290598290598284</v>
      </c>
      <c r="M504" s="5">
        <f t="shared" si="732"/>
        <v>0.13210289594837984</v>
      </c>
      <c r="N504" s="5">
        <f t="shared" si="733"/>
        <v>0.23134759583433454</v>
      </c>
      <c r="O504" s="5">
        <f t="shared" si="734"/>
        <v>3.6051670663519372E-2</v>
      </c>
      <c r="P504" s="5">
        <f t="shared" si="735"/>
        <v>6.3136143034105113E-2</v>
      </c>
      <c r="Q504" s="5">
        <f t="shared" si="736"/>
        <v>0.20257583951543578</v>
      </c>
      <c r="R504" s="5">
        <f t="shared" si="737"/>
        <v>4.9193583089152705E-3</v>
      </c>
      <c r="S504" s="5">
        <f t="shared" si="738"/>
        <v>7.5436888203809851E-3</v>
      </c>
      <c r="T504" s="5">
        <f t="shared" si="739"/>
        <v>5.5284158595964639E-2</v>
      </c>
      <c r="U504" s="5">
        <f t="shared" si="740"/>
        <v>8.6151155858075895E-3</v>
      </c>
      <c r="V504" s="5">
        <f t="shared" si="741"/>
        <v>4.0059632888531191E-4</v>
      </c>
      <c r="W504" s="5">
        <f t="shared" si="742"/>
        <v>0.1182548727378166</v>
      </c>
      <c r="X504" s="5">
        <f t="shared" si="743"/>
        <v>3.2272462277935753E-2</v>
      </c>
      <c r="Y504" s="5">
        <f t="shared" si="744"/>
        <v>4.4036740193781551E-3</v>
      </c>
      <c r="Z504" s="5">
        <f t="shared" si="745"/>
        <v>4.4750743818707862E-4</v>
      </c>
      <c r="AA504" s="5">
        <f t="shared" si="746"/>
        <v>7.8370552893115765E-4</v>
      </c>
      <c r="AB504" s="5">
        <f t="shared" si="747"/>
        <v>6.8623927075431572E-4</v>
      </c>
      <c r="AC504" s="5">
        <f t="shared" si="748"/>
        <v>1.1966101754368217E-5</v>
      </c>
      <c r="AD504" s="5">
        <f t="shared" si="749"/>
        <v>5.1773998418398436E-2</v>
      </c>
      <c r="AE504" s="5">
        <f t="shared" si="750"/>
        <v>1.4129433927345824E-2</v>
      </c>
      <c r="AF504" s="5">
        <f t="shared" si="751"/>
        <v>1.9280035269237266E-3</v>
      </c>
      <c r="AG504" s="5">
        <f t="shared" si="752"/>
        <v>1.7538789918710709E-4</v>
      </c>
      <c r="AH504" s="5">
        <f t="shared" si="753"/>
        <v>3.0531864319045747E-5</v>
      </c>
      <c r="AI504" s="5">
        <f t="shared" si="754"/>
        <v>5.346948192045266E-5</v>
      </c>
      <c r="AJ504" s="5">
        <f t="shared" si="755"/>
        <v>4.6819700673472835E-5</v>
      </c>
      <c r="AK504" s="5">
        <f t="shared" si="756"/>
        <v>2.7331283720743591E-5</v>
      </c>
      <c r="AL504" s="5">
        <f t="shared" si="757"/>
        <v>2.2875910675558913E-7</v>
      </c>
      <c r="AM504" s="5">
        <f t="shared" si="758"/>
        <v>1.8134031013987032E-2</v>
      </c>
      <c r="AN504" s="5">
        <f t="shared" si="759"/>
        <v>4.9488855579197071E-3</v>
      </c>
      <c r="AO504" s="5">
        <f t="shared" si="760"/>
        <v>6.752902387366504E-4</v>
      </c>
      <c r="AP504" s="5">
        <f t="shared" si="761"/>
        <v>6.1430248783080481E-5</v>
      </c>
      <c r="AQ504" s="5">
        <f t="shared" si="762"/>
        <v>4.1911706060764067E-6</v>
      </c>
      <c r="AR504" s="5">
        <f t="shared" si="763"/>
        <v>1.6664656883882573E-6</v>
      </c>
      <c r="AS504" s="5">
        <f t="shared" si="764"/>
        <v>2.9184283037949626E-6</v>
      </c>
      <c r="AT504" s="5">
        <f t="shared" si="765"/>
        <v>2.5554752863316022E-6</v>
      </c>
      <c r="AU504" s="5">
        <f t="shared" si="766"/>
        <v>1.4917741695783635E-6</v>
      </c>
      <c r="AV504" s="5">
        <f t="shared" si="767"/>
        <v>6.5312415216577281E-7</v>
      </c>
      <c r="AW504" s="5">
        <f t="shared" si="768"/>
        <v>3.0369776825160684E-9</v>
      </c>
      <c r="AX504" s="5">
        <f t="shared" si="769"/>
        <v>5.2929251951076136E-3</v>
      </c>
      <c r="AY504" s="5">
        <f t="shared" si="770"/>
        <v>1.4444709528186842E-3</v>
      </c>
      <c r="AZ504" s="5">
        <f t="shared" si="771"/>
        <v>1.9710238257906229E-4</v>
      </c>
      <c r="BA504" s="5">
        <f t="shared" si="772"/>
        <v>1.7930139816950023E-5</v>
      </c>
      <c r="BB504" s="5">
        <f t="shared" si="773"/>
        <v>1.2233106075966109E-6</v>
      </c>
      <c r="BC504" s="5">
        <f t="shared" si="774"/>
        <v>6.6769756753093642E-8</v>
      </c>
      <c r="BD504" s="5">
        <f t="shared" si="775"/>
        <v>7.5798076111448809E-8</v>
      </c>
      <c r="BE504" s="5">
        <f t="shared" si="776"/>
        <v>1.3274275746463413E-7</v>
      </c>
      <c r="BF504" s="5">
        <f t="shared" si="777"/>
        <v>1.1623408246804568E-7</v>
      </c>
      <c r="BG504" s="5">
        <f t="shared" si="778"/>
        <v>6.7852349337089956E-8</v>
      </c>
      <c r="BH504" s="5">
        <f t="shared" si="779"/>
        <v>2.9706914784406165E-8</v>
      </c>
      <c r="BI504" s="5">
        <f t="shared" si="780"/>
        <v>1.0404954812971454E-8</v>
      </c>
      <c r="BJ504" s="8">
        <f t="shared" si="781"/>
        <v>0.74292297373343985</v>
      </c>
      <c r="BK504" s="8">
        <f t="shared" si="782"/>
        <v>0.20463998994543106</v>
      </c>
      <c r="BL504" s="8">
        <f t="shared" si="783"/>
        <v>5.122395969529666E-2</v>
      </c>
      <c r="BM504" s="8">
        <f t="shared" si="784"/>
        <v>0.3276564595918236</v>
      </c>
      <c r="BN504" s="8">
        <f t="shared" si="785"/>
        <v>0.67013350330469001</v>
      </c>
    </row>
    <row r="505" spans="1:66" x14ac:dyDescent="0.25">
      <c r="A505" t="s">
        <v>122</v>
      </c>
      <c r="B505" t="s">
        <v>124</v>
      </c>
      <c r="C505" t="s">
        <v>144</v>
      </c>
      <c r="D505" t="s">
        <v>496</v>
      </c>
      <c r="E505">
        <f>VLOOKUP(A505,home!$A$2:$E$405,3,FALSE)</f>
        <v>1.2585470085470101</v>
      </c>
      <c r="F505">
        <f>VLOOKUP(B505,home!$B$2:$E$405,3,FALSE)</f>
        <v>0.87</v>
      </c>
      <c r="G505">
        <f>VLOOKUP(C505,away!$B$2:$E$405,4,FALSE)</f>
        <v>1.23</v>
      </c>
      <c r="H505">
        <f>VLOOKUP(A505,away!$A$2:$E$405,3,FALSE)</f>
        <v>1.1004273504273501</v>
      </c>
      <c r="I505">
        <f>VLOOKUP(C505,away!$B$2:$E$405,3,FALSE)</f>
        <v>1.35</v>
      </c>
      <c r="J505">
        <f>VLOOKUP(B505,home!$B$2:$E$405,4,FALSE)</f>
        <v>1.1399999999999999</v>
      </c>
      <c r="K505" s="3">
        <f t="shared" si="730"/>
        <v>1.3467711538461553</v>
      </c>
      <c r="L505" s="3">
        <f t="shared" si="731"/>
        <v>1.6935576923076918</v>
      </c>
      <c r="M505" s="5">
        <f t="shared" si="732"/>
        <v>4.7819161760912533E-2</v>
      </c>
      <c r="N505" s="5">
        <f t="shared" si="733"/>
        <v>6.440146766070011E-2</v>
      </c>
      <c r="O505" s="5">
        <f t="shared" si="734"/>
        <v>8.0984509239899236E-2</v>
      </c>
      <c r="P505" s="5">
        <f t="shared" si="735"/>
        <v>0.10906760095268371</v>
      </c>
      <c r="Q505" s="5">
        <f t="shared" si="736"/>
        <v>4.3367019455393487E-2</v>
      </c>
      <c r="R505" s="5">
        <f t="shared" si="737"/>
        <v>6.8575969290497363E-2</v>
      </c>
      <c r="S505" s="5">
        <f t="shared" si="738"/>
        <v>6.2191290789717801E-2</v>
      </c>
      <c r="T505" s="5">
        <f t="shared" si="739"/>
        <v>7.3444549391138952E-2</v>
      </c>
      <c r="U505" s="5">
        <f t="shared" si="740"/>
        <v>9.2356137287481641E-2</v>
      </c>
      <c r="V505" s="5">
        <f t="shared" si="741"/>
        <v>1.5760894533124022E-2</v>
      </c>
      <c r="W505" s="5">
        <f t="shared" si="742"/>
        <v>1.9468483610269652E-2</v>
      </c>
      <c r="X505" s="5">
        <f t="shared" si="743"/>
        <v>3.2971000175738389E-2</v>
      </c>
      <c r="Y505" s="5">
        <f t="shared" si="744"/>
        <v>2.791914548535001E-2</v>
      </c>
      <c r="Z505" s="5">
        <f t="shared" si="745"/>
        <v>3.8712453433125946E-2</v>
      </c>
      <c r="AA505" s="5">
        <f t="shared" si="746"/>
        <v>5.2136815578346582E-2</v>
      </c>
      <c r="AB505" s="5">
        <f t="shared" si="747"/>
        <v>3.5108179637157025E-2</v>
      </c>
      <c r="AC505" s="5">
        <f t="shared" si="748"/>
        <v>2.2467496452975542E-3</v>
      </c>
      <c r="AD505" s="5">
        <f t="shared" si="749"/>
        <v>6.5548980338594569E-3</v>
      </c>
      <c r="AE505" s="5">
        <f t="shared" si="750"/>
        <v>1.1101097987535247E-2</v>
      </c>
      <c r="AF505" s="5">
        <f t="shared" si="751"/>
        <v>9.4001749449258779E-3</v>
      </c>
      <c r="AG505" s="5">
        <f t="shared" si="752"/>
        <v>5.3065795290057503E-3</v>
      </c>
      <c r="AH505" s="5">
        <f t="shared" si="753"/>
        <v>1.6390443324943441E-2</v>
      </c>
      <c r="AI505" s="5">
        <f t="shared" si="754"/>
        <v>2.207417626878409E-2</v>
      </c>
      <c r="AJ505" s="5">
        <f t="shared" si="755"/>
        <v>1.4864431921856889E-2</v>
      </c>
      <c r="AK505" s="5">
        <f t="shared" si="756"/>
        <v>6.6729960435556093E-3</v>
      </c>
      <c r="AL505" s="5">
        <f t="shared" si="757"/>
        <v>2.0497857739881957E-4</v>
      </c>
      <c r="AM505" s="5">
        <f t="shared" si="758"/>
        <v>1.7655895176809579E-3</v>
      </c>
      <c r="AN505" s="5">
        <f t="shared" si="759"/>
        <v>2.9901277091264129E-3</v>
      </c>
      <c r="AO505" s="5">
        <f t="shared" si="760"/>
        <v>2.5319768913867071E-3</v>
      </c>
      <c r="AP505" s="5">
        <f t="shared" si="761"/>
        <v>1.4293496470510914E-3</v>
      </c>
      <c r="AQ505" s="5">
        <f t="shared" si="762"/>
        <v>6.0517152244016507E-4</v>
      </c>
      <c r="AR505" s="5">
        <f t="shared" si="763"/>
        <v>5.5516322746582414E-3</v>
      </c>
      <c r="AS505" s="5">
        <f t="shared" si="764"/>
        <v>7.4767782042710349E-3</v>
      </c>
      <c r="AT505" s="5">
        <f t="shared" si="765"/>
        <v>5.0347546046089452E-3</v>
      </c>
      <c r="AU505" s="5">
        <f t="shared" si="766"/>
        <v>2.2602207560604775E-3</v>
      </c>
      <c r="AV505" s="5">
        <f t="shared" si="767"/>
        <v>7.6100002889664979E-4</v>
      </c>
      <c r="AW505" s="5">
        <f t="shared" si="768"/>
        <v>1.2986728925019829E-5</v>
      </c>
      <c r="AX505" s="5">
        <f t="shared" si="769"/>
        <v>3.9630750532430967E-4</v>
      </c>
      <c r="AY505" s="5">
        <f t="shared" si="770"/>
        <v>6.711696241612561E-4</v>
      </c>
      <c r="AZ505" s="5">
        <f t="shared" si="771"/>
        <v>5.6833223992077894E-4</v>
      </c>
      <c r="BA505" s="5">
        <f t="shared" si="772"/>
        <v>3.208344789014319E-4</v>
      </c>
      <c r="BB505" s="5">
        <f t="shared" si="773"/>
        <v>1.3583792492526247E-4</v>
      </c>
      <c r="BC505" s="5">
        <f t="shared" si="774"/>
        <v>4.6009872532858566E-5</v>
      </c>
      <c r="BD505" s="5">
        <f t="shared" si="775"/>
        <v>1.5670015906018514E-3</v>
      </c>
      <c r="BE505" s="5">
        <f t="shared" si="776"/>
        <v>2.1103925402536157E-3</v>
      </c>
      <c r="BF505" s="5">
        <f t="shared" si="777"/>
        <v>1.4211078982528408E-3</v>
      </c>
      <c r="BG505" s="5">
        <f t="shared" si="778"/>
        <v>6.3796904128995448E-4</v>
      </c>
      <c r="BH505" s="5">
        <f t="shared" si="779"/>
        <v>2.1479957546404938E-4</v>
      </c>
      <c r="BI505" s="5">
        <f t="shared" si="780"/>
        <v>5.7857174418676379E-5</v>
      </c>
      <c r="BJ505" s="8">
        <f t="shared" si="781"/>
        <v>0.30539512320736817</v>
      </c>
      <c r="BK505" s="8">
        <f t="shared" si="782"/>
        <v>0.23796184588329569</v>
      </c>
      <c r="BL505" s="8">
        <f t="shared" si="783"/>
        <v>0.41625717228129833</v>
      </c>
      <c r="BM505" s="8">
        <f t="shared" si="784"/>
        <v>0.58345268354976543</v>
      </c>
      <c r="BN505" s="8">
        <f t="shared" si="785"/>
        <v>0.41421572836008647</v>
      </c>
    </row>
    <row r="506" spans="1:66" x14ac:dyDescent="0.25">
      <c r="A506" t="s">
        <v>145</v>
      </c>
      <c r="B506" t="s">
        <v>366</v>
      </c>
      <c r="C506" t="s">
        <v>425</v>
      </c>
      <c r="D506" t="s">
        <v>496</v>
      </c>
      <c r="E506">
        <f>VLOOKUP(A506,home!$A$2:$E$405,3,FALSE)</f>
        <v>1.42165242165242</v>
      </c>
      <c r="F506">
        <f>VLOOKUP(B506,home!$B$2:$E$405,3,FALSE)</f>
        <v>1.21</v>
      </c>
      <c r="G506">
        <f>VLOOKUP(C506,away!$B$2:$E$405,4,FALSE)</f>
        <v>0.62</v>
      </c>
      <c r="H506">
        <f>VLOOKUP(A506,away!$A$2:$E$405,3,FALSE)</f>
        <v>1.1680911680911701</v>
      </c>
      <c r="I506">
        <f>VLOOKUP(C506,away!$B$2:$E$405,3,FALSE)</f>
        <v>0.88</v>
      </c>
      <c r="J506">
        <f>VLOOKUP(B506,home!$B$2:$E$405,4,FALSE)</f>
        <v>0.67</v>
      </c>
      <c r="K506" s="3">
        <f t="shared" si="730"/>
        <v>1.0665236467236454</v>
      </c>
      <c r="L506" s="3">
        <f t="shared" si="731"/>
        <v>0.68870655270655401</v>
      </c>
      <c r="M506" s="5">
        <f t="shared" si="732"/>
        <v>0.17286744372404306</v>
      </c>
      <c r="N506" s="5">
        <f t="shared" si="733"/>
        <v>0.18436721648036092</v>
      </c>
      <c r="O506" s="5">
        <f t="shared" si="734"/>
        <v>0.11905494124237991</v>
      </c>
      <c r="P506" s="5">
        <f t="shared" si="735"/>
        <v>0.12697491009429232</v>
      </c>
      <c r="Q506" s="5">
        <f t="shared" si="736"/>
        <v>9.8315998028461152E-2</v>
      </c>
      <c r="R506" s="5">
        <f t="shared" si="737"/>
        <v>4.0996959082860399E-2</v>
      </c>
      <c r="S506" s="5">
        <f t="shared" si="738"/>
        <v>2.3316460644826478E-2</v>
      </c>
      <c r="T506" s="5">
        <f t="shared" si="739"/>
        <v>6.7710872078085835E-2</v>
      </c>
      <c r="U506" s="5">
        <f t="shared" si="740"/>
        <v>4.3724226305632344E-2</v>
      </c>
      <c r="V506" s="5">
        <f t="shared" si="741"/>
        <v>1.9029388005272286E-3</v>
      </c>
      <c r="W506" s="5">
        <f t="shared" si="742"/>
        <v>3.495211224952971E-2</v>
      </c>
      <c r="X506" s="5">
        <f t="shared" si="743"/>
        <v>2.4071748737186122E-2</v>
      </c>
      <c r="Y506" s="5">
        <f t="shared" si="744"/>
        <v>8.2891855452028994E-3</v>
      </c>
      <c r="Z506" s="5">
        <f t="shared" si="745"/>
        <v>9.4116247871361448E-3</v>
      </c>
      <c r="AA506" s="5">
        <f t="shared" si="746"/>
        <v>1.0037720389571092E-2</v>
      </c>
      <c r="AB506" s="5">
        <f t="shared" si="747"/>
        <v>5.3527330773388256E-3</v>
      </c>
      <c r="AC506" s="5">
        <f t="shared" si="748"/>
        <v>8.7359379933912024E-5</v>
      </c>
      <c r="AD506" s="5">
        <f t="shared" si="749"/>
        <v>9.3193135542656552E-3</v>
      </c>
      <c r="AE506" s="5">
        <f t="shared" si="750"/>
        <v>6.4182723115497617E-3</v>
      </c>
      <c r="AF506" s="5">
        <f t="shared" si="751"/>
        <v>2.210153099009681E-3</v>
      </c>
      <c r="AG506" s="5">
        <f t="shared" si="752"/>
        <v>5.0738230725755481E-4</v>
      </c>
      <c r="AH506" s="5">
        <f t="shared" si="753"/>
        <v>1.6204619156290222E-3</v>
      </c>
      <c r="AI506" s="5">
        <f t="shared" si="754"/>
        <v>1.7282609516334486E-3</v>
      </c>
      <c r="AJ506" s="5">
        <f t="shared" si="755"/>
        <v>9.216155863130917E-4</v>
      </c>
      <c r="AK506" s="5">
        <f t="shared" si="756"/>
        <v>3.2764160533066308E-4</v>
      </c>
      <c r="AL506" s="5">
        <f t="shared" si="757"/>
        <v>2.5666948441047228E-6</v>
      </c>
      <c r="AM506" s="5">
        <f t="shared" si="758"/>
        <v>1.9878536553713014E-3</v>
      </c>
      <c r="AN506" s="5">
        <f t="shared" si="759"/>
        <v>1.3690478382758912E-3</v>
      </c>
      <c r="AO506" s="5">
        <f t="shared" si="760"/>
        <v>4.7143610859467437E-4</v>
      </c>
      <c r="AP506" s="5">
        <f t="shared" si="761"/>
        <v>1.0822704572387693E-4</v>
      </c>
      <c r="AQ506" s="5">
        <f t="shared" si="762"/>
        <v>1.8634168892526468E-5</v>
      </c>
      <c r="AR506" s="5">
        <f t="shared" si="763"/>
        <v>2.232045479410246E-4</v>
      </c>
      <c r="AS506" s="5">
        <f t="shared" si="764"/>
        <v>2.3805292843536425E-4</v>
      </c>
      <c r="AT506" s="5">
        <f t="shared" si="765"/>
        <v>1.2694453867406383E-4</v>
      </c>
      <c r="AU506" s="5">
        <f t="shared" si="766"/>
        <v>4.5129784106104469E-5</v>
      </c>
      <c r="AV506" s="5">
        <f t="shared" si="767"/>
        <v>1.2032995480173336E-5</v>
      </c>
      <c r="AW506" s="5">
        <f t="shared" si="768"/>
        <v>5.2369260523292502E-8</v>
      </c>
      <c r="AX506" s="5">
        <f t="shared" si="769"/>
        <v>3.5334882161325472E-4</v>
      </c>
      <c r="AY506" s="5">
        <f t="shared" si="770"/>
        <v>2.4335364883618771E-4</v>
      </c>
      <c r="AZ506" s="5">
        <f t="shared" si="771"/>
        <v>8.3799626289266069E-5</v>
      </c>
      <c r="BA506" s="5">
        <f t="shared" si="772"/>
        <v>1.9237783913259317E-5</v>
      </c>
      <c r="BB506" s="5">
        <f t="shared" si="773"/>
        <v>3.3122969601536056E-6</v>
      </c>
      <c r="BC506" s="5">
        <f t="shared" si="774"/>
        <v>4.5624012419355776E-7</v>
      </c>
      <c r="BD506" s="5">
        <f t="shared" si="775"/>
        <v>2.5620405793481285E-5</v>
      </c>
      <c r="BE506" s="5">
        <f t="shared" si="776"/>
        <v>2.7324768617403269E-5</v>
      </c>
      <c r="BF506" s="5">
        <f t="shared" si="777"/>
        <v>1.4571255935856379E-5</v>
      </c>
      <c r="BG506" s="5">
        <f t="shared" si="778"/>
        <v>5.1801963393510371E-6</v>
      </c>
      <c r="BH506" s="5">
        <f t="shared" si="779"/>
        <v>1.3812004726472865E-6</v>
      </c>
      <c r="BI506" s="5">
        <f t="shared" si="780"/>
        <v>2.946165929888414E-7</v>
      </c>
      <c r="BJ506" s="8">
        <f t="shared" si="781"/>
        <v>0.44082096162550394</v>
      </c>
      <c r="BK506" s="8">
        <f t="shared" si="782"/>
        <v>0.32539503298730327</v>
      </c>
      <c r="BL506" s="8">
        <f t="shared" si="783"/>
        <v>0.2244842973950773</v>
      </c>
      <c r="BM506" s="8">
        <f t="shared" si="784"/>
        <v>0.25729114686304722</v>
      </c>
      <c r="BN506" s="8">
        <f t="shared" si="785"/>
        <v>0.74257746865239771</v>
      </c>
    </row>
    <row r="507" spans="1:66" x14ac:dyDescent="0.25">
      <c r="A507" t="s">
        <v>145</v>
      </c>
      <c r="B507" t="s">
        <v>388</v>
      </c>
      <c r="C507" t="s">
        <v>347</v>
      </c>
      <c r="D507" t="s">
        <v>496</v>
      </c>
      <c r="E507">
        <f>VLOOKUP(A507,home!$A$2:$E$405,3,FALSE)</f>
        <v>1.42165242165242</v>
      </c>
      <c r="F507">
        <f>VLOOKUP(B507,home!$B$2:$E$405,3,FALSE)</f>
        <v>1.31</v>
      </c>
      <c r="G507">
        <f>VLOOKUP(C507,away!$B$2:$E$405,4,FALSE)</f>
        <v>0.87</v>
      </c>
      <c r="H507">
        <f>VLOOKUP(A507,away!$A$2:$E$405,3,FALSE)</f>
        <v>1.1680911680911701</v>
      </c>
      <c r="I507">
        <f>VLOOKUP(C507,away!$B$2:$E$405,3,FALSE)</f>
        <v>0.99</v>
      </c>
      <c r="J507">
        <f>VLOOKUP(B507,home!$B$2:$E$405,4,FALSE)</f>
        <v>1.1000000000000001</v>
      </c>
      <c r="K507" s="3">
        <f t="shared" si="730"/>
        <v>1.6202572649572631</v>
      </c>
      <c r="L507" s="3">
        <f t="shared" si="731"/>
        <v>1.2720512820512841</v>
      </c>
      <c r="M507" s="5">
        <f t="shared" si="732"/>
        <v>5.5448060291853965E-2</v>
      </c>
      <c r="N507" s="5">
        <f t="shared" si="733"/>
        <v>8.9840122515664728E-2</v>
      </c>
      <c r="O507" s="5">
        <f t="shared" si="734"/>
        <v>7.0532776181509743E-2</v>
      </c>
      <c r="P507" s="5">
        <f t="shared" si="735"/>
        <v>0.11428124302569577</v>
      </c>
      <c r="Q507" s="5">
        <f t="shared" si="736"/>
        <v>7.2782055595328188E-2</v>
      </c>
      <c r="R507" s="5">
        <f t="shared" si="737"/>
        <v>4.4860654184162879E-2</v>
      </c>
      <c r="S507" s="5">
        <f t="shared" si="738"/>
        <v>5.888484844535153E-2</v>
      </c>
      <c r="T507" s="5">
        <f t="shared" si="739"/>
        <v>9.2582507130365074E-2</v>
      </c>
      <c r="U507" s="5">
        <f t="shared" si="740"/>
        <v>7.268580085262534E-2</v>
      </c>
      <c r="V507" s="5">
        <f t="shared" si="741"/>
        <v>1.3484959598614019E-2</v>
      </c>
      <c r="W507" s="5">
        <f t="shared" si="742"/>
        <v>3.930855144561797E-2</v>
      </c>
      <c r="X507" s="5">
        <f t="shared" si="743"/>
        <v>5.0002493261977206E-2</v>
      </c>
      <c r="Y507" s="5">
        <f t="shared" si="744"/>
        <v>3.1802867829829405E-2</v>
      </c>
      <c r="Z507" s="5">
        <f t="shared" si="745"/>
        <v>1.9021684222874577E-2</v>
      </c>
      <c r="AA507" s="5">
        <f t="shared" si="746"/>
        <v>3.082002205383548E-2</v>
      </c>
      <c r="AB507" s="5">
        <f t="shared" si="747"/>
        <v>2.4968182319435008E-2</v>
      </c>
      <c r="AC507" s="5">
        <f t="shared" si="748"/>
        <v>1.7370737778848204E-3</v>
      </c>
      <c r="AD507" s="5">
        <f t="shared" si="749"/>
        <v>1.5922491513677209E-2</v>
      </c>
      <c r="AE507" s="5">
        <f t="shared" si="750"/>
        <v>2.0254225743423789E-2</v>
      </c>
      <c r="AF507" s="5">
        <f t="shared" si="751"/>
        <v>1.2882206911939179E-2</v>
      </c>
      <c r="AG507" s="5">
        <f t="shared" si="752"/>
        <v>5.4622759393273849E-3</v>
      </c>
      <c r="AH507" s="5">
        <f t="shared" si="753"/>
        <v>6.0491394506205706E-3</v>
      </c>
      <c r="AI507" s="5">
        <f t="shared" si="754"/>
        <v>9.8011621416075664E-3</v>
      </c>
      <c r="AJ507" s="5">
        <f t="shared" si="755"/>
        <v>7.9402020824818759E-3</v>
      </c>
      <c r="AK507" s="5">
        <f t="shared" si="756"/>
        <v>4.2883900364566827E-3</v>
      </c>
      <c r="AL507" s="5">
        <f t="shared" si="757"/>
        <v>1.4320785940508937E-4</v>
      </c>
      <c r="AM507" s="5">
        <f t="shared" si="758"/>
        <v>5.1597065102511721E-3</v>
      </c>
      <c r="AN507" s="5">
        <f t="shared" si="759"/>
        <v>6.5634112813733611E-3</v>
      </c>
      <c r="AO507" s="5">
        <f t="shared" si="760"/>
        <v>4.1744978675504231E-3</v>
      </c>
      <c r="AP507" s="5">
        <f t="shared" si="761"/>
        <v>1.7700584547792903E-3</v>
      </c>
      <c r="AQ507" s="5">
        <f t="shared" si="762"/>
        <v>5.6290128167692775E-4</v>
      </c>
      <c r="AR507" s="5">
        <f t="shared" si="763"/>
        <v>1.5389631186937794E-3</v>
      </c>
      <c r="AS507" s="5">
        <f t="shared" si="764"/>
        <v>2.4935161735648828E-3</v>
      </c>
      <c r="AT507" s="5">
        <f t="shared" si="765"/>
        <v>2.0200688477534689E-3</v>
      </c>
      <c r="AU507" s="5">
        <f t="shared" si="766"/>
        <v>1.0910104087621351E-3</v>
      </c>
      <c r="AV507" s="5">
        <f t="shared" si="767"/>
        <v>4.4192938523521062E-4</v>
      </c>
      <c r="AW507" s="5">
        <f t="shared" si="768"/>
        <v>8.1988501680268628E-6</v>
      </c>
      <c r="AX507" s="5">
        <f t="shared" si="769"/>
        <v>1.3933419930469591E-3</v>
      </c>
      <c r="AY507" s="5">
        <f t="shared" si="770"/>
        <v>1.772402468591276E-3</v>
      </c>
      <c r="AZ507" s="5">
        <f t="shared" si="771"/>
        <v>1.1272934162411968E-3</v>
      </c>
      <c r="BA507" s="5">
        <f t="shared" si="772"/>
        <v>4.7799167845919571E-4</v>
      </c>
      <c r="BB507" s="5">
        <f t="shared" si="773"/>
        <v>1.5200748184846625E-4</v>
      </c>
      <c r="BC507" s="5">
        <f t="shared" si="774"/>
        <v>3.8672262433345757E-5</v>
      </c>
      <c r="BD507" s="5">
        <f t="shared" si="775"/>
        <v>3.2627333469401081E-4</v>
      </c>
      <c r="BE507" s="5">
        <f t="shared" si="776"/>
        <v>5.2864674089980366E-4</v>
      </c>
      <c r="BF507" s="5">
        <f t="shared" si="777"/>
        <v>4.2827186126944344E-4</v>
      </c>
      <c r="BG507" s="5">
        <f t="shared" si="778"/>
        <v>2.3130353153286159E-4</v>
      </c>
      <c r="BH507" s="5">
        <f t="shared" si="779"/>
        <v>9.3692806844097593E-5</v>
      </c>
      <c r="BI507" s="5">
        <f t="shared" si="780"/>
        <v>3.0361290192677332E-5</v>
      </c>
      <c r="BJ507" s="8">
        <f t="shared" si="781"/>
        <v>0.45403208258340172</v>
      </c>
      <c r="BK507" s="8">
        <f t="shared" si="782"/>
        <v>0.24575179546739645</v>
      </c>
      <c r="BL507" s="8">
        <f t="shared" si="783"/>
        <v>0.2811703668021775</v>
      </c>
      <c r="BM507" s="8">
        <f t="shared" si="784"/>
        <v>0.55046681366321193</v>
      </c>
      <c r="BN507" s="8">
        <f t="shared" si="785"/>
        <v>0.44774491179421527</v>
      </c>
    </row>
    <row r="508" spans="1:66" x14ac:dyDescent="0.25">
      <c r="A508" t="s">
        <v>145</v>
      </c>
      <c r="B508" t="s">
        <v>391</v>
      </c>
      <c r="C508" t="s">
        <v>389</v>
      </c>
      <c r="D508" t="s">
        <v>496</v>
      </c>
      <c r="E508">
        <f>VLOOKUP(A508,home!$A$2:$E$405,3,FALSE)</f>
        <v>1.42165242165242</v>
      </c>
      <c r="F508">
        <f>VLOOKUP(B508,home!$B$2:$E$405,3,FALSE)</f>
        <v>1.06</v>
      </c>
      <c r="G508">
        <f>VLOOKUP(C508,away!$B$2:$E$405,4,FALSE)</f>
        <v>0.7</v>
      </c>
      <c r="H508">
        <f>VLOOKUP(A508,away!$A$2:$E$405,3,FALSE)</f>
        <v>1.1680911680911701</v>
      </c>
      <c r="I508">
        <f>VLOOKUP(C508,away!$B$2:$E$405,3,FALSE)</f>
        <v>0.83</v>
      </c>
      <c r="J508">
        <f>VLOOKUP(B508,home!$B$2:$E$405,4,FALSE)</f>
        <v>1.34</v>
      </c>
      <c r="K508" s="3">
        <f t="shared" si="730"/>
        <v>1.0548660968660954</v>
      </c>
      <c r="L508" s="3">
        <f t="shared" si="731"/>
        <v>1.2991509971509994</v>
      </c>
      <c r="M508" s="5">
        <f t="shared" si="732"/>
        <v>9.4986823783463098E-2</v>
      </c>
      <c r="N508" s="5">
        <f t="shared" si="733"/>
        <v>0.10019838005816932</v>
      </c>
      <c r="O508" s="5">
        <f t="shared" si="734"/>
        <v>0.12340222683449235</v>
      </c>
      <c r="P508" s="5">
        <f t="shared" si="735"/>
        <v>0.13017282536548549</v>
      </c>
      <c r="Q508" s="5">
        <f t="shared" si="736"/>
        <v>5.2847937042133336E-2</v>
      </c>
      <c r="R508" s="5">
        <f t="shared" si="737"/>
        <v>8.0159063021342292E-2</v>
      </c>
      <c r="S508" s="5">
        <f t="shared" si="738"/>
        <v>4.4598197383307094E-2</v>
      </c>
      <c r="T508" s="5">
        <f t="shared" si="739"/>
        <v>6.8657450105660767E-2</v>
      </c>
      <c r="U508" s="5">
        <f t="shared" si="740"/>
        <v>8.4557077937766706E-2</v>
      </c>
      <c r="V508" s="5">
        <f t="shared" si="741"/>
        <v>6.790969208327188E-3</v>
      </c>
      <c r="W508" s="5">
        <f t="shared" si="742"/>
        <v>1.8582499025020117E-2</v>
      </c>
      <c r="X508" s="5">
        <f t="shared" si="743"/>
        <v>2.4141472137912359E-2</v>
      </c>
      <c r="Y508" s="5">
        <f t="shared" si="744"/>
        <v>1.5681708800330957E-2</v>
      </c>
      <c r="Z508" s="5">
        <f t="shared" si="745"/>
        <v>3.4712908884955547E-2</v>
      </c>
      <c r="AA508" s="5">
        <f t="shared" si="746"/>
        <v>3.6617470706341464E-2</v>
      </c>
      <c r="AB508" s="5">
        <f t="shared" si="747"/>
        <v>1.9313264200553501E-2</v>
      </c>
      <c r="AC508" s="5">
        <f t="shared" si="748"/>
        <v>5.8165939074953711E-4</v>
      </c>
      <c r="AD508" s="5">
        <f t="shared" si="749"/>
        <v>4.9005120541352467E-3</v>
      </c>
      <c r="AE508" s="5">
        <f t="shared" si="750"/>
        <v>6.3665051216802984E-3</v>
      </c>
      <c r="AF508" s="5">
        <f t="shared" si="751"/>
        <v>4.135525738598953E-3</v>
      </c>
      <c r="AG508" s="5">
        <f t="shared" si="752"/>
        <v>1.7908907956814843E-3</v>
      </c>
      <c r="AH508" s="5">
        <f t="shared" si="753"/>
        <v>1.1274327547975452E-2</v>
      </c>
      <c r="AI508" s="5">
        <f t="shared" si="754"/>
        <v>1.1892905895322763E-2</v>
      </c>
      <c r="AJ508" s="5">
        <f t="shared" si="755"/>
        <v>6.2727116110974481E-3</v>
      </c>
      <c r="AK508" s="5">
        <f t="shared" si="756"/>
        <v>2.2056236046550013E-3</v>
      </c>
      <c r="AL508" s="5">
        <f t="shared" si="757"/>
        <v>3.1884947102491101E-5</v>
      </c>
      <c r="AM508" s="5">
        <f t="shared" si="758"/>
        <v>1.0338768046381805E-3</v>
      </c>
      <c r="AN508" s="5">
        <f t="shared" si="759"/>
        <v>1.3431620816769811E-3</v>
      </c>
      <c r="AO508" s="5">
        <f t="shared" si="760"/>
        <v>8.7248517887303129E-4</v>
      </c>
      <c r="AP508" s="5">
        <f t="shared" si="761"/>
        <v>3.7782999671078887E-4</v>
      </c>
      <c r="AQ508" s="5">
        <f t="shared" si="762"/>
        <v>1.2271455424509511E-4</v>
      </c>
      <c r="AR508" s="5">
        <f t="shared" si="763"/>
        <v>2.9294107752318543E-3</v>
      </c>
      <c r="AS508" s="5">
        <f t="shared" si="764"/>
        <v>3.090136110586309E-3</v>
      </c>
      <c r="AT508" s="5">
        <f t="shared" si="765"/>
        <v>1.6298399088795783E-3</v>
      </c>
      <c r="AU508" s="5">
        <f t="shared" si="766"/>
        <v>5.7308762106546448E-4</v>
      </c>
      <c r="AV508" s="5">
        <f t="shared" si="767"/>
        <v>1.5113267549890058E-4</v>
      </c>
      <c r="AW508" s="5">
        <f t="shared" si="768"/>
        <v>1.2137805263806727E-6</v>
      </c>
      <c r="AX508" s="5">
        <f t="shared" si="769"/>
        <v>1.8176693159151124E-4</v>
      </c>
      <c r="AY508" s="5">
        <f t="shared" si="770"/>
        <v>2.3614269042618931E-4</v>
      </c>
      <c r="AZ508" s="5">
        <f t="shared" si="771"/>
        <v>1.5339250586855183E-4</v>
      </c>
      <c r="BA508" s="5">
        <f t="shared" si="772"/>
        <v>6.6426675651539875E-5</v>
      </c>
      <c r="BB508" s="5">
        <f t="shared" si="773"/>
        <v>2.1574570477531022E-5</v>
      </c>
      <c r="BC508" s="5">
        <f t="shared" si="774"/>
        <v>5.6057249497977815E-6</v>
      </c>
      <c r="BD508" s="5">
        <f t="shared" si="775"/>
        <v>6.342911549512254E-4</v>
      </c>
      <c r="BE508" s="5">
        <f t="shared" si="776"/>
        <v>6.6909223490008683E-4</v>
      </c>
      <c r="BF508" s="5">
        <f t="shared" si="777"/>
        <v>3.5290135713623359E-4</v>
      </c>
      <c r="BG508" s="5">
        <f t="shared" si="778"/>
        <v>1.2408789239368227E-4</v>
      </c>
      <c r="BH508" s="5">
        <f t="shared" si="779"/>
        <v>3.2724027679415909E-5</v>
      </c>
      <c r="BI508" s="5">
        <f t="shared" si="780"/>
        <v>6.9038934703847091E-6</v>
      </c>
      <c r="BJ508" s="8">
        <f t="shared" si="781"/>
        <v>0.30171785859443195</v>
      </c>
      <c r="BK508" s="8">
        <f t="shared" si="782"/>
        <v>0.27739850276886113</v>
      </c>
      <c r="BL508" s="8">
        <f t="shared" si="783"/>
        <v>0.3858882790113401</v>
      </c>
      <c r="BM508" s="8">
        <f t="shared" si="784"/>
        <v>0.41771536424460304</v>
      </c>
      <c r="BN508" s="8">
        <f t="shared" si="785"/>
        <v>0.58176725610508595</v>
      </c>
    </row>
    <row r="509" spans="1:66" x14ac:dyDescent="0.25">
      <c r="A509" t="s">
        <v>145</v>
      </c>
      <c r="B509" t="s">
        <v>423</v>
      </c>
      <c r="C509" t="s">
        <v>355</v>
      </c>
      <c r="D509" t="s">
        <v>496</v>
      </c>
      <c r="E509">
        <f>VLOOKUP(A509,home!$A$2:$E$405,3,FALSE)</f>
        <v>1.42165242165242</v>
      </c>
      <c r="F509">
        <f>VLOOKUP(B509,home!$B$2:$E$405,3,FALSE)</f>
        <v>0.88</v>
      </c>
      <c r="G509">
        <f>VLOOKUP(C509,away!$B$2:$E$405,4,FALSE)</f>
        <v>2.16</v>
      </c>
      <c r="H509">
        <f>VLOOKUP(A509,away!$A$2:$E$405,3,FALSE)</f>
        <v>1.1680911680911701</v>
      </c>
      <c r="I509">
        <f>VLOOKUP(C509,away!$B$2:$E$405,3,FALSE)</f>
        <v>0.75</v>
      </c>
      <c r="J509">
        <f>VLOOKUP(B509,home!$B$2:$E$405,4,FALSE)</f>
        <v>0.54</v>
      </c>
      <c r="K509" s="3">
        <f t="shared" si="730"/>
        <v>2.7022769230769201</v>
      </c>
      <c r="L509" s="3">
        <f t="shared" si="731"/>
        <v>0.47307692307692395</v>
      </c>
      <c r="M509" s="5">
        <f t="shared" si="732"/>
        <v>4.177931801808682E-2</v>
      </c>
      <c r="N509" s="5">
        <f t="shared" si="733"/>
        <v>0.11289928694216778</v>
      </c>
      <c r="O509" s="5">
        <f t="shared" si="734"/>
        <v>1.9764831216248804E-2</v>
      </c>
      <c r="P509" s="5">
        <f t="shared" si="735"/>
        <v>5.3410047284179467E-2</v>
      </c>
      <c r="Q509" s="5">
        <f t="shared" si="736"/>
        <v>0.15254256886782974</v>
      </c>
      <c r="R509" s="5">
        <f t="shared" si="737"/>
        <v>4.6751427684588584E-3</v>
      </c>
      <c r="S509" s="5">
        <f t="shared" si="738"/>
        <v>1.706964884912281E-2</v>
      </c>
      <c r="T509" s="5">
        <f t="shared" si="739"/>
        <v>7.2164369118242658E-2</v>
      </c>
      <c r="U509" s="5">
        <f t="shared" si="740"/>
        <v>1.2633530415296319E-2</v>
      </c>
      <c r="V509" s="5">
        <f t="shared" si="741"/>
        <v>2.424620057654433E-3</v>
      </c>
      <c r="W509" s="5">
        <f t="shared" si="742"/>
        <v>0.13740408787946939</v>
      </c>
      <c r="X509" s="5">
        <f t="shared" si="743"/>
        <v>6.5002703112210639E-2</v>
      </c>
      <c r="Y509" s="5">
        <f t="shared" si="744"/>
        <v>1.5375639390003694E-2</v>
      </c>
      <c r="Z509" s="5">
        <f t="shared" si="745"/>
        <v>7.372340519492829E-4</v>
      </c>
      <c r="AA509" s="5">
        <f t="shared" si="746"/>
        <v>1.9922105654890383E-3</v>
      </c>
      <c r="AB509" s="5">
        <f t="shared" si="747"/>
        <v>2.6917523185155247E-3</v>
      </c>
      <c r="AC509" s="5">
        <f t="shared" si="748"/>
        <v>1.9372484710830989E-4</v>
      </c>
      <c r="AD509" s="5">
        <f t="shared" si="749"/>
        <v>9.2825973953280821E-2</v>
      </c>
      <c r="AE509" s="5">
        <f t="shared" si="750"/>
        <v>4.3913826139436778E-2</v>
      </c>
      <c r="AF509" s="5">
        <f t="shared" si="751"/>
        <v>1.038730887528987E-2</v>
      </c>
      <c r="AG509" s="5">
        <f t="shared" si="752"/>
        <v>1.6379987072572516E-3</v>
      </c>
      <c r="AH509" s="5">
        <f t="shared" si="753"/>
        <v>8.7192104220924955E-5</v>
      </c>
      <c r="AI509" s="5">
        <f t="shared" si="754"/>
        <v>2.356172111107232E-4</v>
      </c>
      <c r="AJ509" s="5">
        <f t="shared" si="755"/>
        <v>3.1835147613212513E-4</v>
      </c>
      <c r="AK509" s="5">
        <f t="shared" si="756"/>
        <v>2.8675794912643826E-4</v>
      </c>
      <c r="AL509" s="5">
        <f t="shared" si="757"/>
        <v>9.906196400521407E-6</v>
      </c>
      <c r="AM509" s="5">
        <f t="shared" si="758"/>
        <v>5.0168297455217996E-2</v>
      </c>
      <c r="AN509" s="5">
        <f t="shared" si="759"/>
        <v>2.37334637961224E-2</v>
      </c>
      <c r="AO509" s="5">
        <f t="shared" si="760"/>
        <v>5.6138770133135774E-3</v>
      </c>
      <c r="AP509" s="5">
        <f t="shared" si="761"/>
        <v>8.8526522133021944E-4</v>
      </c>
      <c r="AQ509" s="5">
        <f t="shared" si="762"/>
        <v>1.0469963675347806E-4</v>
      </c>
      <c r="AR509" s="5">
        <f t="shared" si="763"/>
        <v>8.2497144762875325E-6</v>
      </c>
      <c r="AS509" s="5">
        <f t="shared" si="764"/>
        <v>2.2293013051245399E-5</v>
      </c>
      <c r="AT509" s="5">
        <f t="shared" si="765"/>
        <v>3.0120947357116521E-5</v>
      </c>
      <c r="AU509" s="5">
        <f t="shared" si="766"/>
        <v>2.7131713648116908E-5</v>
      </c>
      <c r="AV509" s="5">
        <f t="shared" si="767"/>
        <v>1.8329350918709361E-5</v>
      </c>
      <c r="AW509" s="5">
        <f t="shared" si="768"/>
        <v>3.5177587277963559E-7</v>
      </c>
      <c r="AX509" s="5">
        <f t="shared" si="769"/>
        <v>2.2594772080549008E-2</v>
      </c>
      <c r="AY509" s="5">
        <f t="shared" si="770"/>
        <v>1.0689065253490511E-2</v>
      </c>
      <c r="AZ509" s="5">
        <f t="shared" si="771"/>
        <v>2.5283750503448752E-3</v>
      </c>
      <c r="BA509" s="5">
        <f t="shared" si="772"/>
        <v>3.9870529640053867E-4</v>
      </c>
      <c r="BB509" s="5">
        <f t="shared" si="773"/>
        <v>4.7154568708909944E-5</v>
      </c>
      <c r="BC509" s="5">
        <f t="shared" si="774"/>
        <v>4.4615476547661047E-6</v>
      </c>
      <c r="BD509" s="5">
        <f t="shared" si="775"/>
        <v>6.5045825678421014E-7</v>
      </c>
      <c r="BE509" s="5">
        <f t="shared" si="776"/>
        <v>1.7577183367328124E-6</v>
      </c>
      <c r="BF509" s="5">
        <f t="shared" si="777"/>
        <v>2.3749208493111131E-6</v>
      </c>
      <c r="BG509" s="5">
        <f t="shared" si="778"/>
        <v>2.1392312684092204E-6</v>
      </c>
      <c r="BH509" s="5">
        <f t="shared" si="779"/>
        <v>1.4451988224367015E-6</v>
      </c>
      <c r="BI509" s="5">
        <f t="shared" si="780"/>
        <v>7.8106548542572731E-7</v>
      </c>
      <c r="BJ509" s="8">
        <f t="shared" si="781"/>
        <v>0.82092189990507514</v>
      </c>
      <c r="BK509" s="8">
        <f t="shared" si="782"/>
        <v>0.12557633050604289</v>
      </c>
      <c r="BL509" s="8">
        <f t="shared" si="783"/>
        <v>4.2800659357069344E-2</v>
      </c>
      <c r="BM509" s="8">
        <f t="shared" si="784"/>
        <v>0.59427621524554752</v>
      </c>
      <c r="BN509" s="8">
        <f t="shared" si="785"/>
        <v>0.38507119509697146</v>
      </c>
    </row>
    <row r="510" spans="1:66" x14ac:dyDescent="0.25">
      <c r="A510" t="s">
        <v>145</v>
      </c>
      <c r="B510" t="s">
        <v>148</v>
      </c>
      <c r="C510" t="s">
        <v>375</v>
      </c>
      <c r="D510" t="s">
        <v>496</v>
      </c>
      <c r="E510">
        <f>VLOOKUP(A510,home!$A$2:$E$405,3,FALSE)</f>
        <v>1.42165242165242</v>
      </c>
      <c r="F510">
        <f>VLOOKUP(B510,home!$B$2:$E$405,3,FALSE)</f>
        <v>1.1000000000000001</v>
      </c>
      <c r="G510">
        <f>VLOOKUP(C510,away!$B$2:$E$405,4,FALSE)</f>
        <v>0.97</v>
      </c>
      <c r="H510">
        <f>VLOOKUP(A510,away!$A$2:$E$405,3,FALSE)</f>
        <v>1.1680911680911701</v>
      </c>
      <c r="I510">
        <f>VLOOKUP(C510,away!$B$2:$E$405,3,FALSE)</f>
        <v>0.88</v>
      </c>
      <c r="J510">
        <f>VLOOKUP(B510,home!$B$2:$E$405,4,FALSE)</f>
        <v>0.54</v>
      </c>
      <c r="K510" s="3">
        <f t="shared" si="730"/>
        <v>1.5169031339031323</v>
      </c>
      <c r="L510" s="3">
        <f t="shared" si="731"/>
        <v>0.55507692307692413</v>
      </c>
      <c r="M510" s="5">
        <f t="shared" si="732"/>
        <v>0.12593617386761177</v>
      </c>
      <c r="N510" s="5">
        <f t="shared" si="733"/>
        <v>0.19103297681155004</v>
      </c>
      <c r="O510" s="5">
        <f t="shared" si="734"/>
        <v>6.9904263894514485E-2</v>
      </c>
      <c r="P510" s="5">
        <f t="shared" si="735"/>
        <v>0.10603799697478057</v>
      </c>
      <c r="Q510" s="5">
        <f t="shared" si="736"/>
        <v>0.14488926060214236</v>
      </c>
      <c r="R510" s="5">
        <f t="shared" si="737"/>
        <v>1.9401121856262207E-2</v>
      </c>
      <c r="S510" s="5">
        <f t="shared" si="738"/>
        <v>2.2320943334048916E-2</v>
      </c>
      <c r="T510" s="5">
        <f t="shared" si="739"/>
        <v>8.042468496192777E-2</v>
      </c>
      <c r="U510" s="5">
        <f t="shared" si="740"/>
        <v>2.9429622545000693E-2</v>
      </c>
      <c r="V510" s="5">
        <f t="shared" si="741"/>
        <v>2.0882431058717255E-3</v>
      </c>
      <c r="W510" s="5">
        <f t="shared" si="742"/>
        <v>7.3260991158765804E-2</v>
      </c>
      <c r="X510" s="5">
        <f t="shared" si="743"/>
        <v>4.0665485553973459E-2</v>
      </c>
      <c r="Y510" s="5">
        <f t="shared" si="744"/>
        <v>1.1286236298364345E-2</v>
      </c>
      <c r="Z510" s="5">
        <f t="shared" si="745"/>
        <v>3.5897050080714974E-3</v>
      </c>
      <c r="AA510" s="5">
        <f t="shared" si="746"/>
        <v>5.4452347765314218E-3</v>
      </c>
      <c r="AB510" s="5">
        <f t="shared" si="747"/>
        <v>4.1299468486794191E-3</v>
      </c>
      <c r="AC510" s="5">
        <f t="shared" si="748"/>
        <v>1.0989352251949568E-4</v>
      </c>
      <c r="AD510" s="5">
        <f t="shared" si="749"/>
        <v>2.7782456770395363E-2</v>
      </c>
      <c r="AE510" s="5">
        <f t="shared" si="750"/>
        <v>1.5421400619628716E-2</v>
      </c>
      <c r="AF510" s="5">
        <f t="shared" si="751"/>
        <v>4.2800318027400386E-3</v>
      </c>
      <c r="AG510" s="5">
        <f t="shared" si="752"/>
        <v>7.9191562791210742E-4</v>
      </c>
      <c r="AH510" s="5">
        <f t="shared" si="753"/>
        <v>4.9814060265853776E-4</v>
      </c>
      <c r="AI510" s="5">
        <f t="shared" si="754"/>
        <v>7.5563104129713074E-4</v>
      </c>
      <c r="AJ510" s="5">
        <f t="shared" si="755"/>
        <v>5.7310954730905249E-4</v>
      </c>
      <c r="AK510" s="5">
        <f t="shared" si="756"/>
        <v>2.8978388946096913E-4</v>
      </c>
      <c r="AL510" s="5">
        <f t="shared" si="757"/>
        <v>3.7012047136576248E-6</v>
      </c>
      <c r="AM510" s="5">
        <f t="shared" si="758"/>
        <v>8.4286591485082073E-3</v>
      </c>
      <c r="AN510" s="5">
        <f t="shared" si="759"/>
        <v>4.6785541858181028E-3</v>
      </c>
      <c r="AO510" s="5">
        <f t="shared" si="760"/>
        <v>1.2984787309562879E-3</v>
      </c>
      <c r="AP510" s="5">
        <f t="shared" si="761"/>
        <v>2.4025185955334858E-4</v>
      </c>
      <c r="AQ510" s="5">
        <f t="shared" si="762"/>
        <v>3.3339565741095498E-5</v>
      </c>
      <c r="AR510" s="5">
        <f t="shared" si="763"/>
        <v>5.5301270596677164E-5</v>
      </c>
      <c r="AS510" s="5">
        <f t="shared" si="764"/>
        <v>8.3886670676924712E-5</v>
      </c>
      <c r="AT510" s="5">
        <f t="shared" si="765"/>
        <v>6.3623976821263563E-5</v>
      </c>
      <c r="AU510" s="5">
        <f t="shared" si="766"/>
        <v>3.2170469943851654E-5</v>
      </c>
      <c r="AV510" s="5">
        <f t="shared" si="767"/>
        <v>1.2199871669241267E-5</v>
      </c>
      <c r="AW510" s="5">
        <f t="shared" si="768"/>
        <v>8.6566852384386426E-8</v>
      </c>
      <c r="AX510" s="5">
        <f t="shared" si="769"/>
        <v>2.1309099128289017E-3</v>
      </c>
      <c r="AY510" s="5">
        <f t="shared" si="770"/>
        <v>1.1828189177671834E-3</v>
      </c>
      <c r="AZ510" s="5">
        <f t="shared" si="771"/>
        <v>3.2827774271569269E-4</v>
      </c>
      <c r="BA510" s="5">
        <f t="shared" si="772"/>
        <v>6.0739799780421634E-5</v>
      </c>
      <c r="BB510" s="5">
        <f t="shared" si="773"/>
        <v>8.4288152926062144E-6</v>
      </c>
      <c r="BC510" s="5">
        <f t="shared" si="774"/>
        <v>9.3572817156071645E-7</v>
      </c>
      <c r="BD510" s="5">
        <f t="shared" si="775"/>
        <v>5.1160765208413218E-6</v>
      </c>
      <c r="BE510" s="5">
        <f t="shared" si="776"/>
        <v>7.7605925077524328E-6</v>
      </c>
      <c r="BF510" s="5">
        <f t="shared" si="777"/>
        <v>5.8860335479774183E-6</v>
      </c>
      <c r="BG510" s="5">
        <f t="shared" si="778"/>
        <v>2.9761809117286401E-6</v>
      </c>
      <c r="BH510" s="5">
        <f t="shared" si="779"/>
        <v>1.1286445380159635E-6</v>
      </c>
      <c r="BI510" s="5">
        <f t="shared" si="780"/>
        <v>3.4240888735581365E-7</v>
      </c>
      <c r="BJ510" s="8">
        <f t="shared" si="781"/>
        <v>0.60822683461453364</v>
      </c>
      <c r="BK510" s="8">
        <f t="shared" si="782"/>
        <v>0.25767977092731337</v>
      </c>
      <c r="BL510" s="8">
        <f t="shared" si="783"/>
        <v>0.13069724719833559</v>
      </c>
      <c r="BM510" s="8">
        <f t="shared" si="784"/>
        <v>0.34180903139047736</v>
      </c>
      <c r="BN510" s="8">
        <f t="shared" si="785"/>
        <v>0.65720179400686141</v>
      </c>
    </row>
    <row r="511" spans="1:66" x14ac:dyDescent="0.25">
      <c r="A511" t="s">
        <v>145</v>
      </c>
      <c r="B511" t="s">
        <v>357</v>
      </c>
      <c r="C511" t="s">
        <v>404</v>
      </c>
      <c r="D511" t="s">
        <v>496</v>
      </c>
      <c r="E511">
        <f>VLOOKUP(A511,home!$A$2:$E$405,3,FALSE)</f>
        <v>1.42165242165242</v>
      </c>
      <c r="F511">
        <f>VLOOKUP(B511,home!$B$2:$E$405,3,FALSE)</f>
        <v>0.7</v>
      </c>
      <c r="G511">
        <f>VLOOKUP(C511,away!$B$2:$E$405,4,FALSE)</f>
        <v>0.6</v>
      </c>
      <c r="H511">
        <f>VLOOKUP(A511,away!$A$2:$E$405,3,FALSE)</f>
        <v>1.1680911680911701</v>
      </c>
      <c r="I511">
        <f>VLOOKUP(C511,away!$B$2:$E$405,3,FALSE)</f>
        <v>0.87</v>
      </c>
      <c r="J511">
        <f>VLOOKUP(B511,home!$B$2:$E$405,4,FALSE)</f>
        <v>0.91</v>
      </c>
      <c r="K511" s="3">
        <f t="shared" si="730"/>
        <v>0.59709401709401633</v>
      </c>
      <c r="L511" s="3">
        <f t="shared" si="731"/>
        <v>0.92477777777777936</v>
      </c>
      <c r="M511" s="5">
        <f t="shared" si="732"/>
        <v>0.21830288606611259</v>
      </c>
      <c r="N511" s="5">
        <f t="shared" si="733"/>
        <v>0.13034734718443253</v>
      </c>
      <c r="O511" s="5">
        <f t="shared" si="734"/>
        <v>0.20188165785869533</v>
      </c>
      <c r="P511" s="5">
        <f t="shared" si="735"/>
        <v>0.12054233006844819</v>
      </c>
      <c r="Q511" s="5">
        <f t="shared" si="736"/>
        <v>3.8914810573950617E-2</v>
      </c>
      <c r="R511" s="5">
        <f t="shared" si="737"/>
        <v>9.3347835464329135E-2</v>
      </c>
      <c r="S511" s="5">
        <f t="shared" si="738"/>
        <v>1.6640244204020958E-2</v>
      </c>
      <c r="T511" s="5">
        <f t="shared" si="739"/>
        <v>3.5987552045221277E-2</v>
      </c>
      <c r="U511" s="5">
        <f t="shared" si="740"/>
        <v>5.5737434064427563E-2</v>
      </c>
      <c r="V511" s="5">
        <f t="shared" si="741"/>
        <v>1.0209331149470555E-3</v>
      </c>
      <c r="W511" s="5">
        <f t="shared" si="742"/>
        <v>7.7452668566842927E-3</v>
      </c>
      <c r="X511" s="5">
        <f t="shared" si="743"/>
        <v>7.162650672020386E-3</v>
      </c>
      <c r="Y511" s="5">
        <f t="shared" si="744"/>
        <v>3.3119300857347655E-3</v>
      </c>
      <c r="Z511" s="5">
        <f t="shared" si="745"/>
        <v>2.8775334613689356E-2</v>
      </c>
      <c r="AA511" s="5">
        <f t="shared" si="746"/>
        <v>1.7181580137712274E-2</v>
      </c>
      <c r="AB511" s="5">
        <f t="shared" si="747"/>
        <v>5.1295093522246912E-3</v>
      </c>
      <c r="AC511" s="5">
        <f t="shared" si="748"/>
        <v>3.5233631909728489E-5</v>
      </c>
      <c r="AD511" s="5">
        <f t="shared" si="749"/>
        <v>1.1561631252306921E-3</v>
      </c>
      <c r="AE511" s="5">
        <f t="shared" si="750"/>
        <v>1.0691939656994518E-3</v>
      </c>
      <c r="AF511" s="5">
        <f t="shared" si="751"/>
        <v>4.9438340980647525E-4</v>
      </c>
      <c r="AG511" s="5">
        <f t="shared" si="752"/>
        <v>1.5239826369701113E-4</v>
      </c>
      <c r="AH511" s="5">
        <f t="shared" si="753"/>
        <v>6.6526974997149135E-3</v>
      </c>
      <c r="AI511" s="5">
        <f t="shared" si="754"/>
        <v>3.9722858746160964E-3</v>
      </c>
      <c r="AJ511" s="5">
        <f t="shared" si="755"/>
        <v>1.1859140649601715E-3</v>
      </c>
      <c r="AK511" s="5">
        <f t="shared" si="756"/>
        <v>2.3603406432512101E-4</v>
      </c>
      <c r="AL511" s="5">
        <f t="shared" si="757"/>
        <v>7.7821125752528323E-7</v>
      </c>
      <c r="AM511" s="5">
        <f t="shared" si="758"/>
        <v>1.3806761697199332E-4</v>
      </c>
      <c r="AN511" s="5">
        <f t="shared" si="759"/>
        <v>1.2768186400643358E-4</v>
      </c>
      <c r="AO511" s="5">
        <f t="shared" si="760"/>
        <v>5.9038675229197147E-5</v>
      </c>
      <c r="AP511" s="5">
        <f t="shared" si="761"/>
        <v>1.8199218293800323E-5</v>
      </c>
      <c r="AQ511" s="5">
        <f t="shared" si="762"/>
        <v>4.2075581627583425E-6</v>
      </c>
      <c r="AR511" s="5">
        <f t="shared" si="763"/>
        <v>1.2304533620028295E-3</v>
      </c>
      <c r="AS511" s="5">
        <f t="shared" si="764"/>
        <v>7.3469634076510739E-4</v>
      </c>
      <c r="AT511" s="5">
        <f t="shared" si="765"/>
        <v>2.1934139472585613E-4</v>
      </c>
      <c r="AU511" s="5">
        <f t="shared" si="766"/>
        <v>4.3655811497288578E-5</v>
      </c>
      <c r="AV511" s="5">
        <f t="shared" si="767"/>
        <v>6.5166559641037943E-6</v>
      </c>
      <c r="AW511" s="5">
        <f t="shared" si="768"/>
        <v>1.1936448069676886E-8</v>
      </c>
      <c r="AX511" s="5">
        <f t="shared" si="769"/>
        <v>1.3739891341400903E-5</v>
      </c>
      <c r="AY511" s="5">
        <f t="shared" si="770"/>
        <v>1.2706346181608876E-5</v>
      </c>
      <c r="AZ511" s="5">
        <f t="shared" si="771"/>
        <v>5.8752732927517151E-6</v>
      </c>
      <c r="BA511" s="5">
        <f t="shared" si="772"/>
        <v>1.8111073931693559E-6</v>
      </c>
      <c r="BB511" s="5">
        <f t="shared" si="773"/>
        <v>4.1871796759301588E-7</v>
      </c>
      <c r="BC511" s="5">
        <f t="shared" si="774"/>
        <v>7.744421431725951E-8</v>
      </c>
      <c r="BD511" s="5">
        <f t="shared" si="775"/>
        <v>1.8964932096202899E-4</v>
      </c>
      <c r="BE511" s="5">
        <f t="shared" si="776"/>
        <v>1.1323847489237033E-4</v>
      </c>
      <c r="BF511" s="5">
        <f t="shared" si="777"/>
        <v>3.3807007931542653E-5</v>
      </c>
      <c r="BG511" s="5">
        <f t="shared" si="778"/>
        <v>6.728654057258025E-6</v>
      </c>
      <c r="BH511" s="5">
        <f t="shared" si="779"/>
        <v>1.0044097701710362E-6</v>
      </c>
      <c r="BI511" s="5">
        <f t="shared" si="780"/>
        <v>1.1994541289598041E-7</v>
      </c>
      <c r="BJ511" s="8">
        <f t="shared" si="781"/>
        <v>0.22672351989553255</v>
      </c>
      <c r="BK511" s="8">
        <f t="shared" si="782"/>
        <v>0.35655511164287762</v>
      </c>
      <c r="BL511" s="8">
        <f t="shared" si="783"/>
        <v>0.38790415975898673</v>
      </c>
      <c r="BM511" s="8">
        <f t="shared" si="784"/>
        <v>0.19660856428538437</v>
      </c>
      <c r="BN511" s="8">
        <f t="shared" si="785"/>
        <v>0.80333686721596842</v>
      </c>
    </row>
    <row r="512" spans="1:66" x14ac:dyDescent="0.25">
      <c r="A512" t="s">
        <v>145</v>
      </c>
      <c r="B512" t="s">
        <v>371</v>
      </c>
      <c r="C512" t="s">
        <v>433</v>
      </c>
      <c r="D512" t="s">
        <v>496</v>
      </c>
      <c r="E512">
        <f>VLOOKUP(A512,home!$A$2:$E$405,3,FALSE)</f>
        <v>1.42165242165242</v>
      </c>
      <c r="F512">
        <f>VLOOKUP(B512,home!$B$2:$E$405,3,FALSE)</f>
        <v>0.66</v>
      </c>
      <c r="G512">
        <f>VLOOKUP(C512,away!$B$2:$E$405,4,FALSE)</f>
        <v>1</v>
      </c>
      <c r="H512">
        <f>VLOOKUP(A512,away!$A$2:$E$405,3,FALSE)</f>
        <v>1.1680911680911701</v>
      </c>
      <c r="I512">
        <f>VLOOKUP(C512,away!$B$2:$E$405,3,FALSE)</f>
        <v>0.65</v>
      </c>
      <c r="J512">
        <f>VLOOKUP(B512,home!$B$2:$E$405,4,FALSE)</f>
        <v>0.96</v>
      </c>
      <c r="K512" s="3">
        <f t="shared" si="730"/>
        <v>0.93829059829059724</v>
      </c>
      <c r="L512" s="3">
        <f t="shared" si="731"/>
        <v>0.72888888888889014</v>
      </c>
      <c r="M512" s="5">
        <f t="shared" si="732"/>
        <v>0.18877876838552421</v>
      </c>
      <c r="N512" s="5">
        <f t="shared" si="733"/>
        <v>0.1771293435330156</v>
      </c>
      <c r="O512" s="5">
        <f t="shared" si="734"/>
        <v>0.13759874673433789</v>
      </c>
      <c r="P512" s="5">
        <f t="shared" si="735"/>
        <v>0.12910761039739826</v>
      </c>
      <c r="Q512" s="5">
        <f t="shared" si="736"/>
        <v>8.309939885920696E-2</v>
      </c>
      <c r="R512" s="5">
        <f t="shared" si="737"/>
        <v>5.0147098809847655E-2</v>
      </c>
      <c r="S512" s="5">
        <f t="shared" si="738"/>
        <v>2.2074483276219629E-2</v>
      </c>
      <c r="T512" s="5">
        <f t="shared" si="739"/>
        <v>6.0570228501822074E-2</v>
      </c>
      <c r="U512" s="5">
        <f t="shared" si="740"/>
        <v>4.7052551344829663E-2</v>
      </c>
      <c r="V512" s="5">
        <f t="shared" si="741"/>
        <v>1.6774389825742176E-3</v>
      </c>
      <c r="W512" s="5">
        <f t="shared" si="742"/>
        <v>2.5990461557731426E-2</v>
      </c>
      <c r="X512" s="5">
        <f t="shared" si="743"/>
        <v>1.8944158646524274E-2</v>
      </c>
      <c r="Y512" s="5">
        <f t="shared" si="744"/>
        <v>6.9040933733999681E-3</v>
      </c>
      <c r="Z512" s="5">
        <f t="shared" si="745"/>
        <v>1.2183887710837083E-2</v>
      </c>
      <c r="AA512" s="5">
        <f t="shared" si="746"/>
        <v>1.1432027289706784E-2</v>
      </c>
      <c r="AB512" s="5">
        <f t="shared" si="747"/>
        <v>5.3632818626667056E-3</v>
      </c>
      <c r="AC512" s="5">
        <f t="shared" si="748"/>
        <v>7.1701038098641046E-5</v>
      </c>
      <c r="AD512" s="5">
        <f t="shared" si="749"/>
        <v>6.0966514312131457E-3</v>
      </c>
      <c r="AE512" s="5">
        <f t="shared" si="750"/>
        <v>4.4437814876398122E-3</v>
      </c>
      <c r="AF512" s="5">
        <f t="shared" si="751"/>
        <v>1.6195114754954006E-3</v>
      </c>
      <c r="AG512" s="5">
        <f t="shared" si="752"/>
        <v>3.9348130663888323E-4</v>
      </c>
      <c r="AH512" s="5">
        <f t="shared" si="753"/>
        <v>2.2201750939747607E-3</v>
      </c>
      <c r="AI512" s="5">
        <f t="shared" si="754"/>
        <v>2.0831694172354616E-3</v>
      </c>
      <c r="AJ512" s="5">
        <f t="shared" si="755"/>
        <v>9.7730913941926779E-4</v>
      </c>
      <c r="AK512" s="5">
        <f t="shared" si="756"/>
        <v>3.056666590468579E-4</v>
      </c>
      <c r="AL512" s="5">
        <f t="shared" si="757"/>
        <v>1.9614811074566189E-6</v>
      </c>
      <c r="AM512" s="5">
        <f t="shared" si="758"/>
        <v>1.1440861437924423E-3</v>
      </c>
      <c r="AN512" s="5">
        <f t="shared" si="759"/>
        <v>8.3391167814204827E-4</v>
      </c>
      <c r="AO512" s="5">
        <f t="shared" si="760"/>
        <v>3.0391447825621357E-4</v>
      </c>
      <c r="AP512" s="5">
        <f t="shared" si="761"/>
        <v>7.3839962124472766E-5</v>
      </c>
      <c r="AQ512" s="5">
        <f t="shared" si="762"/>
        <v>1.3455281987126169E-5</v>
      </c>
      <c r="AR512" s="5">
        <f t="shared" si="763"/>
        <v>3.2365219147721024E-4</v>
      </c>
      <c r="AS512" s="5">
        <f t="shared" si="764"/>
        <v>3.0367980837921454E-4</v>
      </c>
      <c r="AT512" s="5">
        <f t="shared" si="765"/>
        <v>1.4246995454645354E-4</v>
      </c>
      <c r="AU512" s="5">
        <f t="shared" si="766"/>
        <v>4.4559406296608707E-5</v>
      </c>
      <c r="AV512" s="5">
        <f t="shared" si="767"/>
        <v>1.0452417998379695E-5</v>
      </c>
      <c r="AW512" s="5">
        <f t="shared" si="768"/>
        <v>3.7263215089332455E-8</v>
      </c>
      <c r="AX512" s="5">
        <f t="shared" si="769"/>
        <v>1.7891421205916541E-4</v>
      </c>
      <c r="AY512" s="5">
        <f t="shared" si="770"/>
        <v>1.3040858123423635E-4</v>
      </c>
      <c r="AZ512" s="5">
        <f t="shared" si="771"/>
        <v>4.7526682938699535E-5</v>
      </c>
      <c r="BA512" s="5">
        <f t="shared" si="772"/>
        <v>1.1547223706587761E-5</v>
      </c>
      <c r="BB512" s="5">
        <f t="shared" si="773"/>
        <v>2.1041607643115507E-6</v>
      </c>
      <c r="BC512" s="5">
        <f t="shared" si="774"/>
        <v>3.0673988030852894E-7</v>
      </c>
      <c r="BD512" s="5">
        <f t="shared" si="775"/>
        <v>3.931774770537967E-5</v>
      </c>
      <c r="BE512" s="5">
        <f t="shared" si="776"/>
        <v>3.6891473017919453E-5</v>
      </c>
      <c r="BF512" s="5">
        <f t="shared" si="777"/>
        <v>1.7307461144902533E-5</v>
      </c>
      <c r="BG512" s="5">
        <f t="shared" si="778"/>
        <v>5.4131426908472874E-6</v>
      </c>
      <c r="BH512" s="5">
        <f t="shared" si="779"/>
        <v>1.2697752235068684E-6</v>
      </c>
      <c r="BI512" s="5">
        <f t="shared" si="780"/>
        <v>2.3828363083176737E-7</v>
      </c>
      <c r="BJ512" s="8">
        <f t="shared" si="781"/>
        <v>0.38793112531757329</v>
      </c>
      <c r="BK512" s="8">
        <f t="shared" si="782"/>
        <v>0.34184237214215668</v>
      </c>
      <c r="BL512" s="8">
        <f t="shared" si="783"/>
        <v>0.2581052780131764</v>
      </c>
      <c r="BM512" s="8">
        <f t="shared" si="784"/>
        <v>0.23407132514639345</v>
      </c>
      <c r="BN512" s="8">
        <f t="shared" si="785"/>
        <v>0.76586096671933057</v>
      </c>
    </row>
    <row r="513" spans="1:66" x14ac:dyDescent="0.25">
      <c r="A513" t="s">
        <v>145</v>
      </c>
      <c r="B513" t="s">
        <v>146</v>
      </c>
      <c r="C513" t="s">
        <v>427</v>
      </c>
      <c r="D513" t="s">
        <v>496</v>
      </c>
      <c r="E513">
        <f>VLOOKUP(A513,home!$A$2:$E$405,3,FALSE)</f>
        <v>1.42165242165242</v>
      </c>
      <c r="F513">
        <f>VLOOKUP(B513,home!$B$2:$E$405,3,FALSE)</f>
        <v>1.26</v>
      </c>
      <c r="G513">
        <f>VLOOKUP(C513,away!$B$2:$E$405,4,FALSE)</f>
        <v>0.75</v>
      </c>
      <c r="H513">
        <f>VLOOKUP(A513,away!$A$2:$E$405,3,FALSE)</f>
        <v>1.1680911680911701</v>
      </c>
      <c r="I513">
        <f>VLOOKUP(C513,away!$B$2:$E$405,3,FALSE)</f>
        <v>1.19</v>
      </c>
      <c r="J513">
        <f>VLOOKUP(B513,home!$B$2:$E$405,4,FALSE)</f>
        <v>1.28</v>
      </c>
      <c r="K513" s="3">
        <f t="shared" si="730"/>
        <v>1.3434615384615369</v>
      </c>
      <c r="L513" s="3">
        <f t="shared" si="731"/>
        <v>1.7792364672364702</v>
      </c>
      <c r="M513" s="5">
        <f t="shared" si="732"/>
        <v>4.403819269844661E-2</v>
      </c>
      <c r="N513" s="5">
        <f t="shared" si="733"/>
        <v>5.9163618113720701E-2</v>
      </c>
      <c r="O513" s="5">
        <f t="shared" si="734"/>
        <v>7.8354358400263058E-2</v>
      </c>
      <c r="P513" s="5">
        <f t="shared" si="735"/>
        <v>0.10526606688158406</v>
      </c>
      <c r="Q513" s="5">
        <f t="shared" si="736"/>
        <v>3.9742022706005041E-2</v>
      </c>
      <c r="R513" s="5">
        <f t="shared" si="737"/>
        <v>6.9705465916332157E-2</v>
      </c>
      <c r="S513" s="5">
        <f t="shared" si="738"/>
        <v>6.2905311036464254E-2</v>
      </c>
      <c r="T513" s="5">
        <f t="shared" si="739"/>
        <v>7.0710456080263995E-2</v>
      </c>
      <c r="U513" s="5">
        <f t="shared" si="740"/>
        <v>9.364661247913382E-2</v>
      </c>
      <c r="V513" s="5">
        <f t="shared" si="741"/>
        <v>1.6707201618059928E-2</v>
      </c>
      <c r="W513" s="5">
        <f t="shared" si="742"/>
        <v>1.7797292988727627E-2</v>
      </c>
      <c r="X513" s="5">
        <f t="shared" si="743"/>
        <v>3.1665592703636142E-2</v>
      </c>
      <c r="Y513" s="5">
        <f t="shared" si="744"/>
        <v>2.8170288647483263E-2</v>
      </c>
      <c r="Z513" s="5">
        <f t="shared" si="745"/>
        <v>4.1340835641349015E-2</v>
      </c>
      <c r="AA513" s="5">
        <f t="shared" si="746"/>
        <v>5.553982265201228E-2</v>
      </c>
      <c r="AB513" s="5">
        <f t="shared" si="747"/>
        <v>3.7307807792976676E-2</v>
      </c>
      <c r="AC513" s="5">
        <f t="shared" si="748"/>
        <v>2.4959888439530045E-3</v>
      </c>
      <c r="AD513" s="5">
        <f t="shared" si="749"/>
        <v>5.9774946547716838E-3</v>
      </c>
      <c r="AE513" s="5">
        <f t="shared" si="750"/>
        <v>1.0635376472480855E-2</v>
      </c>
      <c r="AF513" s="5">
        <f t="shared" si="751"/>
        <v>9.4614248313133562E-3</v>
      </c>
      <c r="AG513" s="5">
        <f t="shared" si="752"/>
        <v>5.6113706972964654E-3</v>
      </c>
      <c r="AH513" s="5">
        <f t="shared" si="753"/>
        <v>1.8388780589779354E-2</v>
      </c>
      <c r="AI513" s="5">
        <f t="shared" si="754"/>
        <v>2.4704619461576618E-2</v>
      </c>
      <c r="AJ513" s="5">
        <f t="shared" si="755"/>
        <v>1.6594853034478278E-2</v>
      </c>
      <c r="AK513" s="5">
        <f t="shared" si="756"/>
        <v>7.4315155960810999E-3</v>
      </c>
      <c r="AL513" s="5">
        <f t="shared" si="757"/>
        <v>2.3865005576626441E-4</v>
      </c>
      <c r="AM513" s="5">
        <f t="shared" si="758"/>
        <v>1.6061068330090363E-3</v>
      </c>
      <c r="AN513" s="5">
        <f t="shared" si="759"/>
        <v>2.8576438475673531E-3</v>
      </c>
      <c r="AO513" s="5">
        <f t="shared" si="760"/>
        <v>2.5422120719828857E-3</v>
      </c>
      <c r="AP513" s="5">
        <f t="shared" si="761"/>
        <v>1.5077321419735795E-3</v>
      </c>
      <c r="AQ513" s="5">
        <f t="shared" si="762"/>
        <v>6.7065300245598735E-4</v>
      </c>
      <c r="AR513" s="5">
        <f t="shared" si="763"/>
        <v>6.5435978026691152E-3</v>
      </c>
      <c r="AS513" s="5">
        <f t="shared" si="764"/>
        <v>8.7910719710473824E-3</v>
      </c>
      <c r="AT513" s="5">
        <f t="shared" si="765"/>
        <v>5.9052335374747073E-3</v>
      </c>
      <c r="AU513" s="5">
        <f t="shared" si="766"/>
        <v>2.6444847110768119E-3</v>
      </c>
      <c r="AV513" s="5">
        <f t="shared" si="767"/>
        <v>8.8819087459531649E-4</v>
      </c>
      <c r="AW513" s="5">
        <f t="shared" si="768"/>
        <v>1.5845937855457776E-5</v>
      </c>
      <c r="AX513" s="5">
        <f t="shared" si="769"/>
        <v>3.5962379280131759E-4</v>
      </c>
      <c r="AY513" s="5">
        <f t="shared" si="770"/>
        <v>6.3985576663799662E-4</v>
      </c>
      <c r="AZ513" s="5">
        <f t="shared" si="771"/>
        <v>5.6922735688693629E-4</v>
      </c>
      <c r="BA513" s="5">
        <f t="shared" si="772"/>
        <v>3.3759669050728873E-4</v>
      </c>
      <c r="BB513" s="5">
        <f t="shared" si="773"/>
        <v>1.5016608574222818E-4</v>
      </c>
      <c r="BC513" s="5">
        <f t="shared" si="774"/>
        <v>5.3436195178946167E-5</v>
      </c>
      <c r="BD513" s="5">
        <f t="shared" si="775"/>
        <v>1.9404346395728873E-3</v>
      </c>
      <c r="BE513" s="5">
        <f t="shared" si="776"/>
        <v>2.606899306164649E-3</v>
      </c>
      <c r="BF513" s="5">
        <f t="shared" si="777"/>
        <v>1.7511344762371366E-3</v>
      </c>
      <c r="BG513" s="5">
        <f t="shared" si="778"/>
        <v>7.8419393916619401E-4</v>
      </c>
      <c r="BH513" s="5">
        <f t="shared" si="779"/>
        <v>2.6338359899110689E-4</v>
      </c>
      <c r="BI513" s="5">
        <f t="shared" si="780"/>
        <v>7.07691470212258E-5</v>
      </c>
      <c r="BJ513" s="8">
        <f t="shared" si="781"/>
        <v>0.29022919168044276</v>
      </c>
      <c r="BK513" s="8">
        <f t="shared" si="782"/>
        <v>0.23229126690091212</v>
      </c>
      <c r="BL513" s="8">
        <f t="shared" si="783"/>
        <v>0.43386322992664966</v>
      </c>
      <c r="BM513" s="8">
        <f t="shared" si="784"/>
        <v>0.60083078960421943</v>
      </c>
      <c r="BN513" s="8">
        <f t="shared" si="785"/>
        <v>0.39626972471635158</v>
      </c>
    </row>
    <row r="514" spans="1:66" x14ac:dyDescent="0.25">
      <c r="A514" t="s">
        <v>145</v>
      </c>
      <c r="B514" t="s">
        <v>434</v>
      </c>
      <c r="C514" t="s">
        <v>349</v>
      </c>
      <c r="D514" t="s">
        <v>496</v>
      </c>
      <c r="E514">
        <f>VLOOKUP(A514,home!$A$2:$E$405,3,FALSE)</f>
        <v>1.42165242165242</v>
      </c>
      <c r="F514">
        <f>VLOOKUP(B514,home!$B$2:$E$405,3,FALSE)</f>
        <v>0.89</v>
      </c>
      <c r="G514">
        <f>VLOOKUP(C514,away!$B$2:$E$405,4,FALSE)</f>
        <v>0.91</v>
      </c>
      <c r="H514">
        <f>VLOOKUP(A514,away!$A$2:$E$405,3,FALSE)</f>
        <v>1.1680911680911701</v>
      </c>
      <c r="I514">
        <f>VLOOKUP(C514,away!$B$2:$E$405,3,FALSE)</f>
        <v>0.74</v>
      </c>
      <c r="J514">
        <f>VLOOKUP(B514,home!$B$2:$E$405,4,FALSE)</f>
        <v>0.8</v>
      </c>
      <c r="K514" s="3">
        <f t="shared" si="730"/>
        <v>1.1513962962962951</v>
      </c>
      <c r="L514" s="3">
        <f t="shared" si="731"/>
        <v>0.69150997150997273</v>
      </c>
      <c r="M514" s="5">
        <f t="shared" si="732"/>
        <v>0.15835653020222565</v>
      </c>
      <c r="N514" s="5">
        <f t="shared" si="733"/>
        <v>0.18233112236917504</v>
      </c>
      <c r="O514" s="5">
        <f t="shared" si="734"/>
        <v>0.10950511968855922</v>
      </c>
      <c r="P514" s="5">
        <f t="shared" si="735"/>
        <v>0.12608378923488961</v>
      </c>
      <c r="Q514" s="5">
        <f t="shared" si="736"/>
        <v>0.10496768949770736</v>
      </c>
      <c r="R514" s="5">
        <f t="shared" si="737"/>
        <v>3.7861941098015862E-2</v>
      </c>
      <c r="S514" s="5">
        <f t="shared" si="738"/>
        <v>2.5097041921048335E-2</v>
      </c>
      <c r="T514" s="5">
        <f t="shared" si="739"/>
        <v>7.2586203974027291E-2</v>
      </c>
      <c r="U514" s="5">
        <f t="shared" si="740"/>
        <v>4.3594098750843947E-2</v>
      </c>
      <c r="V514" s="5">
        <f t="shared" si="741"/>
        <v>2.2202572749757286E-3</v>
      </c>
      <c r="W514" s="5">
        <f t="shared" si="742"/>
        <v>4.0286469639479919E-2</v>
      </c>
      <c r="X514" s="5">
        <f t="shared" si="743"/>
        <v>2.7858495472634148E-2</v>
      </c>
      <c r="Y514" s="5">
        <f t="shared" si="744"/>
        <v>9.632213705295968E-3</v>
      </c>
      <c r="Z514" s="5">
        <f t="shared" si="745"/>
        <v>8.7273032700004062E-3</v>
      </c>
      <c r="AA514" s="5">
        <f t="shared" si="746"/>
        <v>1.0048584661733013E-2</v>
      </c>
      <c r="AB514" s="5">
        <f t="shared" si="747"/>
        <v>5.7849515812695767E-3</v>
      </c>
      <c r="AC514" s="5">
        <f t="shared" si="748"/>
        <v>1.1048583296019624E-4</v>
      </c>
      <c r="AD514" s="5">
        <f t="shared" si="749"/>
        <v>1.1596422983437583E-2</v>
      </c>
      <c r="AE514" s="5">
        <f t="shared" si="750"/>
        <v>8.019042126894518E-3</v>
      </c>
      <c r="AF514" s="5">
        <f t="shared" si="751"/>
        <v>2.7726237963530487E-3</v>
      </c>
      <c r="AG514" s="5">
        <f t="shared" si="752"/>
        <v>6.3909900080798992E-4</v>
      </c>
      <c r="AH514" s="5">
        <f t="shared" si="753"/>
        <v>1.5087543088992178E-3</v>
      </c>
      <c r="AI514" s="5">
        <f t="shared" si="754"/>
        <v>1.7371741232876357E-3</v>
      </c>
      <c r="AJ514" s="5">
        <f t="shared" si="755"/>
        <v>1.0000879257875738E-3</v>
      </c>
      <c r="AK514" s="5">
        <f t="shared" si="756"/>
        <v>3.838325112408188E-4</v>
      </c>
      <c r="AL514" s="5">
        <f t="shared" si="757"/>
        <v>3.5187617355861488E-6</v>
      </c>
      <c r="AM514" s="5">
        <f t="shared" si="758"/>
        <v>2.6704156946830526E-3</v>
      </c>
      <c r="AN514" s="5">
        <f t="shared" si="759"/>
        <v>1.8466190809500623E-3</v>
      </c>
      <c r="AO514" s="5">
        <f t="shared" si="760"/>
        <v>6.3847775402877456E-4</v>
      </c>
      <c r="AP514" s="5">
        <f t="shared" si="761"/>
        <v>1.4717124449939648E-4</v>
      </c>
      <c r="AQ514" s="5">
        <f t="shared" si="762"/>
        <v>2.5442595772716213E-5</v>
      </c>
      <c r="AR514" s="5">
        <f t="shared" si="763"/>
        <v>2.0866372983248938E-4</v>
      </c>
      <c r="AS514" s="5">
        <f t="shared" si="764"/>
        <v>2.4025464570049903E-4</v>
      </c>
      <c r="AT514" s="5">
        <f t="shared" si="765"/>
        <v>1.3831415461376662E-4</v>
      </c>
      <c r="AU514" s="5">
        <f t="shared" si="766"/>
        <v>5.308480178254799E-5</v>
      </c>
      <c r="AV514" s="5">
        <f t="shared" si="767"/>
        <v>1.5280411040512187E-5</v>
      </c>
      <c r="AW514" s="5">
        <f t="shared" si="768"/>
        <v>7.7823477831755389E-8</v>
      </c>
      <c r="AX514" s="5">
        <f t="shared" si="769"/>
        <v>5.1245112340492747E-4</v>
      </c>
      <c r="AY514" s="5">
        <f t="shared" si="770"/>
        <v>3.5436506174599497E-4</v>
      </c>
      <c r="AZ514" s="5">
        <f t="shared" si="771"/>
        <v>1.2252348687605131E-4</v>
      </c>
      <c r="BA514" s="5">
        <f t="shared" si="772"/>
        <v>2.8242070972986929E-5</v>
      </c>
      <c r="BB514" s="5">
        <f t="shared" si="773"/>
        <v>4.8824184234782031E-6</v>
      </c>
      <c r="BC514" s="5">
        <f t="shared" si="774"/>
        <v>6.7524820498383582E-7</v>
      </c>
      <c r="BD514" s="5">
        <f t="shared" si="775"/>
        <v>2.4048841645271554E-5</v>
      </c>
      <c r="BE514" s="5">
        <f t="shared" si="776"/>
        <v>2.7689747200581768E-5</v>
      </c>
      <c r="BF514" s="5">
        <f t="shared" si="777"/>
        <v>1.5940936186065282E-5</v>
      </c>
      <c r="BG514" s="5">
        <f t="shared" si="778"/>
        <v>6.1181116280437164E-6</v>
      </c>
      <c r="BH514" s="5">
        <f t="shared" si="779"/>
        <v>1.7610927672142084E-6</v>
      </c>
      <c r="BI514" s="5">
        <f t="shared" si="780"/>
        <v>4.0554313792092653E-7</v>
      </c>
      <c r="BJ514" s="8">
        <f t="shared" si="781"/>
        <v>0.46704064834537534</v>
      </c>
      <c r="BK514" s="8">
        <f t="shared" si="782"/>
        <v>0.31222598828958109</v>
      </c>
      <c r="BL514" s="8">
        <f t="shared" si="783"/>
        <v>0.21215610666517176</v>
      </c>
      <c r="BM514" s="8">
        <f t="shared" si="784"/>
        <v>0.28068956724128757</v>
      </c>
      <c r="BN514" s="8">
        <f t="shared" si="785"/>
        <v>0.7191061920905728</v>
      </c>
    </row>
    <row r="515" spans="1:66" x14ac:dyDescent="0.25">
      <c r="A515" t="s">
        <v>145</v>
      </c>
      <c r="B515" t="s">
        <v>147</v>
      </c>
      <c r="C515" t="s">
        <v>360</v>
      </c>
      <c r="D515" t="s">
        <v>496</v>
      </c>
      <c r="E515">
        <f>VLOOKUP(A515,home!$A$2:$E$405,3,FALSE)</f>
        <v>1.42165242165242</v>
      </c>
      <c r="F515">
        <f>VLOOKUP(B515,home!$B$2:$E$405,3,FALSE)</f>
        <v>1.19</v>
      </c>
      <c r="G515">
        <f>VLOOKUP(C515,away!$B$2:$E$405,4,FALSE)</f>
        <v>0.8</v>
      </c>
      <c r="H515">
        <f>VLOOKUP(A515,away!$A$2:$E$405,3,FALSE)</f>
        <v>1.1680911680911701</v>
      </c>
      <c r="I515">
        <f>VLOOKUP(C515,away!$B$2:$E$405,3,FALSE)</f>
        <v>0.95</v>
      </c>
      <c r="J515">
        <f>VLOOKUP(B515,home!$B$2:$E$405,4,FALSE)</f>
        <v>1.1200000000000001</v>
      </c>
      <c r="K515" s="3">
        <f t="shared" si="730"/>
        <v>1.3534131054131038</v>
      </c>
      <c r="L515" s="3">
        <f t="shared" si="731"/>
        <v>1.2428490028490051</v>
      </c>
      <c r="M515" s="5">
        <f t="shared" si="732"/>
        <v>7.4551724324858196E-2</v>
      </c>
      <c r="N515" s="5">
        <f t="shared" si="733"/>
        <v>0.10089928073240796</v>
      </c>
      <c r="O515" s="5">
        <f t="shared" si="734"/>
        <v>9.2656536237823953E-2</v>
      </c>
      <c r="P515" s="5">
        <f t="shared" si="735"/>
        <v>0.12540257044645509</v>
      </c>
      <c r="Q515" s="5">
        <f t="shared" si="736"/>
        <v>6.8279204434998408E-2</v>
      </c>
      <c r="R515" s="5">
        <f t="shared" si="737"/>
        <v>5.7579041835311096E-2</v>
      </c>
      <c r="S515" s="5">
        <f t="shared" si="738"/>
        <v>5.2734543758012675E-2</v>
      </c>
      <c r="T515" s="5">
        <f t="shared" si="739"/>
        <v>8.4860741147361154E-2</v>
      </c>
      <c r="U515" s="5">
        <f t="shared" si="740"/>
        <v>7.792822981703941E-2</v>
      </c>
      <c r="V515" s="5">
        <f t="shared" si="741"/>
        <v>9.8560166686115971E-3</v>
      </c>
      <c r="W515" s="5">
        <f t="shared" si="742"/>
        <v>3.0803323369835777E-2</v>
      </c>
      <c r="X515" s="5">
        <f t="shared" si="743"/>
        <v>3.8283879734635859E-2</v>
      </c>
      <c r="Y515" s="5">
        <f t="shared" si="744"/>
        <v>2.3790540876691704E-2</v>
      </c>
      <c r="Z515" s="5">
        <f t="shared" si="745"/>
        <v>2.3854018243339194E-2</v>
      </c>
      <c r="AA515" s="5">
        <f t="shared" si="746"/>
        <v>3.2284340907298523E-2</v>
      </c>
      <c r="AB515" s="5">
        <f t="shared" si="747"/>
        <v>2.1847025041781102E-2</v>
      </c>
      <c r="AC515" s="5">
        <f t="shared" si="748"/>
        <v>1.0361680395389633E-3</v>
      </c>
      <c r="AD515" s="5">
        <f t="shared" si="749"/>
        <v>1.0422405384753374E-2</v>
      </c>
      <c r="AE515" s="5">
        <f t="shared" si="750"/>
        <v>1.2953476139728835E-2</v>
      </c>
      <c r="AF515" s="5">
        <f t="shared" si="751"/>
        <v>8.0496074518451814E-3</v>
      </c>
      <c r="AG515" s="5">
        <f t="shared" si="752"/>
        <v>3.334815531617236E-3</v>
      </c>
      <c r="AH515" s="5">
        <f t="shared" si="753"/>
        <v>7.4117356969190182E-3</v>
      </c>
      <c r="AI515" s="5">
        <f t="shared" si="754"/>
        <v>1.0031140226068323E-2</v>
      </c>
      <c r="AJ515" s="5">
        <f t="shared" si="755"/>
        <v>6.7881383220987175E-3</v>
      </c>
      <c r="AK515" s="5">
        <f t="shared" si="756"/>
        <v>3.0623851221617724E-3</v>
      </c>
      <c r="AL515" s="5">
        <f t="shared" si="757"/>
        <v>6.9717038337810313E-5</v>
      </c>
      <c r="AM515" s="5">
        <f t="shared" si="758"/>
        <v>2.8211640075306624E-3</v>
      </c>
      <c r="AN515" s="5">
        <f t="shared" si="759"/>
        <v>3.5062808736329872E-3</v>
      </c>
      <c r="AO515" s="5">
        <f t="shared" si="760"/>
        <v>2.1788888437516483E-3</v>
      </c>
      <c r="AP515" s="5">
        <f t="shared" si="761"/>
        <v>9.0267660892518625E-4</v>
      </c>
      <c r="AQ515" s="5">
        <f t="shared" si="762"/>
        <v>2.8047268082444709E-4</v>
      </c>
      <c r="AR515" s="5">
        <f t="shared" si="763"/>
        <v>1.8423336640592367E-3</v>
      </c>
      <c r="AS515" s="5">
        <f t="shared" si="764"/>
        <v>2.4934385254815135E-3</v>
      </c>
      <c r="AT515" s="5">
        <f t="shared" si="765"/>
        <v>1.687326188964303E-3</v>
      </c>
      <c r="AU515" s="5">
        <f t="shared" si="766"/>
        <v>7.6121645908367797E-4</v>
      </c>
      <c r="AV515" s="5">
        <f t="shared" si="767"/>
        <v>2.5756008294500204E-4</v>
      </c>
      <c r="AW515" s="5">
        <f t="shared" si="768"/>
        <v>3.2575056261830595E-6</v>
      </c>
      <c r="AX515" s="5">
        <f t="shared" si="769"/>
        <v>6.3636672338529163E-4</v>
      </c>
      <c r="AY515" s="5">
        <f t="shared" si="770"/>
        <v>7.9090774760569847E-4</v>
      </c>
      <c r="AZ515" s="5">
        <f t="shared" si="771"/>
        <v>4.9148945272864744E-4</v>
      </c>
      <c r="BA515" s="5">
        <f t="shared" si="772"/>
        <v>2.0361572541153432E-4</v>
      </c>
      <c r="BB515" s="5">
        <f t="shared" si="773"/>
        <v>6.3265900323025522E-5</v>
      </c>
      <c r="BC515" s="5">
        <f t="shared" si="774"/>
        <v>1.5725992226163377E-5</v>
      </c>
      <c r="BD515" s="5">
        <f t="shared" si="775"/>
        <v>3.8162375954852942E-4</v>
      </c>
      <c r="BE515" s="5">
        <f t="shared" si="776"/>
        <v>5.1649459750999877E-4</v>
      </c>
      <c r="BF515" s="5">
        <f t="shared" si="777"/>
        <v>3.4951527857254936E-4</v>
      </c>
      <c r="BG515" s="5">
        <f t="shared" si="778"/>
        <v>1.576795195207333E-4</v>
      </c>
      <c r="BH515" s="5">
        <f t="shared" si="779"/>
        <v>5.335138204365047E-5</v>
      </c>
      <c r="BI515" s="5">
        <f t="shared" si="780"/>
        <v>1.4441291929955569E-5</v>
      </c>
      <c r="BJ515" s="8">
        <f t="shared" si="781"/>
        <v>0.39356812936022079</v>
      </c>
      <c r="BK515" s="8">
        <f t="shared" si="782"/>
        <v>0.26444164802342002</v>
      </c>
      <c r="BL515" s="8">
        <f t="shared" si="783"/>
        <v>0.31810355395616108</v>
      </c>
      <c r="BM515" s="8">
        <f t="shared" si="784"/>
        <v>0.47981134132930697</v>
      </c>
      <c r="BN515" s="8">
        <f t="shared" si="785"/>
        <v>0.51936835801185466</v>
      </c>
    </row>
    <row r="516" spans="1:66" x14ac:dyDescent="0.25">
      <c r="A516" t="s">
        <v>27</v>
      </c>
      <c r="B516" t="s">
        <v>29</v>
      </c>
      <c r="C516" t="s">
        <v>297</v>
      </c>
      <c r="D516" t="s">
        <v>496</v>
      </c>
      <c r="E516">
        <f>VLOOKUP(A516,home!$A$2:$E$405,3,FALSE)</f>
        <v>1.2429022082018899</v>
      </c>
      <c r="F516">
        <f>VLOOKUP(B516,home!$B$2:$E$405,3,FALSE)</f>
        <v>0.75</v>
      </c>
      <c r="G516">
        <f>VLOOKUP(C516,away!$B$2:$E$405,4,FALSE)</f>
        <v>0.91</v>
      </c>
      <c r="H516">
        <f>VLOOKUP(A516,away!$A$2:$E$405,3,FALSE)</f>
        <v>1.0788643533122999</v>
      </c>
      <c r="I516">
        <f>VLOOKUP(C516,away!$B$2:$E$405,3,FALSE)</f>
        <v>0.85</v>
      </c>
      <c r="J516">
        <f>VLOOKUP(B516,home!$B$2:$E$405,4,FALSE)</f>
        <v>1.56</v>
      </c>
      <c r="K516" s="3">
        <f t="shared" si="730"/>
        <v>0.84828075709778994</v>
      </c>
      <c r="L516" s="3">
        <f t="shared" si="731"/>
        <v>1.4305741324921097</v>
      </c>
      <c r="M516" s="5">
        <f t="shared" si="732"/>
        <v>0.10240140051254862</v>
      </c>
      <c r="N516" s="5">
        <f t="shared" si="733"/>
        <v>8.6865137554658745E-2</v>
      </c>
      <c r="O516" s="5">
        <f t="shared" si="734"/>
        <v>0.14649279470421631</v>
      </c>
      <c r="P516" s="5">
        <f t="shared" si="735"/>
        <v>0.12426701880106372</v>
      </c>
      <c r="Q516" s="5">
        <f t="shared" si="736"/>
        <v>3.6843012325134795E-2</v>
      </c>
      <c r="R516" s="5">
        <f t="shared" si="737"/>
        <v>0.10478440135016452</v>
      </c>
      <c r="S516" s="5">
        <f t="shared" si="738"/>
        <v>3.7700392485871273E-2</v>
      </c>
      <c r="T516" s="5">
        <f t="shared" si="739"/>
        <v>5.2706660395425813E-2</v>
      </c>
      <c r="U516" s="5">
        <f t="shared" si="740"/>
        <v>8.8886591309356236E-2</v>
      </c>
      <c r="V516" s="5">
        <f t="shared" si="741"/>
        <v>5.0833890057491544E-3</v>
      </c>
      <c r="W516" s="5">
        <f t="shared" si="742"/>
        <v>1.0417739462976184E-2</v>
      </c>
      <c r="X516" s="5">
        <f t="shared" si="743"/>
        <v>1.4903348594775972E-2</v>
      </c>
      <c r="Y516" s="5">
        <f t="shared" si="744"/>
        <v>1.0660172493599572E-2</v>
      </c>
      <c r="Z516" s="5">
        <f t="shared" si="745"/>
        <v>4.9967284686738903E-2</v>
      </c>
      <c r="AA516" s="5">
        <f t="shared" si="746"/>
        <v>4.238628608418768E-2</v>
      </c>
      <c r="AB516" s="5">
        <f t="shared" si="747"/>
        <v>1.7977735425029121E-2</v>
      </c>
      <c r="AC516" s="5">
        <f t="shared" si="748"/>
        <v>3.8555234229507699E-4</v>
      </c>
      <c r="AD516" s="5">
        <f t="shared" si="749"/>
        <v>2.2092919797252397E-3</v>
      </c>
      <c r="AE516" s="5">
        <f t="shared" si="750"/>
        <v>3.1605559573172105E-3</v>
      </c>
      <c r="AF516" s="5">
        <f t="shared" si="751"/>
        <v>2.2607047984159198E-3</v>
      </c>
      <c r="AG516" s="5">
        <f t="shared" si="752"/>
        <v>1.0780352686048684E-3</v>
      </c>
      <c r="AH516" s="5">
        <f t="shared" si="753"/>
        <v>1.7870476235929446E-2</v>
      </c>
      <c r="AI516" s="5">
        <f t="shared" si="754"/>
        <v>1.5159181111112292E-2</v>
      </c>
      <c r="AJ516" s="5">
        <f t="shared" si="755"/>
        <v>6.4296208149584259E-3</v>
      </c>
      <c r="AK516" s="5">
        <f t="shared" si="756"/>
        <v>1.8180412042548811E-3</v>
      </c>
      <c r="AL516" s="5">
        <f t="shared" si="757"/>
        <v>1.8715150351056078E-5</v>
      </c>
      <c r="AM516" s="5">
        <f t="shared" si="758"/>
        <v>3.7481997464228049E-4</v>
      </c>
      <c r="AN516" s="5">
        <f t="shared" si="759"/>
        <v>5.3620776006459495E-4</v>
      </c>
      <c r="AO516" s="5">
        <f t="shared" si="760"/>
        <v>3.835424755949727E-4</v>
      </c>
      <c r="AP516" s="5">
        <f t="shared" si="761"/>
        <v>1.8289531476605147E-4</v>
      </c>
      <c r="AQ516" s="5">
        <f t="shared" si="762"/>
        <v>6.541132656457886E-5</v>
      </c>
      <c r="AR516" s="5">
        <f t="shared" si="763"/>
        <v>5.1130082076871197E-3</v>
      </c>
      <c r="AS516" s="5">
        <f t="shared" si="764"/>
        <v>4.3372664734640442E-3</v>
      </c>
      <c r="AT516" s="5">
        <f t="shared" si="765"/>
        <v>1.8396098439224704E-3</v>
      </c>
      <c r="AU516" s="5">
        <f t="shared" si="766"/>
        <v>5.2016854372236682E-4</v>
      </c>
      <c r="AV516" s="5">
        <f t="shared" si="767"/>
        <v>1.1031224152181603E-4</v>
      </c>
      <c r="AW516" s="5">
        <f t="shared" si="768"/>
        <v>6.3087134683779859E-7</v>
      </c>
      <c r="AX516" s="5">
        <f t="shared" si="769"/>
        <v>5.2992095310821339E-5</v>
      </c>
      <c r="AY516" s="5">
        <f t="shared" si="770"/>
        <v>7.580912077821743E-5</v>
      </c>
      <c r="AZ516" s="5">
        <f t="shared" si="771"/>
        <v>5.4225283596144002E-5</v>
      </c>
      <c r="BA516" s="5">
        <f t="shared" si="772"/>
        <v>2.5857762679897454E-5</v>
      </c>
      <c r="BB516" s="5">
        <f t="shared" si="773"/>
        <v>9.2478616034952879E-6</v>
      </c>
      <c r="BC516" s="5">
        <f t="shared" si="774"/>
        <v>2.6459503181654693E-6</v>
      </c>
      <c r="BD516" s="5">
        <f t="shared" si="775"/>
        <v>1.2190895468561743E-3</v>
      </c>
      <c r="BE516" s="5">
        <f t="shared" si="776"/>
        <v>1.0341302037771571E-3</v>
      </c>
      <c r="BF516" s="5">
        <f t="shared" si="777"/>
        <v>4.386163760988893E-4</v>
      </c>
      <c r="BG516" s="5">
        <f t="shared" si="778"/>
        <v>1.2402327719755163E-4</v>
      </c>
      <c r="BH516" s="5">
        <f t="shared" si="779"/>
        <v>2.6301639869722032E-5</v>
      </c>
      <c r="BI516" s="5">
        <f t="shared" si="780"/>
        <v>4.4622349963202459E-6</v>
      </c>
      <c r="BJ516" s="8">
        <f t="shared" si="781"/>
        <v>0.22286831375655355</v>
      </c>
      <c r="BK516" s="8">
        <f t="shared" si="782"/>
        <v>0.26993227741865716</v>
      </c>
      <c r="BL516" s="8">
        <f t="shared" si="783"/>
        <v>0.45657211682832255</v>
      </c>
      <c r="BM516" s="8">
        <f t="shared" si="784"/>
        <v>0.39761104919305412</v>
      </c>
      <c r="BN516" s="8">
        <f t="shared" si="785"/>
        <v>0.60165376524778669</v>
      </c>
    </row>
    <row r="517" spans="1:66" x14ac:dyDescent="0.25">
      <c r="A517" t="s">
        <v>27</v>
      </c>
      <c r="B517" t="s">
        <v>189</v>
      </c>
      <c r="C517" t="s">
        <v>30</v>
      </c>
      <c r="D517" t="s">
        <v>496</v>
      </c>
      <c r="E517">
        <f>VLOOKUP(A517,home!$A$2:$E$405,3,FALSE)</f>
        <v>1.2429022082018899</v>
      </c>
      <c r="F517">
        <f>VLOOKUP(B517,home!$B$2:$E$405,3,FALSE)</f>
        <v>0.56999999999999995</v>
      </c>
      <c r="G517">
        <f>VLOOKUP(C517,away!$B$2:$E$405,4,FALSE)</f>
        <v>1.21</v>
      </c>
      <c r="H517">
        <f>VLOOKUP(A517,away!$A$2:$E$405,3,FALSE)</f>
        <v>1.0788643533122999</v>
      </c>
      <c r="I517">
        <f>VLOOKUP(C517,away!$B$2:$E$405,3,FALSE)</f>
        <v>1.1599999999999999</v>
      </c>
      <c r="J517">
        <f>VLOOKUP(B517,home!$B$2:$E$405,4,FALSE)</f>
        <v>0.93</v>
      </c>
      <c r="K517" s="3">
        <f t="shared" si="730"/>
        <v>0.85722965299684339</v>
      </c>
      <c r="L517" s="3">
        <f t="shared" si="731"/>
        <v>1.1638788643533091</v>
      </c>
      <c r="M517" s="5">
        <f t="shared" si="732"/>
        <v>0.1325084956696084</v>
      </c>
      <c r="N517" s="5">
        <f t="shared" si="733"/>
        <v>0.11359021176199212</v>
      </c>
      <c r="O517" s="5">
        <f t="shared" si="734"/>
        <v>0.15422383745710921</v>
      </c>
      <c r="P517" s="5">
        <f t="shared" si="735"/>
        <v>0.13220524666719929</v>
      </c>
      <c r="Q517" s="5">
        <f t="shared" si="736"/>
        <v>4.8686448906285228E-2</v>
      </c>
      <c r="R517" s="5">
        <f t="shared" si="737"/>
        <v>8.9748932397894804E-2</v>
      </c>
      <c r="S517" s="5">
        <f t="shared" si="738"/>
        <v>3.2975672914426837E-2</v>
      </c>
      <c r="T517" s="5">
        <f t="shared" si="739"/>
        <v>5.6665128862442661E-2</v>
      </c>
      <c r="U517" s="5">
        <f t="shared" si="740"/>
        <v>7.6935446176284505E-2</v>
      </c>
      <c r="V517" s="5">
        <f t="shared" si="741"/>
        <v>3.6555785848031287E-3</v>
      </c>
      <c r="W517" s="5">
        <f t="shared" si="742"/>
        <v>1.391182256719448E-2</v>
      </c>
      <c r="X517" s="5">
        <f t="shared" si="743"/>
        <v>1.619167625059105E-2</v>
      </c>
      <c r="Y517" s="5">
        <f t="shared" si="744"/>
        <v>9.422574883257177E-3</v>
      </c>
      <c r="Z517" s="5">
        <f t="shared" si="745"/>
        <v>3.481896183872793E-2</v>
      </c>
      <c r="AA517" s="5">
        <f t="shared" si="746"/>
        <v>2.9847846574723072E-2</v>
      </c>
      <c r="AB517" s="5">
        <f t="shared" si="747"/>
        <v>1.2793229580976439E-2</v>
      </c>
      <c r="AC517" s="5">
        <f t="shared" si="748"/>
        <v>2.2795079386845365E-4</v>
      </c>
      <c r="AD517" s="5">
        <f t="shared" si="749"/>
        <v>2.9814067079574442E-3</v>
      </c>
      <c r="AE517" s="5">
        <f t="shared" si="750"/>
        <v>3.4699962534328484E-3</v>
      </c>
      <c r="AF517" s="5">
        <f t="shared" si="751"/>
        <v>2.0193276493778302E-3</v>
      </c>
      <c r="AG517" s="5">
        <f t="shared" si="752"/>
        <v>7.8341759043836943E-4</v>
      </c>
      <c r="AH517" s="5">
        <f t="shared" si="753"/>
        <v>1.0131263440704962E-2</v>
      </c>
      <c r="AI517" s="5">
        <f t="shared" si="754"/>
        <v>8.6848194436951187E-3</v>
      </c>
      <c r="AJ517" s="5">
        <f t="shared" si="755"/>
        <v>3.7224423790295021E-3</v>
      </c>
      <c r="AK517" s="5">
        <f t="shared" si="756"/>
        <v>1.0636626629587349E-3</v>
      </c>
      <c r="AL517" s="5">
        <f t="shared" si="757"/>
        <v>9.0971649112985192E-6</v>
      </c>
      <c r="AM517" s="5">
        <f t="shared" si="758"/>
        <v>5.1115004754096448E-4</v>
      </c>
      <c r="AN517" s="5">
        <f t="shared" si="759"/>
        <v>5.9491673684611767E-4</v>
      </c>
      <c r="AO517" s="5">
        <f t="shared" si="760"/>
        <v>3.4620550803261796E-4</v>
      </c>
      <c r="AP517" s="5">
        <f t="shared" si="761"/>
        <v>1.3431375784062137E-4</v>
      </c>
      <c r="AQ517" s="5">
        <f t="shared" si="762"/>
        <v>3.9081235985641917E-5</v>
      </c>
      <c r="AR517" s="5">
        <f t="shared" si="763"/>
        <v>2.358312677566378E-3</v>
      </c>
      <c r="AS517" s="5">
        <f t="shared" si="764"/>
        <v>2.0216155582482823E-3</v>
      </c>
      <c r="AT517" s="5">
        <f t="shared" si="765"/>
        <v>8.6649440174509746E-4</v>
      </c>
      <c r="AU517" s="5">
        <f t="shared" si="766"/>
        <v>2.4759489844388582E-4</v>
      </c>
      <c r="AV517" s="5">
        <f t="shared" si="767"/>
        <v>5.3061422219210223E-5</v>
      </c>
      <c r="AW517" s="5">
        <f t="shared" si="768"/>
        <v>2.5212071728198189E-7</v>
      </c>
      <c r="AX517" s="5">
        <f t="shared" si="769"/>
        <v>7.3028829647143445E-5</v>
      </c>
      <c r="AY517" s="5">
        <f t="shared" si="770"/>
        <v>8.4996711314768599E-5</v>
      </c>
      <c r="AZ517" s="5">
        <f t="shared" si="771"/>
        <v>4.9462937919399463E-5</v>
      </c>
      <c r="BA517" s="5">
        <f t="shared" si="772"/>
        <v>1.9189622671069642E-5</v>
      </c>
      <c r="BB517" s="5">
        <f t="shared" si="773"/>
        <v>5.583599060443258E-6</v>
      </c>
      <c r="BC517" s="5">
        <f t="shared" si="774"/>
        <v>1.2997265866945807E-6</v>
      </c>
      <c r="BD517" s="5">
        <f t="shared" si="775"/>
        <v>4.5746504682599458E-4</v>
      </c>
      <c r="BE517" s="5">
        <f t="shared" si="776"/>
        <v>3.9215260334883199E-4</v>
      </c>
      <c r="BF517" s="5">
        <f t="shared" si="777"/>
        <v>1.6808242004526399E-4</v>
      </c>
      <c r="BG517" s="5">
        <f t="shared" si="778"/>
        <v>4.8028411536757114E-5</v>
      </c>
      <c r="BH517" s="5">
        <f t="shared" si="779"/>
        <v>1.0292844638910972E-5</v>
      </c>
      <c r="BI517" s="5">
        <f t="shared" si="780"/>
        <v>1.7646663276328153E-6</v>
      </c>
      <c r="BJ517" s="8">
        <f t="shared" si="781"/>
        <v>0.26958124014641471</v>
      </c>
      <c r="BK517" s="8">
        <f t="shared" si="782"/>
        <v>0.30166703850613219</v>
      </c>
      <c r="BL517" s="8">
        <f t="shared" si="783"/>
        <v>0.39377634506432263</v>
      </c>
      <c r="BM517" s="8">
        <f t="shared" si="784"/>
        <v>0.32879566810491095</v>
      </c>
      <c r="BN517" s="8">
        <f t="shared" si="785"/>
        <v>0.67096317286008911</v>
      </c>
    </row>
    <row r="518" spans="1:66" x14ac:dyDescent="0.25">
      <c r="A518" t="s">
        <v>27</v>
      </c>
      <c r="B518" t="s">
        <v>193</v>
      </c>
      <c r="C518" t="s">
        <v>195</v>
      </c>
      <c r="D518" t="s">
        <v>496</v>
      </c>
      <c r="E518">
        <f>VLOOKUP(A518,home!$A$2:$E$405,3,FALSE)</f>
        <v>1.2429022082018899</v>
      </c>
      <c r="F518">
        <f>VLOOKUP(B518,home!$B$2:$E$405,3,FALSE)</f>
        <v>1.1100000000000001</v>
      </c>
      <c r="G518">
        <f>VLOOKUP(C518,away!$B$2:$E$405,4,FALSE)</f>
        <v>0.75</v>
      </c>
      <c r="H518">
        <f>VLOOKUP(A518,away!$A$2:$E$405,3,FALSE)</f>
        <v>1.0788643533122999</v>
      </c>
      <c r="I518">
        <f>VLOOKUP(C518,away!$B$2:$E$405,3,FALSE)</f>
        <v>1.46</v>
      </c>
      <c r="J518">
        <f>VLOOKUP(B518,home!$B$2:$E$405,4,FALSE)</f>
        <v>1.04</v>
      </c>
      <c r="K518" s="3">
        <f t="shared" si="730"/>
        <v>1.0347160883280733</v>
      </c>
      <c r="L518" s="3">
        <f t="shared" si="731"/>
        <v>1.6381476340693961</v>
      </c>
      <c r="M518" s="5">
        <f t="shared" si="732"/>
        <v>6.9054189855274825E-2</v>
      </c>
      <c r="N518" s="5">
        <f t="shared" si="733"/>
        <v>7.1451481209714091E-2</v>
      </c>
      <c r="O518" s="5">
        <f t="shared" si="734"/>
        <v>0.11312095773399736</v>
      </c>
      <c r="P518" s="5">
        <f t="shared" si="735"/>
        <v>0.11704807489444705</v>
      </c>
      <c r="Q518" s="5">
        <f t="shared" si="736"/>
        <v>3.6965998571281092E-2</v>
      </c>
      <c r="R518" s="5">
        <f t="shared" si="737"/>
        <v>9.2654414637805979E-2</v>
      </c>
      <c r="S518" s="5">
        <f t="shared" si="738"/>
        <v>4.959964002622199E-2</v>
      </c>
      <c r="T518" s="5">
        <f t="shared" si="739"/>
        <v>6.0555763100556791E-2</v>
      </c>
      <c r="U518" s="5">
        <f t="shared" si="740"/>
        <v>9.5871013480357981E-2</v>
      </c>
      <c r="V518" s="5">
        <f t="shared" si="741"/>
        <v>9.341363150518648E-3</v>
      </c>
      <c r="W518" s="5">
        <f t="shared" si="742"/>
        <v>1.2749771147605707E-2</v>
      </c>
      <c r="X518" s="5">
        <f t="shared" si="743"/>
        <v>2.0886007440376539E-2</v>
      </c>
      <c r="Y518" s="5">
        <f t="shared" si="744"/>
        <v>1.7107181836804319E-2</v>
      </c>
      <c r="Z518" s="5">
        <f t="shared" si="745"/>
        <v>5.0593870041668897E-2</v>
      </c>
      <c r="AA518" s="5">
        <f t="shared" si="746"/>
        <v>5.2350291302894536E-2</v>
      </c>
      <c r="AB518" s="5">
        <f t="shared" si="747"/>
        <v>2.7083844319883092E-2</v>
      </c>
      <c r="AC518" s="5">
        <f t="shared" si="748"/>
        <v>9.8961099966352571E-4</v>
      </c>
      <c r="AD518" s="5">
        <f t="shared" si="749"/>
        <v>3.2980983322321764E-3</v>
      </c>
      <c r="AE518" s="5">
        <f t="shared" si="750"/>
        <v>5.4027719798743611E-3</v>
      </c>
      <c r="AF518" s="5">
        <f t="shared" si="751"/>
        <v>4.4252690681238068E-3</v>
      </c>
      <c r="AG518" s="5">
        <f t="shared" si="752"/>
        <v>2.4164146846891651E-3</v>
      </c>
      <c r="AH518" s="5">
        <f t="shared" si="753"/>
        <v>2.072005712679361E-2</v>
      </c>
      <c r="AI518" s="5">
        <f t="shared" si="754"/>
        <v>2.14393764601701E-2</v>
      </c>
      <c r="AJ518" s="5">
        <f t="shared" si="755"/>
        <v>1.1091833873530089E-2</v>
      </c>
      <c r="AK518" s="5">
        <f t="shared" si="756"/>
        <v>3.8256329860012921E-3</v>
      </c>
      <c r="AL518" s="5">
        <f t="shared" si="757"/>
        <v>6.7096326897903287E-5</v>
      </c>
      <c r="AM518" s="5">
        <f t="shared" si="758"/>
        <v>6.8251908104972404E-4</v>
      </c>
      <c r="AN518" s="5">
        <f t="shared" si="759"/>
        <v>1.1180670178288239E-3</v>
      </c>
      <c r="AO518" s="5">
        <f t="shared" si="760"/>
        <v>9.1577941999365674E-4</v>
      </c>
      <c r="AP518" s="5">
        <f t="shared" si="761"/>
        <v>5.0006063006401754E-4</v>
      </c>
      <c r="AQ518" s="5">
        <f t="shared" si="762"/>
        <v>2.0479328450765557E-4</v>
      </c>
      <c r="AR518" s="5">
        <f t="shared" si="763"/>
        <v>6.7885025120079309E-3</v>
      </c>
      <c r="AS518" s="5">
        <f t="shared" si="764"/>
        <v>7.0241727648301458E-3</v>
      </c>
      <c r="AT518" s="5">
        <f t="shared" si="765"/>
        <v>3.6340122834828173E-3</v>
      </c>
      <c r="AU518" s="5">
        <f t="shared" si="766"/>
        <v>1.2533903249671702E-3</v>
      </c>
      <c r="AV518" s="5">
        <f t="shared" si="767"/>
        <v>3.2422578354957069E-4</v>
      </c>
      <c r="AW518" s="5">
        <f t="shared" si="768"/>
        <v>3.1591517362216219E-6</v>
      </c>
      <c r="AX518" s="5">
        <f t="shared" si="769"/>
        <v>1.1770224562550691E-4</v>
      </c>
      <c r="AY518" s="5">
        <f t="shared" si="770"/>
        <v>1.9281365519607907E-4</v>
      </c>
      <c r="AZ518" s="5">
        <f t="shared" si="771"/>
        <v>1.5792861653786465E-4</v>
      </c>
      <c r="BA518" s="5">
        <f t="shared" si="772"/>
        <v>8.6236796511118637E-5</v>
      </c>
      <c r="BB518" s="5">
        <f t="shared" si="773"/>
        <v>3.5317151043603251E-5</v>
      </c>
      <c r="BC518" s="5">
        <f t="shared" si="774"/>
        <v>1.1570941484830024E-5</v>
      </c>
      <c r="BD518" s="5">
        <f t="shared" si="775"/>
        <v>1.8534282214866576E-3</v>
      </c>
      <c r="BE518" s="5">
        <f t="shared" si="776"/>
        <v>1.9177719993335319E-3</v>
      </c>
      <c r="BF518" s="5">
        <f t="shared" si="777"/>
        <v>9.9217477072775025E-4</v>
      </c>
      <c r="BG518" s="5">
        <f t="shared" si="778"/>
        <v>3.4220639923507361E-4</v>
      </c>
      <c r="BH518" s="5">
        <f t="shared" si="779"/>
        <v>8.8521616704337569E-5</v>
      </c>
      <c r="BI518" s="5">
        <f t="shared" si="780"/>
        <v>1.8318948193757841E-5</v>
      </c>
      <c r="BJ518" s="8">
        <f t="shared" si="781"/>
        <v>0.2392815462111009</v>
      </c>
      <c r="BK518" s="8">
        <f t="shared" si="782"/>
        <v>0.24629278890822001</v>
      </c>
      <c r="BL518" s="8">
        <f t="shared" si="783"/>
        <v>0.46239414754595276</v>
      </c>
      <c r="BM518" s="8">
        <f t="shared" si="784"/>
        <v>0.49807758130096236</v>
      </c>
      <c r="BN518" s="8">
        <f t="shared" si="785"/>
        <v>0.50029511690252026</v>
      </c>
    </row>
    <row r="519" spans="1:66" x14ac:dyDescent="0.25">
      <c r="A519" t="s">
        <v>27</v>
      </c>
      <c r="B519" t="s">
        <v>191</v>
      </c>
      <c r="C519" t="s">
        <v>194</v>
      </c>
      <c r="D519" t="s">
        <v>496</v>
      </c>
      <c r="E519">
        <f>VLOOKUP(A519,home!$A$2:$E$405,3,FALSE)</f>
        <v>1.2429022082018899</v>
      </c>
      <c r="F519">
        <f>VLOOKUP(B519,home!$B$2:$E$405,3,FALSE)</f>
        <v>1.41</v>
      </c>
      <c r="G519">
        <f>VLOOKUP(C519,away!$B$2:$E$405,4,FALSE)</f>
        <v>0.95</v>
      </c>
      <c r="H519">
        <f>VLOOKUP(A519,away!$A$2:$E$405,3,FALSE)</f>
        <v>1.0788643533122999</v>
      </c>
      <c r="I519">
        <f>VLOOKUP(C519,away!$B$2:$E$405,3,FALSE)</f>
        <v>0.9</v>
      </c>
      <c r="J519">
        <f>VLOOKUP(B519,home!$B$2:$E$405,4,FALSE)</f>
        <v>1.27</v>
      </c>
      <c r="K519" s="3">
        <f t="shared" si="730"/>
        <v>1.6648675078864315</v>
      </c>
      <c r="L519" s="3">
        <f t="shared" si="731"/>
        <v>1.2331419558359589</v>
      </c>
      <c r="M519" s="5">
        <f t="shared" si="732"/>
        <v>5.5132854851859328E-2</v>
      </c>
      <c r="N519" s="5">
        <f t="shared" si="733"/>
        <v>9.1788898659879367E-2</v>
      </c>
      <c r="O519" s="5">
        <f t="shared" si="734"/>
        <v>6.7986636462841851E-2</v>
      </c>
      <c r="P519" s="5">
        <f t="shared" si="735"/>
        <v>0.1131887420174723</v>
      </c>
      <c r="Q519" s="5">
        <f t="shared" si="736"/>
        <v>7.6408177481756809E-2</v>
      </c>
      <c r="R519" s="5">
        <f t="shared" si="737"/>
        <v>4.1918586929248568E-2</v>
      </c>
      <c r="S519" s="5">
        <f t="shared" si="738"/>
        <v>5.8094630479061056E-2</v>
      </c>
      <c r="T519" s="5">
        <f t="shared" si="739"/>
        <v>9.4222129421714679E-2</v>
      </c>
      <c r="U519" s="5">
        <f t="shared" si="740"/>
        <v>6.9788893355018783E-2</v>
      </c>
      <c r="V519" s="5">
        <f t="shared" si="741"/>
        <v>1.325214673529859E-2</v>
      </c>
      <c r="W519" s="5">
        <f t="shared" si="742"/>
        <v>4.2403164008732216E-2</v>
      </c>
      <c r="X519" s="5">
        <f t="shared" si="743"/>
        <v>5.2289120599360993E-2</v>
      </c>
      <c r="Y519" s="5">
        <f t="shared" si="744"/>
        <v>3.2239954222419175E-2</v>
      </c>
      <c r="Z519" s="5">
        <f t="shared" si="745"/>
        <v>1.7230522757271084E-2</v>
      </c>
      <c r="AA519" s="5">
        <f t="shared" si="746"/>
        <v>2.8686537482478347E-2</v>
      </c>
      <c r="AB519" s="5">
        <f t="shared" si="747"/>
        <v>2.3879642084172224E-2</v>
      </c>
      <c r="AC519" s="5">
        <f t="shared" si="748"/>
        <v>1.7004309658345358E-3</v>
      </c>
      <c r="AD519" s="5">
        <f t="shared" si="749"/>
        <v>1.7648912497429389E-2</v>
      </c>
      <c r="AE519" s="5">
        <f t="shared" si="750"/>
        <v>2.1763614475457778E-2</v>
      </c>
      <c r="AF519" s="5">
        <f t="shared" si="751"/>
        <v>1.3418813060162897E-2</v>
      </c>
      <c r="AG519" s="5">
        <f t="shared" si="752"/>
        <v>5.515767127335462E-3</v>
      </c>
      <c r="AH519" s="5">
        <f t="shared" si="753"/>
        <v>5.3119201332443178E-3</v>
      </c>
      <c r="AI519" s="5">
        <f t="shared" si="754"/>
        <v>8.8436432343262268E-3</v>
      </c>
      <c r="AJ519" s="5">
        <f t="shared" si="755"/>
        <v>7.3617471360847052E-3</v>
      </c>
      <c r="AK519" s="5">
        <f t="shared" si="756"/>
        <v>4.0854445360478065E-3</v>
      </c>
      <c r="AL519" s="5">
        <f t="shared" si="757"/>
        <v>1.3964061351622563E-4</v>
      </c>
      <c r="AM519" s="5">
        <f t="shared" si="758"/>
        <v>5.8766201933001944E-3</v>
      </c>
      <c r="AN519" s="5">
        <f t="shared" si="759"/>
        <v>7.2467069188712936E-3</v>
      </c>
      <c r="AO519" s="5">
        <f t="shared" si="760"/>
        <v>4.4681091716534619E-3</v>
      </c>
      <c r="AP519" s="5">
        <f t="shared" si="761"/>
        <v>1.8366042942737789E-3</v>
      </c>
      <c r="AQ519" s="5">
        <f t="shared" si="762"/>
        <v>5.6619845288437244E-4</v>
      </c>
      <c r="AR519" s="5">
        <f t="shared" si="763"/>
        <v>1.3100703164706593E-3</v>
      </c>
      <c r="AS519" s="5">
        <f t="shared" si="764"/>
        <v>2.1810935029384949E-3</v>
      </c>
      <c r="AT519" s="5">
        <f t="shared" si="765"/>
        <v>1.81561585235225E-3</v>
      </c>
      <c r="AU519" s="5">
        <f t="shared" si="766"/>
        <v>1.0075866131282634E-3</v>
      </c>
      <c r="AV519" s="5">
        <f t="shared" si="767"/>
        <v>4.1937455339464508E-4</v>
      </c>
      <c r="AW519" s="5">
        <f t="shared" si="768"/>
        <v>7.9634635992354267E-6</v>
      </c>
      <c r="AX519" s="5">
        <f t="shared" si="769"/>
        <v>1.630632336002463E-3</v>
      </c>
      <c r="AY519" s="5">
        <f t="shared" si="770"/>
        <v>2.0108011480674359E-3</v>
      </c>
      <c r="AZ519" s="5">
        <f t="shared" si="771"/>
        <v>1.2398016302625351E-3</v>
      </c>
      <c r="BA519" s="5">
        <f t="shared" si="772"/>
        <v>5.0961713573018433E-4</v>
      </c>
      <c r="BB519" s="5">
        <f t="shared" si="773"/>
        <v>1.5710756787045977E-4</v>
      </c>
      <c r="BC519" s="5">
        <f t="shared" si="774"/>
        <v>3.8747186704081835E-5</v>
      </c>
      <c r="BD519" s="5">
        <f t="shared" si="775"/>
        <v>2.6925044538921055E-4</v>
      </c>
      <c r="BE519" s="5">
        <f t="shared" si="776"/>
        <v>4.4826631801244662E-4</v>
      </c>
      <c r="BF519" s="5">
        <f t="shared" si="777"/>
        <v>3.731520138694044E-4</v>
      </c>
      <c r="BG519" s="5">
        <f t="shared" si="778"/>
        <v>2.0708288779785285E-4</v>
      </c>
      <c r="BH519" s="5">
        <f t="shared" si="779"/>
        <v>8.6191392833484114E-5</v>
      </c>
      <c r="BI519" s="5">
        <f t="shared" si="780"/>
        <v>2.869944987758863E-5</v>
      </c>
      <c r="BJ519" s="8">
        <f t="shared" si="781"/>
        <v>0.47327949758986909</v>
      </c>
      <c r="BK519" s="8">
        <f t="shared" si="782"/>
        <v>0.24351924681110945</v>
      </c>
      <c r="BL519" s="8">
        <f t="shared" si="783"/>
        <v>0.2660094346995272</v>
      </c>
      <c r="BM519" s="8">
        <f t="shared" si="784"/>
        <v>0.55161196777025012</v>
      </c>
      <c r="BN519" s="8">
        <f t="shared" si="785"/>
        <v>0.44642389640305824</v>
      </c>
    </row>
    <row r="520" spans="1:66" x14ac:dyDescent="0.25">
      <c r="A520" t="s">
        <v>27</v>
      </c>
      <c r="B520" t="s">
        <v>28</v>
      </c>
      <c r="C520" t="s">
        <v>31</v>
      </c>
      <c r="D520" t="s">
        <v>496</v>
      </c>
      <c r="E520">
        <f>VLOOKUP(A520,home!$A$2:$E$405,3,FALSE)</f>
        <v>1.2429022082018899</v>
      </c>
      <c r="F520">
        <f>VLOOKUP(B520,home!$B$2:$E$405,3,FALSE)</f>
        <v>1.1599999999999999</v>
      </c>
      <c r="G520">
        <f>VLOOKUP(C520,away!$B$2:$E$405,4,FALSE)</f>
        <v>0.96</v>
      </c>
      <c r="H520">
        <f>VLOOKUP(A520,away!$A$2:$E$405,3,FALSE)</f>
        <v>1.0788643533122999</v>
      </c>
      <c r="I520">
        <f>VLOOKUP(C520,away!$B$2:$E$405,3,FALSE)</f>
        <v>0.85</v>
      </c>
      <c r="J520">
        <f>VLOOKUP(B520,home!$B$2:$E$405,4,FALSE)</f>
        <v>0.75</v>
      </c>
      <c r="K520" s="3">
        <f t="shared" si="730"/>
        <v>1.3840958990536243</v>
      </c>
      <c r="L520" s="3">
        <f t="shared" si="731"/>
        <v>0.6877760252365912</v>
      </c>
      <c r="M520" s="5">
        <f t="shared" si="732"/>
        <v>0.12594979242113247</v>
      </c>
      <c r="N520" s="5">
        <f t="shared" si="733"/>
        <v>0.17432659117674471</v>
      </c>
      <c r="O520" s="5">
        <f t="shared" si="734"/>
        <v>8.6625247610780234E-2</v>
      </c>
      <c r="P520" s="5">
        <f t="shared" si="735"/>
        <v>0.11989764997258569</v>
      </c>
      <c r="Q520" s="5">
        <f t="shared" si="736"/>
        <v>0.12064235997186507</v>
      </c>
      <c r="R520" s="5">
        <f t="shared" si="737"/>
        <v>2.9789384243438972E-2</v>
      </c>
      <c r="S520" s="5">
        <f t="shared" si="738"/>
        <v>2.8534081304560959E-2</v>
      </c>
      <c r="T520" s="5">
        <f t="shared" si="739"/>
        <v>8.2974922816611396E-2</v>
      </c>
      <c r="U520" s="5">
        <f t="shared" si="740"/>
        <v>4.1231364566676532E-2</v>
      </c>
      <c r="V520" s="5">
        <f t="shared" si="741"/>
        <v>3.0181067716467933E-3</v>
      </c>
      <c r="W520" s="5">
        <f t="shared" si="742"/>
        <v>5.5660198563069842E-2</v>
      </c>
      <c r="X520" s="5">
        <f t="shared" si="743"/>
        <v>3.8281750131587598E-2</v>
      </c>
      <c r="Y520" s="5">
        <f t="shared" si="744"/>
        <v>1.3164634972301834E-2</v>
      </c>
      <c r="Z520" s="5">
        <f t="shared" si="745"/>
        <v>6.8294747630660005E-3</v>
      </c>
      <c r="AA520" s="5">
        <f t="shared" si="746"/>
        <v>9.4526480122498723E-3</v>
      </c>
      <c r="AB520" s="5">
        <f t="shared" si="747"/>
        <v>6.5416856744762233E-3</v>
      </c>
      <c r="AC520" s="5">
        <f t="shared" si="748"/>
        <v>1.795675395383197E-4</v>
      </c>
      <c r="AD520" s="5">
        <f t="shared" si="749"/>
        <v>1.9259763142913857E-2</v>
      </c>
      <c r="AE520" s="5">
        <f t="shared" si="750"/>
        <v>1.3246403341431489E-2</v>
      </c>
      <c r="AF520" s="5">
        <f t="shared" si="751"/>
        <v>4.5552793194252247E-3</v>
      </c>
      <c r="AG520" s="5">
        <f t="shared" si="752"/>
        <v>1.0443373013855754E-3</v>
      </c>
      <c r="AH520" s="5">
        <f t="shared" si="753"/>
        <v>1.1742872517487857E-3</v>
      </c>
      <c r="AI520" s="5">
        <f t="shared" si="754"/>
        <v>1.625326169456445E-3</v>
      </c>
      <c r="AJ520" s="5">
        <f t="shared" si="755"/>
        <v>1.1248036428846012E-3</v>
      </c>
      <c r="AK520" s="5">
        <f t="shared" si="756"/>
        <v>5.1894536978571782E-4</v>
      </c>
      <c r="AL520" s="5">
        <f t="shared" si="757"/>
        <v>6.8375582327332295E-6</v>
      </c>
      <c r="AM520" s="5">
        <f t="shared" si="758"/>
        <v>5.3314718365702401E-3</v>
      </c>
      <c r="AN520" s="5">
        <f t="shared" si="759"/>
        <v>3.666858508417109E-3</v>
      </c>
      <c r="AO520" s="5">
        <f t="shared" si="760"/>
        <v>1.2609886850120473E-3</v>
      </c>
      <c r="AP520" s="5">
        <f t="shared" si="761"/>
        <v>2.8909259521530067E-4</v>
      </c>
      <c r="AQ520" s="5">
        <f t="shared" si="762"/>
        <v>4.9707739015627553E-5</v>
      </c>
      <c r="AR520" s="5">
        <f t="shared" si="763"/>
        <v>1.6152932369875605E-4</v>
      </c>
      <c r="AS520" s="5">
        <f t="shared" si="764"/>
        <v>2.2357207450835362E-4</v>
      </c>
      <c r="AT520" s="5">
        <f t="shared" si="765"/>
        <v>1.5472259573496184E-4</v>
      </c>
      <c r="AU520" s="5">
        <f t="shared" si="766"/>
        <v>7.1383636749230807E-5</v>
      </c>
      <c r="AV520" s="5">
        <f t="shared" si="767"/>
        <v>2.4700449721035996E-5</v>
      </c>
      <c r="AW520" s="5">
        <f t="shared" si="768"/>
        <v>1.8080554778929241E-7</v>
      </c>
      <c r="AX520" s="5">
        <f t="shared" si="769"/>
        <v>1.2298780508194585E-3</v>
      </c>
      <c r="AY520" s="5">
        <f t="shared" si="770"/>
        <v>8.4588063731833355E-4</v>
      </c>
      <c r="AZ520" s="5">
        <f t="shared" si="771"/>
        <v>2.9088821127969897E-4</v>
      </c>
      <c r="BA520" s="5">
        <f t="shared" si="772"/>
        <v>6.6688645914044387E-5</v>
      </c>
      <c r="BB520" s="5">
        <f t="shared" si="773"/>
        <v>1.1466712953792969E-5</v>
      </c>
      <c r="BC520" s="5">
        <f t="shared" si="774"/>
        <v>1.5773060515777321E-6</v>
      </c>
      <c r="BD520" s="5">
        <f t="shared" si="775"/>
        <v>1.851599936878086E-5</v>
      </c>
      <c r="BE520" s="5">
        <f t="shared" si="776"/>
        <v>2.5627918793209081E-5</v>
      </c>
      <c r="BF520" s="5">
        <f t="shared" si="777"/>
        <v>1.7735748651480004E-5</v>
      </c>
      <c r="BG520" s="5">
        <f t="shared" si="778"/>
        <v>8.1826589917197718E-6</v>
      </c>
      <c r="BH520" s="5">
        <f t="shared" si="779"/>
        <v>2.8313961884484009E-6</v>
      </c>
      <c r="BI520" s="5">
        <f t="shared" si="780"/>
        <v>7.8378477060549868E-7</v>
      </c>
      <c r="BJ520" s="8">
        <f t="shared" si="781"/>
        <v>0.53620073966590365</v>
      </c>
      <c r="BK520" s="8">
        <f t="shared" si="782"/>
        <v>0.27843191620501523</v>
      </c>
      <c r="BL520" s="8">
        <f t="shared" si="783"/>
        <v>0.17879327812867396</v>
      </c>
      <c r="BM520" s="8">
        <f t="shared" si="784"/>
        <v>0.3421786835343415</v>
      </c>
      <c r="BN520" s="8">
        <f t="shared" si="785"/>
        <v>0.6572310253965471</v>
      </c>
    </row>
    <row r="521" spans="1:66" x14ac:dyDescent="0.25">
      <c r="A521" t="s">
        <v>27</v>
      </c>
      <c r="B521" t="s">
        <v>186</v>
      </c>
      <c r="C521" t="s">
        <v>299</v>
      </c>
      <c r="D521" t="s">
        <v>496</v>
      </c>
      <c r="E521">
        <f>VLOOKUP(A521,home!$A$2:$E$405,3,FALSE)</f>
        <v>1.2429022082018899</v>
      </c>
      <c r="F521">
        <f>VLOOKUP(B521,home!$B$2:$E$405,3,FALSE)</f>
        <v>1.1100000000000001</v>
      </c>
      <c r="G521">
        <f>VLOOKUP(C521,away!$B$2:$E$405,4,FALSE)</f>
        <v>1.01</v>
      </c>
      <c r="H521">
        <f>VLOOKUP(A521,away!$A$2:$E$405,3,FALSE)</f>
        <v>1.0788643533122999</v>
      </c>
      <c r="I521">
        <f>VLOOKUP(C521,away!$B$2:$E$405,3,FALSE)</f>
        <v>0.6</v>
      </c>
      <c r="J521">
        <f>VLOOKUP(B521,home!$B$2:$E$405,4,FALSE)</f>
        <v>0.75</v>
      </c>
      <c r="K521" s="3">
        <f t="shared" si="730"/>
        <v>1.3934176656151389</v>
      </c>
      <c r="L521" s="3">
        <f t="shared" si="731"/>
        <v>0.48548895899053496</v>
      </c>
      <c r="M521" s="5">
        <f t="shared" si="732"/>
        <v>0.15275703526561488</v>
      </c>
      <c r="N521" s="5">
        <f t="shared" si="733"/>
        <v>0.21285435148610252</v>
      </c>
      <c r="O521" s="5">
        <f t="shared" si="734"/>
        <v>7.4161854029583779E-2</v>
      </c>
      <c r="P521" s="5">
        <f t="shared" si="735"/>
        <v>0.1033384375195933</v>
      </c>
      <c r="Q521" s="5">
        <f t="shared" si="736"/>
        <v>0.14829750678189466</v>
      </c>
      <c r="R521" s="5">
        <f t="shared" si="737"/>
        <v>1.8002380654815322E-2</v>
      </c>
      <c r="S521" s="5">
        <f t="shared" si="738"/>
        <v>1.7476826272555104E-2</v>
      </c>
      <c r="T521" s="5">
        <f t="shared" si="739"/>
        <v>7.1996802188433809E-2</v>
      </c>
      <c r="U521" s="5">
        <f t="shared" si="740"/>
        <v>2.50848352275479E-2</v>
      </c>
      <c r="V521" s="5">
        <f t="shared" si="741"/>
        <v>1.3136532043748E-3</v>
      </c>
      <c r="W521" s="5">
        <f t="shared" si="742"/>
        <v>6.8880121905524311E-2</v>
      </c>
      <c r="X521" s="5">
        <f t="shared" si="743"/>
        <v>3.3440538679054131E-2</v>
      </c>
      <c r="Y521" s="5">
        <f t="shared" si="744"/>
        <v>8.1175061556883563E-3</v>
      </c>
      <c r="Z521" s="5">
        <f t="shared" si="745"/>
        <v>2.9133190144858797E-3</v>
      </c>
      <c r="AA521" s="5">
        <f t="shared" si="746"/>
        <v>4.0594701803571111E-3</v>
      </c>
      <c r="AB521" s="5">
        <f t="shared" si="747"/>
        <v>2.8282687311737367E-3</v>
      </c>
      <c r="AC521" s="5">
        <f t="shared" si="748"/>
        <v>5.5541987537044654E-5</v>
      </c>
      <c r="AD521" s="5">
        <f t="shared" si="749"/>
        <v>2.3994694668220462E-2</v>
      </c>
      <c r="AE521" s="5">
        <f t="shared" si="750"/>
        <v>1.164915933577009E-2</v>
      </c>
      <c r="AF521" s="5">
        <f t="shared" si="751"/>
        <v>2.8277691195189468E-3</v>
      </c>
      <c r="AG521" s="5">
        <f t="shared" si="752"/>
        <v>4.5761689536694513E-4</v>
      </c>
      <c r="AH521" s="5">
        <f t="shared" si="753"/>
        <v>3.5359605388752001E-4</v>
      </c>
      <c r="AI521" s="5">
        <f t="shared" si="754"/>
        <v>4.9270698797867292E-4</v>
      </c>
      <c r="AJ521" s="5">
        <f t="shared" si="755"/>
        <v>3.4327331051075448E-4</v>
      </c>
      <c r="AK521" s="5">
        <f t="shared" si="756"/>
        <v>1.5944103166662545E-4</v>
      </c>
      <c r="AL521" s="5">
        <f t="shared" si="757"/>
        <v>1.5029415041554924E-6</v>
      </c>
      <c r="AM521" s="5">
        <f t="shared" si="758"/>
        <v>6.6869262863479524E-3</v>
      </c>
      <c r="AN521" s="5">
        <f t="shared" si="759"/>
        <v>3.2464288816055108E-3</v>
      </c>
      <c r="AO521" s="5">
        <f t="shared" si="760"/>
        <v>7.8805268908373313E-4</v>
      </c>
      <c r="AP521" s="5">
        <f t="shared" si="761"/>
        <v>1.2753029321765114E-4</v>
      </c>
      <c r="AQ521" s="5">
        <f t="shared" si="762"/>
        <v>1.5478637323498775E-5</v>
      </c>
      <c r="AR521" s="5">
        <f t="shared" si="763"/>
        <v>3.4333396021002651E-5</v>
      </c>
      <c r="AS521" s="5">
        <f t="shared" si="764"/>
        <v>4.7840760536225607E-5</v>
      </c>
      <c r="AT521" s="5">
        <f t="shared" si="765"/>
        <v>3.3331080433820177E-5</v>
      </c>
      <c r="AU521" s="5">
        <f t="shared" si="766"/>
        <v>1.5481372096841386E-5</v>
      </c>
      <c r="AV521" s="5">
        <f t="shared" si="767"/>
        <v>5.393004341925017E-6</v>
      </c>
      <c r="AW521" s="5">
        <f t="shared" si="768"/>
        <v>2.8242312021235985E-8</v>
      </c>
      <c r="AX521" s="5">
        <f t="shared" si="769"/>
        <v>1.5529468693439125E-3</v>
      </c>
      <c r="AY521" s="5">
        <f t="shared" si="770"/>
        <v>7.5393855896538624E-4</v>
      </c>
      <c r="AZ521" s="5">
        <f t="shared" si="771"/>
        <v>1.8301442306746475E-4</v>
      </c>
      <c r="BA521" s="5">
        <f t="shared" si="772"/>
        <v>2.9617160578425612E-5</v>
      </c>
      <c r="BB521" s="5">
        <f t="shared" si="773"/>
        <v>3.594701114368838E-6</v>
      </c>
      <c r="BC521" s="5">
        <f t="shared" si="774"/>
        <v>3.4903754037940869E-7</v>
      </c>
      <c r="BD521" s="5">
        <f t="shared" si="775"/>
        <v>2.7780807821410582E-6</v>
      </c>
      <c r="BE521" s="5">
        <f t="shared" si="776"/>
        <v>3.8710268383412721E-6</v>
      </c>
      <c r="BF521" s="5">
        <f t="shared" si="777"/>
        <v>2.696978590307524E-6</v>
      </c>
      <c r="BG521" s="5">
        <f t="shared" si="778"/>
        <v>1.2526725371734398E-6</v>
      </c>
      <c r="BH521" s="5">
        <f t="shared" si="779"/>
        <v>4.3637401063210185E-7</v>
      </c>
      <c r="BI521" s="5">
        <f t="shared" si="780"/>
        <v>1.2161025104601978E-7</v>
      </c>
      <c r="BJ521" s="8">
        <f t="shared" si="781"/>
        <v>0.59590394475376274</v>
      </c>
      <c r="BK521" s="8">
        <f t="shared" si="782"/>
        <v>0.27569693575014464</v>
      </c>
      <c r="BL521" s="8">
        <f t="shared" si="783"/>
        <v>0.12563336256396088</v>
      </c>
      <c r="BM521" s="8">
        <f t="shared" si="784"/>
        <v>0.28998208602809611</v>
      </c>
      <c r="BN521" s="8">
        <f t="shared" si="785"/>
        <v>0.70941156573760444</v>
      </c>
    </row>
    <row r="522" spans="1:66" x14ac:dyDescent="0.25">
      <c r="A522" t="s">
        <v>27</v>
      </c>
      <c r="B522" t="s">
        <v>298</v>
      </c>
      <c r="C522" t="s">
        <v>192</v>
      </c>
      <c r="D522" t="s">
        <v>496</v>
      </c>
      <c r="E522">
        <f>VLOOKUP(A522,home!$A$2:$E$405,3,FALSE)</f>
        <v>1.2429022082018899</v>
      </c>
      <c r="F522">
        <f>VLOOKUP(B522,home!$B$2:$E$405,3,FALSE)</f>
        <v>1.39</v>
      </c>
      <c r="G522">
        <f>VLOOKUP(C522,away!$B$2:$E$405,4,FALSE)</f>
        <v>0.85</v>
      </c>
      <c r="H522">
        <f>VLOOKUP(A522,away!$A$2:$E$405,3,FALSE)</f>
        <v>1.0788643533122999</v>
      </c>
      <c r="I522">
        <f>VLOOKUP(C522,away!$B$2:$E$405,3,FALSE)</f>
        <v>0.6</v>
      </c>
      <c r="J522">
        <f>VLOOKUP(B522,home!$B$2:$E$405,4,FALSE)</f>
        <v>0.62</v>
      </c>
      <c r="K522" s="3">
        <f t="shared" si="730"/>
        <v>1.4684889589905328</v>
      </c>
      <c r="L522" s="3">
        <f t="shared" si="731"/>
        <v>0.40133753943217554</v>
      </c>
      <c r="M522" s="5">
        <f t="shared" si="732"/>
        <v>0.15415040483346518</v>
      </c>
      <c r="N522" s="5">
        <f t="shared" si="733"/>
        <v>0.22636816752186448</v>
      </c>
      <c r="O522" s="5">
        <f t="shared" si="734"/>
        <v>6.1866344178336662E-2</v>
      </c>
      <c r="P522" s="5">
        <f t="shared" si="735"/>
        <v>9.0850043358995616E-2</v>
      </c>
      <c r="Q522" s="5">
        <f t="shared" si="736"/>
        <v>0.16620957733638866</v>
      </c>
      <c r="R522" s="5">
        <f t="shared" si="737"/>
        <v>1.2414643173098863E-2</v>
      </c>
      <c r="S522" s="5">
        <f t="shared" si="738"/>
        <v>1.3385839607830116E-2</v>
      </c>
      <c r="T522" s="5">
        <f t="shared" si="739"/>
        <v>6.6706142798248116E-2</v>
      </c>
      <c r="U522" s="5">
        <f t="shared" si="740"/>
        <v>1.8230766429502877E-2</v>
      </c>
      <c r="V522" s="5">
        <f t="shared" si="741"/>
        <v>8.7656389159645955E-4</v>
      </c>
      <c r="W522" s="5">
        <f t="shared" si="742"/>
        <v>8.1358976398989966E-2</v>
      </c>
      <c r="X522" s="5">
        <f t="shared" si="743"/>
        <v>3.2652411398691079E-2</v>
      </c>
      <c r="Y522" s="5">
        <f t="shared" si="744"/>
        <v>6.5523192236388974E-3</v>
      </c>
      <c r="Z522" s="5">
        <f t="shared" si="745"/>
        <v>1.660820781339985E-3</v>
      </c>
      <c r="AA522" s="5">
        <f t="shared" si="746"/>
        <v>2.4388969802597981E-3</v>
      </c>
      <c r="AB522" s="5">
        <f t="shared" si="747"/>
        <v>1.7907466438134324E-3</v>
      </c>
      <c r="AC522" s="5">
        <f t="shared" si="748"/>
        <v>3.2288217003266247E-5</v>
      </c>
      <c r="AD522" s="5">
        <f t="shared" si="749"/>
        <v>2.9868689639172028E-2</v>
      </c>
      <c r="AE522" s="5">
        <f t="shared" si="750"/>
        <v>1.1987426405848618E-2</v>
      </c>
      <c r="AF522" s="5">
        <f t="shared" si="751"/>
        <v>2.4055021089237853E-3</v>
      </c>
      <c r="AG522" s="5">
        <f t="shared" si="752"/>
        <v>3.2180609916479378E-4</v>
      </c>
      <c r="AH522" s="5">
        <f t="shared" si="753"/>
        <v>1.6663743145520316E-4</v>
      </c>
      <c r="AI522" s="5">
        <f t="shared" si="754"/>
        <v>2.4470522824650759E-4</v>
      </c>
      <c r="AJ522" s="5">
        <f t="shared" si="755"/>
        <v>1.7967346294362732E-4</v>
      </c>
      <c r="AK522" s="5">
        <f t="shared" si="756"/>
        <v>8.7949498852103812E-5</v>
      </c>
      <c r="AL522" s="5">
        <f t="shared" si="757"/>
        <v>7.6117501420783161E-7</v>
      </c>
      <c r="AM522" s="5">
        <f t="shared" si="758"/>
        <v>8.7723681909277988E-3</v>
      </c>
      <c r="AN522" s="5">
        <f t="shared" si="759"/>
        <v>3.5206806647400482E-3</v>
      </c>
      <c r="AO522" s="5">
        <f t="shared" si="760"/>
        <v>7.064906575566034E-4</v>
      </c>
      <c r="AP522" s="5">
        <f t="shared" si="761"/>
        <v>9.4513740711862337E-5</v>
      </c>
      <c r="AQ522" s="5">
        <f t="shared" si="762"/>
        <v>9.4829780349573635E-6</v>
      </c>
      <c r="AR522" s="5">
        <f t="shared" si="763"/>
        <v>1.337557134350582E-5</v>
      </c>
      <c r="AS522" s="5">
        <f t="shared" si="764"/>
        <v>1.9641878838128461E-5</v>
      </c>
      <c r="AT522" s="5">
        <f t="shared" si="765"/>
        <v>1.4421941103810722E-5</v>
      </c>
      <c r="AU522" s="5">
        <f t="shared" si="766"/>
        <v>7.0594870927192624E-6</v>
      </c>
      <c r="AV522" s="5">
        <f t="shared" si="767"/>
        <v>2.5916947129486032E-6</v>
      </c>
      <c r="AW522" s="5">
        <f t="shared" si="768"/>
        <v>1.246127535118744E-8</v>
      </c>
      <c r="AX522" s="5">
        <f t="shared" si="769"/>
        <v>2.1470209720962086E-3</v>
      </c>
      <c r="AY522" s="5">
        <f t="shared" si="770"/>
        <v>8.6168011405037014E-4</v>
      </c>
      <c r="AZ522" s="5">
        <f t="shared" si="771"/>
        <v>1.7291228837530592E-4</v>
      </c>
      <c r="BA522" s="5">
        <f t="shared" si="772"/>
        <v>2.3132064118044022E-5</v>
      </c>
      <c r="BB522" s="5">
        <f t="shared" si="773"/>
        <v>2.320941423780776E-6</v>
      </c>
      <c r="BC522" s="5">
        <f t="shared" si="774"/>
        <v>1.8629618403727749E-7</v>
      </c>
      <c r="BD522" s="5">
        <f t="shared" si="775"/>
        <v>8.9468648191702346E-7</v>
      </c>
      <c r="BE522" s="5">
        <f t="shared" si="776"/>
        <v>1.313837220453232E-6</v>
      </c>
      <c r="BF522" s="5">
        <f t="shared" si="777"/>
        <v>9.6467772607319099E-7</v>
      </c>
      <c r="BG522" s="5">
        <f t="shared" si="778"/>
        <v>4.722061965741916E-7</v>
      </c>
      <c r="BH522" s="5">
        <f t="shared" si="779"/>
        <v>1.7335739650902841E-7</v>
      </c>
      <c r="BI522" s="5">
        <f t="shared" si="780"/>
        <v>5.0914684546570371E-8</v>
      </c>
      <c r="BJ522" s="8">
        <f t="shared" si="781"/>
        <v>0.64074180783914947</v>
      </c>
      <c r="BK522" s="8">
        <f t="shared" si="782"/>
        <v>0.26015758119795518</v>
      </c>
      <c r="BL522" s="8">
        <f t="shared" si="783"/>
        <v>9.7481323279306253E-2</v>
      </c>
      <c r="BM522" s="8">
        <f t="shared" si="784"/>
        <v>0.28732068504282621</v>
      </c>
      <c r="BN522" s="8">
        <f t="shared" si="785"/>
        <v>0.71185918040214935</v>
      </c>
    </row>
    <row r="523" spans="1:66" x14ac:dyDescent="0.25">
      <c r="A523" t="s">
        <v>27</v>
      </c>
      <c r="B523" t="s">
        <v>188</v>
      </c>
      <c r="C523" t="s">
        <v>329</v>
      </c>
      <c r="D523" t="s">
        <v>496</v>
      </c>
      <c r="E523">
        <f>VLOOKUP(A523,home!$A$2:$E$405,3,FALSE)</f>
        <v>1.2429022082018899</v>
      </c>
      <c r="F523">
        <f>VLOOKUP(B523,home!$B$2:$E$405,3,FALSE)</f>
        <v>1.21</v>
      </c>
      <c r="G523">
        <f>VLOOKUP(C523,away!$B$2:$E$405,4,FALSE)</f>
        <v>1.46</v>
      </c>
      <c r="H523">
        <f>VLOOKUP(A523,away!$A$2:$E$405,3,FALSE)</f>
        <v>1.0788643533122999</v>
      </c>
      <c r="I523">
        <f>VLOOKUP(C523,away!$B$2:$E$405,3,FALSE)</f>
        <v>0.5</v>
      </c>
      <c r="J523">
        <f>VLOOKUP(B523,home!$B$2:$E$405,4,FALSE)</f>
        <v>0.75</v>
      </c>
      <c r="K523" s="3">
        <f t="shared" si="730"/>
        <v>2.1957110410094582</v>
      </c>
      <c r="L523" s="3">
        <f t="shared" si="731"/>
        <v>0.40457413249211249</v>
      </c>
      <c r="M523" s="5">
        <f t="shared" si="732"/>
        <v>7.4252400377782732E-2</v>
      </c>
      <c r="N523" s="5">
        <f t="shared" si="733"/>
        <v>0.16303681533095241</v>
      </c>
      <c r="O523" s="5">
        <f t="shared" si="734"/>
        <v>3.0040600468298456E-2</v>
      </c>
      <c r="P523" s="5">
        <f t="shared" si="735"/>
        <v>6.5960478126796812E-2</v>
      </c>
      <c r="Q523" s="5">
        <f t="shared" si="736"/>
        <v>0.1789908677565962</v>
      </c>
      <c r="R523" s="5">
        <f t="shared" si="737"/>
        <v>6.0768249370019966E-3</v>
      </c>
      <c r="S523" s="5">
        <f t="shared" si="738"/>
        <v>1.4648633083171856E-2</v>
      </c>
      <c r="T523" s="5">
        <f t="shared" si="739"/>
        <v>7.2415075046635344E-2</v>
      </c>
      <c r="U523" s="5">
        <f t="shared" si="740"/>
        <v>1.334295160845689E-2</v>
      </c>
      <c r="V523" s="5">
        <f t="shared" si="741"/>
        <v>1.4458654791764641E-3</v>
      </c>
      <c r="W523" s="5">
        <f t="shared" si="742"/>
        <v>0.13100407485767404</v>
      </c>
      <c r="X523" s="5">
        <f t="shared" si="743"/>
        <v>5.3000859938475239E-2</v>
      </c>
      <c r="Y523" s="5">
        <f t="shared" si="744"/>
        <v>1.0721388465472288E-2</v>
      </c>
      <c r="Z523" s="5">
        <f t="shared" si="745"/>
        <v>8.1950872573133965E-4</v>
      </c>
      <c r="AA523" s="5">
        <f t="shared" si="746"/>
        <v>1.7994043572918943E-3</v>
      </c>
      <c r="AB523" s="5">
        <f t="shared" si="747"/>
        <v>1.975486007273171E-3</v>
      </c>
      <c r="AC523" s="5">
        <f t="shared" si="748"/>
        <v>8.0275164361930248E-5</v>
      </c>
      <c r="AD523" s="5">
        <f t="shared" si="749"/>
        <v>7.1911773395556142E-2</v>
      </c>
      <c r="AE523" s="5">
        <f t="shared" si="750"/>
        <v>2.90936433374765E-2</v>
      </c>
      <c r="AF523" s="5">
        <f t="shared" si="751"/>
        <v>5.8852677571472412E-3</v>
      </c>
      <c r="AG523" s="5">
        <f t="shared" si="752"/>
        <v>7.9367569911054851E-4</v>
      </c>
      <c r="AH523" s="5">
        <f t="shared" si="753"/>
        <v>8.2888007945618308E-5</v>
      </c>
      <c r="AI523" s="5">
        <f t="shared" si="754"/>
        <v>1.819981142134738E-4</v>
      </c>
      <c r="AJ523" s="5">
        <f t="shared" si="755"/>
        <v>1.998076344107125E-4</v>
      </c>
      <c r="AK523" s="5">
        <f t="shared" si="756"/>
        <v>1.4623994298452759E-4</v>
      </c>
      <c r="AL523" s="5">
        <f t="shared" si="757"/>
        <v>2.8524266938604988E-6</v>
      </c>
      <c r="AM523" s="5">
        <f t="shared" si="758"/>
        <v>3.1579494964638563E-2</v>
      </c>
      <c r="AN523" s="5">
        <f t="shared" si="759"/>
        <v>1.2776246779857683E-2</v>
      </c>
      <c r="AO523" s="5">
        <f t="shared" si="760"/>
        <v>2.5844694787330335E-3</v>
      </c>
      <c r="AP523" s="5">
        <f t="shared" si="761"/>
        <v>3.4853649910358641E-4</v>
      </c>
      <c r="AQ523" s="5">
        <f t="shared" si="762"/>
        <v>3.5252212941667846E-5</v>
      </c>
      <c r="AR523" s="5">
        <f t="shared" si="763"/>
        <v>6.7068687817195734E-6</v>
      </c>
      <c r="AS523" s="5">
        <f t="shared" si="764"/>
        <v>1.472634583462332E-5</v>
      </c>
      <c r="AT523" s="5">
        <f t="shared" si="765"/>
        <v>1.6167400071403042E-5</v>
      </c>
      <c r="AU523" s="5">
        <f t="shared" si="766"/>
        <v>1.1832979613732253E-5</v>
      </c>
      <c r="AV523" s="5">
        <f t="shared" si="767"/>
        <v>6.4954509964779379E-6</v>
      </c>
      <c r="AW523" s="5">
        <f t="shared" si="768"/>
        <v>7.0385838479226374E-8</v>
      </c>
      <c r="AX523" s="5">
        <f t="shared" si="769"/>
        <v>1.1556574293893243E-2</v>
      </c>
      <c r="AY523" s="5">
        <f t="shared" si="770"/>
        <v>4.6754910195325062E-3</v>
      </c>
      <c r="AZ523" s="5">
        <f t="shared" si="771"/>
        <v>9.4579136160101299E-4</v>
      </c>
      <c r="BA523" s="5">
        <f t="shared" si="772"/>
        <v>1.2754757321275457E-4</v>
      </c>
      <c r="BB523" s="5">
        <f t="shared" si="773"/>
        <v>1.2900612196006095E-5</v>
      </c>
      <c r="BC523" s="5">
        <f t="shared" si="774"/>
        <v>1.0438507975632667E-6</v>
      </c>
      <c r="BD523" s="5">
        <f t="shared" si="775"/>
        <v>4.5223760318377112E-7</v>
      </c>
      <c r="BE523" s="5">
        <f t="shared" si="776"/>
        <v>9.9298309847026036E-7</v>
      </c>
      <c r="BF523" s="5">
        <f t="shared" si="777"/>
        <v>1.0901519764234667E-6</v>
      </c>
      <c r="BG523" s="5">
        <f t="shared" si="778"/>
        <v>7.9788624367042953E-7</v>
      </c>
      <c r="BH523" s="5">
        <f t="shared" si="779"/>
        <v>4.3798190867418142E-7</v>
      </c>
      <c r="BI523" s="5">
        <f t="shared" si="780"/>
        <v>1.9233634252765926E-7</v>
      </c>
      <c r="BJ523" s="8">
        <f t="shared" si="781"/>
        <v>0.78149679023160368</v>
      </c>
      <c r="BK523" s="8">
        <f t="shared" si="782"/>
        <v>0.16106599567751617</v>
      </c>
      <c r="BL523" s="8">
        <f t="shared" si="783"/>
        <v>5.3906093700347664E-2</v>
      </c>
      <c r="BM523" s="8">
        <f t="shared" si="784"/>
        <v>0.47425498070407596</v>
      </c>
      <c r="BN523" s="8">
        <f t="shared" si="785"/>
        <v>0.51835798699742863</v>
      </c>
    </row>
    <row r="524" spans="1:66" x14ac:dyDescent="0.25">
      <c r="A524" t="s">
        <v>27</v>
      </c>
      <c r="B524" t="s">
        <v>296</v>
      </c>
      <c r="C524" t="s">
        <v>187</v>
      </c>
      <c r="D524" t="s">
        <v>496</v>
      </c>
      <c r="E524">
        <f>VLOOKUP(A524,home!$A$2:$E$405,3,FALSE)</f>
        <v>1.2429022082018899</v>
      </c>
      <c r="F524">
        <f>VLOOKUP(B524,home!$B$2:$E$405,3,FALSE)</f>
        <v>0.8</v>
      </c>
      <c r="G524">
        <f>VLOOKUP(C524,away!$B$2:$E$405,4,FALSE)</f>
        <v>1.1599999999999999</v>
      </c>
      <c r="H524">
        <f>VLOOKUP(A524,away!$A$2:$E$405,3,FALSE)</f>
        <v>1.0788643533122999</v>
      </c>
      <c r="I524">
        <f>VLOOKUP(C524,away!$B$2:$E$405,3,FALSE)</f>
        <v>0.75</v>
      </c>
      <c r="J524">
        <f>VLOOKUP(B524,home!$B$2:$E$405,4,FALSE)</f>
        <v>1.45</v>
      </c>
      <c r="K524" s="3">
        <f t="shared" si="730"/>
        <v>1.1534132492113538</v>
      </c>
      <c r="L524" s="3">
        <f t="shared" si="731"/>
        <v>1.1732649842271261</v>
      </c>
      <c r="M524" s="5">
        <f t="shared" si="732"/>
        <v>9.7619478230758505E-2</v>
      </c>
      <c r="N524" s="5">
        <f t="shared" si="733"/>
        <v>0.11259559957245617</v>
      </c>
      <c r="O524" s="5">
        <f t="shared" si="734"/>
        <v>0.11453351558667114</v>
      </c>
      <c r="P524" s="5">
        <f t="shared" si="735"/>
        <v>0.13210447435642159</v>
      </c>
      <c r="Q524" s="5">
        <f t="shared" si="736"/>
        <v>6.4934628174883616E-2</v>
      </c>
      <c r="R524" s="5">
        <f t="shared" si="737"/>
        <v>6.7189081679136536E-2</v>
      </c>
      <c r="S524" s="5">
        <f t="shared" si="738"/>
        <v>4.4692904687867192E-2</v>
      </c>
      <c r="T524" s="5">
        <f t="shared" si="739"/>
        <v>7.6185525501399121E-2</v>
      </c>
      <c r="U524" s="5">
        <f t="shared" si="740"/>
        <v>7.7496777011059906E-2</v>
      </c>
      <c r="V524" s="5">
        <f t="shared" si="741"/>
        <v>6.7201213758861338E-3</v>
      </c>
      <c r="W524" s="5">
        <f t="shared" si="742"/>
        <v>2.4965486823174544E-2</v>
      </c>
      <c r="X524" s="5">
        <f t="shared" si="743"/>
        <v>2.9291131503814405E-2</v>
      </c>
      <c r="Y524" s="5">
        <f t="shared" si="744"/>
        <v>1.7183129470908748E-2</v>
      </c>
      <c r="Z524" s="5">
        <f t="shared" si="745"/>
        <v>2.6276865618835719E-2</v>
      </c>
      <c r="AA524" s="5">
        <f t="shared" si="746"/>
        <v>3.0308084952511413E-2</v>
      </c>
      <c r="AB524" s="5">
        <f t="shared" si="747"/>
        <v>1.747887337122497E-2</v>
      </c>
      <c r="AC524" s="5">
        <f t="shared" si="748"/>
        <v>5.6837920442620192E-4</v>
      </c>
      <c r="AD524" s="5">
        <f t="shared" si="749"/>
        <v>7.198880818715247E-3</v>
      </c>
      <c r="AE524" s="5">
        <f t="shared" si="750"/>
        <v>8.4461947902229051E-3</v>
      </c>
      <c r="AF524" s="5">
        <f t="shared" si="751"/>
        <v>4.9548122986650565E-3</v>
      </c>
      <c r="AG524" s="5">
        <f t="shared" si="752"/>
        <v>1.9377692578138748E-3</v>
      </c>
      <c r="AH524" s="5">
        <f t="shared" si="753"/>
        <v>7.7074315814554071E-3</v>
      </c>
      <c r="AI524" s="5">
        <f t="shared" si="754"/>
        <v>8.8898537034406838E-3</v>
      </c>
      <c r="AJ524" s="5">
        <f t="shared" si="755"/>
        <v>5.1268375225495544E-3</v>
      </c>
      <c r="AK524" s="5">
        <f t="shared" si="756"/>
        <v>1.9711207750208563E-3</v>
      </c>
      <c r="AL524" s="5">
        <f t="shared" si="757"/>
        <v>3.0766579537888236E-5</v>
      </c>
      <c r="AM524" s="5">
        <f t="shared" si="758"/>
        <v>1.6606569031599289E-3</v>
      </c>
      <c r="AN524" s="5">
        <f t="shared" si="759"/>
        <v>1.948390595292602E-3</v>
      </c>
      <c r="AO524" s="5">
        <f t="shared" si="760"/>
        <v>1.1429892305271281E-3</v>
      </c>
      <c r="AP524" s="5">
        <f t="shared" si="761"/>
        <v>4.4700974717539496E-4</v>
      </c>
      <c r="AQ524" s="5">
        <f t="shared" si="762"/>
        <v>1.3111522099227798E-4</v>
      </c>
      <c r="AR524" s="5">
        <f t="shared" si="763"/>
        <v>1.8085719185695864E-3</v>
      </c>
      <c r="AS524" s="5">
        <f t="shared" si="764"/>
        <v>2.0860308130297585E-3</v>
      </c>
      <c r="AT524" s="5">
        <f t="shared" si="765"/>
        <v>1.2030277890058283E-3</v>
      </c>
      <c r="AU524" s="5">
        <f t="shared" si="766"/>
        <v>4.6252939700292109E-4</v>
      </c>
      <c r="AV524" s="5">
        <f t="shared" si="767"/>
        <v>1.3337188366322684E-4</v>
      </c>
      <c r="AW524" s="5">
        <f t="shared" si="768"/>
        <v>1.1565322854904492E-6</v>
      </c>
      <c r="AX524" s="5">
        <f t="shared" si="769"/>
        <v>3.192372790831593E-4</v>
      </c>
      <c r="AY524" s="5">
        <f t="shared" si="770"/>
        <v>3.7454992120821351E-4</v>
      </c>
      <c r="AZ524" s="5">
        <f t="shared" si="771"/>
        <v>2.1972315369931305E-4</v>
      </c>
      <c r="BA524" s="5">
        <f t="shared" si="772"/>
        <v>8.5931160819786241E-5</v>
      </c>
      <c r="BB524" s="5">
        <f t="shared" si="773"/>
        <v>2.520500551096131E-5</v>
      </c>
      <c r="BC524" s="5">
        <f t="shared" si="774"/>
        <v>5.9144300786525293E-6</v>
      </c>
      <c r="BD524" s="5">
        <f t="shared" si="775"/>
        <v>3.5365568391902788E-4</v>
      </c>
      <c r="BE524" s="5">
        <f t="shared" si="776"/>
        <v>4.0791115149110943E-4</v>
      </c>
      <c r="BF524" s="5">
        <f t="shared" si="777"/>
        <v>2.3524506331545274E-4</v>
      </c>
      <c r="BG524" s="5">
        <f t="shared" si="778"/>
        <v>9.0444924279868994E-5</v>
      </c>
      <c r="BH524" s="5">
        <f t="shared" si="779"/>
        <v>2.6080093497079641E-5</v>
      </c>
      <c r="BI524" s="5">
        <f t="shared" si="780"/>
        <v>6.0162250760405051E-6</v>
      </c>
      <c r="BJ524" s="8">
        <f t="shared" si="781"/>
        <v>0.3540538808596011</v>
      </c>
      <c r="BK524" s="8">
        <f t="shared" si="782"/>
        <v>0.28211067435610571</v>
      </c>
      <c r="BL524" s="8">
        <f t="shared" si="783"/>
        <v>0.33751446112592048</v>
      </c>
      <c r="BM524" s="8">
        <f t="shared" si="784"/>
        <v>0.41060571097121273</v>
      </c>
      <c r="BN524" s="8">
        <f t="shared" si="785"/>
        <v>0.58897677760032752</v>
      </c>
    </row>
    <row r="525" spans="1:66" x14ac:dyDescent="0.25">
      <c r="A525" t="s">
        <v>37</v>
      </c>
      <c r="B525" t="s">
        <v>226</v>
      </c>
      <c r="C525" t="s">
        <v>227</v>
      </c>
      <c r="D525" t="s">
        <v>496</v>
      </c>
      <c r="E525">
        <f>VLOOKUP(A525,home!$A$2:$E$405,3,FALSE)</f>
        <v>1.55752212389381</v>
      </c>
      <c r="F525">
        <f>VLOOKUP(B525,home!$B$2:$E$405,3,FALSE)</f>
        <v>1.28</v>
      </c>
      <c r="G525">
        <f>VLOOKUP(C525,away!$B$2:$E$405,4,FALSE)</f>
        <v>1.02</v>
      </c>
      <c r="H525">
        <f>VLOOKUP(A525,away!$A$2:$E$405,3,FALSE)</f>
        <v>1.3097345132743401</v>
      </c>
      <c r="I525">
        <f>VLOOKUP(C525,away!$B$2:$E$405,3,FALSE)</f>
        <v>0.96</v>
      </c>
      <c r="J525">
        <f>VLOOKUP(B525,home!$B$2:$E$405,4,FALSE)</f>
        <v>1.04</v>
      </c>
      <c r="K525" s="3">
        <f t="shared" si="730"/>
        <v>2.0335008849557585</v>
      </c>
      <c r="L525" s="3">
        <f t="shared" si="731"/>
        <v>1.3076389380531011</v>
      </c>
      <c r="M525" s="5">
        <f t="shared" si="732"/>
        <v>3.5396588872865474E-2</v>
      </c>
      <c r="N525" s="5">
        <f t="shared" si="733"/>
        <v>7.1978994797387105E-2</v>
      </c>
      <c r="O525" s="5">
        <f t="shared" si="734"/>
        <v>4.6285957884416022E-2</v>
      </c>
      <c r="P525" s="5">
        <f t="shared" si="735"/>
        <v>9.4122536318984956E-2</v>
      </c>
      <c r="Q525" s="5">
        <f t="shared" si="736"/>
        <v>7.3184674809356323E-2</v>
      </c>
      <c r="R525" s="5">
        <f t="shared" si="737"/>
        <v>3.0262660407374173E-2</v>
      </c>
      <c r="S525" s="5">
        <f t="shared" si="738"/>
        <v>6.2569954656773924E-2</v>
      </c>
      <c r="T525" s="5">
        <f t="shared" si="739"/>
        <v>9.5699130449468234E-2</v>
      </c>
      <c r="U525" s="5">
        <f t="shared" si="740"/>
        <v>6.1539146719510981E-2</v>
      </c>
      <c r="V525" s="5">
        <f t="shared" si="741"/>
        <v>1.8486535998055692E-2</v>
      </c>
      <c r="W525" s="5">
        <f t="shared" si="742"/>
        <v>4.9607033663341828E-2</v>
      </c>
      <c r="X525" s="5">
        <f t="shared" si="743"/>
        <v>6.4868088819496739E-2</v>
      </c>
      <c r="Y525" s="5">
        <f t="shared" si="744"/>
        <v>4.2412019388730487E-2</v>
      </c>
      <c r="Z525" s="5">
        <f t="shared" si="745"/>
        <v>1.3190877705920132E-2</v>
      </c>
      <c r="AA525" s="5">
        <f t="shared" si="746"/>
        <v>2.6823661488331776E-2</v>
      </c>
      <c r="AB525" s="5">
        <f t="shared" si="747"/>
        <v>2.7272969687138188E-2</v>
      </c>
      <c r="AC525" s="5">
        <f t="shared" si="748"/>
        <v>3.0723293389562324E-3</v>
      </c>
      <c r="AD525" s="5">
        <f t="shared" si="749"/>
        <v>2.5218986713608938E-2</v>
      </c>
      <c r="AE525" s="5">
        <f t="shared" si="750"/>
        <v>3.2977329004958852E-2</v>
      </c>
      <c r="AF525" s="5">
        <f t="shared" si="751"/>
        <v>2.1561219739936067E-2</v>
      </c>
      <c r="AG525" s="5">
        <f t="shared" si="752"/>
        <v>9.3980968279531885E-3</v>
      </c>
      <c r="AH525" s="5">
        <f t="shared" si="753"/>
        <v>4.3122263288394337E-3</v>
      </c>
      <c r="AI525" s="5">
        <f t="shared" si="754"/>
        <v>8.7689160558245115E-3</v>
      </c>
      <c r="AJ525" s="5">
        <f t="shared" si="755"/>
        <v>8.9157992798109525E-3</v>
      </c>
      <c r="AK525" s="5">
        <f t="shared" si="756"/>
        <v>6.0434285751944953E-3</v>
      </c>
      <c r="AL525" s="5">
        <f t="shared" si="757"/>
        <v>3.2678338675902002E-4</v>
      </c>
      <c r="AM525" s="5">
        <f t="shared" si="758"/>
        <v>1.0256566359962258E-2</v>
      </c>
      <c r="AN525" s="5">
        <f t="shared" si="759"/>
        <v>1.3411885543012205E-2</v>
      </c>
      <c r="AO525" s="5">
        <f t="shared" si="760"/>
        <v>8.768951884377112E-3</v>
      </c>
      <c r="AP525" s="5">
        <f t="shared" si="761"/>
        <v>3.8222076433085429E-3</v>
      </c>
      <c r="AQ525" s="5">
        <f t="shared" si="762"/>
        <v>1.2495168859286078E-3</v>
      </c>
      <c r="AR525" s="5">
        <f t="shared" si="763"/>
        <v>1.1277670114576421E-3</v>
      </c>
      <c r="AS525" s="5">
        <f t="shared" si="764"/>
        <v>2.2933152158230267E-3</v>
      </c>
      <c r="AT525" s="5">
        <f t="shared" si="765"/>
        <v>2.331729260429316E-3</v>
      </c>
      <c r="AU525" s="5">
        <f t="shared" si="766"/>
        <v>1.5805245048534167E-3</v>
      </c>
      <c r="AV525" s="5">
        <f t="shared" si="767"/>
        <v>8.0349949482842156E-4</v>
      </c>
      <c r="AW525" s="5">
        <f t="shared" si="768"/>
        <v>2.4137355045346682E-5</v>
      </c>
      <c r="AX525" s="5">
        <f t="shared" si="769"/>
        <v>3.4761227949317857E-3</v>
      </c>
      <c r="AY525" s="5">
        <f t="shared" si="770"/>
        <v>4.5455135201067772E-3</v>
      </c>
      <c r="AZ525" s="5">
        <f t="shared" si="771"/>
        <v>2.9719452361692206E-3</v>
      </c>
      <c r="BA525" s="5">
        <f t="shared" si="772"/>
        <v>1.2954104375254309E-3</v>
      </c>
      <c r="BB525" s="5">
        <f t="shared" si="773"/>
        <v>4.234822822171646E-4</v>
      </c>
      <c r="BC525" s="5">
        <f t="shared" si="774"/>
        <v>1.1075238436055117E-4</v>
      </c>
      <c r="BD525" s="5">
        <f t="shared" si="775"/>
        <v>2.4578534287229858E-4</v>
      </c>
      <c r="BE525" s="5">
        <f t="shared" si="776"/>
        <v>4.9980471223997367E-4</v>
      </c>
      <c r="BF525" s="5">
        <f t="shared" si="777"/>
        <v>5.081766623225225E-4</v>
      </c>
      <c r="BG525" s="5">
        <f t="shared" si="778"/>
        <v>3.4445923084890437E-4</v>
      </c>
      <c r="BH525" s="5">
        <f t="shared" si="779"/>
        <v>1.7511453769060681E-4</v>
      </c>
      <c r="BI525" s="5">
        <f t="shared" si="780"/>
        <v>7.1219113472493483E-5</v>
      </c>
      <c r="BJ525" s="8">
        <f t="shared" si="781"/>
        <v>0.53723792918613733</v>
      </c>
      <c r="BK525" s="8">
        <f t="shared" si="782"/>
        <v>0.21852024209250206</v>
      </c>
      <c r="BL525" s="8">
        <f t="shared" si="783"/>
        <v>0.23020616151327913</v>
      </c>
      <c r="BM525" s="8">
        <f t="shared" si="784"/>
        <v>0.64340242124239344</v>
      </c>
      <c r="BN525" s="8">
        <f t="shared" si="785"/>
        <v>0.35123141309038408</v>
      </c>
    </row>
    <row r="526" spans="1:66" x14ac:dyDescent="0.25">
      <c r="A526" t="s">
        <v>37</v>
      </c>
      <c r="B526" t="s">
        <v>230</v>
      </c>
      <c r="C526" t="s">
        <v>231</v>
      </c>
      <c r="D526" t="s">
        <v>496</v>
      </c>
      <c r="E526">
        <f>VLOOKUP(A526,home!$A$2:$E$405,3,FALSE)</f>
        <v>1.55752212389381</v>
      </c>
      <c r="F526">
        <f>VLOOKUP(B526,home!$B$2:$E$405,3,FALSE)</f>
        <v>1.28</v>
      </c>
      <c r="G526">
        <f>VLOOKUP(C526,away!$B$2:$E$405,4,FALSE)</f>
        <v>0.75</v>
      </c>
      <c r="H526">
        <f>VLOOKUP(A526,away!$A$2:$E$405,3,FALSE)</f>
        <v>1.3097345132743401</v>
      </c>
      <c r="I526">
        <f>VLOOKUP(C526,away!$B$2:$E$405,3,FALSE)</f>
        <v>1.02</v>
      </c>
      <c r="J526">
        <f>VLOOKUP(B526,home!$B$2:$E$405,4,FALSE)</f>
        <v>0.83</v>
      </c>
      <c r="K526" s="3">
        <f t="shared" si="730"/>
        <v>1.4952212389380577</v>
      </c>
      <c r="L526" s="3">
        <f t="shared" si="731"/>
        <v>1.1088212389380563</v>
      </c>
      <c r="M526" s="5">
        <f t="shared" si="732"/>
        <v>7.3973934976257677E-2</v>
      </c>
      <c r="N526" s="5">
        <f t="shared" si="733"/>
        <v>0.11060739870432332</v>
      </c>
      <c r="O526" s="5">
        <f t="shared" si="734"/>
        <v>8.2023870229497253E-2</v>
      </c>
      <c r="P526" s="5">
        <f t="shared" si="735"/>
        <v>0.12264383286704333</v>
      </c>
      <c r="Q526" s="5">
        <f t="shared" si="736"/>
        <v>8.2691265863197042E-2</v>
      </c>
      <c r="R526" s="5">
        <f t="shared" si="737"/>
        <v>4.5474904705182756E-2</v>
      </c>
      <c r="S526" s="5">
        <f t="shared" si="738"/>
        <v>5.0833816482612829E-2</v>
      </c>
      <c r="T526" s="5">
        <f t="shared" si="739"/>
        <v>9.1689831863786334E-2</v>
      </c>
      <c r="U526" s="5">
        <f t="shared" si="740"/>
        <v>6.7995043353873463E-2</v>
      </c>
      <c r="V526" s="5">
        <f t="shared" si="741"/>
        <v>9.3643405833697506E-3</v>
      </c>
      <c r="W526" s="5">
        <f t="shared" si="742"/>
        <v>4.1213912331108611E-2</v>
      </c>
      <c r="X526" s="5">
        <f t="shared" si="743"/>
        <v>4.5698861332464286E-2</v>
      </c>
      <c r="Y526" s="5">
        <f t="shared" si="744"/>
        <v>2.5335934020360745E-2</v>
      </c>
      <c r="Z526" s="5">
        <f t="shared" si="745"/>
        <v>1.6807846725263597E-2</v>
      </c>
      <c r="AA526" s="5">
        <f t="shared" si="746"/>
        <v>2.5131449404429608E-2</v>
      </c>
      <c r="AB526" s="5">
        <f t="shared" si="747"/>
        <v>1.8788538457400181E-2</v>
      </c>
      <c r="AC526" s="5">
        <f t="shared" si="748"/>
        <v>9.7034061878136662E-4</v>
      </c>
      <c r="AD526" s="5">
        <f t="shared" si="749"/>
        <v>1.5405979264301178E-2</v>
      </c>
      <c r="AE526" s="5">
        <f t="shared" si="750"/>
        <v>1.7082477014896437E-2</v>
      </c>
      <c r="AF526" s="5">
        <f t="shared" si="751"/>
        <v>9.4707066638941694E-3</v>
      </c>
      <c r="AG526" s="5">
        <f t="shared" si="752"/>
        <v>3.5004402322260128E-3</v>
      </c>
      <c r="AH526" s="5">
        <f t="shared" si="753"/>
        <v>4.6592243574469349E-3</v>
      </c>
      <c r="AI526" s="5">
        <f t="shared" si="754"/>
        <v>6.966571216232181E-3</v>
      </c>
      <c r="AJ526" s="5">
        <f t="shared" si="755"/>
        <v>5.208282622542448E-3</v>
      </c>
      <c r="AK526" s="5">
        <f t="shared" si="756"/>
        <v>2.5958449318724927E-3</v>
      </c>
      <c r="AL526" s="5">
        <f t="shared" si="757"/>
        <v>6.4350391911486627E-5</v>
      </c>
      <c r="AM526" s="5">
        <f t="shared" si="758"/>
        <v>4.607069480524484E-3</v>
      </c>
      <c r="AN526" s="5">
        <f t="shared" si="759"/>
        <v>5.1084164892688652E-3</v>
      </c>
      <c r="AO526" s="5">
        <f t="shared" si="760"/>
        <v>2.8321603503213503E-3</v>
      </c>
      <c r="AP526" s="5">
        <f t="shared" si="761"/>
        <v>1.0467865161715197E-3</v>
      </c>
      <c r="AQ526" s="5">
        <f t="shared" si="762"/>
        <v>2.9017478044123912E-4</v>
      </c>
      <c r="AR526" s="5">
        <f t="shared" si="763"/>
        <v>1.0332493849029357E-3</v>
      </c>
      <c r="AS526" s="5">
        <f t="shared" si="764"/>
        <v>1.5449364254265534E-3</v>
      </c>
      <c r="AT526" s="5">
        <f t="shared" si="765"/>
        <v>1.1550108780534129E-3</v>
      </c>
      <c r="AU526" s="5">
        <f t="shared" si="766"/>
        <v>5.756655986899862E-4</v>
      </c>
      <c r="AV526" s="5">
        <f t="shared" si="767"/>
        <v>2.1518685742181497E-4</v>
      </c>
      <c r="AW526" s="5">
        <f t="shared" si="768"/>
        <v>2.9635734056019337E-6</v>
      </c>
      <c r="AX526" s="5">
        <f t="shared" si="769"/>
        <v>1.1480980227572559E-3</v>
      </c>
      <c r="AY526" s="5">
        <f t="shared" si="770"/>
        <v>1.2730354720160333E-3</v>
      </c>
      <c r="AZ526" s="5">
        <f t="shared" si="771"/>
        <v>7.0578438464645574E-4</v>
      </c>
      <c r="BA526" s="5">
        <f t="shared" si="772"/>
        <v>2.6086290526893891E-4</v>
      </c>
      <c r="BB526" s="5">
        <f t="shared" si="773"/>
        <v>7.2312582453321436E-5</v>
      </c>
      <c r="BC526" s="5">
        <f t="shared" si="774"/>
        <v>1.603634545334044E-5</v>
      </c>
      <c r="BD526" s="5">
        <f t="shared" si="775"/>
        <v>1.9094814385000949E-4</v>
      </c>
      <c r="BE526" s="5">
        <f t="shared" si="776"/>
        <v>2.8550972022033366E-4</v>
      </c>
      <c r="BF526" s="5">
        <f t="shared" si="777"/>
        <v>2.1345009879835281E-4</v>
      </c>
      <c r="BG526" s="5">
        <f t="shared" si="778"/>
        <v>1.0638504039224133E-4</v>
      </c>
      <c r="BH526" s="5">
        <f t="shared" si="779"/>
        <v>3.97672929749406E-5</v>
      </c>
      <c r="BI526" s="5">
        <f t="shared" si="780"/>
        <v>1.1892180214240673E-5</v>
      </c>
      <c r="BJ526" s="8">
        <f t="shared" si="781"/>
        <v>0.46005754461988096</v>
      </c>
      <c r="BK526" s="8">
        <f t="shared" si="782"/>
        <v>0.2591236513919925</v>
      </c>
      <c r="BL526" s="8">
        <f t="shared" si="783"/>
        <v>0.26421573089942224</v>
      </c>
      <c r="BM526" s="8">
        <f t="shared" si="784"/>
        <v>0.4815194943924474</v>
      </c>
      <c r="BN526" s="8">
        <f t="shared" si="785"/>
        <v>0.51741520734550139</v>
      </c>
    </row>
    <row r="527" spans="1:66" x14ac:dyDescent="0.25">
      <c r="A527" t="s">
        <v>16</v>
      </c>
      <c r="B527" t="s">
        <v>256</v>
      </c>
      <c r="C527" t="s">
        <v>17</v>
      </c>
      <c r="D527" t="s">
        <v>497</v>
      </c>
      <c r="E527">
        <f>VLOOKUP(A527,home!$A$2:$E$405,3,FALSE)</f>
        <v>1.55</v>
      </c>
      <c r="F527">
        <f>VLOOKUP(B527,home!$B$2:$E$405,3,FALSE)</f>
        <v>0.88</v>
      </c>
      <c r="G527">
        <f>VLOOKUP(C527,away!$B$2:$E$405,4,FALSE)</f>
        <v>0.69</v>
      </c>
      <c r="H527">
        <f>VLOOKUP(A527,away!$A$2:$E$405,3,FALSE)</f>
        <v>1.25416666666667</v>
      </c>
      <c r="I527">
        <f>VLOOKUP(C527,away!$B$2:$E$405,3,FALSE)</f>
        <v>1.29</v>
      </c>
      <c r="J527">
        <f>VLOOKUP(B527,home!$B$2:$E$405,4,FALSE)</f>
        <v>0.97</v>
      </c>
      <c r="K527" s="3">
        <f t="shared" si="730"/>
        <v>0.94116</v>
      </c>
      <c r="L527" s="3">
        <f t="shared" si="731"/>
        <v>1.5693387500000042</v>
      </c>
      <c r="M527" s="5">
        <f t="shared" si="732"/>
        <v>8.122771681269049E-2</v>
      </c>
      <c r="N527" s="5">
        <f t="shared" si="733"/>
        <v>7.644827795543177E-2</v>
      </c>
      <c r="O527" s="5">
        <f t="shared" si="734"/>
        <v>0.12747380356818203</v>
      </c>
      <c r="P527" s="5">
        <f t="shared" si="735"/>
        <v>0.11997324496623019</v>
      </c>
      <c r="Q527" s="5">
        <f t="shared" si="736"/>
        <v>3.5975030640267081E-2</v>
      </c>
      <c r="R527" s="5">
        <f t="shared" si="737"/>
        <v>0.10002478977471843</v>
      </c>
      <c r="S527" s="5">
        <f t="shared" si="738"/>
        <v>4.4300086449919507E-2</v>
      </c>
      <c r="T527" s="5">
        <f t="shared" si="739"/>
        <v>5.6457009616208594E-2</v>
      </c>
      <c r="U527" s="5">
        <f t="shared" si="740"/>
        <v>9.4139331144373992E-2</v>
      </c>
      <c r="V527" s="5">
        <f t="shared" si="741"/>
        <v>7.2701307881797303E-3</v>
      </c>
      <c r="W527" s="5">
        <f t="shared" si="742"/>
        <v>1.128608661246459E-2</v>
      </c>
      <c r="X527" s="5">
        <f t="shared" si="743"/>
        <v>1.7711693056796964E-2</v>
      </c>
      <c r="Y527" s="5">
        <f t="shared" si="744"/>
        <v>1.3897823121068749E-2</v>
      </c>
      <c r="Z527" s="5">
        <f t="shared" si="745"/>
        <v>5.2324259518023275E-2</v>
      </c>
      <c r="AA527" s="5">
        <f t="shared" si="746"/>
        <v>4.9245500087982785E-2</v>
      </c>
      <c r="AB527" s="5">
        <f t="shared" si="747"/>
        <v>2.3173947431402935E-2</v>
      </c>
      <c r="AC527" s="5">
        <f t="shared" si="748"/>
        <v>6.7112342945553909E-4</v>
      </c>
      <c r="AD527" s="5">
        <f t="shared" si="749"/>
        <v>2.6555033190467929E-3</v>
      </c>
      <c r="AE527" s="5">
        <f t="shared" si="750"/>
        <v>4.1673842593337564E-3</v>
      </c>
      <c r="AF527" s="5">
        <f t="shared" si="751"/>
        <v>3.2700188021562654E-3</v>
      </c>
      <c r="AG527" s="5">
        <f t="shared" si="752"/>
        <v>1.7105890731508083E-3</v>
      </c>
      <c r="AH527" s="5">
        <f t="shared" si="753"/>
        <v>2.0528622006672624E-2</v>
      </c>
      <c r="AI527" s="5">
        <f t="shared" si="754"/>
        <v>1.9320717887800008E-2</v>
      </c>
      <c r="AJ527" s="5">
        <f t="shared" si="755"/>
        <v>9.0919434236409261E-3</v>
      </c>
      <c r="AK527" s="5">
        <f t="shared" si="756"/>
        <v>2.8523244908646318E-3</v>
      </c>
      <c r="AL527" s="5">
        <f t="shared" si="757"/>
        <v>3.9649941553972822E-5</v>
      </c>
      <c r="AM527" s="5">
        <f t="shared" si="758"/>
        <v>4.9985070075081591E-4</v>
      </c>
      <c r="AN527" s="5">
        <f t="shared" si="759"/>
        <v>7.8443507390291178E-4</v>
      </c>
      <c r="AO527" s="5">
        <f t="shared" si="760"/>
        <v>6.1552217916747824E-4</v>
      </c>
      <c r="AP527" s="5">
        <f t="shared" si="761"/>
        <v>3.2198760241732298E-4</v>
      </c>
      <c r="AQ527" s="5">
        <f t="shared" si="762"/>
        <v>1.2632690537327506E-4</v>
      </c>
      <c r="AR527" s="5">
        <f t="shared" si="763"/>
        <v>6.4432723998348335E-3</v>
      </c>
      <c r="AS527" s="5">
        <f t="shared" si="764"/>
        <v>6.0641502518285519E-3</v>
      </c>
      <c r="AT527" s="5">
        <f t="shared" si="765"/>
        <v>2.8536678255054793E-3</v>
      </c>
      <c r="AU527" s="5">
        <f t="shared" si="766"/>
        <v>8.9525267021757916E-4</v>
      </c>
      <c r="AV527" s="5">
        <f t="shared" si="767"/>
        <v>2.1064400077549416E-4</v>
      </c>
      <c r="AW527" s="5">
        <f t="shared" si="768"/>
        <v>1.6267477331389526E-6</v>
      </c>
      <c r="AX527" s="5">
        <f t="shared" si="769"/>
        <v>7.8406580919772973E-5</v>
      </c>
      <c r="AY527" s="5">
        <f t="shared" si="770"/>
        <v>1.2304648569241072E-4</v>
      </c>
      <c r="AZ527" s="5">
        <f t="shared" si="771"/>
        <v>9.6550809024210609E-5</v>
      </c>
      <c r="BA527" s="5">
        <f t="shared" si="772"/>
        <v>5.0506975315181272E-5</v>
      </c>
      <c r="BB527" s="5">
        <f t="shared" si="773"/>
        <v>1.9815638376851919E-5</v>
      </c>
      <c r="BC527" s="5">
        <f t="shared" si="774"/>
        <v>6.219489832156175E-6</v>
      </c>
      <c r="BD527" s="5">
        <f t="shared" si="775"/>
        <v>1.6852795089777222E-3</v>
      </c>
      <c r="BE527" s="5">
        <f t="shared" si="776"/>
        <v>1.5861176626694731E-3</v>
      </c>
      <c r="BF527" s="5">
        <f t="shared" si="777"/>
        <v>7.4639524969900047E-4</v>
      </c>
      <c r="BG527" s="5">
        <f t="shared" si="778"/>
        <v>2.3415911773557048E-4</v>
      </c>
      <c r="BH527" s="5">
        <f t="shared" si="779"/>
        <v>5.5095298812002364E-5</v>
      </c>
      <c r="BI527" s="5">
        <f t="shared" si="780"/>
        <v>1.037069828598083E-5</v>
      </c>
      <c r="BJ527" s="8">
        <f t="shared" si="781"/>
        <v>0.2263020848966977</v>
      </c>
      <c r="BK527" s="8">
        <f t="shared" si="782"/>
        <v>0.25360499887372179</v>
      </c>
      <c r="BL527" s="8">
        <f t="shared" si="783"/>
        <v>0.46663538449997999</v>
      </c>
      <c r="BM527" s="8">
        <f t="shared" si="784"/>
        <v>0.45762244433294352</v>
      </c>
      <c r="BN527" s="8">
        <f t="shared" si="785"/>
        <v>0.54112286371751994</v>
      </c>
    </row>
    <row r="528" spans="1:66" x14ac:dyDescent="0.25">
      <c r="A528" t="s">
        <v>80</v>
      </c>
      <c r="B528" t="s">
        <v>93</v>
      </c>
      <c r="C528" t="s">
        <v>90</v>
      </c>
      <c r="D528" t="s">
        <v>497</v>
      </c>
      <c r="E528">
        <f>VLOOKUP(A528,home!$A$2:$E$405,3,FALSE)</f>
        <v>1.2299578059071701</v>
      </c>
      <c r="F528">
        <f>VLOOKUP(B528,home!$B$2:$E$405,3,FALSE)</f>
        <v>0.77</v>
      </c>
      <c r="G528">
        <f>VLOOKUP(C528,away!$B$2:$E$405,4,FALSE)</f>
        <v>0.73</v>
      </c>
      <c r="H528">
        <f>VLOOKUP(A528,away!$A$2:$E$405,3,FALSE)</f>
        <v>1.0168776371307999</v>
      </c>
      <c r="I528">
        <f>VLOOKUP(C528,away!$B$2:$E$405,3,FALSE)</f>
        <v>1.22</v>
      </c>
      <c r="J528">
        <f>VLOOKUP(B528,home!$B$2:$E$405,4,FALSE)</f>
        <v>0.93</v>
      </c>
      <c r="K528" s="3">
        <f t="shared" si="730"/>
        <v>0.69135928270042035</v>
      </c>
      <c r="L528" s="3">
        <f t="shared" si="731"/>
        <v>1.1537493670886056</v>
      </c>
      <c r="M528" s="5">
        <f t="shared" si="732"/>
        <v>0.15800815240456542</v>
      </c>
      <c r="N528" s="5">
        <f t="shared" si="733"/>
        <v>0.10924040290723902</v>
      </c>
      <c r="O528" s="5">
        <f t="shared" si="734"/>
        <v>0.18230180583160727</v>
      </c>
      <c r="P528" s="5">
        <f t="shared" si="735"/>
        <v>0.12603604571473129</v>
      </c>
      <c r="Q528" s="5">
        <f t="shared" si="736"/>
        <v>3.7762183297926841E-2</v>
      </c>
      <c r="R528" s="5">
        <f t="shared" si="737"/>
        <v>0.10516529654866343</v>
      </c>
      <c r="S528" s="5">
        <f t="shared" si="738"/>
        <v>2.5133331061826386E-2</v>
      </c>
      <c r="T528" s="5">
        <f t="shared" si="739"/>
        <v>4.356809507986701E-2</v>
      </c>
      <c r="U528" s="5">
        <f t="shared" si="740"/>
        <v>7.2707003986860932E-2</v>
      </c>
      <c r="V528" s="5">
        <f t="shared" si="741"/>
        <v>2.2275261782141783E-3</v>
      </c>
      <c r="W528" s="5">
        <f t="shared" si="742"/>
        <v>8.702411986018831E-3</v>
      </c>
      <c r="X528" s="5">
        <f t="shared" si="743"/>
        <v>1.0040402321013522E-2</v>
      </c>
      <c r="Y528" s="5">
        <f t="shared" si="744"/>
        <v>5.7920539115921613E-3</v>
      </c>
      <c r="Z528" s="5">
        <f t="shared" si="745"/>
        <v>4.0444798110901958E-2</v>
      </c>
      <c r="AA528" s="5">
        <f t="shared" si="746"/>
        <v>2.7961886610916489E-2</v>
      </c>
      <c r="AB528" s="5">
        <f t="shared" si="747"/>
        <v>9.6658549351368566E-3</v>
      </c>
      <c r="AC528" s="5">
        <f t="shared" si="748"/>
        <v>1.1104988372266541E-4</v>
      </c>
      <c r="AD528" s="5">
        <f t="shared" si="749"/>
        <v>1.5041233271043796E-3</v>
      </c>
      <c r="AE528" s="5">
        <f t="shared" si="750"/>
        <v>1.7353813366698856E-3</v>
      </c>
      <c r="AF528" s="5">
        <f t="shared" si="751"/>
        <v>1.0010975594201298E-3</v>
      </c>
      <c r="AG528" s="5">
        <f t="shared" si="752"/>
        <v>3.8500522519164068E-4</v>
      </c>
      <c r="AH528" s="5">
        <f t="shared" si="753"/>
        <v>1.1665790055619896E-2</v>
      </c>
      <c r="AI528" s="5">
        <f t="shared" si="754"/>
        <v>8.0652522449870673E-3</v>
      </c>
      <c r="AJ528" s="5">
        <f t="shared" si="755"/>
        <v>2.7879935034461067E-3</v>
      </c>
      <c r="AK528" s="5">
        <f t="shared" si="756"/>
        <v>6.4250172957197734E-4</v>
      </c>
      <c r="AL528" s="5">
        <f t="shared" si="757"/>
        <v>3.5431812874184472E-6</v>
      </c>
      <c r="AM528" s="5">
        <f t="shared" si="758"/>
        <v>2.0797792490397083E-4</v>
      </c>
      <c r="AN528" s="5">
        <f t="shared" si="759"/>
        <v>2.3995439922635788E-4</v>
      </c>
      <c r="AO528" s="5">
        <f t="shared" si="760"/>
        <v>1.3842361811876856E-4</v>
      </c>
      <c r="AP528" s="5">
        <f t="shared" si="761"/>
        <v>5.3235387264881324E-5</v>
      </c>
      <c r="AQ528" s="5">
        <f t="shared" si="762"/>
        <v>1.5355073590893417E-5</v>
      </c>
      <c r="AR528" s="5">
        <f t="shared" si="763"/>
        <v>2.6918795786519999E-3</v>
      </c>
      <c r="AS528" s="5">
        <f t="shared" si="764"/>
        <v>1.861055934612756E-3</v>
      </c>
      <c r="AT528" s="5">
        <f t="shared" si="765"/>
        <v>6.4332914800961768E-4</v>
      </c>
      <c r="AU528" s="5">
        <f t="shared" si="766"/>
        <v>1.4825719276940062E-4</v>
      </c>
      <c r="AV528" s="5">
        <f t="shared" si="767"/>
        <v>2.5624746612057681E-5</v>
      </c>
      <c r="AW528" s="5">
        <f t="shared" si="768"/>
        <v>7.8506596006594555E-8</v>
      </c>
      <c r="AX528" s="5">
        <f t="shared" si="769"/>
        <v>2.3964578163188511E-5</v>
      </c>
      <c r="AY528" s="5">
        <f t="shared" si="770"/>
        <v>2.7649116888324163E-5</v>
      </c>
      <c r="AZ528" s="5">
        <f t="shared" si="771"/>
        <v>1.5950075555231445E-5</v>
      </c>
      <c r="BA528" s="5">
        <f t="shared" si="772"/>
        <v>6.1341298589545705E-6</v>
      </c>
      <c r="BB528" s="5">
        <f t="shared" si="773"/>
        <v>1.7693121106020389E-6</v>
      </c>
      <c r="BC528" s="5">
        <f t="shared" si="774"/>
        <v>4.082685455578613E-7</v>
      </c>
      <c r="BD528" s="5">
        <f t="shared" si="775"/>
        <v>5.1762572669141382E-4</v>
      </c>
      <c r="BE528" s="5">
        <f t="shared" si="776"/>
        <v>3.5786535111265958E-4</v>
      </c>
      <c r="BF528" s="5">
        <f t="shared" si="777"/>
        <v>1.2370676622429119E-4</v>
      </c>
      <c r="BG528" s="5">
        <f t="shared" si="778"/>
        <v>2.8508607054004851E-5</v>
      </c>
      <c r="BH528" s="5">
        <f t="shared" si="779"/>
        <v>4.9274225309112328E-6</v>
      </c>
      <c r="BI528" s="5">
        <f t="shared" si="780"/>
        <v>6.8132386130653635E-7</v>
      </c>
      <c r="BJ528" s="8">
        <f t="shared" si="781"/>
        <v>0.22046197883627017</v>
      </c>
      <c r="BK528" s="8">
        <f t="shared" si="782"/>
        <v>0.31154729754123572</v>
      </c>
      <c r="BL528" s="8">
        <f t="shared" si="783"/>
        <v>0.4273668472449404</v>
      </c>
      <c r="BM528" s="8">
        <f t="shared" si="784"/>
        <v>0.28127946441832263</v>
      </c>
      <c r="BN528" s="8">
        <f t="shared" si="785"/>
        <v>0.71851388670473326</v>
      </c>
    </row>
    <row r="529" spans="1:66" x14ac:dyDescent="0.25">
      <c r="A529" t="s">
        <v>80</v>
      </c>
      <c r="B529" t="s">
        <v>410</v>
      </c>
      <c r="C529" t="s">
        <v>94</v>
      </c>
      <c r="D529" t="s">
        <v>497</v>
      </c>
      <c r="E529">
        <f>VLOOKUP(A529,home!$A$2:$E$405,3,FALSE)</f>
        <v>1.2299578059071701</v>
      </c>
      <c r="F529">
        <f>VLOOKUP(B529,home!$B$2:$E$405,3,FALSE)</f>
        <v>0.98</v>
      </c>
      <c r="G529">
        <f>VLOOKUP(C529,away!$B$2:$E$405,4,FALSE)</f>
        <v>0.85</v>
      </c>
      <c r="H529">
        <f>VLOOKUP(A529,away!$A$2:$E$405,3,FALSE)</f>
        <v>1.0168776371307999</v>
      </c>
      <c r="I529">
        <f>VLOOKUP(C529,away!$B$2:$E$405,3,FALSE)</f>
        <v>0.89</v>
      </c>
      <c r="J529">
        <f>VLOOKUP(B529,home!$B$2:$E$405,4,FALSE)</f>
        <v>1.08</v>
      </c>
      <c r="K529" s="3">
        <f t="shared" si="730"/>
        <v>1.0245548523206727</v>
      </c>
      <c r="L529" s="3">
        <f t="shared" si="731"/>
        <v>0.97742278481012501</v>
      </c>
      <c r="M529" s="5">
        <f t="shared" si="732"/>
        <v>0.13506790363243812</v>
      </c>
      <c r="N529" s="5">
        <f t="shared" si="733"/>
        <v>0.13838447605939547</v>
      </c>
      <c r="O529" s="5">
        <f t="shared" si="734"/>
        <v>0.13201844650688324</v>
      </c>
      <c r="P529" s="5">
        <f t="shared" si="735"/>
        <v>0.13526013996446437</v>
      </c>
      <c r="Q529" s="5">
        <f t="shared" si="736"/>
        <v>7.0891243216253785E-2</v>
      </c>
      <c r="R529" s="5">
        <f t="shared" si="737"/>
        <v>6.4518918815532164E-2</v>
      </c>
      <c r="S529" s="5">
        <f t="shared" si="738"/>
        <v>3.386316247454637E-2</v>
      </c>
      <c r="T529" s="5">
        <f t="shared" si="739"/>
        <v>6.9290716363082649E-2</v>
      </c>
      <c r="U529" s="5">
        <f t="shared" si="740"/>
        <v>6.610317133893702E-2</v>
      </c>
      <c r="V529" s="5">
        <f t="shared" si="741"/>
        <v>3.7679287173057489E-3</v>
      </c>
      <c r="W529" s="5">
        <f t="shared" si="742"/>
        <v>2.4210655741419264E-2</v>
      </c>
      <c r="X529" s="5">
        <f t="shared" si="743"/>
        <v>2.3664046556857256E-2</v>
      </c>
      <c r="Y529" s="5">
        <f t="shared" si="744"/>
        <v>1.1564889142739933E-2</v>
      </c>
      <c r="Z529" s="5">
        <f t="shared" si="745"/>
        <v>2.1020753767205278E-2</v>
      </c>
      <c r="AA529" s="5">
        <f t="shared" si="746"/>
        <v>2.1536915271628224E-2</v>
      </c>
      <c r="AB529" s="5">
        <f t="shared" si="747"/>
        <v>1.1032875522782946E-2</v>
      </c>
      <c r="AC529" s="5">
        <f t="shared" si="748"/>
        <v>2.3583071550154245E-4</v>
      </c>
      <c r="AD529" s="5">
        <f t="shared" si="749"/>
        <v>6.201286204434114E-3</v>
      </c>
      <c r="AE529" s="5">
        <f t="shared" si="750"/>
        <v>6.0612784313426003E-3</v>
      </c>
      <c r="AF529" s="5">
        <f t="shared" si="751"/>
        <v>2.9622158219362151E-3</v>
      </c>
      <c r="AG529" s="5">
        <f t="shared" si="752"/>
        <v>9.6511241262850305E-4</v>
      </c>
      <c r="AH529" s="5">
        <f t="shared" si="753"/>
        <v>5.1365409214874265E-3</v>
      </c>
      <c r="AI529" s="5">
        <f t="shared" si="754"/>
        <v>5.2626679252536423E-3</v>
      </c>
      <c r="AJ529" s="5">
        <f t="shared" si="755"/>
        <v>2.6959459794854927E-3</v>
      </c>
      <c r="AK529" s="5">
        <f t="shared" si="756"/>
        <v>9.2071484495875682E-4</v>
      </c>
      <c r="AL529" s="5">
        <f t="shared" si="757"/>
        <v>9.4466545282183989E-6</v>
      </c>
      <c r="AM529" s="5">
        <f t="shared" si="758"/>
        <v>1.2707115742764442E-3</v>
      </c>
      <c r="AN529" s="5">
        <f t="shared" si="759"/>
        <v>1.2420224456197399E-3</v>
      </c>
      <c r="AO529" s="5">
        <f t="shared" si="760"/>
        <v>6.0699051879716404E-4</v>
      </c>
      <c r="AP529" s="5">
        <f t="shared" si="761"/>
        <v>1.9776212107868889E-4</v>
      </c>
      <c r="AQ529" s="5">
        <f t="shared" si="762"/>
        <v>4.83243007786723E-5</v>
      </c>
      <c r="AR529" s="5">
        <f t="shared" si="763"/>
        <v>1.0041144263542817E-3</v>
      </c>
      <c r="AS529" s="5">
        <f t="shared" si="764"/>
        <v>1.0287703078064681E-3</v>
      </c>
      <c r="AT529" s="5">
        <f t="shared" si="765"/>
        <v>5.2701580539327424E-4</v>
      </c>
      <c r="AU529" s="5">
        <f t="shared" si="766"/>
        <v>1.799855335551222E-4</v>
      </c>
      <c r="AV529" s="5">
        <f t="shared" si="767"/>
        <v>4.6101262937856409E-5</v>
      </c>
      <c r="AW529" s="5">
        <f t="shared" si="768"/>
        <v>2.6278054291367012E-7</v>
      </c>
      <c r="AX529" s="5">
        <f t="shared" si="769"/>
        <v>2.1698561822082856E-4</v>
      </c>
      <c r="AY529" s="5">
        <f t="shared" si="770"/>
        <v>2.1208668722514881E-4</v>
      </c>
      <c r="AZ529" s="5">
        <f t="shared" si="771"/>
        <v>1.0364918022437946E-4</v>
      </c>
      <c r="BA529" s="5">
        <f t="shared" si="772"/>
        <v>3.3769690126066504E-5</v>
      </c>
      <c r="BB529" s="5">
        <f t="shared" si="773"/>
        <v>8.251816141298726E-6</v>
      </c>
      <c r="BC529" s="5">
        <f t="shared" si="774"/>
        <v>1.6131026225138689E-6</v>
      </c>
      <c r="BD529" s="5">
        <f t="shared" si="775"/>
        <v>1.6357405314587045E-4</v>
      </c>
      <c r="BE529" s="5">
        <f t="shared" si="776"/>
        <v>1.6759058986436115E-4</v>
      </c>
      <c r="BF529" s="5">
        <f t="shared" si="777"/>
        <v>8.5852876024407465E-5</v>
      </c>
      <c r="BG529" s="5">
        <f t="shared" si="778"/>
        <v>2.9320326905497274E-5</v>
      </c>
      <c r="BH529" s="5">
        <f t="shared" si="779"/>
        <v>7.5100708006638996E-6</v>
      </c>
      <c r="BI529" s="5">
        <f t="shared" si="780"/>
        <v>1.5388958960184002E-6</v>
      </c>
      <c r="BJ529" s="8">
        <f t="shared" si="781"/>
        <v>0.35813808700520072</v>
      </c>
      <c r="BK529" s="8">
        <f t="shared" si="782"/>
        <v>0.30841649884600952</v>
      </c>
      <c r="BL529" s="8">
        <f t="shared" si="783"/>
        <v>0.31246757127563268</v>
      </c>
      <c r="BM529" s="8">
        <f t="shared" si="784"/>
        <v>0.32368995879239881</v>
      </c>
      <c r="BN529" s="8">
        <f t="shared" si="785"/>
        <v>0.67614112819496719</v>
      </c>
    </row>
    <row r="530" spans="1:66" x14ac:dyDescent="0.25">
      <c r="A530" t="s">
        <v>80</v>
      </c>
      <c r="B530" t="s">
        <v>435</v>
      </c>
      <c r="C530" t="s">
        <v>97</v>
      </c>
      <c r="D530" t="s">
        <v>497</v>
      </c>
      <c r="E530">
        <f>VLOOKUP(A530,home!$A$2:$E$405,3,FALSE)</f>
        <v>1.2299578059071701</v>
      </c>
      <c r="F530">
        <f>VLOOKUP(B530,home!$B$2:$E$405,3,FALSE)</f>
        <v>0.53</v>
      </c>
      <c r="G530">
        <f>VLOOKUP(C530,away!$B$2:$E$405,4,FALSE)</f>
        <v>0.98</v>
      </c>
      <c r="H530">
        <f>VLOOKUP(A530,away!$A$2:$E$405,3,FALSE)</f>
        <v>1.0168776371307999</v>
      </c>
      <c r="I530">
        <f>VLOOKUP(C530,away!$B$2:$E$405,3,FALSE)</f>
        <v>1.1000000000000001</v>
      </c>
      <c r="J530">
        <f>VLOOKUP(B530,home!$B$2:$E$405,4,FALSE)</f>
        <v>1.18</v>
      </c>
      <c r="K530" s="3">
        <f t="shared" si="730"/>
        <v>0.63884008438818418</v>
      </c>
      <c r="L530" s="3">
        <f t="shared" si="731"/>
        <v>1.3199071729957785</v>
      </c>
      <c r="M530" s="5">
        <f t="shared" si="732"/>
        <v>0.14103499084300161</v>
      </c>
      <c r="N530" s="5">
        <f t="shared" si="733"/>
        <v>9.0098805451829911E-2</v>
      </c>
      <c r="O530" s="5">
        <f t="shared" si="734"/>
        <v>0.18615309605707178</v>
      </c>
      <c r="P530" s="5">
        <f t="shared" si="735"/>
        <v>0.11892205959422146</v>
      </c>
      <c r="Q530" s="5">
        <f t="shared" si="736"/>
        <v>2.8779364239060804E-2</v>
      </c>
      <c r="R530" s="5">
        <f t="shared" si="737"/>
        <v>0.12285240338055063</v>
      </c>
      <c r="S530" s="5">
        <f t="shared" si="738"/>
        <v>2.5069055866204813E-2</v>
      </c>
      <c r="T530" s="5">
        <f t="shared" si="739"/>
        <v>3.7986089293394552E-2</v>
      </c>
      <c r="U530" s="5">
        <f t="shared" si="740"/>
        <v>7.8483039742922187E-2</v>
      </c>
      <c r="V530" s="5">
        <f t="shared" si="741"/>
        <v>2.3487187571694973E-3</v>
      </c>
      <c r="W530" s="5">
        <f t="shared" si="742"/>
        <v>6.1284704930399643E-3</v>
      </c>
      <c r="X530" s="5">
        <f t="shared" si="743"/>
        <v>8.0890121632564236E-3</v>
      </c>
      <c r="Y530" s="5">
        <f t="shared" si="744"/>
        <v>5.3383725883661276E-3</v>
      </c>
      <c r="Z530" s="5">
        <f t="shared" si="745"/>
        <v>5.4051256147253195E-2</v>
      </c>
      <c r="AA530" s="5">
        <f t="shared" si="746"/>
        <v>3.4530109038398579E-2</v>
      </c>
      <c r="AB530" s="5">
        <f t="shared" si="747"/>
        <v>1.1029608886011876E-2</v>
      </c>
      <c r="AC530" s="5">
        <f t="shared" si="748"/>
        <v>1.237788891699163E-4</v>
      </c>
      <c r="AD530" s="5">
        <f t="shared" si="749"/>
        <v>9.7877815173603674E-4</v>
      </c>
      <c r="AE530" s="5">
        <f t="shared" si="750"/>
        <v>1.2918963032479455E-3</v>
      </c>
      <c r="AF530" s="5">
        <f t="shared" si="751"/>
        <v>8.5259159871184658E-4</v>
      </c>
      <c r="AG530" s="5">
        <f t="shared" si="752"/>
        <v>3.7511392225856818E-4</v>
      </c>
      <c r="AH530" s="5">
        <f t="shared" si="753"/>
        <v>1.7835660174547924E-2</v>
      </c>
      <c r="AI530" s="5">
        <f t="shared" si="754"/>
        <v>1.1394134651027168E-2</v>
      </c>
      <c r="AJ530" s="5">
        <f t="shared" si="755"/>
        <v>3.6395149709962651E-3</v>
      </c>
      <c r="AK530" s="5">
        <f t="shared" si="756"/>
        <v>7.7502268373443777E-4</v>
      </c>
      <c r="AL530" s="5">
        <f t="shared" si="757"/>
        <v>4.1748619534445847E-6</v>
      </c>
      <c r="AM530" s="5">
        <f t="shared" si="758"/>
        <v>1.2505654341047215E-4</v>
      </c>
      <c r="AN530" s="5">
        <f t="shared" si="759"/>
        <v>1.6506302867754018E-4</v>
      </c>
      <c r="AO530" s="5">
        <f t="shared" si="760"/>
        <v>1.089339377739466E-4</v>
      </c>
      <c r="AP530" s="5">
        <f t="shared" si="761"/>
        <v>4.7927561950169297E-5</v>
      </c>
      <c r="AQ530" s="5">
        <f t="shared" si="762"/>
        <v>1.5814983200557009E-5</v>
      </c>
      <c r="AR530" s="5">
        <f t="shared" si="763"/>
        <v>4.7082831599001866E-3</v>
      </c>
      <c r="AS530" s="5">
        <f t="shared" si="764"/>
        <v>3.0078400111941011E-3</v>
      </c>
      <c r="AT530" s="5">
        <f t="shared" si="765"/>
        <v>9.6076438328869822E-4</v>
      </c>
      <c r="AU530" s="5">
        <f t="shared" si="766"/>
        <v>2.0459159989910455E-4</v>
      </c>
      <c r="AV530" s="5">
        <f t="shared" si="767"/>
        <v>3.267532873616439E-5</v>
      </c>
      <c r="AW530" s="5">
        <f t="shared" si="768"/>
        <v>9.778565885150993E-8</v>
      </c>
      <c r="AX530" s="5">
        <f t="shared" si="769"/>
        <v>1.3315188790940106E-5</v>
      </c>
      <c r="AY530" s="5">
        <f t="shared" si="770"/>
        <v>1.7574813194954833E-5</v>
      </c>
      <c r="AZ530" s="5">
        <f t="shared" si="771"/>
        <v>1.1598561000040872E-5</v>
      </c>
      <c r="BA530" s="5">
        <f t="shared" si="772"/>
        <v>5.1030079534610117E-6</v>
      </c>
      <c r="BB530" s="5">
        <f t="shared" si="773"/>
        <v>1.6838742004069253E-6</v>
      </c>
      <c r="BC530" s="5">
        <f t="shared" si="774"/>
        <v>4.4451152710792617E-7</v>
      </c>
      <c r="BD530" s="5">
        <f t="shared" si="775"/>
        <v>1.0357494525412485E-3</v>
      </c>
      <c r="BE530" s="5">
        <f t="shared" si="776"/>
        <v>6.6167826766646654E-4</v>
      </c>
      <c r="BF530" s="5">
        <f t="shared" si="777"/>
        <v>2.1135330017693651E-4</v>
      </c>
      <c r="BG530" s="5">
        <f t="shared" si="778"/>
        <v>4.5006986706918444E-5</v>
      </c>
      <c r="BH530" s="5">
        <f t="shared" si="779"/>
        <v>7.1880667964764155E-6</v>
      </c>
      <c r="BI530" s="5">
        <f t="shared" si="780"/>
        <v>9.1840503976977966E-7</v>
      </c>
      <c r="BJ530" s="8">
        <f t="shared" si="781"/>
        <v>0.18043101021658173</v>
      </c>
      <c r="BK530" s="8">
        <f t="shared" si="782"/>
        <v>0.28752035362491574</v>
      </c>
      <c r="BL530" s="8">
        <f t="shared" si="783"/>
        <v>0.47756863854720694</v>
      </c>
      <c r="BM530" s="8">
        <f t="shared" si="784"/>
        <v>0.31171306194268533</v>
      </c>
      <c r="BN530" s="8">
        <f t="shared" si="785"/>
        <v>0.68784071956573611</v>
      </c>
    </row>
    <row r="531" spans="1:66" x14ac:dyDescent="0.25">
      <c r="A531" t="s">
        <v>80</v>
      </c>
      <c r="B531" t="s">
        <v>82</v>
      </c>
      <c r="C531" t="s">
        <v>412</v>
      </c>
      <c r="D531" t="s">
        <v>497</v>
      </c>
      <c r="E531">
        <f>VLOOKUP(A531,home!$A$2:$E$405,3,FALSE)</f>
        <v>1.2299578059071701</v>
      </c>
      <c r="F531">
        <f>VLOOKUP(B531,home!$B$2:$E$405,3,FALSE)</f>
        <v>0.61</v>
      </c>
      <c r="G531">
        <f>VLOOKUP(C531,away!$B$2:$E$405,4,FALSE)</f>
        <v>0.85</v>
      </c>
      <c r="H531">
        <f>VLOOKUP(A531,away!$A$2:$E$405,3,FALSE)</f>
        <v>1.0168776371307999</v>
      </c>
      <c r="I531">
        <f>VLOOKUP(C531,away!$B$2:$E$405,3,FALSE)</f>
        <v>0.98</v>
      </c>
      <c r="J531">
        <f>VLOOKUP(B531,home!$B$2:$E$405,4,FALSE)</f>
        <v>1.57</v>
      </c>
      <c r="K531" s="3">
        <f t="shared" si="730"/>
        <v>0.63773312236286761</v>
      </c>
      <c r="L531" s="3">
        <f t="shared" si="731"/>
        <v>1.5645679324894488</v>
      </c>
      <c r="M531" s="5">
        <f t="shared" si="732"/>
        <v>0.11054848733550375</v>
      </c>
      <c r="N531" s="5">
        <f t="shared" si="733"/>
        <v>7.0500432000962718E-2</v>
      </c>
      <c r="O531" s="5">
        <f t="shared" si="734"/>
        <v>0.17296061827034512</v>
      </c>
      <c r="P531" s="5">
        <f t="shared" si="735"/>
        <v>0.11030271513535921</v>
      </c>
      <c r="Q531" s="5">
        <f t="shared" si="736"/>
        <v>2.2480230313952489E-2</v>
      </c>
      <c r="R531" s="5">
        <f t="shared" si="737"/>
        <v>0.13530431846466531</v>
      </c>
      <c r="S531" s="5">
        <f t="shared" si="738"/>
        <v>2.7514372334438878E-2</v>
      </c>
      <c r="T531" s="5">
        <f t="shared" si="739"/>
        <v>3.5171847464187278E-2</v>
      </c>
      <c r="U531" s="5">
        <f t="shared" si="740"/>
        <v>8.6288045483650808E-2</v>
      </c>
      <c r="V531" s="5">
        <f t="shared" si="741"/>
        <v>3.0503557979979601E-3</v>
      </c>
      <c r="W531" s="5">
        <f t="shared" si="742"/>
        <v>4.7787958231844379E-3</v>
      </c>
      <c r="X531" s="5">
        <f t="shared" si="743"/>
        <v>7.4767507008688889E-3</v>
      </c>
      <c r="Y531" s="5">
        <f t="shared" si="744"/>
        <v>5.848942192898738E-3</v>
      </c>
      <c r="Z531" s="5">
        <f t="shared" si="745"/>
        <v>7.0564265932385115E-2</v>
      </c>
      <c r="AA531" s="5">
        <f t="shared" si="746"/>
        <v>4.5001169640303679E-2</v>
      </c>
      <c r="AB531" s="5">
        <f t="shared" si="747"/>
        <v>1.4349368212345974E-2</v>
      </c>
      <c r="AC531" s="5">
        <f t="shared" si="748"/>
        <v>1.9022338905174815E-4</v>
      </c>
      <c r="AD531" s="5">
        <f t="shared" si="749"/>
        <v>7.6189909536351029E-4</v>
      </c>
      <c r="AE531" s="5">
        <f t="shared" si="750"/>
        <v>1.1920428923984686E-3</v>
      </c>
      <c r="AF531" s="5">
        <f t="shared" si="751"/>
        <v>9.3251604179930728E-4</v>
      </c>
      <c r="AG531" s="5">
        <f t="shared" si="752"/>
        <v>4.863282318437288E-4</v>
      </c>
      <c r="AH531" s="5">
        <f t="shared" si="753"/>
        <v>2.7600646914366877E-2</v>
      </c>
      <c r="AI531" s="5">
        <f t="shared" si="754"/>
        <v>1.7601846735934231E-2</v>
      </c>
      <c r="AJ531" s="5">
        <f t="shared" si="755"/>
        <v>5.6126403391299935E-3</v>
      </c>
      <c r="AK531" s="5">
        <f t="shared" si="756"/>
        <v>1.1931222160577186E-3</v>
      </c>
      <c r="AL531" s="5">
        <f t="shared" si="757"/>
        <v>7.5920193212517928E-6</v>
      </c>
      <c r="AM531" s="5">
        <f t="shared" si="758"/>
        <v>9.7177657802323159E-5</v>
      </c>
      <c r="AN531" s="5">
        <f t="shared" si="759"/>
        <v>1.5204104715194788E-4</v>
      </c>
      <c r="AO531" s="5">
        <f t="shared" si="760"/>
        <v>1.1893927339802696E-4</v>
      </c>
      <c r="AP531" s="5">
        <f t="shared" si="761"/>
        <v>6.2029524357382762E-5</v>
      </c>
      <c r="AQ531" s="5">
        <f t="shared" si="762"/>
        <v>2.4262351169283583E-5</v>
      </c>
      <c r="AR531" s="5">
        <f t="shared" si="763"/>
        <v>8.6366174156364516E-3</v>
      </c>
      <c r="AS531" s="5">
        <f t="shared" si="764"/>
        <v>5.5078569911273531E-3</v>
      </c>
      <c r="AT531" s="5">
        <f t="shared" si="765"/>
        <v>1.756271418239898E-3</v>
      </c>
      <c r="AU531" s="5">
        <f t="shared" si="766"/>
        <v>3.7334415175693071E-4</v>
      </c>
      <c r="AV531" s="5">
        <f t="shared" si="767"/>
        <v>5.9523482903965912E-5</v>
      </c>
      <c r="AW531" s="5">
        <f t="shared" si="768"/>
        <v>2.1042057468730923E-7</v>
      </c>
      <c r="AX531" s="5">
        <f t="shared" si="769"/>
        <v>1.0328901855697635E-5</v>
      </c>
      <c r="AY531" s="5">
        <f t="shared" si="770"/>
        <v>1.6160268621255279E-5</v>
      </c>
      <c r="AZ531" s="5">
        <f t="shared" si="771"/>
        <v>1.2641919032615744E-5</v>
      </c>
      <c r="BA531" s="5">
        <f t="shared" si="772"/>
        <v>6.5930470411862084E-6</v>
      </c>
      <c r="BB531" s="5">
        <f t="shared" si="773"/>
        <v>2.5788174945085975E-6</v>
      </c>
      <c r="BC531" s="5">
        <f t="shared" si="774"/>
        <v>8.0694703113018715E-7</v>
      </c>
      <c r="BD531" s="5">
        <f t="shared" si="775"/>
        <v>2.2520957756141141E-3</v>
      </c>
      <c r="BE531" s="5">
        <f t="shared" si="776"/>
        <v>1.4362360708426126E-3</v>
      </c>
      <c r="BF531" s="5">
        <f t="shared" si="777"/>
        <v>4.5796765695431803E-4</v>
      </c>
      <c r="BG531" s="5">
        <f t="shared" si="778"/>
        <v>9.7353714603561317E-5</v>
      </c>
      <c r="BH531" s="5">
        <f t="shared" si="779"/>
        <v>1.5521422096938161E-5</v>
      </c>
      <c r="BI531" s="5">
        <f t="shared" si="780"/>
        <v>1.9797049954784769E-6</v>
      </c>
      <c r="BJ531" s="8">
        <f t="shared" si="781"/>
        <v>0.15013334451241492</v>
      </c>
      <c r="BK531" s="8">
        <f t="shared" si="782"/>
        <v>0.25162990628029408</v>
      </c>
      <c r="BL531" s="8">
        <f t="shared" si="783"/>
        <v>0.52650654408157127</v>
      </c>
      <c r="BM531" s="8">
        <f t="shared" si="784"/>
        <v>0.37672130943783028</v>
      </c>
      <c r="BN531" s="8">
        <f t="shared" si="785"/>
        <v>0.62209680152078861</v>
      </c>
    </row>
    <row r="532" spans="1:66" x14ac:dyDescent="0.25">
      <c r="A532" t="s">
        <v>80</v>
      </c>
      <c r="B532" t="s">
        <v>83</v>
      </c>
      <c r="C532" t="s">
        <v>87</v>
      </c>
      <c r="D532" t="s">
        <v>497</v>
      </c>
      <c r="E532">
        <f>VLOOKUP(A532,home!$A$2:$E$405,3,FALSE)</f>
        <v>1.2299578059071701</v>
      </c>
      <c r="F532">
        <f>VLOOKUP(B532,home!$B$2:$E$405,3,FALSE)</f>
        <v>1.02</v>
      </c>
      <c r="G532">
        <f>VLOOKUP(C532,away!$B$2:$E$405,4,FALSE)</f>
        <v>1.26</v>
      </c>
      <c r="H532">
        <f>VLOOKUP(A532,away!$A$2:$E$405,3,FALSE)</f>
        <v>1.0168776371307999</v>
      </c>
      <c r="I532">
        <f>VLOOKUP(C532,away!$B$2:$E$405,3,FALSE)</f>
        <v>1.02</v>
      </c>
      <c r="J532">
        <f>VLOOKUP(B532,home!$B$2:$E$405,4,FALSE)</f>
        <v>1.1299999999999999</v>
      </c>
      <c r="K532" s="3">
        <f t="shared" si="730"/>
        <v>1.5807417721518948</v>
      </c>
      <c r="L532" s="3">
        <f t="shared" si="731"/>
        <v>1.1720531645569598</v>
      </c>
      <c r="M532" s="5">
        <f t="shared" si="732"/>
        <v>6.3749436339956986E-2</v>
      </c>
      <c r="N532" s="5">
        <f t="shared" si="733"/>
        <v>0.100771396973708</v>
      </c>
      <c r="O532" s="5">
        <f t="shared" si="734"/>
        <v>7.4717728600969036E-2</v>
      </c>
      <c r="P532" s="5">
        <f t="shared" si="735"/>
        <v>0.1181094347198601</v>
      </c>
      <c r="Q532" s="5">
        <f t="shared" si="736"/>
        <v>7.9646778317220654E-2</v>
      </c>
      <c r="R532" s="5">
        <f t="shared" si="737"/>
        <v>4.3786575127636923E-2</v>
      </c>
      <c r="S532" s="5">
        <f t="shared" si="738"/>
        <v>5.4705732986620147E-2</v>
      </c>
      <c r="T532" s="5">
        <f t="shared" si="739"/>
        <v>9.3350258573465114E-2</v>
      </c>
      <c r="U532" s="5">
        <f t="shared" si="740"/>
        <v>6.9215268363722868E-2</v>
      </c>
      <c r="V532" s="5">
        <f t="shared" si="741"/>
        <v>1.1261560484898153E-2</v>
      </c>
      <c r="W532" s="5">
        <f t="shared" si="742"/>
        <v>4.1966996501117494E-2</v>
      </c>
      <c r="X532" s="5">
        <f t="shared" si="743"/>
        <v>4.9187551056085618E-2</v>
      </c>
      <c r="Y532" s="5">
        <f t="shared" si="744"/>
        <v>2.8825212436046101E-2</v>
      </c>
      <c r="Z532" s="5">
        <f t="shared" si="745"/>
        <v>1.7106731314485972E-2</v>
      </c>
      <c r="AA532" s="5">
        <f t="shared" si="746"/>
        <v>2.704132477378687E-2</v>
      </c>
      <c r="AB532" s="5">
        <f t="shared" si="747"/>
        <v>2.13726758221254E-2</v>
      </c>
      <c r="AC532" s="5">
        <f t="shared" si="748"/>
        <v>1.3040277484198256E-3</v>
      </c>
      <c r="AD532" s="5">
        <f t="shared" si="749"/>
        <v>1.6584746105267206E-2</v>
      </c>
      <c r="AE532" s="5">
        <f t="shared" si="750"/>
        <v>1.9438204156052141E-2</v>
      </c>
      <c r="AF532" s="5">
        <f t="shared" si="751"/>
        <v>1.1391304347202584E-2</v>
      </c>
      <c r="AG532" s="5">
        <f t="shared" si="752"/>
        <v>4.4504047695234136E-3</v>
      </c>
      <c r="AH532" s="5">
        <f t="shared" si="753"/>
        <v>5.0124996430922298E-3</v>
      </c>
      <c r="AI532" s="5">
        <f t="shared" si="754"/>
        <v>7.9234675687323512E-3</v>
      </c>
      <c r="AJ532" s="5">
        <f t="shared" si="755"/>
        <v>6.2624780830930222E-3</v>
      </c>
      <c r="AK532" s="5">
        <f t="shared" si="756"/>
        <v>3.299786901043622E-3</v>
      </c>
      <c r="AL532" s="5">
        <f t="shared" si="757"/>
        <v>9.6639587150885563E-5</v>
      </c>
      <c r="AM532" s="5">
        <f t="shared" si="758"/>
        <v>5.2432401898258657E-3</v>
      </c>
      <c r="AN532" s="5">
        <f t="shared" si="759"/>
        <v>6.1453562570176401E-3</v>
      </c>
      <c r="AO532" s="5">
        <f t="shared" si="760"/>
        <v>3.6013421241837206E-3</v>
      </c>
      <c r="AP532" s="5">
        <f t="shared" si="761"/>
        <v>1.4069881444339378E-3</v>
      </c>
      <c r="AQ532" s="5">
        <f t="shared" si="762"/>
        <v>4.1226622679448022E-4</v>
      </c>
      <c r="AR532" s="5">
        <f t="shared" si="763"/>
        <v>1.1749832138053759E-3</v>
      </c>
      <c r="AS532" s="5">
        <f t="shared" si="764"/>
        <v>1.8573450476394382E-3</v>
      </c>
      <c r="AT532" s="5">
        <f t="shared" si="765"/>
        <v>1.467991451051556E-3</v>
      </c>
      <c r="AU532" s="5">
        <f t="shared" si="766"/>
        <v>7.7350513594635602E-4</v>
      </c>
      <c r="AV532" s="5">
        <f t="shared" si="767"/>
        <v>3.056779698411087E-4</v>
      </c>
      <c r="AW532" s="5">
        <f t="shared" si="768"/>
        <v>4.9734849371338301E-6</v>
      </c>
      <c r="AX532" s="5">
        <f t="shared" si="769"/>
        <v>1.3813681315805613E-3</v>
      </c>
      <c r="AY532" s="5">
        <f t="shared" si="770"/>
        <v>1.6190368900371316E-3</v>
      </c>
      <c r="AZ532" s="5">
        <f t="shared" si="771"/>
        <v>9.4879865525123971E-4</v>
      </c>
      <c r="BA532" s="5">
        <f t="shared" si="772"/>
        <v>3.7068082213820107E-4</v>
      </c>
      <c r="BB532" s="5">
        <f t="shared" si="773"/>
        <v>1.086144076569135E-4</v>
      </c>
      <c r="BC532" s="5">
        <f t="shared" si="774"/>
        <v>2.5460372042153029E-5</v>
      </c>
      <c r="BD532" s="5">
        <f t="shared" si="775"/>
        <v>2.2952379900698276E-4</v>
      </c>
      <c r="BE532" s="5">
        <f t="shared" si="776"/>
        <v>3.6281785679333325E-4</v>
      </c>
      <c r="BF532" s="5">
        <f t="shared" si="777"/>
        <v>2.8676067095792301E-4</v>
      </c>
      <c r="BG532" s="5">
        <f t="shared" si="778"/>
        <v>1.5109819039783122E-4</v>
      </c>
      <c r="BH532" s="5">
        <f t="shared" si="779"/>
        <v>5.9711805314603012E-5</v>
      </c>
      <c r="BI532" s="5">
        <f t="shared" si="780"/>
        <v>1.8877788990278908E-5</v>
      </c>
      <c r="BJ532" s="8">
        <f t="shared" si="781"/>
        <v>0.46687600545665014</v>
      </c>
      <c r="BK532" s="8">
        <f t="shared" si="782"/>
        <v>0.25084586875694326</v>
      </c>
      <c r="BL532" s="8">
        <f t="shared" si="783"/>
        <v>0.26532009781394705</v>
      </c>
      <c r="BM532" s="8">
        <f t="shared" si="784"/>
        <v>0.51775328985757474</v>
      </c>
      <c r="BN532" s="8">
        <f t="shared" si="785"/>
        <v>0.48078135007935174</v>
      </c>
    </row>
    <row r="533" spans="1:66" x14ac:dyDescent="0.25">
      <c r="A533" t="s">
        <v>80</v>
      </c>
      <c r="B533" t="s">
        <v>416</v>
      </c>
      <c r="C533" t="s">
        <v>96</v>
      </c>
      <c r="D533" t="s">
        <v>497</v>
      </c>
      <c r="E533">
        <f>VLOOKUP(A533,home!$A$2:$E$405,3,FALSE)</f>
        <v>1.2299578059071701</v>
      </c>
      <c r="F533">
        <f>VLOOKUP(B533,home!$B$2:$E$405,3,FALSE)</f>
        <v>0.86</v>
      </c>
      <c r="G533">
        <f>VLOOKUP(C533,away!$B$2:$E$405,4,FALSE)</f>
        <v>1.67</v>
      </c>
      <c r="H533">
        <f>VLOOKUP(A533,away!$A$2:$E$405,3,FALSE)</f>
        <v>1.0168776371307999</v>
      </c>
      <c r="I533">
        <f>VLOOKUP(C533,away!$B$2:$E$405,3,FALSE)</f>
        <v>0.65</v>
      </c>
      <c r="J533">
        <f>VLOOKUP(B533,home!$B$2:$E$405,4,FALSE)</f>
        <v>0.72</v>
      </c>
      <c r="K533" s="3">
        <f t="shared" si="730"/>
        <v>1.7664654008438776</v>
      </c>
      <c r="L533" s="3">
        <f t="shared" si="731"/>
        <v>0.4758987341772144</v>
      </c>
      <c r="M533" s="5">
        <f t="shared" si="732"/>
        <v>0.10620711937189196</v>
      </c>
      <c r="N533" s="5">
        <f t="shared" si="733"/>
        <v>0.18761120169374271</v>
      </c>
      <c r="O533" s="5">
        <f t="shared" si="734"/>
        <v>5.0543833669691687E-2</v>
      </c>
      <c r="P533" s="5">
        <f t="shared" si="735"/>
        <v>8.9283933403518201E-2</v>
      </c>
      <c r="Q533" s="5">
        <f t="shared" si="736"/>
        <v>0.16570434830136943</v>
      </c>
      <c r="R533" s="5">
        <f t="shared" si="737"/>
        <v>1.202687323193497E-2</v>
      </c>
      <c r="S533" s="5">
        <f t="shared" si="738"/>
        <v>1.8764327690902395E-2</v>
      </c>
      <c r="T533" s="5">
        <f t="shared" si="739"/>
        <v>7.8858489604281934E-2</v>
      </c>
      <c r="U533" s="5">
        <f t="shared" si="740"/>
        <v>2.1245055444548508E-2</v>
      </c>
      <c r="V533" s="5">
        <f t="shared" si="741"/>
        <v>1.7527104835075987E-3</v>
      </c>
      <c r="W533" s="5">
        <f t="shared" si="742"/>
        <v>9.757033268125069E-2</v>
      </c>
      <c r="X533" s="5">
        <f t="shared" si="743"/>
        <v>4.6433597816256889E-2</v>
      </c>
      <c r="Y533" s="5">
        <f t="shared" si="744"/>
        <v>1.1048845212025258E-2</v>
      </c>
      <c r="Z533" s="5">
        <f t="shared" si="745"/>
        <v>1.9078579157292251E-3</v>
      </c>
      <c r="AA533" s="5">
        <f t="shared" si="746"/>
        <v>3.3701649978617907E-3</v>
      </c>
      <c r="AB533" s="5">
        <f t="shared" si="747"/>
        <v>2.9766399319289673E-3</v>
      </c>
      <c r="AC533" s="5">
        <f t="shared" si="748"/>
        <v>9.2089451612692384E-5</v>
      </c>
      <c r="AD533" s="5">
        <f t="shared" si="749"/>
        <v>4.3088654207563998E-2</v>
      </c>
      <c r="AE533" s="5">
        <f t="shared" si="750"/>
        <v>2.0505835994779408E-2</v>
      </c>
      <c r="AF533" s="5">
        <f t="shared" si="751"/>
        <v>4.8793506965805391E-3</v>
      </c>
      <c r="AG533" s="5">
        <f t="shared" si="752"/>
        <v>7.7402560670312927E-4</v>
      </c>
      <c r="AH533" s="5">
        <f t="shared" si="753"/>
        <v>2.2698679177137916E-4</v>
      </c>
      <c r="AI533" s="5">
        <f t="shared" si="754"/>
        <v>4.0096431411269507E-4</v>
      </c>
      <c r="AJ533" s="5">
        <f t="shared" si="755"/>
        <v>3.5414479392658623E-4</v>
      </c>
      <c r="AK533" s="5">
        <f t="shared" si="756"/>
        <v>2.0852817512009988E-4</v>
      </c>
      <c r="AL533" s="5">
        <f t="shared" si="757"/>
        <v>3.0966317563566836E-6</v>
      </c>
      <c r="AM533" s="5">
        <f t="shared" si="758"/>
        <v>1.5222923365317559E-2</v>
      </c>
      <c r="AN533" s="5">
        <f t="shared" si="759"/>
        <v>7.2445699600313654E-3</v>
      </c>
      <c r="AO533" s="5">
        <f t="shared" si="760"/>
        <v>1.7238408368185996E-3</v>
      </c>
      <c r="AP533" s="5">
        <f t="shared" si="761"/>
        <v>2.7345789072165383E-4</v>
      </c>
      <c r="AQ533" s="5">
        <f t="shared" si="762"/>
        <v>3.2534566011301512E-5</v>
      </c>
      <c r="AR533" s="5">
        <f t="shared" si="763"/>
        <v>2.1604545375789263E-5</v>
      </c>
      <c r="AS533" s="5">
        <f t="shared" si="764"/>
        <v>3.8163681907293327E-5</v>
      </c>
      <c r="AT533" s="5">
        <f t="shared" si="765"/>
        <v>3.3707411829022572E-5</v>
      </c>
      <c r="AU533" s="5">
        <f t="shared" si="766"/>
        <v>1.984765891598801E-5</v>
      </c>
      <c r="AV533" s="5">
        <f t="shared" si="767"/>
        <v>8.7650506907108315E-6</v>
      </c>
      <c r="AW533" s="5">
        <f t="shared" si="768"/>
        <v>7.2311396287866303E-8</v>
      </c>
      <c r="AX533" s="5">
        <f t="shared" si="769"/>
        <v>4.481794570755219E-3</v>
      </c>
      <c r="AY533" s="5">
        <f t="shared" si="770"/>
        <v>2.13288036306472E-3</v>
      </c>
      <c r="AZ533" s="5">
        <f t="shared" si="771"/>
        <v>5.0751753246696882E-4</v>
      </c>
      <c r="BA533" s="5">
        <f t="shared" si="772"/>
        <v>8.0508983757924591E-5</v>
      </c>
      <c r="BB533" s="5">
        <f t="shared" si="773"/>
        <v>9.5785308650725538E-6</v>
      </c>
      <c r="BC533" s="5">
        <f t="shared" si="774"/>
        <v>9.1168214279308162E-7</v>
      </c>
      <c r="BD533" s="5">
        <f t="shared" si="775"/>
        <v>1.7135959661353829E-6</v>
      </c>
      <c r="BE533" s="5">
        <f t="shared" si="776"/>
        <v>3.0270079852037911E-6</v>
      </c>
      <c r="BF533" s="5">
        <f t="shared" si="777"/>
        <v>2.6735524369703168E-6</v>
      </c>
      <c r="BG533" s="5">
        <f t="shared" si="778"/>
        <v>1.574245959083299E-6</v>
      </c>
      <c r="BH533" s="5">
        <f t="shared" si="779"/>
        <v>6.952127547847336E-7</v>
      </c>
      <c r="BI533" s="5">
        <f t="shared" si="780"/>
        <v>2.4561385551051824E-7</v>
      </c>
      <c r="BJ533" s="8">
        <f t="shared" si="781"/>
        <v>0.68818520009650697</v>
      </c>
      <c r="BK533" s="8">
        <f t="shared" si="782"/>
        <v>0.2182361573962539</v>
      </c>
      <c r="BL533" s="8">
        <f t="shared" si="783"/>
        <v>9.1485208928573161E-2</v>
      </c>
      <c r="BM533" s="8">
        <f t="shared" si="784"/>
        <v>0.38630430661324622</v>
      </c>
      <c r="BN533" s="8">
        <f t="shared" si="785"/>
        <v>0.61137730967214898</v>
      </c>
    </row>
    <row r="534" spans="1:66" x14ac:dyDescent="0.25">
      <c r="A534" t="s">
        <v>99</v>
      </c>
      <c r="B534" t="s">
        <v>102</v>
      </c>
      <c r="C534" t="s">
        <v>101</v>
      </c>
      <c r="D534" t="s">
        <v>497</v>
      </c>
      <c r="E534">
        <f>VLOOKUP(A534,home!$A$2:$E$405,3,FALSE)</f>
        <v>1.33549783549784</v>
      </c>
      <c r="F534">
        <f>VLOOKUP(B534,home!$B$2:$E$405,3,FALSE)</f>
        <v>0.95</v>
      </c>
      <c r="G534">
        <f>VLOOKUP(C534,away!$B$2:$E$405,4,FALSE)</f>
        <v>0.43</v>
      </c>
      <c r="H534">
        <f>VLOOKUP(A534,away!$A$2:$E$405,3,FALSE)</f>
        <v>1.2380952380952399</v>
      </c>
      <c r="I534">
        <f>VLOOKUP(C534,away!$B$2:$E$405,3,FALSE)</f>
        <v>1.26</v>
      </c>
      <c r="J534">
        <f>VLOOKUP(B534,home!$B$2:$E$405,4,FALSE)</f>
        <v>0.68</v>
      </c>
      <c r="K534" s="3">
        <f t="shared" si="730"/>
        <v>0.54555086580086765</v>
      </c>
      <c r="L534" s="3">
        <f t="shared" si="731"/>
        <v>1.0608000000000015</v>
      </c>
      <c r="M534" s="5">
        <f t="shared" si="732"/>
        <v>0.2006183632937322</v>
      </c>
      <c r="N534" s="5">
        <f t="shared" si="733"/>
        <v>0.10944752179044859</v>
      </c>
      <c r="O534" s="5">
        <f t="shared" si="734"/>
        <v>0.21281595978199142</v>
      </c>
      <c r="P534" s="5">
        <f t="shared" si="735"/>
        <v>0.11610193111530803</v>
      </c>
      <c r="Q534" s="5">
        <f t="shared" si="736"/>
        <v>2.9854595136269282E-2</v>
      </c>
      <c r="R534" s="5">
        <f t="shared" si="737"/>
        <v>0.11287758506836838</v>
      </c>
      <c r="S534" s="5">
        <f t="shared" si="738"/>
        <v>1.6797637797702127E-2</v>
      </c>
      <c r="T534" s="5">
        <f t="shared" si="739"/>
        <v>3.1669754520554497E-2</v>
      </c>
      <c r="U534" s="5">
        <f t="shared" si="740"/>
        <v>6.1580464263559453E-2</v>
      </c>
      <c r="V534" s="5">
        <f t="shared" si="741"/>
        <v>1.0801261074730769E-3</v>
      </c>
      <c r="W534" s="5">
        <f t="shared" si="742"/>
        <v>5.429066741575359E-3</v>
      </c>
      <c r="X534" s="5">
        <f t="shared" si="743"/>
        <v>5.7591539994631489E-3</v>
      </c>
      <c r="Y534" s="5">
        <f t="shared" si="744"/>
        <v>3.0546552813152579E-3</v>
      </c>
      <c r="Z534" s="5">
        <f t="shared" si="745"/>
        <v>3.9913514080175128E-2</v>
      </c>
      <c r="AA534" s="5">
        <f t="shared" si="746"/>
        <v>2.1774852163594659E-2</v>
      </c>
      <c r="AB534" s="5">
        <f t="shared" si="747"/>
        <v>5.9396447252674815E-3</v>
      </c>
      <c r="AC534" s="5">
        <f t="shared" si="748"/>
        <v>3.90681855049317E-5</v>
      </c>
      <c r="AD534" s="5">
        <f t="shared" si="749"/>
        <v>7.4045801533928306E-4</v>
      </c>
      <c r="AE534" s="5">
        <f t="shared" si="750"/>
        <v>7.8547786267191256E-4</v>
      </c>
      <c r="AF534" s="5">
        <f t="shared" si="751"/>
        <v>4.1661745836118298E-4</v>
      </c>
      <c r="AG534" s="5">
        <f t="shared" si="752"/>
        <v>1.4731593327651455E-4</v>
      </c>
      <c r="AH534" s="5">
        <f t="shared" si="753"/>
        <v>1.0585063934062456E-2</v>
      </c>
      <c r="AI534" s="5">
        <f t="shared" si="754"/>
        <v>5.7746907937853108E-3</v>
      </c>
      <c r="AJ534" s="5">
        <f t="shared" si="755"/>
        <v>1.5751937811409381E-3</v>
      </c>
      <c r="AK534" s="5">
        <f t="shared" si="756"/>
        <v>2.8644944370186039E-4</v>
      </c>
      <c r="AL534" s="5">
        <f t="shared" si="757"/>
        <v>9.0438217276301998E-7</v>
      </c>
      <c r="AM534" s="5">
        <f t="shared" si="758"/>
        <v>8.0791502271507635E-5</v>
      </c>
      <c r="AN534" s="5">
        <f t="shared" si="759"/>
        <v>8.5703625609615425E-5</v>
      </c>
      <c r="AO534" s="5">
        <f t="shared" si="760"/>
        <v>4.5457203023340078E-5</v>
      </c>
      <c r="AP534" s="5">
        <f t="shared" si="761"/>
        <v>1.6073666989053076E-5</v>
      </c>
      <c r="AQ534" s="5">
        <f t="shared" si="762"/>
        <v>4.2627364854968814E-6</v>
      </c>
      <c r="AR534" s="5">
        <f t="shared" si="763"/>
        <v>2.245727164250695E-3</v>
      </c>
      <c r="AS534" s="5">
        <f t="shared" si="764"/>
        <v>1.2251583988094937E-3</v>
      </c>
      <c r="AT534" s="5">
        <f t="shared" si="765"/>
        <v>3.3419311260686203E-4</v>
      </c>
      <c r="AU534" s="5">
        <f t="shared" si="766"/>
        <v>6.0773113975786805E-5</v>
      </c>
      <c r="AV534" s="5">
        <f t="shared" si="767"/>
        <v>8.2887062367263258E-6</v>
      </c>
      <c r="AW534" s="5">
        <f t="shared" si="768"/>
        <v>1.4538454866377008E-8</v>
      </c>
      <c r="AX534" s="5">
        <f t="shared" si="769"/>
        <v>7.3459790022622875E-6</v>
      </c>
      <c r="AY534" s="5">
        <f t="shared" si="770"/>
        <v>7.7926145255998465E-6</v>
      </c>
      <c r="AZ534" s="5">
        <f t="shared" si="771"/>
        <v>4.1332027443781632E-6</v>
      </c>
      <c r="BA534" s="5">
        <f t="shared" si="772"/>
        <v>1.4615004904121209E-6</v>
      </c>
      <c r="BB534" s="5">
        <f t="shared" si="773"/>
        <v>3.8758993005729495E-7</v>
      </c>
      <c r="BC534" s="5">
        <f t="shared" si="774"/>
        <v>8.2231079560955853E-8</v>
      </c>
      <c r="BD534" s="5">
        <f t="shared" si="775"/>
        <v>3.9704456263952323E-4</v>
      </c>
      <c r="BE534" s="5">
        <f t="shared" si="776"/>
        <v>2.166080049095187E-4</v>
      </c>
      <c r="BF534" s="5">
        <f t="shared" si="777"/>
        <v>5.9085342308893261E-5</v>
      </c>
      <c r="BG534" s="5">
        <f t="shared" si="778"/>
        <v>1.0744686550919117E-5</v>
      </c>
      <c r="BH534" s="5">
        <f t="shared" si="779"/>
        <v>1.4654432626532157E-6</v>
      </c>
      <c r="BI534" s="5">
        <f t="shared" si="780"/>
        <v>1.598947681445021E-7</v>
      </c>
      <c r="BJ534" s="8">
        <f t="shared" si="781"/>
        <v>0.18755810859142633</v>
      </c>
      <c r="BK534" s="8">
        <f t="shared" si="782"/>
        <v>0.33464582349641875</v>
      </c>
      <c r="BL534" s="8">
        <f t="shared" si="783"/>
        <v>0.43776915238579112</v>
      </c>
      <c r="BM534" s="8">
        <f t="shared" si="784"/>
        <v>0.21816286429162263</v>
      </c>
      <c r="BN534" s="8">
        <f t="shared" si="785"/>
        <v>0.781715956186118</v>
      </c>
    </row>
    <row r="535" spans="1:66" x14ac:dyDescent="0.25">
      <c r="A535" t="s">
        <v>122</v>
      </c>
      <c r="B535" t="s">
        <v>133</v>
      </c>
      <c r="C535" t="s">
        <v>142</v>
      </c>
      <c r="D535" t="s">
        <v>497</v>
      </c>
      <c r="E535">
        <f>VLOOKUP(A535,home!$A$2:$E$405,3,FALSE)</f>
        <v>1.2585470085470101</v>
      </c>
      <c r="F535">
        <f>VLOOKUP(B535,home!$B$2:$E$405,3,FALSE)</f>
        <v>0.56000000000000005</v>
      </c>
      <c r="G535">
        <f>VLOOKUP(C535,away!$B$2:$E$405,4,FALSE)</f>
        <v>1.05</v>
      </c>
      <c r="H535">
        <f>VLOOKUP(A535,away!$A$2:$E$405,3,FALSE)</f>
        <v>1.1004273504273501</v>
      </c>
      <c r="I535">
        <f>VLOOKUP(C535,away!$B$2:$E$405,3,FALSE)</f>
        <v>0.96</v>
      </c>
      <c r="J535">
        <f>VLOOKUP(B535,home!$B$2:$E$405,4,FALSE)</f>
        <v>1.18</v>
      </c>
      <c r="K535" s="3">
        <f t="shared" si="730"/>
        <v>0.74002564102564206</v>
      </c>
      <c r="L535" s="3">
        <f t="shared" si="731"/>
        <v>1.2465641025641021</v>
      </c>
      <c r="M535" s="5">
        <f t="shared" si="732"/>
        <v>0.13716238767431088</v>
      </c>
      <c r="N535" s="5">
        <f t="shared" si="733"/>
        <v>0.10150368386328953</v>
      </c>
      <c r="O535" s="5">
        <f t="shared" si="734"/>
        <v>0.17098170869677681</v>
      </c>
      <c r="P535" s="5">
        <f t="shared" si="735"/>
        <v>0.12653084858199184</v>
      </c>
      <c r="Q535" s="5">
        <f t="shared" si="736"/>
        <v>3.7557664358697472E-2</v>
      </c>
      <c r="R535" s="5">
        <f t="shared" si="737"/>
        <v>0.10656983012823718</v>
      </c>
      <c r="S535" s="5">
        <f t="shared" si="738"/>
        <v>2.918084161835692E-2</v>
      </c>
      <c r="T535" s="5">
        <f t="shared" si="739"/>
        <v>4.6818036165703486E-2</v>
      </c>
      <c r="U535" s="5">
        <f t="shared" si="740"/>
        <v>7.8864406854642494E-2</v>
      </c>
      <c r="V535" s="5">
        <f t="shared" si="741"/>
        <v>2.9910018943504111E-3</v>
      </c>
      <c r="W535" s="5">
        <f t="shared" si="742"/>
        <v>9.2645448808236688E-3</v>
      </c>
      <c r="X535" s="5">
        <f t="shared" si="743"/>
        <v>1.1548849075028806E-2</v>
      </c>
      <c r="Y535" s="5">
        <f t="shared" si="744"/>
        <v>7.1981903414307718E-3</v>
      </c>
      <c r="Z535" s="5">
        <f t="shared" si="745"/>
        <v>4.4282041551404902E-2</v>
      </c>
      <c r="AA535" s="5">
        <f t="shared" si="746"/>
        <v>3.2769846185002532E-2</v>
      </c>
      <c r="AB535" s="5">
        <f t="shared" si="747"/>
        <v>1.2125263214684092E-2</v>
      </c>
      <c r="AC535" s="5">
        <f t="shared" si="748"/>
        <v>1.7244797126031997E-4</v>
      </c>
      <c r="AD535" s="5">
        <f t="shared" si="749"/>
        <v>1.7140001910605914E-3</v>
      </c>
      <c r="AE535" s="5">
        <f t="shared" si="750"/>
        <v>2.1366111099641459E-3</v>
      </c>
      <c r="AF535" s="5">
        <f t="shared" si="751"/>
        <v>1.3317113554104729E-3</v>
      </c>
      <c r="AG535" s="5">
        <f t="shared" si="752"/>
        <v>5.5335452354389307E-4</v>
      </c>
      <c r="AH535" s="5">
        <f t="shared" si="753"/>
        <v>1.3800100846558342E-2</v>
      </c>
      <c r="AI535" s="5">
        <f t="shared" si="754"/>
        <v>1.0212428475192842E-2</v>
      </c>
      <c r="AJ535" s="5">
        <f t="shared" si="755"/>
        <v>3.7787294643915515E-3</v>
      </c>
      <c r="AK535" s="5">
        <f t="shared" si="756"/>
        <v>9.3211889804961298E-4</v>
      </c>
      <c r="AL535" s="5">
        <f t="shared" si="757"/>
        <v>6.363257015216827E-6</v>
      </c>
      <c r="AM535" s="5">
        <f t="shared" si="758"/>
        <v>2.5368081802153755E-4</v>
      </c>
      <c r="AN535" s="5">
        <f t="shared" si="759"/>
        <v>3.1622940125474526E-4</v>
      </c>
      <c r="AO535" s="5">
        <f t="shared" si="760"/>
        <v>1.9710010988975246E-4</v>
      </c>
      <c r="AP535" s="5">
        <f t="shared" si="761"/>
        <v>8.189930720000168E-5</v>
      </c>
      <c r="AQ535" s="5">
        <f t="shared" si="762"/>
        <v>2.5523184095097967E-5</v>
      </c>
      <c r="AR535" s="5">
        <f t="shared" si="763"/>
        <v>3.4405420654168187E-3</v>
      </c>
      <c r="AS535" s="5">
        <f t="shared" si="764"/>
        <v>2.5460893474357677E-3</v>
      </c>
      <c r="AT535" s="5">
        <f t="shared" si="765"/>
        <v>9.4208570072235617E-4</v>
      </c>
      <c r="AU535" s="5">
        <f t="shared" si="766"/>
        <v>2.3238919152605096E-4</v>
      </c>
      <c r="AV535" s="5">
        <f t="shared" si="767"/>
        <v>4.2993490106624135E-5</v>
      </c>
      <c r="AW535" s="5">
        <f t="shared" si="768"/>
        <v>1.6305658722655907E-7</v>
      </c>
      <c r="AX535" s="5">
        <f t="shared" si="769"/>
        <v>3.1288384995382914E-5</v>
      </c>
      <c r="AY535" s="5">
        <f t="shared" si="770"/>
        <v>3.9002977562449626E-5</v>
      </c>
      <c r="AZ535" s="5">
        <f t="shared" si="771"/>
        <v>2.4309855861231414E-5</v>
      </c>
      <c r="BA535" s="5">
        <f t="shared" si="772"/>
        <v>1.01012645517062E-5</v>
      </c>
      <c r="BB535" s="5">
        <f t="shared" si="773"/>
        <v>3.1479684451650562E-6</v>
      </c>
      <c r="BC535" s="5">
        <f t="shared" si="774"/>
        <v>7.8482889194945741E-7</v>
      </c>
      <c r="BD535" s="5">
        <f t="shared" si="775"/>
        <v>7.1480937201839337E-4</v>
      </c>
      <c r="BE535" s="5">
        <f t="shared" si="776"/>
        <v>5.289772637390481E-4</v>
      </c>
      <c r="BF535" s="5">
        <f t="shared" si="777"/>
        <v>1.9572836934323958E-4</v>
      </c>
      <c r="BG535" s="5">
        <f t="shared" si="778"/>
        <v>4.8281337330044839E-5</v>
      </c>
      <c r="BH535" s="5">
        <f t="shared" si="779"/>
        <v>8.9323569018104213E-6</v>
      </c>
      <c r="BI535" s="5">
        <f t="shared" si="780"/>
        <v>1.3220346284264157E-6</v>
      </c>
      <c r="BJ535" s="8">
        <f t="shared" si="781"/>
        <v>0.22060971396572193</v>
      </c>
      <c r="BK535" s="8">
        <f t="shared" si="782"/>
        <v>0.29608289397484799</v>
      </c>
      <c r="BL535" s="8">
        <f t="shared" si="783"/>
        <v>0.43873658329270415</v>
      </c>
      <c r="BM535" s="8">
        <f t="shared" si="784"/>
        <v>0.31936626956039993</v>
      </c>
      <c r="BN535" s="8">
        <f t="shared" si="785"/>
        <v>0.68030612330330364</v>
      </c>
    </row>
    <row r="536" spans="1:66" x14ac:dyDescent="0.25">
      <c r="A536" t="s">
        <v>24</v>
      </c>
      <c r="B536" t="s">
        <v>182</v>
      </c>
      <c r="C536" t="s">
        <v>290</v>
      </c>
      <c r="D536" t="s">
        <v>497</v>
      </c>
      <c r="E536">
        <f>VLOOKUP(A536,home!$A$2:$E$405,3,FALSE)</f>
        <v>1.59861591695502</v>
      </c>
      <c r="F536">
        <f>VLOOKUP(B536,home!$B$2:$E$405,3,FALSE)</f>
        <v>0.89</v>
      </c>
      <c r="G536">
        <f>VLOOKUP(C536,away!$B$2:$E$405,4,FALSE)</f>
        <v>1.08</v>
      </c>
      <c r="H536">
        <f>VLOOKUP(A536,away!$A$2:$E$405,3,FALSE)</f>
        <v>1.4152249134948101</v>
      </c>
      <c r="I536">
        <f>VLOOKUP(C536,away!$B$2:$E$405,3,FALSE)</f>
        <v>1.04</v>
      </c>
      <c r="J536">
        <f>VLOOKUP(B536,home!$B$2:$E$405,4,FALSE)</f>
        <v>1.26</v>
      </c>
      <c r="K536" s="3">
        <f t="shared" si="730"/>
        <v>1.5365896193771653</v>
      </c>
      <c r="L536" s="3">
        <f t="shared" si="731"/>
        <v>1.8545107266435992</v>
      </c>
      <c r="M536" s="5">
        <f t="shared" si="732"/>
        <v>3.3671606090179849E-2</v>
      </c>
      <c r="N536" s="5">
        <f t="shared" si="733"/>
        <v>5.1739440385927295E-2</v>
      </c>
      <c r="O536" s="5">
        <f t="shared" si="734"/>
        <v>6.2444354677556477E-2</v>
      </c>
      <c r="P536" s="5">
        <f t="shared" si="735"/>
        <v>9.5951347186239211E-2</v>
      </c>
      <c r="Q536" s="5">
        <f t="shared" si="736"/>
        <v>3.9751143504699792E-2</v>
      </c>
      <c r="R536" s="5">
        <f t="shared" si="737"/>
        <v>5.7901862783932952E-2</v>
      </c>
      <c r="S536" s="5">
        <f t="shared" si="738"/>
        <v>6.8356265826738316E-2</v>
      </c>
      <c r="T536" s="5">
        <f t="shared" si="739"/>
        <v>7.3718922025814787E-2</v>
      </c>
      <c r="U536" s="5">
        <f t="shared" si="740"/>
        <v>8.8971401296392388E-2</v>
      </c>
      <c r="V536" s="5">
        <f t="shared" si="741"/>
        <v>2.1643279362341134E-2</v>
      </c>
      <c r="W536" s="5">
        <f t="shared" si="742"/>
        <v>2.0360398155897907E-2</v>
      </c>
      <c r="X536" s="5">
        <f t="shared" si="743"/>
        <v>3.7758576778847225E-2</v>
      </c>
      <c r="Y536" s="5">
        <f t="shared" si="744"/>
        <v>3.5011842829584056E-2</v>
      </c>
      <c r="Z536" s="5">
        <f t="shared" si="745"/>
        <v>3.5793208541816487E-2</v>
      </c>
      <c r="AA536" s="5">
        <f t="shared" si="746"/>
        <v>5.4999472689557294E-2</v>
      </c>
      <c r="AB536" s="5">
        <f t="shared" si="747"/>
        <v>4.2255809402995829E-2</v>
      </c>
      <c r="AC536" s="5">
        <f t="shared" si="748"/>
        <v>3.8546977213956327E-3</v>
      </c>
      <c r="AD536" s="5">
        <f t="shared" si="749"/>
        <v>7.8213941131846793E-3</v>
      </c>
      <c r="AE536" s="5">
        <f t="shared" si="750"/>
        <v>1.450485928020809E-2</v>
      </c>
      <c r="AF536" s="5">
        <f t="shared" si="751"/>
        <v>1.344970856180093E-2</v>
      </c>
      <c r="AG536" s="5">
        <f t="shared" si="752"/>
        <v>8.3142095993633588E-3</v>
      </c>
      <c r="AH536" s="5">
        <f t="shared" si="753"/>
        <v>1.6594722295447496E-2</v>
      </c>
      <c r="AI536" s="5">
        <f t="shared" si="754"/>
        <v>2.5499278015631423E-2</v>
      </c>
      <c r="AJ536" s="5">
        <f t="shared" si="755"/>
        <v>1.9590962950215809E-2</v>
      </c>
      <c r="AK536" s="5">
        <f t="shared" si="756"/>
        <v>1.0034423434301418E-2</v>
      </c>
      <c r="AL536" s="5">
        <f t="shared" si="757"/>
        <v>4.3937724666065866E-4</v>
      </c>
      <c r="AM536" s="5">
        <f t="shared" si="758"/>
        <v>2.4036546006754472E-3</v>
      </c>
      <c r="AN536" s="5">
        <f t="shared" si="759"/>
        <v>4.4576032400988541E-3</v>
      </c>
      <c r="AO536" s="5">
        <f t="shared" si="760"/>
        <v>4.1333365119422937E-3</v>
      </c>
      <c r="AP536" s="5">
        <f t="shared" si="761"/>
        <v>2.5551056327415408E-3</v>
      </c>
      <c r="AQ536" s="5">
        <f t="shared" si="762"/>
        <v>1.1846177009066671E-3</v>
      </c>
      <c r="AR536" s="5">
        <f t="shared" si="763"/>
        <v>6.1550181005158144E-3</v>
      </c>
      <c r="AS536" s="5">
        <f t="shared" si="764"/>
        <v>9.4577369203311581E-3</v>
      </c>
      <c r="AT536" s="5">
        <f t="shared" si="765"/>
        <v>7.26633018729051E-3</v>
      </c>
      <c r="AU536" s="5">
        <f t="shared" si="766"/>
        <v>3.7217891789191769E-3</v>
      </c>
      <c r="AV536" s="5">
        <f t="shared" si="767"/>
        <v>1.4297156544593682E-3</v>
      </c>
      <c r="AW536" s="5">
        <f t="shared" si="768"/>
        <v>3.4779417731202074E-5</v>
      </c>
      <c r="AX536" s="5">
        <f t="shared" si="769"/>
        <v>6.1557178466100932E-4</v>
      </c>
      <c r="AY536" s="5">
        <f t="shared" si="770"/>
        <v>1.1415844776729855E-3</v>
      </c>
      <c r="AZ536" s="5">
        <f t="shared" si="771"/>
        <v>1.0585403296071911E-3</v>
      </c>
      <c r="BA536" s="5">
        <f t="shared" si="772"/>
        <v>6.5435813194712885E-4</v>
      </c>
      <c r="BB536" s="5">
        <f t="shared" si="773"/>
        <v>3.0337854369060456E-4</v>
      </c>
      <c r="BC536" s="5">
        <f t="shared" si="774"/>
        <v>1.12523752701548E-4</v>
      </c>
      <c r="BD536" s="5">
        <f t="shared" si="775"/>
        <v>1.9024245150153479E-3</v>
      </c>
      <c r="BE536" s="5">
        <f t="shared" si="776"/>
        <v>2.9232457614212213E-3</v>
      </c>
      <c r="BF536" s="5">
        <f t="shared" si="777"/>
        <v>2.2459145459440737E-3</v>
      </c>
      <c r="BG536" s="5">
        <f t="shared" si="778"/>
        <v>1.1503496591019479E-3</v>
      </c>
      <c r="BH536" s="5">
        <f t="shared" si="779"/>
        <v>4.4190383620752862E-4</v>
      </c>
      <c r="BI536" s="5">
        <f t="shared" si="780"/>
        <v>1.3580496949588698E-4</v>
      </c>
      <c r="BJ536" s="8">
        <f t="shared" si="781"/>
        <v>0.3210507699419734</v>
      </c>
      <c r="BK536" s="8">
        <f t="shared" si="782"/>
        <v>0.2250581579112278</v>
      </c>
      <c r="BL536" s="8">
        <f t="shared" si="783"/>
        <v>0.41512252087473306</v>
      </c>
      <c r="BM536" s="8">
        <f t="shared" si="784"/>
        <v>0.65445809758127316</v>
      </c>
      <c r="BN536" s="8">
        <f t="shared" si="785"/>
        <v>0.34145975462853556</v>
      </c>
    </row>
    <row r="537" spans="1:66" s="15" customFormat="1" x14ac:dyDescent="0.25">
      <c r="A537" s="15" t="s">
        <v>340</v>
      </c>
      <c r="B537" s="15" t="s">
        <v>415</v>
      </c>
      <c r="C537" s="15" t="s">
        <v>378</v>
      </c>
      <c r="D537" s="15" t="s">
        <v>497</v>
      </c>
      <c r="E537" s="15">
        <f>VLOOKUP(A537,home!$A$2:$E$405,3,FALSE)</f>
        <v>1.33793103448276</v>
      </c>
      <c r="F537" s="15">
        <f>VLOOKUP(B537,home!$B$2:$E$405,3,FALSE)</f>
        <v>1.1499999999999999</v>
      </c>
      <c r="G537" s="15">
        <f>VLOOKUP(C537,away!$B$2:$E$405,4,FALSE)</f>
        <v>1.2</v>
      </c>
      <c r="H537" s="15">
        <f>VLOOKUP(A537,away!$A$2:$E$405,3,FALSE)</f>
        <v>1.1275862068965501</v>
      </c>
      <c r="I537" s="15">
        <f>VLOOKUP(C537,away!$B$2:$E$405,3,FALSE)</f>
        <v>0.6</v>
      </c>
      <c r="J537" s="15">
        <f>VLOOKUP(B537,home!$B$2:$E$405,4,FALSE)</f>
        <v>0.53</v>
      </c>
      <c r="K537" s="17">
        <f t="shared" si="730"/>
        <v>1.8463448275862084</v>
      </c>
      <c r="L537" s="17">
        <f t="shared" si="731"/>
        <v>0.35857241379310295</v>
      </c>
      <c r="M537" s="18">
        <f t="shared" si="732"/>
        <v>0.11025964986345237</v>
      </c>
      <c r="N537" s="18">
        <f t="shared" si="733"/>
        <v>0.20357733421685165</v>
      </c>
      <c r="O537" s="18">
        <f t="shared" si="734"/>
        <v>3.953606879552049E-2</v>
      </c>
      <c r="P537" s="18">
        <f t="shared" si="735"/>
        <v>7.2997216123701733E-2</v>
      </c>
      <c r="Q537" s="18">
        <f t="shared" si="736"/>
        <v>0.1879369790225365</v>
      </c>
      <c r="R537" s="18">
        <f t="shared" si="737"/>
        <v>7.0882718099499796E-3</v>
      </c>
      <c r="S537" s="18">
        <f t="shared" si="738"/>
        <v>1.2081921102618808E-2</v>
      </c>
      <c r="T537" s="18">
        <f t="shared" si="739"/>
        <v>6.7389016209094668E-2</v>
      </c>
      <c r="U537" s="18">
        <f t="shared" si="740"/>
        <v>1.3087393992826275E-2</v>
      </c>
      <c r="V537" s="18">
        <f t="shared" si="741"/>
        <v>8.8875728741666491E-4</v>
      </c>
      <c r="W537" s="18">
        <f t="shared" si="742"/>
        <v>0.11566548971014604</v>
      </c>
      <c r="X537" s="18">
        <f t="shared" si="743"/>
        <v>4.1474453837928374E-2</v>
      </c>
      <c r="Y537" s="18">
        <f t="shared" si="744"/>
        <v>7.4357975117083008E-3</v>
      </c>
      <c r="Z537" s="18">
        <f t="shared" si="745"/>
        <v>8.4721957750512388E-4</v>
      </c>
      <c r="AA537" s="18">
        <f t="shared" si="746"/>
        <v>1.564259484756358E-3</v>
      </c>
      <c r="AB537" s="18">
        <f t="shared" si="747"/>
        <v>1.444081204341285E-3</v>
      </c>
      <c r="AC537" s="18">
        <f t="shared" si="748"/>
        <v>3.6775016898415379E-5</v>
      </c>
      <c r="AD537" s="18">
        <f t="shared" si="749"/>
        <v>5.3389594664138465E-2</v>
      </c>
      <c r="AE537" s="18">
        <f t="shared" si="750"/>
        <v>1.91440358301555E-2</v>
      </c>
      <c r="AF537" s="18">
        <f t="shared" si="751"/>
        <v>3.4322615686802537E-3</v>
      </c>
      <c r="AG537" s="18">
        <f t="shared" si="752"/>
        <v>4.1023810515032697E-4</v>
      </c>
      <c r="AH537" s="18">
        <f t="shared" si="753"/>
        <v>7.5947392229696283E-5</v>
      </c>
      <c r="AI537" s="18">
        <f t="shared" si="754"/>
        <v>1.402250748119607E-4</v>
      </c>
      <c r="AJ537" s="18">
        <f t="shared" si="755"/>
        <v>1.2945192078847644E-4</v>
      </c>
      <c r="AK537" s="18">
        <f t="shared" si="756"/>
        <v>7.9670961456301023E-5</v>
      </c>
      <c r="AL537" s="18">
        <f t="shared" si="757"/>
        <v>9.7387352846155991E-7</v>
      </c>
      <c r="AM537" s="18">
        <f t="shared" si="758"/>
        <v>1.9715120391011254E-2</v>
      </c>
      <c r="AN537" s="18">
        <f t="shared" si="759"/>
        <v>7.0692983068265294E-3</v>
      </c>
      <c r="AO537" s="18">
        <f t="shared" si="760"/>
        <v>1.2674276788511422E-3</v>
      </c>
      <c r="AP537" s="18">
        <f t="shared" si="761"/>
        <v>1.5148820070461463E-4</v>
      </c>
      <c r="AQ537" s="18">
        <f t="shared" si="762"/>
        <v>1.3579872446956927E-5</v>
      </c>
      <c r="AR537" s="18">
        <f t="shared" si="763"/>
        <v>5.4465279506187519E-6</v>
      </c>
      <c r="AS537" s="18">
        <f t="shared" si="764"/>
        <v>1.0056168709928643E-5</v>
      </c>
      <c r="AT537" s="18">
        <f t="shared" si="765"/>
        <v>9.2835775414555158E-6</v>
      </c>
      <c r="AU537" s="18">
        <f t="shared" si="766"/>
        <v>5.7135617917206283E-6</v>
      </c>
      <c r="AV537" s="18">
        <f t="shared" si="767"/>
        <v>2.6373013153093923E-6</v>
      </c>
      <c r="AW537" s="18">
        <f t="shared" si="768"/>
        <v>1.7909759302574481E-8</v>
      </c>
      <c r="AX537" s="18">
        <f t="shared" si="769"/>
        <v>6.0668184265305104E-3</v>
      </c>
      <c r="AY537" s="18">
        <f t="shared" si="770"/>
        <v>2.1753937272455197E-3</v>
      </c>
      <c r="AZ537" s="18">
        <f t="shared" si="771"/>
        <v>3.9001808986440054E-4</v>
      </c>
      <c r="BA537" s="18">
        <f t="shared" si="772"/>
        <v>4.6616575968551162E-5</v>
      </c>
      <c r="BB537" s="18">
        <f t="shared" si="773"/>
        <v>4.1788545419532366E-6</v>
      </c>
      <c r="BC537" s="18">
        <f t="shared" si="774"/>
        <v>2.9968439199968887E-7</v>
      </c>
      <c r="BD537" s="18">
        <f t="shared" si="775"/>
        <v>3.2549577900749458E-7</v>
      </c>
      <c r="BE537" s="18">
        <f t="shared" si="776"/>
        <v>6.0097744797163115E-7</v>
      </c>
      <c r="BF537" s="18">
        <f t="shared" si="777"/>
        <v>5.5480580127919057E-7</v>
      </c>
      <c r="BG537" s="18">
        <f t="shared" si="778"/>
        <v>3.4145427383555186E-7</v>
      </c>
      <c r="BH537" s="18">
        <f t="shared" si="779"/>
        <v>1.5761058308836895E-7</v>
      </c>
      <c r="BI537" s="18">
        <f t="shared" si="780"/>
        <v>5.820069697161126E-8</v>
      </c>
      <c r="BJ537" s="19">
        <f t="shared" si="781"/>
        <v>0.73675544048477348</v>
      </c>
      <c r="BK537" s="19">
        <f t="shared" si="782"/>
        <v>0.19844068699486195</v>
      </c>
      <c r="BL537" s="19">
        <f t="shared" si="783"/>
        <v>6.3180546318572006E-2</v>
      </c>
      <c r="BM537" s="19">
        <f t="shared" si="784"/>
        <v>0.37565299772621369</v>
      </c>
      <c r="BN537" s="19">
        <f t="shared" si="785"/>
        <v>0.6213955198320128</v>
      </c>
    </row>
    <row r="538" spans="1:66" x14ac:dyDescent="0.25">
      <c r="A538" t="s">
        <v>10</v>
      </c>
      <c r="B538" t="s">
        <v>46</v>
      </c>
      <c r="C538" t="s">
        <v>243</v>
      </c>
      <c r="D538" t="s">
        <v>498</v>
      </c>
      <c r="E538">
        <f>VLOOKUP(A538,home!$A$2:$E$405,3,FALSE)</f>
        <v>1.5</v>
      </c>
      <c r="F538">
        <f>VLOOKUP(B538,home!$B$2:$E$405,3,FALSE)</f>
        <v>1.42</v>
      </c>
      <c r="G538">
        <f>VLOOKUP(C538,away!$B$2:$E$405,4,FALSE)</f>
        <v>0.88</v>
      </c>
      <c r="H538">
        <f>VLOOKUP(A538,away!$A$2:$E$405,3,FALSE)</f>
        <v>1.4027777777777799</v>
      </c>
      <c r="I538">
        <f>VLOOKUP(C538,away!$B$2:$E$405,3,FALSE)</f>
        <v>0.92</v>
      </c>
      <c r="J538">
        <f>VLOOKUP(B538,home!$B$2:$E$405,4,FALSE)</f>
        <v>0.89</v>
      </c>
      <c r="K538" s="3">
        <f t="shared" ref="K538:K601" si="786">E538*F538*G538</f>
        <v>1.8743999999999998</v>
      </c>
      <c r="L538" s="3">
        <f t="shared" ref="L538:L601" si="787">H538*I538*J538</f>
        <v>1.1485944444444462</v>
      </c>
      <c r="M538" s="5">
        <f t="shared" ref="M538:M601" si="788">_xlfn.POISSON.DIST(0,K538,FALSE) * _xlfn.POISSON.DIST(0,L538,FALSE)</f>
        <v>4.8655304399464402E-2</v>
      </c>
      <c r="N538" s="5">
        <f t="shared" ref="N538:N601" si="789">_xlfn.POISSON.DIST(1,K538,FALSE) * _xlfn.POISSON.DIST(0,L538,FALSE)</f>
        <v>9.1199502566356075E-2</v>
      </c>
      <c r="O538" s="5">
        <f t="shared" ref="O538:O601" si="790">_xlfn.POISSON.DIST(0,K538,FALSE) * _xlfn.POISSON.DIST(1,L538,FALSE)</f>
        <v>5.5885212325978234E-2</v>
      </c>
      <c r="P538" s="5">
        <f t="shared" ref="P538:P601" si="791">_xlfn.POISSON.DIST(1,K538,FALSE) * _xlfn.POISSON.DIST(1,L538,FALSE)</f>
        <v>0.10475124198381359</v>
      </c>
      <c r="Q538" s="5">
        <f t="shared" ref="Q538:Q601" si="792">_xlfn.POISSON.DIST(2,K538,FALSE) * _xlfn.POISSON.DIST(0,L538,FALSE)</f>
        <v>8.5472173805188914E-2</v>
      </c>
      <c r="R538" s="5">
        <f t="shared" ref="R538:R601" si="793">_xlfn.POISSON.DIST(0,K538,FALSE) * _xlfn.POISSON.DIST(2,L538,FALSE)</f>
        <v>3.2094722202108454E-2</v>
      </c>
      <c r="S538" s="5">
        <f t="shared" ref="S538:S601" si="794">_xlfn.POISSON.DIST(2,K538,FALSE) * _xlfn.POISSON.DIST(2,L538,FALSE)</f>
        <v>5.6380403085466393E-2</v>
      </c>
      <c r="T538" s="5">
        <f t="shared" ref="T538:T601" si="795">_xlfn.POISSON.DIST(2,K538,FALSE) * _xlfn.POISSON.DIST(1,L538,FALSE)</f>
        <v>9.8172863987230116E-2</v>
      </c>
      <c r="U538" s="5">
        <f t="shared" ref="U538:U601" si="796">_xlfn.POISSON.DIST(1,K538,FALSE) * _xlfn.POISSON.DIST(2,L538,FALSE)</f>
        <v>6.0158347295632089E-2</v>
      </c>
      <c r="V538" s="5">
        <f t="shared" ref="V538:V601" si="797">_xlfn.POISSON.DIST(3,K538,FALSE) * _xlfn.POISSON.DIST(3,L538,FALSE)</f>
        <v>1.3486978152046272E-2</v>
      </c>
      <c r="W538" s="5">
        <f t="shared" ref="W538:W601" si="798">_xlfn.POISSON.DIST(3,K538,FALSE) * _xlfn.POISSON.DIST(0,L538,FALSE)</f>
        <v>5.3403014193482014E-2</v>
      </c>
      <c r="X538" s="5">
        <f t="shared" ref="X538:X601" si="799">_xlfn.POISSON.DIST(3,K538,FALSE) * _xlfn.POISSON.DIST(1,L538,FALSE)</f>
        <v>6.1338405419221351E-2</v>
      </c>
      <c r="Y538" s="5">
        <f t="shared" ref="Y538:Y601" si="800">_xlfn.POISSON.DIST(3,K538,FALSE) * _xlfn.POISSON.DIST(2,L538,FALSE)</f>
        <v>3.5226475847799393E-2</v>
      </c>
      <c r="Z538" s="5">
        <f t="shared" ref="Z538:Z601" si="801">_xlfn.POISSON.DIST(0,K538,FALSE) * _xlfn.POISSON.DIST(3,L538,FALSE)</f>
        <v>1.2287939872443188E-2</v>
      </c>
      <c r="AA538" s="5">
        <f t="shared" ref="AA538:AA601" si="802">_xlfn.POISSON.DIST(1,K538,FALSE) * _xlfn.POISSON.DIST(3,L538,FALSE)</f>
        <v>2.3032514496907512E-2</v>
      </c>
      <c r="AB538" s="5">
        <f t="shared" ref="AB538:AB601" si="803">_xlfn.POISSON.DIST(2,K538,FALSE) * _xlfn.POISSON.DIST(3,L538,FALSE)</f>
        <v>2.158607258650172E-2</v>
      </c>
      <c r="AC538" s="5">
        <f t="shared" ref="AC538:AC601" si="804">_xlfn.POISSON.DIST(4,K538,FALSE) * _xlfn.POISSON.DIST(4,L538,FALSE)</f>
        <v>1.8147786370273952E-3</v>
      </c>
      <c r="AD538" s="5">
        <f t="shared" ref="AD538:AD601" si="805">_xlfn.POISSON.DIST(4,K538,FALSE) * _xlfn.POISSON.DIST(0,L538,FALSE)</f>
        <v>2.5024652451065693E-2</v>
      </c>
      <c r="AE538" s="5">
        <f t="shared" ref="AE538:AE601" si="806">_xlfn.POISSON.DIST(4,K538,FALSE) * _xlfn.POISSON.DIST(1,L538,FALSE)</f>
        <v>2.8743176779447151E-2</v>
      </c>
      <c r="AF538" s="5">
        <f t="shared" ref="AF538:AF601" si="807">_xlfn.POISSON.DIST(4,K538,FALSE) * _xlfn.POISSON.DIST(2,L538,FALSE)</f>
        <v>1.6507126582278809E-2</v>
      </c>
      <c r="AG538" s="5">
        <f t="shared" ref="AG538:AG601" si="808">_xlfn.POISSON.DIST(4,K538,FALSE) * _xlfn.POISSON.DIST(3,L538,FALSE)</f>
        <v>6.3199979620488875E-3</v>
      </c>
      <c r="AH538" s="5">
        <f t="shared" ref="AH538:AH601" si="809">_xlfn.POISSON.DIST(0,K538,FALSE) * _xlfn.POISSON.DIST(4,L538,FALSE)</f>
        <v>3.5284648677889139E-3</v>
      </c>
      <c r="AI538" s="5">
        <f t="shared" ref="AI538:AI601" si="810">_xlfn.POISSON.DIST(1,K538,FALSE) * _xlfn.POISSON.DIST(4,L538,FALSE)</f>
        <v>6.6137545481835397E-3</v>
      </c>
      <c r="AJ538" s="5">
        <f t="shared" ref="AJ538:AJ601" si="811">_xlfn.POISSON.DIST(2,K538,FALSE) * _xlfn.POISSON.DIST(4,L538,FALSE)</f>
        <v>6.198410762557614E-3</v>
      </c>
      <c r="AK538" s="5">
        <f t="shared" ref="AK538:AK601" si="812">_xlfn.POISSON.DIST(3,K538,FALSE) * _xlfn.POISSON.DIST(4,L538,FALSE)</f>
        <v>3.872767044445996E-3</v>
      </c>
      <c r="AL538" s="5">
        <f t="shared" ref="AL538:AL601" si="813">_xlfn.POISSON.DIST(5,K538,FALSE) * _xlfn.POISSON.DIST(5,L538,FALSE)</f>
        <v>1.5628332285711044E-4</v>
      </c>
      <c r="AM538" s="5">
        <f t="shared" ref="AM538:AM601" si="814">_xlfn.POISSON.DIST(5,K538,FALSE) * _xlfn.POISSON.DIST(0,L538,FALSE)</f>
        <v>9.3812417108555014E-3</v>
      </c>
      <c r="AN538" s="5">
        <f t="shared" ref="AN538:AN601" si="815">_xlfn.POISSON.DIST(5,K538,FALSE) * _xlfn.POISSON.DIST(1,L538,FALSE)</f>
        <v>1.0775242111079142E-2</v>
      </c>
      <c r="AO538" s="5">
        <f t="shared" ref="AO538:AO601" si="816">_xlfn.POISSON.DIST(5,K538,FALSE) * _xlfn.POISSON.DIST(2,L538,FALSE)</f>
        <v>6.1881916131646762E-3</v>
      </c>
      <c r="AP538" s="5">
        <f t="shared" ref="AP538:AP601" si="817">_xlfn.POISSON.DIST(5,K538,FALSE) * _xlfn.POISSON.DIST(3,L538,FALSE)</f>
        <v>2.3692408360128855E-3</v>
      </c>
      <c r="AQ538" s="5">
        <f t="shared" ref="AQ538:AQ601" si="818">_xlfn.POISSON.DIST(5,K538,FALSE) * _xlfn.POISSON.DIST(4,L538,FALSE)</f>
        <v>6.8032421544882951E-4</v>
      </c>
      <c r="AR538" s="5">
        <f t="shared" ref="AR538:AR601" si="819">_xlfn.POISSON.DIST(0,K538,FALSE) * _xlfn.POISSON.DIST(5,L538,FALSE)</f>
        <v>8.1055502891195087E-4</v>
      </c>
      <c r="AS538" s="5">
        <f t="shared" ref="AS538:AS601" si="820">_xlfn.POISSON.DIST(1,K538,FALSE) * _xlfn.POISSON.DIST(5,L538,FALSE)</f>
        <v>1.5193043461925607E-3</v>
      </c>
      <c r="AT538" s="5">
        <f t="shared" ref="AT538:AT601" si="821">_xlfn.POISSON.DIST(2,K538,FALSE) * _xlfn.POISSON.DIST(5,L538,FALSE)</f>
        <v>1.4238920332516679E-3</v>
      </c>
      <c r="AU538" s="5">
        <f t="shared" ref="AU538:AU601" si="822">_xlfn.POISSON.DIST(3,K538,FALSE) * _xlfn.POISSON.DIST(5,L538,FALSE)</f>
        <v>8.8964774237564189E-4</v>
      </c>
      <c r="AV538" s="5">
        <f t="shared" ref="AV538:AV601" si="823">_xlfn.POISSON.DIST(4,K538,FALSE) * _xlfn.POISSON.DIST(5,L538,FALSE)</f>
        <v>4.1688893207722614E-4</v>
      </c>
      <c r="AW538" s="5">
        <f t="shared" ref="AW538:AW601" si="824">_xlfn.POISSON.DIST(6,K538,FALSE) * _xlfn.POISSON.DIST(6,L538,FALSE)</f>
        <v>9.3462872095285853E-6</v>
      </c>
      <c r="AX538" s="5">
        <f t="shared" ref="AX538:AX601" si="825">_xlfn.POISSON.DIST(6,K538,FALSE) * _xlfn.POISSON.DIST(0,L538,FALSE)</f>
        <v>2.9306999104712584E-3</v>
      </c>
      <c r="AY538" s="5">
        <f t="shared" ref="AY538:AY601" si="826">_xlfn.POISSON.DIST(6,K538,FALSE) * _xlfn.POISSON.DIST(1,L538,FALSE)</f>
        <v>3.3661856355011234E-3</v>
      </c>
      <c r="AZ538" s="5">
        <f t="shared" ref="AZ538:AZ601" si="827">_xlfn.POISSON.DIST(6,K538,FALSE) * _xlfn.POISSON.DIST(2,L538,FALSE)</f>
        <v>1.9331910599526445E-3</v>
      </c>
      <c r="BA538" s="5">
        <f t="shared" ref="BA538:BA601" si="828">_xlfn.POISSON.DIST(6,K538,FALSE) * _xlfn.POISSON.DIST(3,L538,FALSE)</f>
        <v>7.401508371704254E-4</v>
      </c>
      <c r="BB538" s="5">
        <f t="shared" ref="BB538:BB601" si="829">_xlfn.POISSON.DIST(6,K538,FALSE) * _xlfn.POISSON.DIST(4,L538,FALSE)</f>
        <v>2.1253328490621431E-4</v>
      </c>
      <c r="BC538" s="5">
        <f t="shared" ref="BC538:BC601" si="830">_xlfn.POISSON.DIST(6,K538,FALSE) * _xlfn.POISSON.DIST(5,L538,FALSE)</f>
        <v>4.8822910060561294E-5</v>
      </c>
      <c r="BD538" s="5">
        <f t="shared" ref="BD538:BD601" si="831">_xlfn.POISSON.DIST(0,K538,FALSE) * _xlfn.POISSON.DIST(6,L538,FALSE)</f>
        <v>1.5516650052079556E-4</v>
      </c>
      <c r="BE538" s="5">
        <f t="shared" ref="BE538:BE601" si="832">_xlfn.POISSON.DIST(1,K538,FALSE) * _xlfn.POISSON.DIST(6,L538,FALSE)</f>
        <v>2.9084408857617922E-4</v>
      </c>
      <c r="BF538" s="5">
        <f t="shared" ref="BF538:BF601" si="833">_xlfn.POISSON.DIST(2,K538,FALSE) * _xlfn.POISSON.DIST(6,L538,FALSE)</f>
        <v>2.7257907981359519E-4</v>
      </c>
      <c r="BG538" s="5">
        <f t="shared" ref="BG538:BG601" si="834">_xlfn.POISSON.DIST(3,K538,FALSE) * _xlfn.POISSON.DIST(6,L538,FALSE)</f>
        <v>1.7030740906753421E-4</v>
      </c>
      <c r="BH538" s="5">
        <f t="shared" ref="BH538:BH601" si="835">_xlfn.POISSON.DIST(4,K538,FALSE) * _xlfn.POISSON.DIST(6,L538,FALSE)</f>
        <v>7.9806051889046595E-5</v>
      </c>
      <c r="BI538" s="5">
        <f t="shared" ref="BI538:BI601" si="836">_xlfn.POISSON.DIST(5,K538,FALSE) * _xlfn.POISSON.DIST(6,L538,FALSE)</f>
        <v>2.991769273216577E-5</v>
      </c>
      <c r="BJ538" s="8">
        <f t="shared" ref="BJ538:BJ601" si="837">SUM(N538,Q538,T538,W538,X538,Y538,AD538,AE538,AF538,AG538,AM538,AN538,AO538,AP538,AQ538,AX538,AY538,AZ538,BA538,BB538,BC538)</f>
        <v>0.54003321371874158</v>
      </c>
      <c r="BK538" s="8">
        <f t="shared" ref="BK538:BK601" si="838">SUM(M538,P538,S538,V538,AC538,AL538,AY538)</f>
        <v>0.22861117521617627</v>
      </c>
      <c r="BL538" s="8">
        <f t="shared" ref="BL538:BL601" si="839">SUM(O538,R538,U538,AA538,AB538,AH538,AI538,AJ538,AK538,AR538,AS538,AT538,AU538,AV538,BD538,BE538,BF538,BG538,BH538,BI538)</f>
        <v>0.2190291750355125</v>
      </c>
      <c r="BM538" s="8">
        <f t="shared" ref="BM538:BM601" si="840">SUM(S538:BI538)</f>
        <v>0.57854650721167211</v>
      </c>
      <c r="BN538" s="8">
        <f t="shared" ref="BN538:BN601" si="841">SUM(M538:R538)</f>
        <v>0.41805815728290968</v>
      </c>
    </row>
    <row r="539" spans="1:66" x14ac:dyDescent="0.25">
      <c r="A539" t="s">
        <v>13</v>
      </c>
      <c r="B539" t="s">
        <v>56</v>
      </c>
      <c r="C539" t="s">
        <v>60</v>
      </c>
      <c r="D539" t="s">
        <v>498</v>
      </c>
      <c r="E539">
        <f>VLOOKUP(A539,home!$A$2:$E$405,3,FALSE)</f>
        <v>1.6049382716049401</v>
      </c>
      <c r="F539">
        <f>VLOOKUP(B539,home!$B$2:$E$405,3,FALSE)</f>
        <v>0.45</v>
      </c>
      <c r="G539">
        <f>VLOOKUP(C539,away!$B$2:$E$405,4,FALSE)</f>
        <v>0.53</v>
      </c>
      <c r="H539">
        <f>VLOOKUP(A539,away!$A$2:$E$405,3,FALSE)</f>
        <v>1.38271604938272</v>
      </c>
      <c r="I539">
        <f>VLOOKUP(C539,away!$B$2:$E$405,3,FALSE)</f>
        <v>1.1000000000000001</v>
      </c>
      <c r="J539">
        <f>VLOOKUP(B539,home!$B$2:$E$405,4,FALSE)</f>
        <v>1.1399999999999999</v>
      </c>
      <c r="K539" s="3">
        <f t="shared" si="786"/>
        <v>0.38277777777777827</v>
      </c>
      <c r="L539" s="3">
        <f t="shared" si="787"/>
        <v>1.733925925925931</v>
      </c>
      <c r="M539" s="5">
        <f t="shared" si="788"/>
        <v>0.12042794114704643</v>
      </c>
      <c r="N539" s="5">
        <f t="shared" si="789"/>
        <v>4.6097139694619503E-2</v>
      </c>
      <c r="O539" s="5">
        <f t="shared" si="790"/>
        <v>0.208813129360746</v>
      </c>
      <c r="P539" s="5">
        <f t="shared" si="791"/>
        <v>7.9929025627530112E-2</v>
      </c>
      <c r="Q539" s="5">
        <f t="shared" si="792"/>
        <v>8.822480347109132E-3</v>
      </c>
      <c r="R539" s="5">
        <f t="shared" si="793"/>
        <v>0.18103324933616138</v>
      </c>
      <c r="S539" s="5">
        <f t="shared" si="794"/>
        <v>1.3262389684893841E-2</v>
      </c>
      <c r="T539" s="5">
        <f t="shared" si="795"/>
        <v>1.529752740482453E-2</v>
      </c>
      <c r="U539" s="5">
        <f t="shared" si="796"/>
        <v>6.9295504884786321E-2</v>
      </c>
      <c r="V539" s="5">
        <f t="shared" si="797"/>
        <v>9.78039808987716E-4</v>
      </c>
      <c r="W539" s="5">
        <f t="shared" si="798"/>
        <v>1.1256831405848521E-3</v>
      </c>
      <c r="X539" s="5">
        <f t="shared" si="799"/>
        <v>1.9518511818377995E-3</v>
      </c>
      <c r="Y539" s="5">
        <f t="shared" si="800"/>
        <v>1.6921826838688647E-3</v>
      </c>
      <c r="Z539" s="5">
        <f t="shared" si="801"/>
        <v>0.10463274815952785</v>
      </c>
      <c r="AA539" s="5">
        <f t="shared" si="802"/>
        <v>4.0051090823285992E-2</v>
      </c>
      <c r="AB539" s="5">
        <f t="shared" si="803"/>
        <v>7.6653337714566892E-3</v>
      </c>
      <c r="AC539" s="5">
        <f t="shared" si="804"/>
        <v>4.0570821964538466E-5</v>
      </c>
      <c r="AD539" s="5">
        <f t="shared" si="805"/>
        <v>1.0772162275874497E-4</v>
      </c>
      <c r="AE539" s="5">
        <f t="shared" si="806"/>
        <v>1.8678131448420071E-4</v>
      </c>
      <c r="AF539" s="5">
        <f t="shared" si="807"/>
        <v>1.6193248183134012E-4</v>
      </c>
      <c r="AG539" s="5">
        <f t="shared" si="808"/>
        <v>9.3592976165630135E-5</v>
      </c>
      <c r="AH539" s="5">
        <f t="shared" si="809"/>
        <v>4.5356358683671029E-2</v>
      </c>
      <c r="AI539" s="5">
        <f t="shared" si="810"/>
        <v>1.7361406185027434E-2</v>
      </c>
      <c r="AJ539" s="5">
        <f t="shared" si="811"/>
        <v>3.3227802393010876E-3</v>
      </c>
      <c r="AK539" s="5">
        <f t="shared" si="812"/>
        <v>4.2396214534786163E-4</v>
      </c>
      <c r="AL539" s="5">
        <f t="shared" si="813"/>
        <v>1.0770876717302702E-6</v>
      </c>
      <c r="AM539" s="5">
        <f t="shared" si="814"/>
        <v>8.2466886756417112E-6</v>
      </c>
      <c r="AN539" s="5">
        <f t="shared" si="815"/>
        <v>1.4299147297734943E-5</v>
      </c>
      <c r="AO539" s="5">
        <f t="shared" si="816"/>
        <v>1.2396831109088168E-5</v>
      </c>
      <c r="AP539" s="5">
        <f t="shared" si="817"/>
        <v>7.165062286457696E-6</v>
      </c>
      <c r="AQ539" s="5">
        <f t="shared" si="818"/>
        <v>3.1059218148407826E-6</v>
      </c>
      <c r="AR539" s="5">
        <f t="shared" si="819"/>
        <v>1.572891324544258E-2</v>
      </c>
      <c r="AS539" s="5">
        <f t="shared" si="820"/>
        <v>6.0206784589499742E-3</v>
      </c>
      <c r="AT539" s="5">
        <f t="shared" si="821"/>
        <v>1.1522909606157046E-3</v>
      </c>
      <c r="AU539" s="5">
        <f t="shared" si="822"/>
        <v>1.4702379108596698E-4</v>
      </c>
      <c r="AV539" s="5">
        <f t="shared" si="823"/>
        <v>1.4069360008087688E-5</v>
      </c>
      <c r="AW539" s="5">
        <f t="shared" si="824"/>
        <v>1.9857556702657881E-8</v>
      </c>
      <c r="AX539" s="5">
        <f t="shared" si="825"/>
        <v>5.2610819421455059E-7</v>
      </c>
      <c r="AY539" s="5">
        <f t="shared" si="826"/>
        <v>9.1223263779068413E-7</v>
      </c>
      <c r="AZ539" s="5">
        <f t="shared" si="827"/>
        <v>7.9087191057053332E-7</v>
      </c>
      <c r="BA539" s="5">
        <f t="shared" si="828"/>
        <v>4.5710443660827398E-7</v>
      </c>
      <c r="BB539" s="5">
        <f t="shared" si="829"/>
        <v>1.9814630837271317E-7</v>
      </c>
      <c r="BC539" s="5">
        <f t="shared" si="830"/>
        <v>6.8714204242792321E-8</v>
      </c>
      <c r="BD539" s="5">
        <f t="shared" si="831"/>
        <v>4.5454617438187806E-3</v>
      </c>
      <c r="BE539" s="5">
        <f t="shared" si="832"/>
        <v>1.739901745272858E-3</v>
      </c>
      <c r="BF539" s="5">
        <f t="shared" si="833"/>
        <v>3.3299786180361125E-4</v>
      </c>
      <c r="BG539" s="5">
        <f t="shared" si="834"/>
        <v>4.2488060515312681E-5</v>
      </c>
      <c r="BH539" s="5">
        <f t="shared" si="835"/>
        <v>4.0658713465347873E-6</v>
      </c>
      <c r="BI539" s="5">
        <f t="shared" si="836"/>
        <v>3.1126503975138584E-7</v>
      </c>
      <c r="BJ539" s="8">
        <f t="shared" si="837"/>
        <v>7.5585059676960151E-2</v>
      </c>
      <c r="BK539" s="8">
        <f t="shared" si="838"/>
        <v>0.21463995641073216</v>
      </c>
      <c r="BL539" s="8">
        <f t="shared" si="839"/>
        <v>0.60305101779368309</v>
      </c>
      <c r="BM539" s="8">
        <f t="shared" si="840"/>
        <v>0.35278492415260942</v>
      </c>
      <c r="BN539" s="8">
        <f t="shared" si="841"/>
        <v>0.64512296551321258</v>
      </c>
    </row>
    <row r="540" spans="1:66" x14ac:dyDescent="0.25">
      <c r="A540" t="s">
        <v>16</v>
      </c>
      <c r="B540" t="s">
        <v>18</v>
      </c>
      <c r="C540" t="s">
        <v>255</v>
      </c>
      <c r="D540" t="s">
        <v>498</v>
      </c>
      <c r="E540">
        <f>VLOOKUP(A540,home!$A$2:$E$405,3,FALSE)</f>
        <v>1.55</v>
      </c>
      <c r="F540">
        <f>VLOOKUP(B540,home!$B$2:$E$405,3,FALSE)</f>
        <v>1.1399999999999999</v>
      </c>
      <c r="G540">
        <f>VLOOKUP(C540,away!$B$2:$E$405,4,FALSE)</f>
        <v>0.94</v>
      </c>
      <c r="H540">
        <f>VLOOKUP(A540,away!$A$2:$E$405,3,FALSE)</f>
        <v>1.25416666666667</v>
      </c>
      <c r="I540">
        <f>VLOOKUP(C540,away!$B$2:$E$405,3,FALSE)</f>
        <v>1.24</v>
      </c>
      <c r="J540">
        <f>VLOOKUP(B540,home!$B$2:$E$405,4,FALSE)</f>
        <v>1.17</v>
      </c>
      <c r="K540" s="3">
        <f t="shared" si="786"/>
        <v>1.6609799999999999</v>
      </c>
      <c r="L540" s="3">
        <f t="shared" si="787"/>
        <v>1.8195450000000046</v>
      </c>
      <c r="M540" s="5">
        <f t="shared" si="788"/>
        <v>3.0791241386862182E-2</v>
      </c>
      <c r="N540" s="5">
        <f t="shared" si="789"/>
        <v>5.1143636118750342E-2</v>
      </c>
      <c r="O540" s="5">
        <f t="shared" si="790"/>
        <v>5.602604930925828E-2</v>
      </c>
      <c r="P540" s="5">
        <f t="shared" si="791"/>
        <v>9.3058147381691811E-2</v>
      </c>
      <c r="Q540" s="5">
        <f t="shared" si="792"/>
        <v>4.2474278360260978E-2</v>
      </c>
      <c r="R540" s="5">
        <f t="shared" si="793"/>
        <v>5.0970958945207333E-2</v>
      </c>
      <c r="S540" s="5">
        <f t="shared" si="794"/>
        <v>7.0310731266973209E-2</v>
      </c>
      <c r="T540" s="5">
        <f t="shared" si="795"/>
        <v>7.7283860819021236E-2</v>
      </c>
      <c r="U540" s="5">
        <f t="shared" si="796"/>
        <v>8.4661743388810468E-2</v>
      </c>
      <c r="V540" s="5">
        <f t="shared" si="797"/>
        <v>2.3610561164131856E-2</v>
      </c>
      <c r="W540" s="5">
        <f t="shared" si="798"/>
        <v>2.3516308956942088E-2</v>
      </c>
      <c r="X540" s="5">
        <f t="shared" si="799"/>
        <v>4.2788982381059291E-2</v>
      </c>
      <c r="Y540" s="5">
        <f t="shared" si="800"/>
        <v>3.8928239473272383E-2</v>
      </c>
      <c r="Z540" s="5">
        <f t="shared" si="801"/>
        <v>3.0914651164652501E-2</v>
      </c>
      <c r="AA540" s="5">
        <f t="shared" si="802"/>
        <v>5.1348617291464511E-2</v>
      </c>
      <c r="AB540" s="5">
        <f t="shared" si="803"/>
        <v>4.2644513174388367E-2</v>
      </c>
      <c r="AC540" s="5">
        <f t="shared" si="804"/>
        <v>4.4597809750732027E-3</v>
      </c>
      <c r="AD540" s="5">
        <f t="shared" si="805"/>
        <v>9.7650297128254234E-3</v>
      </c>
      <c r="AE540" s="5">
        <f t="shared" si="806"/>
        <v>1.7767910988822976E-2</v>
      </c>
      <c r="AF540" s="5">
        <f t="shared" si="807"/>
        <v>1.6164756800079002E-2</v>
      </c>
      <c r="AG540" s="5">
        <f t="shared" si="808"/>
        <v>9.80416747059994E-3</v>
      </c>
      <c r="AH540" s="5">
        <f t="shared" si="809"/>
        <v>1.4062649738346944E-2</v>
      </c>
      <c r="AI540" s="5">
        <f t="shared" si="810"/>
        <v>2.3357779962399506E-2</v>
      </c>
      <c r="AJ540" s="5">
        <f t="shared" si="811"/>
        <v>1.9398402680973169E-2</v>
      </c>
      <c r="AK540" s="5">
        <f t="shared" si="812"/>
        <v>1.0740119628347602E-2</v>
      </c>
      <c r="AL540" s="5">
        <f t="shared" si="813"/>
        <v>5.3913897144206046E-4</v>
      </c>
      <c r="AM540" s="5">
        <f t="shared" si="814"/>
        <v>3.2439038104817518E-3</v>
      </c>
      <c r="AN540" s="5">
        <f t="shared" si="815"/>
        <v>5.9024289588430331E-3</v>
      </c>
      <c r="AO540" s="5">
        <f t="shared" si="816"/>
        <v>5.3698675499590388E-3</v>
      </c>
      <c r="AP540" s="5">
        <f t="shared" si="817"/>
        <v>3.2569052170634146E-3</v>
      </c>
      <c r="AQ540" s="5">
        <f t="shared" si="818"/>
        <v>1.4815214007954166E-3</v>
      </c>
      <c r="AR540" s="5">
        <f t="shared" si="819"/>
        <v>5.1175248036321105E-3</v>
      </c>
      <c r="AS540" s="5">
        <f t="shared" si="820"/>
        <v>8.5001063483368614E-3</v>
      </c>
      <c r="AT540" s="5">
        <f t="shared" si="821"/>
        <v>7.0592533212302808E-3</v>
      </c>
      <c r="AU540" s="5">
        <f t="shared" si="822"/>
        <v>3.9084261938323568E-3</v>
      </c>
      <c r="AV540" s="5">
        <f t="shared" si="823"/>
        <v>1.6229544348579179E-3</v>
      </c>
      <c r="AW540" s="5">
        <f t="shared" si="824"/>
        <v>4.5261133797861705E-5</v>
      </c>
      <c r="AX540" s="5">
        <f t="shared" si="825"/>
        <v>8.9800989185566285E-4</v>
      </c>
      <c r="AY540" s="5">
        <f t="shared" si="826"/>
        <v>1.6339694086765159E-3</v>
      </c>
      <c r="AZ540" s="5">
        <f t="shared" si="827"/>
        <v>1.4865404338551601E-3</v>
      </c>
      <c r="BA540" s="5">
        <f t="shared" si="828"/>
        <v>9.0160907123966461E-4</v>
      </c>
      <c r="BB540" s="5">
        <f t="shared" si="829"/>
        <v>4.1012956938219495E-4</v>
      </c>
      <c r="BC540" s="5">
        <f t="shared" si="830"/>
        <v>1.4924984146430552E-4</v>
      </c>
      <c r="BD540" s="5">
        <f t="shared" si="831"/>
        <v>1.5519277781374673E-3</v>
      </c>
      <c r="BE540" s="5">
        <f t="shared" si="832"/>
        <v>2.57772100093077E-3</v>
      </c>
      <c r="BF540" s="5">
        <f t="shared" si="833"/>
        <v>2.1407715140629954E-3</v>
      </c>
      <c r="BG540" s="5">
        <f t="shared" si="834"/>
        <v>1.1852595564761179E-3</v>
      </c>
      <c r="BH540" s="5">
        <f t="shared" si="835"/>
        <v>4.9217310452892593E-4</v>
      </c>
      <c r="BI540" s="5">
        <f t="shared" si="836"/>
        <v>1.6349793663209092E-4</v>
      </c>
      <c r="BJ540" s="8">
        <f t="shared" si="837"/>
        <v>0.35437130623524982</v>
      </c>
      <c r="BK540" s="8">
        <f t="shared" si="838"/>
        <v>0.22440357055485083</v>
      </c>
      <c r="BL540" s="8">
        <f t="shared" si="839"/>
        <v>0.38753045011185411</v>
      </c>
      <c r="BM540" s="8">
        <f t="shared" si="840"/>
        <v>0.67116695828969819</v>
      </c>
      <c r="BN540" s="8">
        <f t="shared" si="841"/>
        <v>0.32446431150203092</v>
      </c>
    </row>
    <row r="541" spans="1:66" x14ac:dyDescent="0.25">
      <c r="A541" t="s">
        <v>69</v>
      </c>
      <c r="B541" t="s">
        <v>76</v>
      </c>
      <c r="C541" t="s">
        <v>72</v>
      </c>
      <c r="D541" t="s">
        <v>498</v>
      </c>
      <c r="E541">
        <f>VLOOKUP(A541,home!$A$2:$E$405,3,FALSE)</f>
        <v>1.34</v>
      </c>
      <c r="F541">
        <f>VLOOKUP(B541,home!$B$2:$E$405,3,FALSE)</f>
        <v>0.42</v>
      </c>
      <c r="G541">
        <f>VLOOKUP(C541,away!$B$2:$E$405,4,FALSE)</f>
        <v>1.49</v>
      </c>
      <c r="H541">
        <f>VLOOKUP(A541,away!$A$2:$E$405,3,FALSE)</f>
        <v>1.31666666666667</v>
      </c>
      <c r="I541">
        <f>VLOOKUP(C541,away!$B$2:$E$405,3,FALSE)</f>
        <v>1.29</v>
      </c>
      <c r="J541">
        <f>VLOOKUP(B541,home!$B$2:$E$405,4,FALSE)</f>
        <v>1.0900000000000001</v>
      </c>
      <c r="K541" s="3">
        <f t="shared" si="786"/>
        <v>0.83857199999999998</v>
      </c>
      <c r="L541" s="3">
        <f t="shared" si="787"/>
        <v>1.8513650000000048</v>
      </c>
      <c r="M541" s="5">
        <f t="shared" si="788"/>
        <v>6.7885216005654087E-2</v>
      </c>
      <c r="N541" s="5">
        <f t="shared" si="789"/>
        <v>5.6926641356293349E-2</v>
      </c>
      <c r="O541" s="5">
        <f t="shared" si="790"/>
        <v>0.1256803129303081</v>
      </c>
      <c r="P541" s="5">
        <f t="shared" si="791"/>
        <v>0.1053919913745943</v>
      </c>
      <c r="Q541" s="5">
        <f t="shared" si="792"/>
        <v>2.3868543747714816E-2</v>
      </c>
      <c r="R541" s="5">
        <f t="shared" si="793"/>
        <v>0.11634006627411025</v>
      </c>
      <c r="S541" s="5">
        <f t="shared" si="794"/>
        <v>4.0905341764609832E-2</v>
      </c>
      <c r="T541" s="5">
        <f t="shared" si="795"/>
        <v>4.4189386495488155E-2</v>
      </c>
      <c r="U541" s="5">
        <f t="shared" si="796"/>
        <v>9.7559522055613176E-2</v>
      </c>
      <c r="V541" s="5">
        <f t="shared" si="797"/>
        <v>7.0561844112985682E-3</v>
      </c>
      <c r="W541" s="5">
        <f t="shared" si="798"/>
        <v>6.6718308225362363E-3</v>
      </c>
      <c r="X541" s="5">
        <f t="shared" si="799"/>
        <v>1.2351994070764831E-2</v>
      </c>
      <c r="Y541" s="5">
        <f t="shared" si="800"/>
        <v>1.1434024751410799E-2</v>
      </c>
      <c r="Z541" s="5">
        <f t="shared" si="801"/>
        <v>7.1795975599189543E-2</v>
      </c>
      <c r="AA541" s="5">
        <f t="shared" si="802"/>
        <v>6.0206094850163573E-2</v>
      </c>
      <c r="AB541" s="5">
        <f t="shared" si="803"/>
        <v>2.5243572685345685E-2</v>
      </c>
      <c r="AC541" s="5">
        <f t="shared" si="804"/>
        <v>6.8467165088565351E-4</v>
      </c>
      <c r="AD541" s="5">
        <f t="shared" si="805"/>
        <v>1.3987026291289639E-3</v>
      </c>
      <c r="AE541" s="5">
        <f t="shared" si="806"/>
        <v>2.5895090929773513E-3</v>
      </c>
      <c r="AF541" s="5">
        <f t="shared" si="807"/>
        <v>2.3970632509600137E-3</v>
      </c>
      <c r="AG541" s="5">
        <f t="shared" si="808"/>
        <v>1.4792796685378655E-3</v>
      </c>
      <c r="AH541" s="5">
        <f t="shared" si="809"/>
        <v>3.3230139091298495E-2</v>
      </c>
      <c r="AI541" s="5">
        <f t="shared" si="810"/>
        <v>2.7865864198068357E-2</v>
      </c>
      <c r="AJ541" s="5">
        <f t="shared" si="811"/>
        <v>1.1683766736151291E-2</v>
      </c>
      <c r="AK541" s="5">
        <f t="shared" si="812"/>
        <v>3.2658932131559536E-3</v>
      </c>
      <c r="AL541" s="5">
        <f t="shared" si="813"/>
        <v>4.2518187593929135E-5</v>
      </c>
      <c r="AM541" s="5">
        <f t="shared" si="814"/>
        <v>2.3458257222278676E-4</v>
      </c>
      <c r="AN541" s="5">
        <f t="shared" si="815"/>
        <v>4.3429796382324072E-4</v>
      </c>
      <c r="AO541" s="5">
        <f t="shared" si="816"/>
        <v>4.0202202489680817E-4</v>
      </c>
      <c r="AP541" s="5">
        <f t="shared" si="817"/>
        <v>2.4809650204102703E-4</v>
      </c>
      <c r="AQ541" s="5">
        <f t="shared" si="818"/>
        <v>1.1482929512529686E-4</v>
      </c>
      <c r="AR541" s="5">
        <f t="shared" si="819"/>
        <v>1.2304223291752393E-2</v>
      </c>
      <c r="AS541" s="5">
        <f t="shared" si="820"/>
        <v>1.0317977134211388E-2</v>
      </c>
      <c r="AT541" s="5">
        <f t="shared" si="821"/>
        <v>4.3261833606949565E-3</v>
      </c>
      <c r="AU541" s="5">
        <f t="shared" si="822"/>
        <v>1.209272077714897E-3</v>
      </c>
      <c r="AV541" s="5">
        <f t="shared" si="823"/>
        <v>2.5351542618838412E-4</v>
      </c>
      <c r="AW541" s="5">
        <f t="shared" si="824"/>
        <v>1.8336002069326098E-6</v>
      </c>
      <c r="AX541" s="5">
        <f t="shared" si="825"/>
        <v>3.2785729459001116E-5</v>
      </c>
      <c r="AY541" s="5">
        <f t="shared" si="826"/>
        <v>6.0698352019863753E-5</v>
      </c>
      <c r="AZ541" s="5">
        <f t="shared" si="827"/>
        <v>5.6187402243627691E-5</v>
      </c>
      <c r="BA541" s="5">
        <f t="shared" si="828"/>
        <v>3.4674463318258007E-5</v>
      </c>
      <c r="BB541" s="5">
        <f t="shared" si="829"/>
        <v>1.6048771945301734E-5</v>
      </c>
      <c r="BC541" s="5">
        <f t="shared" si="830"/>
        <v>5.9424269345027214E-6</v>
      </c>
      <c r="BD541" s="5">
        <f t="shared" si="831"/>
        <v>3.7966013924225373E-3</v>
      </c>
      <c r="BE541" s="5">
        <f t="shared" si="832"/>
        <v>3.183723622846552E-3</v>
      </c>
      <c r="BF541" s="5">
        <f t="shared" si="833"/>
        <v>1.3348907429288394E-3</v>
      </c>
      <c r="BG541" s="5">
        <f t="shared" si="834"/>
        <v>3.7313400002644094E-4</v>
      </c>
      <c r="BH541" s="5">
        <f t="shared" si="835"/>
        <v>7.8224931167543139E-5</v>
      </c>
      <c r="BI541" s="5">
        <f t="shared" si="836"/>
        <v>1.31194473958058E-5</v>
      </c>
      <c r="BJ541" s="8">
        <f t="shared" si="837"/>
        <v>0.16494714138984209</v>
      </c>
      <c r="BK541" s="8">
        <f t="shared" si="838"/>
        <v>0.22202662174665622</v>
      </c>
      <c r="BL541" s="8">
        <f t="shared" si="839"/>
        <v>0.53826609746156451</v>
      </c>
      <c r="BM541" s="8">
        <f t="shared" si="840"/>
        <v>0.50088419975676479</v>
      </c>
      <c r="BN541" s="8">
        <f t="shared" si="841"/>
        <v>0.49609277168867494</v>
      </c>
    </row>
    <row r="542" spans="1:66" x14ac:dyDescent="0.25">
      <c r="A542" t="s">
        <v>21</v>
      </c>
      <c r="B542" t="s">
        <v>271</v>
      </c>
      <c r="C542" t="s">
        <v>23</v>
      </c>
      <c r="D542" t="s">
        <v>498</v>
      </c>
      <c r="E542">
        <f>VLOOKUP(A542,home!$A$2:$E$405,3,FALSE)</f>
        <v>1.3612903225806501</v>
      </c>
      <c r="F542">
        <f>VLOOKUP(B542,home!$B$2:$E$405,3,FALSE)</f>
        <v>0.69</v>
      </c>
      <c r="G542">
        <f>VLOOKUP(C542,away!$B$2:$E$405,4,FALSE)</f>
        <v>1.03</v>
      </c>
      <c r="H542">
        <f>VLOOKUP(A542,away!$A$2:$E$405,3,FALSE)</f>
        <v>1.32903225806452</v>
      </c>
      <c r="I542">
        <f>VLOOKUP(C542,away!$B$2:$E$405,3,FALSE)</f>
        <v>1.37</v>
      </c>
      <c r="J542">
        <f>VLOOKUP(B542,home!$B$2:$E$405,4,FALSE)</f>
        <v>1.25</v>
      </c>
      <c r="K542" s="3">
        <f t="shared" si="786"/>
        <v>0.96746903225806802</v>
      </c>
      <c r="L542" s="3">
        <f t="shared" si="787"/>
        <v>2.2759677419354905</v>
      </c>
      <c r="M542" s="5">
        <f t="shared" si="788"/>
        <v>3.9029528660800068E-2</v>
      </c>
      <c r="N542" s="5">
        <f t="shared" si="789"/>
        <v>3.7759860322952775E-2</v>
      </c>
      <c r="O542" s="5">
        <f t="shared" si="790"/>
        <v>8.8829948214927651E-2</v>
      </c>
      <c r="P542" s="5">
        <f t="shared" si="791"/>
        <v>8.5940224035030335E-2</v>
      </c>
      <c r="Q542" s="5">
        <f t="shared" si="792"/>
        <v>1.8265747762423467E-2</v>
      </c>
      <c r="R542" s="5">
        <f t="shared" si="793"/>
        <v>0.10108704832748774</v>
      </c>
      <c r="S542" s="5">
        <f t="shared" si="794"/>
        <v>4.730855304056731E-2</v>
      </c>
      <c r="T542" s="5">
        <f t="shared" si="795"/>
        <v>4.1572252689606175E-2</v>
      </c>
      <c r="U542" s="5">
        <f t="shared" si="796"/>
        <v>9.7798588819219115E-2</v>
      </c>
      <c r="V542" s="5">
        <f t="shared" si="797"/>
        <v>1.1574449131732889E-2</v>
      </c>
      <c r="W542" s="5">
        <f t="shared" si="798"/>
        <v>5.8905151037272696E-3</v>
      </c>
      <c r="X542" s="5">
        <f t="shared" si="799"/>
        <v>1.3406622359467055E-2</v>
      </c>
      <c r="Y542" s="5">
        <f t="shared" si="800"/>
        <v>1.5256520009229049E-2</v>
      </c>
      <c r="Z542" s="5">
        <f t="shared" si="801"/>
        <v>7.6690287040278693E-2</v>
      </c>
      <c r="AA542" s="5">
        <f t="shared" si="802"/>
        <v>7.4195477786451872E-2</v>
      </c>
      <c r="AB542" s="5">
        <f t="shared" si="803"/>
        <v>3.5890913545991783E-2</v>
      </c>
      <c r="AC542" s="5">
        <f t="shared" si="804"/>
        <v>1.592881700077767E-3</v>
      </c>
      <c r="AD542" s="5">
        <f t="shared" si="805"/>
        <v>1.424722736726138E-3</v>
      </c>
      <c r="AE542" s="5">
        <f t="shared" si="806"/>
        <v>3.2426229899907406E-3</v>
      </c>
      <c r="AF542" s="5">
        <f t="shared" si="807"/>
        <v>3.6900526622386685E-3</v>
      </c>
      <c r="AG542" s="5">
        <f t="shared" si="808"/>
        <v>2.7994802750994619E-3</v>
      </c>
      <c r="AH542" s="5">
        <f t="shared" si="809"/>
        <v>4.3636154855861919E-2</v>
      </c>
      <c r="AI542" s="5">
        <f t="shared" si="810"/>
        <v>4.2216628509863928E-2</v>
      </c>
      <c r="AJ542" s="5">
        <f t="shared" si="811"/>
        <v>2.0421640364818205E-2</v>
      </c>
      <c r="AK542" s="5">
        <f t="shared" si="812"/>
        <v>6.5857682136243245E-3</v>
      </c>
      <c r="AL542" s="5">
        <f t="shared" si="813"/>
        <v>1.402964523150634E-4</v>
      </c>
      <c r="AM542" s="5">
        <f t="shared" si="814"/>
        <v>2.7567502546730076E-4</v>
      </c>
      <c r="AN542" s="5">
        <f t="shared" si="815"/>
        <v>6.2742746522082135E-4</v>
      </c>
      <c r="AO542" s="5">
        <f t="shared" si="816"/>
        <v>7.1400233562347089E-4</v>
      </c>
      <c r="AP542" s="5">
        <f t="shared" si="817"/>
        <v>5.416820945152057E-4</v>
      </c>
      <c r="AQ542" s="5">
        <f t="shared" si="818"/>
        <v>3.082127433751649E-4</v>
      </c>
      <c r="AR542" s="5">
        <f t="shared" si="819"/>
        <v>1.9862896166808693E-2</v>
      </c>
      <c r="AS542" s="5">
        <f t="shared" si="820"/>
        <v>1.9216736932344894E-2</v>
      </c>
      <c r="AT542" s="5">
        <f t="shared" si="821"/>
        <v>9.2957989415467929E-3</v>
      </c>
      <c r="AU542" s="5">
        <f t="shared" si="822"/>
        <v>2.9977992020146171E-3</v>
      </c>
      <c r="AV542" s="5">
        <f t="shared" si="823"/>
        <v>7.2506947321927231E-4</v>
      </c>
      <c r="AW542" s="5">
        <f t="shared" si="824"/>
        <v>8.5811869435682522E-6</v>
      </c>
      <c r="AX542" s="5">
        <f t="shared" si="825"/>
        <v>4.4451175017761262E-5</v>
      </c>
      <c r="AY542" s="5">
        <f t="shared" si="826"/>
        <v>1.0116944043155338E-4</v>
      </c>
      <c r="AZ542" s="5">
        <f t="shared" si="827"/>
        <v>1.1512919144593987E-4</v>
      </c>
      <c r="BA542" s="5">
        <f t="shared" si="828"/>
        <v>8.7343441962024846E-5</v>
      </c>
      <c r="BB542" s="5">
        <f t="shared" si="829"/>
        <v>4.9697714093795809E-5</v>
      </c>
      <c r="BC542" s="5">
        <f t="shared" si="830"/>
        <v>2.2622078825082415E-5</v>
      </c>
      <c r="BD542" s="5">
        <f t="shared" si="831"/>
        <v>7.534551822845118E-3</v>
      </c>
      <c r="BE542" s="5">
        <f t="shared" si="832"/>
        <v>7.2894455605462287E-3</v>
      </c>
      <c r="BF542" s="5">
        <f t="shared" si="833"/>
        <v>3.5261564210797643E-3</v>
      </c>
      <c r="BG542" s="5">
        <f t="shared" si="834"/>
        <v>1.1371490467642043E-3</v>
      </c>
      <c r="BH542" s="5">
        <f t="shared" si="835"/>
        <v>2.7503912195153723E-4</v>
      </c>
      <c r="BI542" s="5">
        <f t="shared" si="836"/>
        <v>5.3218366629512527E-5</v>
      </c>
      <c r="BJ542" s="8">
        <f t="shared" si="837"/>
        <v>0.14619580961743894</v>
      </c>
      <c r="BK542" s="8">
        <f t="shared" si="838"/>
        <v>0.18568710246095499</v>
      </c>
      <c r="BL542" s="8">
        <f t="shared" si="839"/>
        <v>0.58257602969399724</v>
      </c>
      <c r="BM542" s="8">
        <f t="shared" si="840"/>
        <v>0.62014428323555981</v>
      </c>
      <c r="BN542" s="8">
        <f t="shared" si="841"/>
        <v>0.37091235732362204</v>
      </c>
    </row>
    <row r="543" spans="1:66" x14ac:dyDescent="0.25">
      <c r="A543" t="s">
        <v>154</v>
      </c>
      <c r="B543" t="s">
        <v>165</v>
      </c>
      <c r="C543" t="s">
        <v>159</v>
      </c>
      <c r="D543" t="s">
        <v>498</v>
      </c>
      <c r="E543">
        <f>VLOOKUP(A543,home!$A$2:$E$405,3,FALSE)</f>
        <v>1.3192182410423501</v>
      </c>
      <c r="F543">
        <f>VLOOKUP(B543,home!$B$2:$E$405,3,FALSE)</f>
        <v>0.81</v>
      </c>
      <c r="G543">
        <f>VLOOKUP(C543,away!$B$2:$E$405,4,FALSE)</f>
        <v>1.1599999999999999</v>
      </c>
      <c r="H543">
        <f>VLOOKUP(A543,away!$A$2:$E$405,3,FALSE)</f>
        <v>1.0293159609120499</v>
      </c>
      <c r="I543">
        <f>VLOOKUP(C543,away!$B$2:$E$405,3,FALSE)</f>
        <v>0.61</v>
      </c>
      <c r="J543">
        <f>VLOOKUP(B543,home!$B$2:$E$405,4,FALSE)</f>
        <v>1.58</v>
      </c>
      <c r="K543" s="3">
        <f t="shared" si="786"/>
        <v>1.2395374592833921</v>
      </c>
      <c r="L543" s="3">
        <f t="shared" si="787"/>
        <v>0.9920547231270338</v>
      </c>
      <c r="M543" s="5">
        <f t="shared" si="788"/>
        <v>0.10735736148310081</v>
      </c>
      <c r="N543" s="5">
        <f t="shared" si="789"/>
        <v>0.13307347108813147</v>
      </c>
      <c r="O543" s="5">
        <f t="shared" si="790"/>
        <v>0.10650437752176646</v>
      </c>
      <c r="P543" s="5">
        <f t="shared" si="791"/>
        <v>0.13201616551588963</v>
      </c>
      <c r="Q543" s="5">
        <f t="shared" si="792"/>
        <v>8.2474776125302213E-2</v>
      </c>
      <c r="R543" s="5">
        <f t="shared" si="793"/>
        <v>5.2829085377086547E-2</v>
      </c>
      <c r="S543" s="5">
        <f t="shared" si="794"/>
        <v>4.0584706341404812E-2</v>
      </c>
      <c r="T543" s="5">
        <f t="shared" si="795"/>
        <v>8.181949119395078E-2</v>
      </c>
      <c r="U543" s="5">
        <f t="shared" si="796"/>
        <v>6.5483630264579262E-2</v>
      </c>
      <c r="V543" s="5">
        <f t="shared" si="797"/>
        <v>5.5451740655530725E-3</v>
      </c>
      <c r="W543" s="5">
        <f t="shared" si="798"/>
        <v>3.4076858151107892E-2</v>
      </c>
      <c r="X543" s="5">
        <f t="shared" si="799"/>
        <v>3.3806108078136547E-2</v>
      </c>
      <c r="Y543" s="5">
        <f t="shared" si="800"/>
        <v>1.6768754594729166E-2</v>
      </c>
      <c r="Z543" s="5">
        <f t="shared" si="801"/>
        <v>1.7469781222273342E-2</v>
      </c>
      <c r="AA543" s="5">
        <f t="shared" si="802"/>
        <v>2.1654448230493412E-2</v>
      </c>
      <c r="AB543" s="5">
        <f t="shared" si="803"/>
        <v>1.3420749870904775E-2</v>
      </c>
      <c r="AC543" s="5">
        <f t="shared" si="804"/>
        <v>4.2617746884065886E-4</v>
      </c>
      <c r="AD543" s="5">
        <f t="shared" si="805"/>
        <v>1.0559885543246205E-2</v>
      </c>
      <c r="AE543" s="5">
        <f t="shared" si="806"/>
        <v>1.0475984328858282E-2</v>
      </c>
      <c r="AF543" s="5">
        <f t="shared" si="807"/>
        <v>5.196374866424323E-3</v>
      </c>
      <c r="AG543" s="5">
        <f t="shared" si="808"/>
        <v>1.718362743124953E-3</v>
      </c>
      <c r="AH543" s="5">
        <f t="shared" si="809"/>
        <v>4.3327447433880581E-3</v>
      </c>
      <c r="AI543" s="5">
        <f t="shared" si="810"/>
        <v>5.3705994109427063E-3</v>
      </c>
      <c r="AJ543" s="5">
        <f t="shared" si="811"/>
        <v>3.3285295743344023E-3</v>
      </c>
      <c r="AK543" s="5">
        <f t="shared" si="812"/>
        <v>1.3752790305733653E-3</v>
      </c>
      <c r="AL543" s="5">
        <f t="shared" si="813"/>
        <v>2.0962629665397524E-5</v>
      </c>
      <c r="AM543" s="5">
        <f t="shared" si="814"/>
        <v>2.6178747393197665E-3</v>
      </c>
      <c r="AN543" s="5">
        <f t="shared" si="815"/>
        <v>2.5970749996971267E-3</v>
      </c>
      <c r="AO543" s="5">
        <f t="shared" si="816"/>
        <v>1.2882202598823373E-3</v>
      </c>
      <c r="AP543" s="5">
        <f t="shared" si="817"/>
        <v>4.2599499774806918E-4</v>
      </c>
      <c r="AQ543" s="5">
        <f t="shared" si="818"/>
        <v>1.0565258738611553E-4</v>
      </c>
      <c r="AR543" s="5">
        <f t="shared" si="819"/>
        <v>8.5966397735639057E-4</v>
      </c>
      <c r="AS543" s="5">
        <f t="shared" si="820"/>
        <v>1.0655857023297961E-3</v>
      </c>
      <c r="AT543" s="5">
        <f t="shared" si="821"/>
        <v>6.6041669705729203E-4</v>
      </c>
      <c r="AU543" s="5">
        <f t="shared" si="822"/>
        <v>2.728704115795752E-4</v>
      </c>
      <c r="AV543" s="5">
        <f t="shared" si="823"/>
        <v>8.4558274170740011E-5</v>
      </c>
      <c r="AW543" s="5">
        <f t="shared" si="824"/>
        <v>7.1604208115068534E-7</v>
      </c>
      <c r="AX543" s="5">
        <f t="shared" si="825"/>
        <v>5.4082563384976552E-4</v>
      </c>
      <c r="AY543" s="5">
        <f t="shared" si="826"/>
        <v>5.3652862444883171E-4</v>
      </c>
      <c r="AZ543" s="5">
        <f t="shared" si="827"/>
        <v>2.6613287798865702E-4</v>
      </c>
      <c r="BA543" s="5">
        <f t="shared" si="828"/>
        <v>8.8006126196012594E-5</v>
      </c>
      <c r="BB543" s="5">
        <f t="shared" si="829"/>
        <v>2.1826723289217016E-5</v>
      </c>
      <c r="BC543" s="5">
        <f t="shared" si="830"/>
        <v>4.3306607858909154E-6</v>
      </c>
      <c r="BD543" s="5">
        <f t="shared" si="831"/>
        <v>1.421389515064297E-4</v>
      </c>
      <c r="BE543" s="5">
        <f t="shared" si="832"/>
        <v>1.7618655481548516E-4</v>
      </c>
      <c r="BF543" s="5">
        <f t="shared" si="833"/>
        <v>1.0919491725794027E-4</v>
      </c>
      <c r="BG543" s="5">
        <f t="shared" si="834"/>
        <v>4.511706343485584E-5</v>
      </c>
      <c r="BH543" s="5">
        <f t="shared" si="835"/>
        <v>1.3981072545092208E-5</v>
      </c>
      <c r="BI543" s="5">
        <f t="shared" si="836"/>
        <v>3.4660126281200792E-6</v>
      </c>
      <c r="BJ543" s="8">
        <f t="shared" si="837"/>
        <v>0.41846253494360364</v>
      </c>
      <c r="BK543" s="8">
        <f t="shared" si="838"/>
        <v>0.28648707612890317</v>
      </c>
      <c r="BL543" s="8">
        <f t="shared" si="839"/>
        <v>0.27773262365875073</v>
      </c>
      <c r="BM543" s="8">
        <f t="shared" si="840"/>
        <v>0.38536096625988603</v>
      </c>
      <c r="BN543" s="8">
        <f t="shared" si="841"/>
        <v>0.61425523711127705</v>
      </c>
    </row>
    <row r="544" spans="1:66" x14ac:dyDescent="0.25">
      <c r="A544" t="s">
        <v>24</v>
      </c>
      <c r="B544" t="s">
        <v>291</v>
      </c>
      <c r="C544" t="s">
        <v>293</v>
      </c>
      <c r="D544" t="s">
        <v>498</v>
      </c>
      <c r="E544">
        <f>VLOOKUP(A544,home!$A$2:$E$405,3,FALSE)</f>
        <v>1.59861591695502</v>
      </c>
      <c r="F544">
        <f>VLOOKUP(B544,home!$B$2:$E$405,3,FALSE)</f>
        <v>0.38</v>
      </c>
      <c r="G544">
        <f>VLOOKUP(C544,away!$B$2:$E$405,4,FALSE)</f>
        <v>0.85</v>
      </c>
      <c r="H544">
        <f>VLOOKUP(A544,away!$A$2:$E$405,3,FALSE)</f>
        <v>1.4152249134948101</v>
      </c>
      <c r="I544">
        <f>VLOOKUP(C544,away!$B$2:$E$405,3,FALSE)</f>
        <v>0.45</v>
      </c>
      <c r="J544">
        <f>VLOOKUP(B544,home!$B$2:$E$405,4,FALSE)</f>
        <v>1.1299999999999999</v>
      </c>
      <c r="K544" s="3">
        <f t="shared" si="786"/>
        <v>0.51635294117647146</v>
      </c>
      <c r="L544" s="3">
        <f t="shared" si="787"/>
        <v>0.71964186851211087</v>
      </c>
      <c r="M544" s="5">
        <f t="shared" si="788"/>
        <v>0.29054558099253747</v>
      </c>
      <c r="N544" s="5">
        <f t="shared" si="789"/>
        <v>0.15002406529132339</v>
      </c>
      <c r="O544" s="5">
        <f t="shared" si="790"/>
        <v>0.20908876479340646</v>
      </c>
      <c r="P544" s="5">
        <f t="shared" si="791"/>
        <v>0.10796359866803087</v>
      </c>
      <c r="Q544" s="5">
        <f t="shared" si="792"/>
        <v>3.8732683680212911E-2</v>
      </c>
      <c r="R544" s="5">
        <f t="shared" si="793"/>
        <v>7.5234514690408136E-2</v>
      </c>
      <c r="S544" s="5">
        <f t="shared" si="794"/>
        <v>1.0029526690384444E-2</v>
      </c>
      <c r="T544" s="5">
        <f t="shared" si="795"/>
        <v>2.787366085611696E-2</v>
      </c>
      <c r="U544" s="5">
        <f t="shared" si="796"/>
        <v>3.8847562938376684E-2</v>
      </c>
      <c r="V544" s="5">
        <f t="shared" si="797"/>
        <v>4.1409597256915343E-4</v>
      </c>
      <c r="W544" s="5">
        <f t="shared" si="798"/>
        <v>6.6665783793119519E-3</v>
      </c>
      <c r="X544" s="5">
        <f t="shared" si="799"/>
        <v>4.7975489214704924E-3</v>
      </c>
      <c r="Y544" s="5">
        <f t="shared" si="800"/>
        <v>1.7262585350626433E-3</v>
      </c>
      <c r="Z544" s="5">
        <f t="shared" si="801"/>
        <v>1.8047302242802394E-2</v>
      </c>
      <c r="AA544" s="5">
        <f t="shared" si="802"/>
        <v>9.3187775933717444E-3</v>
      </c>
      <c r="AB544" s="5">
        <f t="shared" si="803"/>
        <v>2.4058891092534505E-3</v>
      </c>
      <c r="AC544" s="5">
        <f t="shared" si="804"/>
        <v>9.6170993290834762E-6</v>
      </c>
      <c r="AD544" s="5">
        <f t="shared" si="805"/>
        <v>8.605768384353003E-4</v>
      </c>
      <c r="AE544" s="5">
        <f t="shared" si="806"/>
        <v>6.1930712400982437E-4</v>
      </c>
      <c r="AF544" s="5">
        <f t="shared" si="807"/>
        <v>2.2283966795264573E-4</v>
      </c>
      <c r="AG544" s="5">
        <f t="shared" si="808"/>
        <v>5.3454918341353463E-5</v>
      </c>
      <c r="AH544" s="5">
        <f t="shared" si="809"/>
        <v>3.2468985769032806E-3</v>
      </c>
      <c r="AI544" s="5">
        <f t="shared" si="810"/>
        <v>1.6765456298857083E-3</v>
      </c>
      <c r="AJ544" s="5">
        <f t="shared" si="811"/>
        <v>4.3284463350402267E-4</v>
      </c>
      <c r="AK544" s="5">
        <f t="shared" si="812"/>
        <v>7.450019986075133E-5</v>
      </c>
      <c r="AL544" s="5">
        <f t="shared" si="813"/>
        <v>1.4294440807102499E-7</v>
      </c>
      <c r="AM544" s="5">
        <f t="shared" si="814"/>
        <v>8.8872276326883276E-5</v>
      </c>
      <c r="AN544" s="5">
        <f t="shared" si="815"/>
        <v>6.395621099480291E-5</v>
      </c>
      <c r="AO544" s="5">
        <f t="shared" si="816"/>
        <v>2.3012783591627385E-5</v>
      </c>
      <c r="AP544" s="5">
        <f t="shared" si="817"/>
        <v>5.5203208611811936E-6</v>
      </c>
      <c r="AQ544" s="5">
        <f t="shared" si="818"/>
        <v>9.9316350483170465E-7</v>
      </c>
      <c r="AR544" s="5">
        <f t="shared" si="819"/>
        <v>4.6732083175039823E-4</v>
      </c>
      <c r="AS544" s="5">
        <f t="shared" si="820"/>
        <v>2.4130248594735306E-4</v>
      </c>
      <c r="AT544" s="5">
        <f t="shared" si="821"/>
        <v>6.2298624166054961E-5</v>
      </c>
      <c r="AU544" s="5">
        <f t="shared" si="822"/>
        <v>1.0722692606463362E-5</v>
      </c>
      <c r="AV544" s="5">
        <f t="shared" si="823"/>
        <v>1.3841734661696405E-6</v>
      </c>
      <c r="AW544" s="5">
        <f t="shared" si="824"/>
        <v>1.4754610439454365E-9</v>
      </c>
      <c r="AX544" s="5">
        <f t="shared" si="825"/>
        <v>7.6482435450723796E-6</v>
      </c>
      <c r="AY544" s="5">
        <f t="shared" si="826"/>
        <v>5.5039962756115776E-6</v>
      </c>
      <c r="AZ544" s="5">
        <f t="shared" si="827"/>
        <v>1.9804530820324068E-6</v>
      </c>
      <c r="BA544" s="5">
        <f t="shared" si="828"/>
        <v>4.7507231881812358E-7</v>
      </c>
      <c r="BB544" s="5">
        <f t="shared" si="829"/>
        <v>8.5470482798163909E-8</v>
      </c>
      <c r="BC544" s="5">
        <f t="shared" si="830"/>
        <v>1.2301627588700584E-8</v>
      </c>
      <c r="BD544" s="5">
        <f t="shared" si="831"/>
        <v>5.6050606092581716E-5</v>
      </c>
      <c r="BE544" s="5">
        <f t="shared" si="832"/>
        <v>2.8941895310628416E-5</v>
      </c>
      <c r="BF544" s="5">
        <f t="shared" si="833"/>
        <v>7.4721163834322543E-6</v>
      </c>
      <c r="BG544" s="5">
        <f t="shared" si="834"/>
        <v>1.286083090466048E-6</v>
      </c>
      <c r="BH544" s="5">
        <f t="shared" si="835"/>
        <v>1.6601819658986749E-7</v>
      </c>
      <c r="BI544" s="5">
        <f t="shared" si="836"/>
        <v>1.7144796819598344E-8</v>
      </c>
      <c r="BJ544" s="8">
        <f t="shared" si="837"/>
        <v>0.23177503450484868</v>
      </c>
      <c r="BK544" s="8">
        <f t="shared" si="838"/>
        <v>0.40896806636353467</v>
      </c>
      <c r="BL544" s="8">
        <f t="shared" si="839"/>
        <v>0.34120326083677721</v>
      </c>
      <c r="BM544" s="8">
        <f t="shared" si="840"/>
        <v>0.12839895331122922</v>
      </c>
      <c r="BN544" s="8">
        <f t="shared" si="841"/>
        <v>0.87158920811591911</v>
      </c>
    </row>
    <row r="545" spans="1:66" x14ac:dyDescent="0.25">
      <c r="A545" t="s">
        <v>27</v>
      </c>
      <c r="B545" t="s">
        <v>187</v>
      </c>
      <c r="C545" t="s">
        <v>297</v>
      </c>
      <c r="D545" t="s">
        <v>498</v>
      </c>
      <c r="E545">
        <f>VLOOKUP(A545,home!$A$2:$E$405,3,FALSE)</f>
        <v>1.2429022082018899</v>
      </c>
      <c r="F545">
        <f>VLOOKUP(B545,home!$B$2:$E$405,3,FALSE)</f>
        <v>0.65</v>
      </c>
      <c r="G545">
        <f>VLOOKUP(C545,away!$B$2:$E$405,4,FALSE)</f>
        <v>0.91</v>
      </c>
      <c r="H545">
        <f>VLOOKUP(A545,away!$A$2:$E$405,3,FALSE)</f>
        <v>1.0788643533122999</v>
      </c>
      <c r="I545">
        <f>VLOOKUP(C545,away!$B$2:$E$405,3,FALSE)</f>
        <v>0.85</v>
      </c>
      <c r="J545">
        <f>VLOOKUP(B545,home!$B$2:$E$405,4,FALSE)</f>
        <v>1.1000000000000001</v>
      </c>
      <c r="K545" s="3">
        <f t="shared" si="786"/>
        <v>0.73517665615141792</v>
      </c>
      <c r="L545" s="3">
        <f t="shared" si="787"/>
        <v>1.0087381703470004</v>
      </c>
      <c r="M545" s="5">
        <f t="shared" si="788"/>
        <v>0.17483461194933128</v>
      </c>
      <c r="N545" s="5">
        <f t="shared" si="789"/>
        <v>0.12853432539244009</v>
      </c>
      <c r="O545" s="5">
        <f t="shared" si="790"/>
        <v>0.17636234657109623</v>
      </c>
      <c r="P545" s="5">
        <f t="shared" si="791"/>
        <v>0.12965748022315601</v>
      </c>
      <c r="Q545" s="5">
        <f t="shared" si="792"/>
        <v>4.7247717771346183E-2</v>
      </c>
      <c r="R545" s="5">
        <f t="shared" si="793"/>
        <v>8.8951715399115602E-2</v>
      </c>
      <c r="S545" s="5">
        <f t="shared" si="794"/>
        <v>2.4038521306482055E-2</v>
      </c>
      <c r="T545" s="5">
        <f t="shared" si="795"/>
        <v>4.7660576377739204E-2</v>
      </c>
      <c r="U545" s="5">
        <f t="shared" si="796"/>
        <v>6.5395224686054382E-2</v>
      </c>
      <c r="V545" s="5">
        <f t="shared" si="797"/>
        <v>1.9807761722403518E-3</v>
      </c>
      <c r="W545" s="5">
        <f t="shared" si="798"/>
        <v>1.157847305397474E-2</v>
      </c>
      <c r="X545" s="5">
        <f t="shared" si="799"/>
        <v>1.1679647723878524E-2</v>
      </c>
      <c r="Y545" s="5">
        <f t="shared" si="800"/>
        <v>5.8908532376413655E-3</v>
      </c>
      <c r="Z545" s="5">
        <f t="shared" si="801"/>
        <v>2.9909663546976994E-2</v>
      </c>
      <c r="AA545" s="5">
        <f t="shared" si="802"/>
        <v>2.1988886433080505E-2</v>
      </c>
      <c r="AB545" s="5">
        <f t="shared" si="803"/>
        <v>8.0828580001826994E-3</v>
      </c>
      <c r="AC545" s="5">
        <f t="shared" si="804"/>
        <v>9.1809069052207177E-5</v>
      </c>
      <c r="AD545" s="5">
        <f t="shared" si="805"/>
        <v>2.1280557757901112E-3</v>
      </c>
      <c r="AE545" s="5">
        <f t="shared" si="806"/>
        <v>2.1466510896668831E-3</v>
      </c>
      <c r="AF545" s="5">
        <f t="shared" si="807"/>
        <v>1.082704446281983E-3</v>
      </c>
      <c r="AG545" s="5">
        <f t="shared" si="808"/>
        <v>3.6405510072301669E-4</v>
      </c>
      <c r="AH545" s="5">
        <f t="shared" si="809"/>
        <v>7.5427548205179856E-3</v>
      </c>
      <c r="AI545" s="5">
        <f t="shared" si="810"/>
        <v>5.5452572671184008E-3</v>
      </c>
      <c r="AJ545" s="5">
        <f t="shared" si="811"/>
        <v>2.0383718475697273E-3</v>
      </c>
      <c r="AK545" s="5">
        <f t="shared" si="812"/>
        <v>4.9952113296316679E-4</v>
      </c>
      <c r="AL545" s="5">
        <f t="shared" si="813"/>
        <v>2.7234269970279657E-6</v>
      </c>
      <c r="AM545" s="5">
        <f t="shared" si="814"/>
        <v>3.1289938586981716E-4</v>
      </c>
      <c r="AN545" s="5">
        <f t="shared" si="815"/>
        <v>3.1563355400501938E-4</v>
      </c>
      <c r="AO545" s="5">
        <f t="shared" si="816"/>
        <v>1.5919580688357221E-4</v>
      </c>
      <c r="AP545" s="5">
        <f t="shared" si="817"/>
        <v>5.3528962320883028E-5</v>
      </c>
      <c r="AQ545" s="5">
        <f t="shared" si="818"/>
        <v>1.3499176878035263E-5</v>
      </c>
      <c r="AR545" s="5">
        <f t="shared" si="819"/>
        <v>1.5217329394050666E-3</v>
      </c>
      <c r="AS545" s="5">
        <f t="shared" si="820"/>
        <v>1.1187425339472849E-3</v>
      </c>
      <c r="AT545" s="5">
        <f t="shared" si="821"/>
        <v>4.1123669760086444E-4</v>
      </c>
      <c r="AU545" s="5">
        <f t="shared" si="822"/>
        <v>1.0077720674298515E-4</v>
      </c>
      <c r="AV545" s="5">
        <f t="shared" si="823"/>
        <v>1.8522262467396985E-5</v>
      </c>
      <c r="AW545" s="5">
        <f t="shared" si="824"/>
        <v>5.6102653255697986E-8</v>
      </c>
      <c r="AX545" s="5">
        <f t="shared" si="825"/>
        <v>3.833938736926738E-5</v>
      </c>
      <c r="AY545" s="5">
        <f t="shared" si="826"/>
        <v>3.8674403467099671E-5</v>
      </c>
      <c r="AZ545" s="5">
        <f t="shared" si="827"/>
        <v>1.9506173496331904E-5</v>
      </c>
      <c r="BA545" s="5">
        <f t="shared" si="828"/>
        <v>6.5588739210536677E-6</v>
      </c>
      <c r="BB545" s="5">
        <f t="shared" si="829"/>
        <v>1.6540466196650828E-6</v>
      </c>
      <c r="BC545" s="5">
        <f t="shared" si="830"/>
        <v>3.3369999215791939E-7</v>
      </c>
      <c r="BD545" s="5">
        <f t="shared" si="831"/>
        <v>2.5583835017537154E-4</v>
      </c>
      <c r="BE545" s="5">
        <f t="shared" si="832"/>
        <v>1.8808638279722517E-4</v>
      </c>
      <c r="BF545" s="5">
        <f t="shared" si="833"/>
        <v>6.913835898623977E-5</v>
      </c>
      <c r="BG545" s="5">
        <f t="shared" si="834"/>
        <v>1.6942969190433368E-5</v>
      </c>
      <c r="BH545" s="5">
        <f t="shared" si="835"/>
        <v>3.1140188586748246E-6</v>
      </c>
      <c r="BI545" s="5">
        <f t="shared" si="836"/>
        <v>4.5787079434260257E-7</v>
      </c>
      <c r="BJ545" s="8">
        <f t="shared" si="837"/>
        <v>0.25927288344030497</v>
      </c>
      <c r="BK545" s="8">
        <f t="shared" si="838"/>
        <v>0.33064459655072603</v>
      </c>
      <c r="BL545" s="8">
        <f t="shared" si="839"/>
        <v>0.38011152574866452</v>
      </c>
      <c r="BM545" s="8">
        <f t="shared" si="840"/>
        <v>0.25431185367937326</v>
      </c>
      <c r="BN545" s="8">
        <f t="shared" si="841"/>
        <v>0.7455881973064854</v>
      </c>
    </row>
    <row r="546" spans="1:66" x14ac:dyDescent="0.25">
      <c r="A546" t="s">
        <v>196</v>
      </c>
      <c r="B546" t="s">
        <v>305</v>
      </c>
      <c r="C546" t="s">
        <v>303</v>
      </c>
      <c r="D546" t="s">
        <v>498</v>
      </c>
      <c r="E546">
        <f>VLOOKUP(A546,home!$A$2:$E$405,3,FALSE)</f>
        <v>1.6215139442231099</v>
      </c>
      <c r="F546">
        <f>VLOOKUP(B546,home!$B$2:$E$405,3,FALSE)</f>
        <v>0.93</v>
      </c>
      <c r="G546">
        <f>VLOOKUP(C546,away!$B$2:$E$405,4,FALSE)</f>
        <v>0.84</v>
      </c>
      <c r="H546">
        <f>VLOOKUP(A546,away!$A$2:$E$405,3,FALSE)</f>
        <v>1.4223107569721101</v>
      </c>
      <c r="I546">
        <f>VLOOKUP(C546,away!$B$2:$E$405,3,FALSE)</f>
        <v>1.06</v>
      </c>
      <c r="J546">
        <f>VLOOKUP(B546,home!$B$2:$E$405,4,FALSE)</f>
        <v>0.7</v>
      </c>
      <c r="K546" s="3">
        <f t="shared" si="786"/>
        <v>1.2667266932270935</v>
      </c>
      <c r="L546" s="3">
        <f t="shared" si="787"/>
        <v>1.0553545816733056</v>
      </c>
      <c r="M546" s="5">
        <f t="shared" si="788"/>
        <v>9.8069263955785427E-2</v>
      </c>
      <c r="N546" s="5">
        <f t="shared" si="789"/>
        <v>0.12422695443792707</v>
      </c>
      <c r="O546" s="5">
        <f t="shared" si="790"/>
        <v>0.10349784703706692</v>
      </c>
      <c r="P546" s="5">
        <f t="shared" si="791"/>
        <v>0.13110348553338733</v>
      </c>
      <c r="Q546" s="5">
        <f t="shared" si="792"/>
        <v>7.86807996024141E-2</v>
      </c>
      <c r="R546" s="5">
        <f t="shared" si="793"/>
        <v>5.4613463531945759E-2</v>
      </c>
      <c r="S546" s="5">
        <f t="shared" si="794"/>
        <v>4.3816286636841624E-2</v>
      </c>
      <c r="T546" s="5">
        <f t="shared" si="795"/>
        <v>8.3036142350126921E-2</v>
      </c>
      <c r="U546" s="5">
        <f t="shared" si="796"/>
        <v>6.9180332065500116E-2</v>
      </c>
      <c r="V546" s="5">
        <f t="shared" si="797"/>
        <v>6.5084021792436789E-3</v>
      </c>
      <c r="W546" s="5">
        <f t="shared" si="798"/>
        <v>3.32223563669432E-2</v>
      </c>
      <c r="X546" s="5">
        <f t="shared" si="799"/>
        <v>3.5061366005836821E-2</v>
      </c>
      <c r="Y546" s="5">
        <f t="shared" si="800"/>
        <v>1.8501086626992288E-2</v>
      </c>
      <c r="Z546" s="5">
        <f t="shared" si="801"/>
        <v>1.921218965316232E-2</v>
      </c>
      <c r="AA546" s="5">
        <f t="shared" si="802"/>
        <v>2.4336593469002084E-2</v>
      </c>
      <c r="AB546" s="5">
        <f t="shared" si="803"/>
        <v>1.5413906284700549E-2</v>
      </c>
      <c r="AC546" s="5">
        <f t="shared" si="804"/>
        <v>5.4379564027869066E-4</v>
      </c>
      <c r="AD546" s="5">
        <f t="shared" si="805"/>
        <v>1.052091140547751E-2</v>
      </c>
      <c r="AE546" s="5">
        <f t="shared" si="806"/>
        <v>1.1103292055149627E-2</v>
      </c>
      <c r="AF546" s="5">
        <f t="shared" si="807"/>
        <v>5.858955071029486E-3</v>
      </c>
      <c r="AG546" s="5">
        <f t="shared" si="808"/>
        <v>2.0610916926763387E-3</v>
      </c>
      <c r="AH546" s="5">
        <f t="shared" si="809"/>
        <v>5.0689180936103317E-3</v>
      </c>
      <c r="AI546" s="5">
        <f t="shared" si="810"/>
        <v>6.4209338549579978E-3</v>
      </c>
      <c r="AJ546" s="5">
        <f t="shared" si="811"/>
        <v>4.0667841547604201E-3</v>
      </c>
      <c r="AK546" s="5">
        <f t="shared" si="812"/>
        <v>1.7171680148093357E-3</v>
      </c>
      <c r="AL546" s="5">
        <f t="shared" si="813"/>
        <v>2.9078837133126303E-5</v>
      </c>
      <c r="AM546" s="5">
        <f t="shared" si="814"/>
        <v>2.665423862879148E-3</v>
      </c>
      <c r="AN546" s="5">
        <f t="shared" si="815"/>
        <v>2.8129672857908697E-3</v>
      </c>
      <c r="AO546" s="5">
        <f t="shared" si="816"/>
        <v>1.4843389565782582E-3</v>
      </c>
      <c r="AP546" s="5">
        <f t="shared" si="817"/>
        <v>5.2216797286034635E-4</v>
      </c>
      <c r="AQ546" s="5">
        <f t="shared" si="818"/>
        <v>1.3776809064030719E-4</v>
      </c>
      <c r="AR546" s="5">
        <f t="shared" si="819"/>
        <v>1.0699011868436769E-3</v>
      </c>
      <c r="AS546" s="5">
        <f t="shared" si="820"/>
        <v>1.3552723924902335E-3</v>
      </c>
      <c r="AT546" s="5">
        <f t="shared" si="821"/>
        <v>8.583798580805627E-4</v>
      </c>
      <c r="AU546" s="5">
        <f t="shared" si="822"/>
        <v>3.624442263863776E-4</v>
      </c>
      <c r="AV546" s="5">
        <f t="shared" si="823"/>
        <v>1.1477944409241705E-4</v>
      </c>
      <c r="AW546" s="5">
        <f t="shared" si="824"/>
        <v>1.0798311626434136E-6</v>
      </c>
      <c r="AX546" s="5">
        <f t="shared" si="825"/>
        <v>5.6272725931224784E-4</v>
      </c>
      <c r="AY546" s="5">
        <f t="shared" si="826"/>
        <v>5.9387679134764303E-4</v>
      </c>
      <c r="AZ546" s="5">
        <f t="shared" si="827"/>
        <v>3.133752963490884E-4</v>
      </c>
      <c r="BA546" s="5">
        <f t="shared" si="828"/>
        <v>1.1024068492841347E-4</v>
      </c>
      <c r="BB546" s="5">
        <f t="shared" si="829"/>
        <v>2.9085752981501116E-5</v>
      </c>
      <c r="BC546" s="5">
        <f t="shared" si="830"/>
        <v>6.1391565340890457E-6</v>
      </c>
      <c r="BD546" s="5">
        <f t="shared" si="831"/>
        <v>1.8818751991219685E-4</v>
      </c>
      <c r="BE546" s="5">
        <f t="shared" si="832"/>
        <v>2.3838215480498495E-4</v>
      </c>
      <c r="BF546" s="5">
        <f t="shared" si="833"/>
        <v>1.5098251934023388E-4</v>
      </c>
      <c r="BG546" s="5">
        <f t="shared" si="834"/>
        <v>6.3751195819650039E-5</v>
      </c>
      <c r="BH546" s="5">
        <f t="shared" si="835"/>
        <v>2.0188835367474549E-5</v>
      </c>
      <c r="BI546" s="5">
        <f t="shared" si="836"/>
        <v>5.1147473330294462E-6</v>
      </c>
      <c r="BJ546" s="8">
        <f t="shared" si="837"/>
        <v>0.41151106672477522</v>
      </c>
      <c r="BK546" s="8">
        <f t="shared" si="838"/>
        <v>0.28066418957401751</v>
      </c>
      <c r="BL546" s="8">
        <f t="shared" si="839"/>
        <v>0.28874333058682439</v>
      </c>
      <c r="BM546" s="8">
        <f t="shared" si="840"/>
        <v>0.40934616548006786</v>
      </c>
      <c r="BN546" s="8">
        <f t="shared" si="841"/>
        <v>0.59019181409852661</v>
      </c>
    </row>
    <row r="547" spans="1:66" x14ac:dyDescent="0.25">
      <c r="A547" t="s">
        <v>32</v>
      </c>
      <c r="B547" t="s">
        <v>312</v>
      </c>
      <c r="C547" t="s">
        <v>308</v>
      </c>
      <c r="D547" t="s">
        <v>498</v>
      </c>
      <c r="E547">
        <f>VLOOKUP(A547,home!$A$2:$E$405,3,FALSE)</f>
        <v>1.24444444444444</v>
      </c>
      <c r="F547">
        <f>VLOOKUP(B547,home!$B$2:$E$405,3,FALSE)</f>
        <v>0.67</v>
      </c>
      <c r="G547">
        <f>VLOOKUP(C547,away!$B$2:$E$405,4,FALSE)</f>
        <v>1</v>
      </c>
      <c r="H547">
        <f>VLOOKUP(A547,away!$A$2:$E$405,3,FALSE)</f>
        <v>1.1244444444444399</v>
      </c>
      <c r="I547">
        <f>VLOOKUP(C547,away!$B$2:$E$405,3,FALSE)</f>
        <v>0.47</v>
      </c>
      <c r="J547">
        <f>VLOOKUP(B547,home!$B$2:$E$405,4,FALSE)</f>
        <v>0.89</v>
      </c>
      <c r="K547" s="3">
        <f t="shared" si="786"/>
        <v>0.83377777777777484</v>
      </c>
      <c r="L547" s="3">
        <f t="shared" si="787"/>
        <v>0.47035511111110917</v>
      </c>
      <c r="M547" s="5">
        <f t="shared" si="788"/>
        <v>0.27140777373807007</v>
      </c>
      <c r="N547" s="5">
        <f t="shared" si="789"/>
        <v>0.22629377045894117</v>
      </c>
      <c r="O547" s="5">
        <f t="shared" si="790"/>
        <v>0.12765803357298874</v>
      </c>
      <c r="P547" s="5">
        <f t="shared" si="791"/>
        <v>0.10643843154796713</v>
      </c>
      <c r="Q547" s="5">
        <f t="shared" si="792"/>
        <v>9.4339358529104911E-2</v>
      </c>
      <c r="R547" s="5">
        <f t="shared" si="793"/>
        <v>3.002230428272441E-2</v>
      </c>
      <c r="S547" s="5">
        <f t="shared" si="794"/>
        <v>1.0435533546401653E-2</v>
      </c>
      <c r="T547" s="5">
        <f t="shared" si="795"/>
        <v>4.4372999463107916E-2</v>
      </c>
      <c r="U547" s="5">
        <f t="shared" si="796"/>
        <v>2.5031930148618129E-2</v>
      </c>
      <c r="V547" s="5">
        <f t="shared" si="797"/>
        <v>4.5472447755029249E-4</v>
      </c>
      <c r="W547" s="5">
        <f t="shared" si="798"/>
        <v>2.6219353570459292E-2</v>
      </c>
      <c r="X547" s="5">
        <f t="shared" si="799"/>
        <v>1.2332406961894839E-2</v>
      </c>
      <c r="Y547" s="5">
        <f t="shared" si="800"/>
        <v>2.9003053234147314E-3</v>
      </c>
      <c r="Z547" s="5">
        <f t="shared" si="801"/>
        <v>4.7070480889041229E-3</v>
      </c>
      <c r="AA547" s="5">
        <f t="shared" si="802"/>
        <v>3.9246320954596011E-3</v>
      </c>
      <c r="AB547" s="5">
        <f t="shared" si="803"/>
        <v>1.636135513573819E-3</v>
      </c>
      <c r="AC547" s="5">
        <f t="shared" si="804"/>
        <v>1.1145627737166407E-5</v>
      </c>
      <c r="AD547" s="5">
        <f t="shared" si="805"/>
        <v>5.4652785886868272E-3</v>
      </c>
      <c r="AE547" s="5">
        <f t="shared" si="806"/>
        <v>2.5706217178349589E-3</v>
      </c>
      <c r="AF547" s="5">
        <f t="shared" si="807"/>
        <v>6.0455253185844613E-4</v>
      </c>
      <c r="AG547" s="5">
        <f t="shared" si="808"/>
        <v>9.4784791098260595E-5</v>
      </c>
      <c r="AH547" s="5">
        <f t="shared" si="809"/>
        <v>5.5349603171545806E-4</v>
      </c>
      <c r="AI547" s="5">
        <f t="shared" si="810"/>
        <v>4.614926913325314E-4</v>
      </c>
      <c r="AJ547" s="5">
        <f t="shared" si="811"/>
        <v>1.923911753199613E-4</v>
      </c>
      <c r="AK547" s="5">
        <f t="shared" si="812"/>
        <v>5.347049554077721E-5</v>
      </c>
      <c r="AL547" s="5">
        <f t="shared" si="813"/>
        <v>1.7483996403233553E-7</v>
      </c>
      <c r="AM547" s="5">
        <f t="shared" si="814"/>
        <v>9.1136556732235145E-4</v>
      </c>
      <c r="AN547" s="5">
        <f t="shared" si="815"/>
        <v>4.2866545268074375E-4</v>
      </c>
      <c r="AO547" s="5">
        <f t="shared" si="816"/>
        <v>1.0081249331257255E-4</v>
      </c>
      <c r="AP547" s="5">
        <f t="shared" si="817"/>
        <v>1.5805890497807673E-5</v>
      </c>
      <c r="AQ547" s="5">
        <f t="shared" si="818"/>
        <v>1.8585953453265876E-6</v>
      </c>
      <c r="AR547" s="5">
        <f t="shared" si="819"/>
        <v>5.2067937499416478E-5</v>
      </c>
      <c r="AS547" s="5">
        <f t="shared" si="820"/>
        <v>4.3413089221735536E-5</v>
      </c>
      <c r="AT547" s="5">
        <f t="shared" si="821"/>
        <v>1.8098434528883461E-5</v>
      </c>
      <c r="AU547" s="5">
        <f t="shared" si="822"/>
        <v>5.030024174249668E-6</v>
      </c>
      <c r="AV547" s="5">
        <f t="shared" si="823"/>
        <v>1.0484805945435935E-6</v>
      </c>
      <c r="AW547" s="5">
        <f t="shared" si="824"/>
        <v>1.9046465364229024E-9</v>
      </c>
      <c r="AX547" s="5">
        <f t="shared" si="825"/>
        <v>1.2664605957753519E-4</v>
      </c>
      <c r="AY547" s="5">
        <f t="shared" si="826"/>
        <v>5.9568621424375726E-5</v>
      </c>
      <c r="AZ547" s="5">
        <f t="shared" si="827"/>
        <v>1.4009202774398918E-5</v>
      </c>
      <c r="BA547" s="5">
        <f t="shared" si="828"/>
        <v>2.1964333758434876E-6</v>
      </c>
      <c r="BB547" s="5">
        <f t="shared" si="829"/>
        <v>2.5827591613575298E-7</v>
      </c>
      <c r="BC547" s="5">
        <f t="shared" si="830"/>
        <v>2.4296279446271131E-8</v>
      </c>
      <c r="BD547" s="5">
        <f t="shared" si="831"/>
        <v>4.0817367546440537E-6</v>
      </c>
      <c r="BE547" s="5">
        <f t="shared" si="832"/>
        <v>3.4032614007609852E-6</v>
      </c>
      <c r="BF547" s="5">
        <f t="shared" si="833"/>
        <v>1.4187818639616857E-6</v>
      </c>
      <c r="BG547" s="5">
        <f t="shared" si="834"/>
        <v>3.9431626322846125E-7</v>
      </c>
      <c r="BH547" s="5">
        <f t="shared" si="835"/>
        <v>8.2193034424065607E-8</v>
      </c>
      <c r="BI547" s="5">
        <f t="shared" si="836"/>
        <v>1.3706145118181918E-8</v>
      </c>
      <c r="BJ547" s="8">
        <f t="shared" si="837"/>
        <v>0.41685464282490786</v>
      </c>
      <c r="BK547" s="8">
        <f t="shared" si="838"/>
        <v>0.38880735239911468</v>
      </c>
      <c r="BL547" s="8">
        <f t="shared" si="839"/>
        <v>0.18966293796875436</v>
      </c>
      <c r="BM547" s="8">
        <f t="shared" si="840"/>
        <v>0.14381274243510678</v>
      </c>
      <c r="BN547" s="8">
        <f t="shared" si="841"/>
        <v>0.85615967212979649</v>
      </c>
    </row>
    <row r="548" spans="1:66" x14ac:dyDescent="0.25">
      <c r="A548" t="s">
        <v>37</v>
      </c>
      <c r="B548" t="s">
        <v>224</v>
      </c>
      <c r="C548" t="s">
        <v>226</v>
      </c>
      <c r="D548" t="s">
        <v>498</v>
      </c>
      <c r="E548">
        <f>VLOOKUP(A548,home!$A$2:$E$405,3,FALSE)</f>
        <v>1.55752212389381</v>
      </c>
      <c r="F548">
        <f>VLOOKUP(B548,home!$B$2:$E$405,3,FALSE)</f>
        <v>0.86</v>
      </c>
      <c r="G548">
        <f>VLOOKUP(C548,away!$B$2:$E$405,4,FALSE)</f>
        <v>1.28</v>
      </c>
      <c r="H548">
        <f>VLOOKUP(A548,away!$A$2:$E$405,3,FALSE)</f>
        <v>1.3097345132743401</v>
      </c>
      <c r="I548">
        <f>VLOOKUP(C548,away!$B$2:$E$405,3,FALSE)</f>
        <v>1.23</v>
      </c>
      <c r="J548">
        <f>VLOOKUP(B548,home!$B$2:$E$405,4,FALSE)</f>
        <v>1.72</v>
      </c>
      <c r="K548" s="3">
        <f t="shared" si="786"/>
        <v>1.7145203539823062</v>
      </c>
      <c r="L548" s="3">
        <f t="shared" si="787"/>
        <v>2.7708743362831938</v>
      </c>
      <c r="M548" s="5">
        <f t="shared" si="788"/>
        <v>1.1272437521254494E-2</v>
      </c>
      <c r="N548" s="5">
        <f t="shared" si="789"/>
        <v>1.9326823569184689E-2</v>
      </c>
      <c r="O548" s="5">
        <f t="shared" si="790"/>
        <v>3.1234507834999814E-2</v>
      </c>
      <c r="P548" s="5">
        <f t="shared" si="791"/>
        <v>5.3552199429726999E-2</v>
      </c>
      <c r="Q548" s="5">
        <f t="shared" si="792"/>
        <v>1.6568116193596057E-2</v>
      </c>
      <c r="R548" s="5">
        <f t="shared" si="793"/>
        <v>4.3273448083218674E-2</v>
      </c>
      <c r="S548" s="5">
        <f t="shared" si="794"/>
        <v>6.3602882215001544E-2</v>
      </c>
      <c r="T548" s="5">
        <f t="shared" si="795"/>
        <v>4.5908167961393305E-2</v>
      </c>
      <c r="U548" s="5">
        <f t="shared" si="796"/>
        <v>7.4193207525675042E-2</v>
      </c>
      <c r="V548" s="5">
        <f t="shared" si="797"/>
        <v>3.3573279231468113E-2</v>
      </c>
      <c r="W548" s="5">
        <f t="shared" si="798"/>
        <v>9.4687908136880956E-3</v>
      </c>
      <c r="X548" s="5">
        <f t="shared" si="799"/>
        <v>2.6236829461282401E-2</v>
      </c>
      <c r="Y548" s="5">
        <f t="shared" si="800"/>
        <v>3.6349478709853118E-2</v>
      </c>
      <c r="Z548" s="5">
        <f t="shared" si="801"/>
        <v>3.9968428912091264E-2</v>
      </c>
      <c r="AA548" s="5">
        <f t="shared" si="802"/>
        <v>6.8526684886475356E-2</v>
      </c>
      <c r="AB548" s="5">
        <f t="shared" si="803"/>
        <v>5.874519801439685E-2</v>
      </c>
      <c r="AC548" s="5">
        <f t="shared" si="804"/>
        <v>9.9685790092175069E-3</v>
      </c>
      <c r="AD548" s="5">
        <f t="shared" si="805"/>
        <v>4.058608644417234E-3</v>
      </c>
      <c r="AE548" s="5">
        <f t="shared" si="806"/>
        <v>1.1245894533832835E-2</v>
      </c>
      <c r="AF548" s="5">
        <f t="shared" si="807"/>
        <v>1.5580480276172431E-2</v>
      </c>
      <c r="AG548" s="5">
        <f t="shared" si="808"/>
        <v>1.4390517648070891E-2</v>
      </c>
      <c r="AH548" s="5">
        <f t="shared" si="809"/>
        <v>2.768687348351823E-2</v>
      </c>
      <c r="AI548" s="5">
        <f t="shared" si="810"/>
        <v>4.7469708125625003E-2</v>
      </c>
      <c r="AJ548" s="5">
        <f t="shared" si="811"/>
        <v>4.0693890389491678E-2</v>
      </c>
      <c r="AK548" s="5">
        <f t="shared" si="812"/>
        <v>2.3256834451836138E-2</v>
      </c>
      <c r="AL548" s="5">
        <f t="shared" si="813"/>
        <v>1.8943172854177708E-3</v>
      </c>
      <c r="AM548" s="5">
        <f t="shared" si="814"/>
        <v>1.3917134259403762E-3</v>
      </c>
      <c r="AN548" s="5">
        <f t="shared" si="815"/>
        <v>3.8562630153989494E-3</v>
      </c>
      <c r="AO548" s="5">
        <f t="shared" si="816"/>
        <v>5.3426101116634973E-3</v>
      </c>
      <c r="AP548" s="5">
        <f t="shared" si="817"/>
        <v>4.9345670823918242E-3</v>
      </c>
      <c r="AQ548" s="5">
        <f t="shared" si="818"/>
        <v>3.4182663223168361E-3</v>
      </c>
      <c r="AR548" s="5">
        <f t="shared" si="819"/>
        <v>1.5343369437480062E-2</v>
      </c>
      <c r="AS548" s="5">
        <f t="shared" si="820"/>
        <v>2.6306519199229612E-2</v>
      </c>
      <c r="AT548" s="5">
        <f t="shared" si="821"/>
        <v>2.255153130475275E-2</v>
      </c>
      <c r="AU548" s="5">
        <f t="shared" si="822"/>
        <v>1.2888353145155912E-2</v>
      </c>
      <c r="AV548" s="5">
        <f t="shared" si="823"/>
        <v>5.5243359491704254E-3</v>
      </c>
      <c r="AW548" s="5">
        <f t="shared" si="824"/>
        <v>2.4998255173932626E-4</v>
      </c>
      <c r="AX548" s="5">
        <f t="shared" si="825"/>
        <v>3.9768683261420378E-4</v>
      </c>
      <c r="AY548" s="5">
        <f t="shared" si="826"/>
        <v>1.1019402383684474E-3</v>
      </c>
      <c r="AZ548" s="5">
        <f t="shared" si="827"/>
        <v>1.5266689633064586E-3</v>
      </c>
      <c r="BA548" s="5">
        <f t="shared" si="828"/>
        <v>1.4100692834753115E-3</v>
      </c>
      <c r="BB548" s="5">
        <f t="shared" si="829"/>
        <v>9.7678119749074329E-4</v>
      </c>
      <c r="BC548" s="5">
        <f t="shared" si="830"/>
        <v>5.4130759045821313E-4</v>
      </c>
      <c r="BD548" s="5">
        <f t="shared" si="831"/>
        <v>7.085758101070907E-3</v>
      </c>
      <c r="BE548" s="5">
        <f t="shared" si="832"/>
        <v>1.2148676487681085E-2</v>
      </c>
      <c r="BF548" s="5">
        <f t="shared" si="833"/>
        <v>1.0414576556037749E-2</v>
      </c>
      <c r="BG548" s="5">
        <f t="shared" si="834"/>
        <v>5.9520011611445553E-3</v>
      </c>
      <c r="BH548" s="5">
        <f t="shared" si="835"/>
        <v>2.5512067844271672E-3</v>
      </c>
      <c r="BI548" s="5">
        <f t="shared" si="836"/>
        <v>8.7481919182362522E-4</v>
      </c>
      <c r="BJ548" s="8">
        <f t="shared" si="837"/>
        <v>0.22403158187491598</v>
      </c>
      <c r="BK548" s="8">
        <f t="shared" si="838"/>
        <v>0.17496563493045492</v>
      </c>
      <c r="BL548" s="8">
        <f t="shared" si="839"/>
        <v>0.53672150011321063</v>
      </c>
      <c r="BM548" s="8">
        <f t="shared" si="840"/>
        <v>0.79960765551206292</v>
      </c>
      <c r="BN548" s="8">
        <f t="shared" si="841"/>
        <v>0.17522753263198074</v>
      </c>
    </row>
    <row r="549" spans="1:66" x14ac:dyDescent="0.25">
      <c r="A549" t="s">
        <v>340</v>
      </c>
      <c r="B549" t="s">
        <v>356</v>
      </c>
      <c r="C549" t="s">
        <v>394</v>
      </c>
      <c r="D549" t="s">
        <v>498</v>
      </c>
      <c r="E549">
        <f>VLOOKUP(A549,home!$A$2:$E$405,3,FALSE)</f>
        <v>1.33793103448276</v>
      </c>
      <c r="F549">
        <f>VLOOKUP(B549,home!$B$2:$E$405,3,FALSE)</f>
        <v>1.1200000000000001</v>
      </c>
      <c r="G549">
        <f>VLOOKUP(C549,away!$B$2:$E$405,4,FALSE)</f>
        <v>1.07</v>
      </c>
      <c r="H549">
        <f>VLOOKUP(A549,away!$A$2:$E$405,3,FALSE)</f>
        <v>1.1275862068965501</v>
      </c>
      <c r="I549">
        <f>VLOOKUP(C549,away!$B$2:$E$405,3,FALSE)</f>
        <v>0.8</v>
      </c>
      <c r="J549">
        <f>VLOOKUP(B549,home!$B$2:$E$405,4,FALSE)</f>
        <v>1.08</v>
      </c>
      <c r="K549" s="3">
        <f t="shared" si="786"/>
        <v>1.6033765517241396</v>
      </c>
      <c r="L549" s="3">
        <f t="shared" si="787"/>
        <v>0.97423448275861946</v>
      </c>
      <c r="M549" s="5">
        <f t="shared" si="788"/>
        <v>7.5955241904888574E-2</v>
      </c>
      <c r="N549" s="5">
        <f t="shared" si="789"/>
        <v>0.12178485385083311</v>
      </c>
      <c r="O549" s="5">
        <f t="shared" si="790"/>
        <v>7.399821581001495E-2</v>
      </c>
      <c r="P549" s="5">
        <f t="shared" si="791"/>
        <v>0.11864700409920047</v>
      </c>
      <c r="Q549" s="5">
        <f t="shared" si="792"/>
        <v>9.7633489509788562E-2</v>
      </c>
      <c r="R549" s="5">
        <f t="shared" si="793"/>
        <v>3.6045806752365302E-2</v>
      </c>
      <c r="S549" s="5">
        <f t="shared" si="794"/>
        <v>4.6333574973479452E-2</v>
      </c>
      <c r="T549" s="5">
        <f t="shared" si="795"/>
        <v>9.5117912152487966E-2</v>
      </c>
      <c r="U549" s="5">
        <f t="shared" si="796"/>
        <v>5.7795001334722179E-2</v>
      </c>
      <c r="V549" s="5">
        <f t="shared" si="797"/>
        <v>8.0417825637846899E-3</v>
      </c>
      <c r="W549" s="5">
        <f t="shared" si="798"/>
        <v>5.2181082580999932E-2</v>
      </c>
      <c r="X549" s="5">
        <f t="shared" si="799"/>
        <v>5.0836609998085286E-2</v>
      </c>
      <c r="Y549" s="5">
        <f t="shared" si="800"/>
        <v>2.4763389223343136E-2</v>
      </c>
      <c r="Z549" s="5">
        <f t="shared" si="801"/>
        <v>1.1705689299002587E-2</v>
      </c>
      <c r="AA549" s="5">
        <f t="shared" si="802"/>
        <v>1.8768627743788929E-2</v>
      </c>
      <c r="AB549" s="5">
        <f t="shared" si="803"/>
        <v>1.5046588816215158E-2</v>
      </c>
      <c r="AC549" s="5">
        <f t="shared" si="804"/>
        <v>7.8511155458254104E-4</v>
      </c>
      <c r="AD549" s="5">
        <f t="shared" si="805"/>
        <v>2.0916481063489055E-2</v>
      </c>
      <c r="AE549" s="5">
        <f t="shared" si="806"/>
        <v>2.0377557110018721E-2</v>
      </c>
      <c r="AF549" s="5">
        <f t="shared" si="807"/>
        <v>9.9262594054816567E-3</v>
      </c>
      <c r="AG549" s="5">
        <f t="shared" si="808"/>
        <v>3.2235013992091013E-3</v>
      </c>
      <c r="AH549" s="5">
        <f t="shared" si="809"/>
        <v>2.8510215398867226E-3</v>
      </c>
      <c r="AI549" s="5">
        <f t="shared" si="810"/>
        <v>4.5712610855148193E-3</v>
      </c>
      <c r="AJ549" s="5">
        <f t="shared" si="811"/>
        <v>3.6647264181617497E-3</v>
      </c>
      <c r="AK549" s="5">
        <f t="shared" si="812"/>
        <v>1.9586454691215152E-3</v>
      </c>
      <c r="AL549" s="5">
        <f t="shared" si="813"/>
        <v>4.9055802600973113E-5</v>
      </c>
      <c r="AM549" s="5">
        <f t="shared" si="814"/>
        <v>6.707399056356065E-3</v>
      </c>
      <c r="AN549" s="5">
        <f t="shared" si="815"/>
        <v>6.5345794503247042E-3</v>
      </c>
      <c r="AO549" s="5">
        <f t="shared" si="816"/>
        <v>3.1831063154160958E-3</v>
      </c>
      <c r="AP549" s="5">
        <f t="shared" si="817"/>
        <v>1.033697311588365E-3</v>
      </c>
      <c r="AQ549" s="5">
        <f t="shared" si="818"/>
        <v>2.5176589142106651E-4</v>
      </c>
      <c r="AR549" s="5">
        <f t="shared" si="819"/>
        <v>5.5551269904904497E-4</v>
      </c>
      <c r="AS549" s="5">
        <f t="shared" si="820"/>
        <v>8.9069603584022744E-4</v>
      </c>
      <c r="AT549" s="5">
        <f t="shared" si="821"/>
        <v>7.1406056928993234E-4</v>
      </c>
      <c r="AU549" s="5">
        <f t="shared" si="822"/>
        <v>3.8163599110342271E-4</v>
      </c>
      <c r="AV549" s="5">
        <f t="shared" si="823"/>
        <v>1.5297654985730756E-4</v>
      </c>
      <c r="AW549" s="5">
        <f t="shared" si="824"/>
        <v>2.1285649673847337E-6</v>
      </c>
      <c r="AX549" s="5">
        <f t="shared" si="825"/>
        <v>1.7924143950029923E-3</v>
      </c>
      <c r="AY549" s="5">
        <f t="shared" si="826"/>
        <v>1.7462319110048443E-3</v>
      </c>
      <c r="AZ549" s="5">
        <f t="shared" si="827"/>
        <v>8.5061967129719995E-4</v>
      </c>
      <c r="BA549" s="5">
        <f t="shared" si="828"/>
        <v>2.762343384968448E-4</v>
      </c>
      <c r="BB549" s="5">
        <f t="shared" si="829"/>
        <v>6.7279254471410744E-5</v>
      </c>
      <c r="BC549" s="5">
        <f t="shared" si="830"/>
        <v>1.310915393606808E-5</v>
      </c>
      <c r="BD549" s="5">
        <f t="shared" si="831"/>
        <v>9.0199937837315126E-5</v>
      </c>
      <c r="BE549" s="5">
        <f t="shared" si="832"/>
        <v>1.4462446529532608E-4</v>
      </c>
      <c r="BF549" s="5">
        <f t="shared" si="833"/>
        <v>1.1594373823008372E-4</v>
      </c>
      <c r="BG549" s="5">
        <f t="shared" si="834"/>
        <v>6.1967157065785994E-5</v>
      </c>
      <c r="BH549" s="5">
        <f t="shared" si="835"/>
        <v>2.483917165407202E-5</v>
      </c>
      <c r="BI549" s="5">
        <f t="shared" si="836"/>
        <v>7.9653090788779944E-6</v>
      </c>
      <c r="BJ549" s="8">
        <f t="shared" si="837"/>
        <v>0.51921757304305194</v>
      </c>
      <c r="BK549" s="8">
        <f t="shared" si="838"/>
        <v>0.25155800280954155</v>
      </c>
      <c r="BL549" s="8">
        <f t="shared" si="839"/>
        <v>0.21784031659409273</v>
      </c>
      <c r="BM549" s="8">
        <f t="shared" si="840"/>
        <v>0.47451286647256047</v>
      </c>
      <c r="BN549" s="8">
        <f t="shared" si="841"/>
        <v>0.52406461192709097</v>
      </c>
    </row>
    <row r="550" spans="1:66" x14ac:dyDescent="0.25">
      <c r="A550" t="s">
        <v>342</v>
      </c>
      <c r="B550" t="s">
        <v>392</v>
      </c>
      <c r="C550" t="s">
        <v>386</v>
      </c>
      <c r="D550" t="s">
        <v>498</v>
      </c>
      <c r="E550">
        <f>VLOOKUP(A550,home!$A$2:$E$405,3,FALSE)</f>
        <v>1.1828254847645401</v>
      </c>
      <c r="F550">
        <f>VLOOKUP(B550,home!$B$2:$E$405,3,FALSE)</f>
        <v>1.39</v>
      </c>
      <c r="G550">
        <f>VLOOKUP(C550,away!$B$2:$E$405,4,FALSE)</f>
        <v>1.06</v>
      </c>
      <c r="H550">
        <f>VLOOKUP(A550,away!$A$2:$E$405,3,FALSE)</f>
        <v>0.86980609418282495</v>
      </c>
      <c r="I550">
        <f>VLOOKUP(C550,away!$B$2:$E$405,3,FALSE)</f>
        <v>0.9</v>
      </c>
      <c r="J550">
        <f>VLOOKUP(B550,home!$B$2:$E$405,4,FALSE)</f>
        <v>1.22</v>
      </c>
      <c r="K550" s="3">
        <f t="shared" si="786"/>
        <v>1.7427750692520734</v>
      </c>
      <c r="L550" s="3">
        <f t="shared" si="787"/>
        <v>0.9550470914127418</v>
      </c>
      <c r="M550" s="5">
        <f t="shared" si="788"/>
        <v>6.7352035042039612E-2</v>
      </c>
      <c r="N550" s="5">
        <f t="shared" si="789"/>
        <v>0.11737944753465865</v>
      </c>
      <c r="O550" s="5">
        <f t="shared" si="790"/>
        <v>6.4324365167629002E-2</v>
      </c>
      <c r="P550" s="5">
        <f t="shared" si="791"/>
        <v>0.11210289995961027</v>
      </c>
      <c r="Q550" s="5">
        <f t="shared" si="792"/>
        <v>0.10228298740299245</v>
      </c>
      <c r="R550" s="5">
        <f t="shared" si="793"/>
        <v>3.0716398930157575E-2</v>
      </c>
      <c r="S550" s="5">
        <f t="shared" si="794"/>
        <v>4.6646920807627855E-2</v>
      </c>
      <c r="T550" s="5">
        <f t="shared" si="795"/>
        <v>9.7685069620234058E-2</v>
      </c>
      <c r="U550" s="5">
        <f t="shared" si="796"/>
        <v>5.3531774272679675E-2</v>
      </c>
      <c r="V550" s="5">
        <f t="shared" si="797"/>
        <v>8.6267377625262147E-3</v>
      </c>
      <c r="W550" s="5">
        <f t="shared" si="798"/>
        <v>5.9418746818186353E-2</v>
      </c>
      <c r="X550" s="5">
        <f t="shared" si="799"/>
        <v>5.6747701324098988E-2</v>
      </c>
      <c r="Y550" s="5">
        <f t="shared" si="800"/>
        <v>2.7098363546969862E-2</v>
      </c>
      <c r="Z550" s="5">
        <f t="shared" si="801"/>
        <v>9.7785358189734842E-3</v>
      </c>
      <c r="AA550" s="5">
        <f t="shared" si="802"/>
        <v>1.7041788439095394E-2</v>
      </c>
      <c r="AB550" s="5">
        <f t="shared" si="803"/>
        <v>1.4850002013561833E-2</v>
      </c>
      <c r="AC550" s="5">
        <f t="shared" si="804"/>
        <v>8.974137898790271E-4</v>
      </c>
      <c r="AD550" s="5">
        <f t="shared" si="805"/>
        <v>2.5888377650234055E-2</v>
      </c>
      <c r="AE550" s="5">
        <f t="shared" si="806"/>
        <v>2.4724619776250664E-2</v>
      </c>
      <c r="AF550" s="5">
        <f t="shared" si="807"/>
        <v>1.1806588101797076E-2</v>
      </c>
      <c r="AG550" s="5">
        <f t="shared" si="808"/>
        <v>3.7586158753765281E-3</v>
      </c>
      <c r="AH550" s="5">
        <f t="shared" si="809"/>
        <v>2.3347405480464841E-3</v>
      </c>
      <c r="AI550" s="5">
        <f t="shared" si="810"/>
        <v>4.068927620307335E-3</v>
      </c>
      <c r="AJ550" s="5">
        <f t="shared" si="811"/>
        <v>3.5456128076313959E-3</v>
      </c>
      <c r="AK550" s="5">
        <f t="shared" si="812"/>
        <v>2.0597352021202806E-3</v>
      </c>
      <c r="AL550" s="5">
        <f t="shared" si="813"/>
        <v>5.9747378529179893E-5</v>
      </c>
      <c r="AM550" s="5">
        <f t="shared" si="814"/>
        <v>9.0235238304420887E-3</v>
      </c>
      <c r="AN550" s="5">
        <f t="shared" si="815"/>
        <v>8.6178901885572787E-3</v>
      </c>
      <c r="AO550" s="5">
        <f t="shared" si="816"/>
        <v>4.115245479348017E-3</v>
      </c>
      <c r="AP550" s="5">
        <f t="shared" si="817"/>
        <v>1.3100844085002529E-3</v>
      </c>
      <c r="AQ550" s="5">
        <f t="shared" si="818"/>
        <v>3.127980759608371E-4</v>
      </c>
      <c r="AR550" s="5">
        <f t="shared" si="819"/>
        <v>4.4595743392303723E-4</v>
      </c>
      <c r="AS550" s="5">
        <f t="shared" si="820"/>
        <v>7.7720349778869814E-4</v>
      </c>
      <c r="AT550" s="5">
        <f t="shared" si="821"/>
        <v>6.7724543984082623E-4</v>
      </c>
      <c r="AU550" s="5">
        <f t="shared" si="822"/>
        <v>3.9342882277308212E-4</v>
      </c>
      <c r="AV550" s="5">
        <f t="shared" si="823"/>
        <v>1.714144859635301E-4</v>
      </c>
      <c r="AW550" s="5">
        <f t="shared" si="824"/>
        <v>2.7623740090757506E-6</v>
      </c>
      <c r="AX550" s="5">
        <f t="shared" si="825"/>
        <v>2.6209953947494077E-3</v>
      </c>
      <c r="AY550" s="5">
        <f t="shared" si="826"/>
        <v>2.5031740283616133E-3</v>
      </c>
      <c r="AZ550" s="5">
        <f t="shared" si="827"/>
        <v>1.1953245375433371E-3</v>
      </c>
      <c r="BA550" s="5">
        <f t="shared" si="828"/>
        <v>3.8053040762501503E-4</v>
      </c>
      <c r="BB550" s="5">
        <f t="shared" si="829"/>
        <v>9.0856114749093893E-5</v>
      </c>
      <c r="BC550" s="5">
        <f t="shared" si="830"/>
        <v>1.7354373625636892E-5</v>
      </c>
      <c r="BD550" s="5">
        <f t="shared" si="831"/>
        <v>7.0985058360347749E-5</v>
      </c>
      <c r="BE550" s="5">
        <f t="shared" si="832"/>
        <v>1.2371098999981752E-4</v>
      </c>
      <c r="BF550" s="5">
        <f t="shared" si="833"/>
        <v>1.0780021458208729E-4</v>
      </c>
      <c r="BG550" s="5">
        <f t="shared" si="834"/>
        <v>6.2623842144561836E-5</v>
      </c>
      <c r="BH550" s="5">
        <f t="shared" si="835"/>
        <v>2.7284817707579936E-5</v>
      </c>
      <c r="BI550" s="5">
        <f t="shared" si="836"/>
        <v>9.510260013971556E-6</v>
      </c>
      <c r="BJ550" s="8">
        <f t="shared" si="837"/>
        <v>0.55697829449026126</v>
      </c>
      <c r="BK550" s="8">
        <f t="shared" si="838"/>
        <v>0.23818892876857378</v>
      </c>
      <c r="BL550" s="8">
        <f t="shared" si="839"/>
        <v>0.19534050986432647</v>
      </c>
      <c r="BM550" s="8">
        <f t="shared" si="840"/>
        <v>0.50362772325069505</v>
      </c>
      <c r="BN550" s="8">
        <f t="shared" si="841"/>
        <v>0.49415813403708758</v>
      </c>
    </row>
    <row r="551" spans="1:66" x14ac:dyDescent="0.25">
      <c r="A551" t="s">
        <v>40</v>
      </c>
      <c r="B551" t="s">
        <v>42</v>
      </c>
      <c r="C551" t="s">
        <v>237</v>
      </c>
      <c r="D551" t="s">
        <v>498</v>
      </c>
      <c r="E551">
        <f>VLOOKUP(A551,home!$A$2:$E$405,3,FALSE)</f>
        <v>1.4709480122324201</v>
      </c>
      <c r="F551">
        <f>VLOOKUP(B551,home!$B$2:$E$405,3,FALSE)</f>
        <v>1.23</v>
      </c>
      <c r="G551">
        <f>VLOOKUP(C551,away!$B$2:$E$405,4,FALSE)</f>
        <v>0.98</v>
      </c>
      <c r="H551">
        <f>VLOOKUP(A551,away!$A$2:$E$405,3,FALSE)</f>
        <v>1.15290519877676</v>
      </c>
      <c r="I551">
        <f>VLOOKUP(C551,away!$B$2:$E$405,3,FALSE)</f>
        <v>0.55000000000000004</v>
      </c>
      <c r="J551">
        <f>VLOOKUP(B551,home!$B$2:$E$405,4,FALSE)</f>
        <v>0.81</v>
      </c>
      <c r="K551" s="3">
        <f t="shared" si="786"/>
        <v>1.7730807339449592</v>
      </c>
      <c r="L551" s="3">
        <f t="shared" si="787"/>
        <v>0.51361926605504671</v>
      </c>
      <c r="M551" s="5">
        <f t="shared" si="788"/>
        <v>0.1016011931809216</v>
      </c>
      <c r="N551" s="5">
        <f t="shared" si="789"/>
        <v>0.18014711817491208</v>
      </c>
      <c r="O551" s="5">
        <f t="shared" si="790"/>
        <v>5.2184330271901974E-2</v>
      </c>
      <c r="P551" s="5">
        <f t="shared" si="791"/>
        <v>9.2527030618930098E-2</v>
      </c>
      <c r="Q551" s="5">
        <f t="shared" si="792"/>
        <v>0.15970769225582124</v>
      </c>
      <c r="R551" s="5">
        <f t="shared" si="793"/>
        <v>1.340143870691422E-2</v>
      </c>
      <c r="S551" s="5">
        <f t="shared" si="794"/>
        <v>2.1065823951278255E-2</v>
      </c>
      <c r="T551" s="5">
        <f t="shared" si="795"/>
        <v>8.2028947679780168E-2</v>
      </c>
      <c r="U551" s="5">
        <f t="shared" si="796"/>
        <v>2.3761832778373852E-2</v>
      </c>
      <c r="V551" s="5">
        <f t="shared" si="797"/>
        <v>2.1316002266955456E-3</v>
      </c>
      <c r="W551" s="5">
        <f t="shared" si="798"/>
        <v>9.439154406720239E-2</v>
      </c>
      <c r="X551" s="5">
        <f t="shared" si="799"/>
        <v>4.8481315585599087E-2</v>
      </c>
      <c r="Y551" s="5">
        <f t="shared" si="800"/>
        <v>1.2450468864229246E-2</v>
      </c>
      <c r="Z551" s="5">
        <f t="shared" si="801"/>
        <v>2.2944123709089919E-3</v>
      </c>
      <c r="AA551" s="5">
        <f t="shared" si="802"/>
        <v>4.06817837058371E-3</v>
      </c>
      <c r="AB551" s="5">
        <f t="shared" si="803"/>
        <v>3.6066043455667868E-3</v>
      </c>
      <c r="AC551" s="5">
        <f t="shared" si="804"/>
        <v>1.2132647835368422E-4</v>
      </c>
      <c r="AD551" s="5">
        <f t="shared" si="805"/>
        <v>4.1840957058218317E-2</v>
      </c>
      <c r="AE551" s="5">
        <f t="shared" si="806"/>
        <v>2.1490321655282817E-2</v>
      </c>
      <c r="AF551" s="5">
        <f t="shared" si="807"/>
        <v>5.5189216179366172E-3</v>
      </c>
      <c r="AG551" s="5">
        <f t="shared" si="808"/>
        <v>9.4487482360664551E-4</v>
      </c>
      <c r="AH551" s="5">
        <f t="shared" si="809"/>
        <v>2.9461359949347395E-4</v>
      </c>
      <c r="AI551" s="5">
        <f t="shared" si="810"/>
        <v>5.2237369722005504E-4</v>
      </c>
      <c r="AJ551" s="5">
        <f t="shared" si="811"/>
        <v>4.6310536923023867E-4</v>
      </c>
      <c r="AK551" s="5">
        <f t="shared" si="812"/>
        <v>2.7370773598953428E-4</v>
      </c>
      <c r="AL551" s="5">
        <f t="shared" si="813"/>
        <v>4.4196247804012095E-6</v>
      </c>
      <c r="AM551" s="5">
        <f t="shared" si="814"/>
        <v>1.483747896994903E-2</v>
      </c>
      <c r="AN551" s="5">
        <f t="shared" si="815"/>
        <v>7.6208150586524106E-3</v>
      </c>
      <c r="AO551" s="5">
        <f t="shared" si="816"/>
        <v>1.9570987185831491E-3</v>
      </c>
      <c r="AP551" s="5">
        <f t="shared" si="817"/>
        <v>3.3506786914531646E-4</v>
      </c>
      <c r="AQ551" s="5">
        <f t="shared" si="818"/>
        <v>4.3024328257261461E-5</v>
      </c>
      <c r="AR551" s="5">
        <f t="shared" si="819"/>
        <v>3.0263844148334727E-5</v>
      </c>
      <c r="AS551" s="5">
        <f t="shared" si="820"/>
        <v>5.3660238994525197E-5</v>
      </c>
      <c r="AT551" s="5">
        <f t="shared" si="821"/>
        <v>4.7571967970037338E-5</v>
      </c>
      <c r="AU551" s="5">
        <f t="shared" si="822"/>
        <v>2.811631329450663E-5</v>
      </c>
      <c r="AV551" s="5">
        <f t="shared" si="823"/>
        <v>1.2463123353012565E-5</v>
      </c>
      <c r="AW551" s="5">
        <f t="shared" si="824"/>
        <v>1.1180280920415663E-7</v>
      </c>
      <c r="AX551" s="5">
        <f t="shared" si="825"/>
        <v>4.3846746836550187E-3</v>
      </c>
      <c r="AY551" s="5">
        <f t="shared" si="826"/>
        <v>2.2520533929090347E-3</v>
      </c>
      <c r="AZ551" s="5">
        <f t="shared" si="827"/>
        <v>5.7834900539135796E-4</v>
      </c>
      <c r="BA551" s="5">
        <f t="shared" si="828"/>
        <v>9.9017063890925175E-5</v>
      </c>
      <c r="BB551" s="5">
        <f t="shared" si="829"/>
        <v>1.2714267920645661E-5</v>
      </c>
      <c r="BC551" s="5">
        <f t="shared" si="830"/>
        <v>1.3060585915658505E-6</v>
      </c>
      <c r="BD551" s="5">
        <f t="shared" si="831"/>
        <v>2.5906822365786658E-6</v>
      </c>
      <c r="BE551" s="5">
        <f t="shared" si="832"/>
        <v>4.5934887614510691E-6</v>
      </c>
      <c r="BF551" s="5">
        <f t="shared" si="833"/>
        <v>4.072313212260793E-6</v>
      </c>
      <c r="BG551" s="5">
        <f t="shared" si="834"/>
        <v>2.4068466997497064E-6</v>
      </c>
      <c r="BH551" s="5">
        <f t="shared" si="835"/>
        <v>1.0668833782213038E-6</v>
      </c>
      <c r="BI551" s="5">
        <f t="shared" si="836"/>
        <v>3.7833407265806082E-7</v>
      </c>
      <c r="BJ551" s="8">
        <f t="shared" si="837"/>
        <v>0.67912376119953444</v>
      </c>
      <c r="BK551" s="8">
        <f t="shared" si="838"/>
        <v>0.21970344747386863</v>
      </c>
      <c r="BL551" s="8">
        <f t="shared" si="839"/>
        <v>9.8763368911395158E-2</v>
      </c>
      <c r="BM551" s="8">
        <f t="shared" si="840"/>
        <v>0.39806424515620609</v>
      </c>
      <c r="BN551" s="8">
        <f t="shared" si="841"/>
        <v>0.5995688032094012</v>
      </c>
    </row>
    <row r="552" spans="1:66" x14ac:dyDescent="0.25">
      <c r="A552" t="s">
        <v>40</v>
      </c>
      <c r="B552" t="s">
        <v>321</v>
      </c>
      <c r="C552" t="s">
        <v>319</v>
      </c>
      <c r="D552" t="s">
        <v>498</v>
      </c>
      <c r="E552">
        <f>VLOOKUP(A552,home!$A$2:$E$405,3,FALSE)</f>
        <v>1.4709480122324201</v>
      </c>
      <c r="F552">
        <f>VLOOKUP(B552,home!$B$2:$E$405,3,FALSE)</f>
        <v>1.63</v>
      </c>
      <c r="G552">
        <f>VLOOKUP(C552,away!$B$2:$E$405,4,FALSE)</f>
        <v>1.32</v>
      </c>
      <c r="H552">
        <f>VLOOKUP(A552,away!$A$2:$E$405,3,FALSE)</f>
        <v>1.15290519877676</v>
      </c>
      <c r="I552">
        <f>VLOOKUP(C552,away!$B$2:$E$405,3,FALSE)</f>
        <v>0.68</v>
      </c>
      <c r="J552">
        <f>VLOOKUP(B552,home!$B$2:$E$405,4,FALSE)</f>
        <v>0.75</v>
      </c>
      <c r="K552" s="3">
        <f t="shared" si="786"/>
        <v>3.1648917431192749</v>
      </c>
      <c r="L552" s="3">
        <f t="shared" si="787"/>
        <v>0.58798165137614766</v>
      </c>
      <c r="M552" s="5">
        <f t="shared" si="788"/>
        <v>2.3450267087510298E-2</v>
      </c>
      <c r="N552" s="5">
        <f t="shared" si="789"/>
        <v>7.4217556679203031E-2</v>
      </c>
      <c r="O552" s="5">
        <f t="shared" si="790"/>
        <v>1.3788326767326029E-2</v>
      </c>
      <c r="P552" s="5">
        <f t="shared" si="791"/>
        <v>4.363856153734063E-2</v>
      </c>
      <c r="Q552" s="5">
        <f t="shared" si="792"/>
        <v>0.11744526616424823</v>
      </c>
      <c r="R552" s="5">
        <f t="shared" si="793"/>
        <v>4.0536415711831487E-3</v>
      </c>
      <c r="S552" s="5">
        <f t="shared" si="794"/>
        <v>2.0301730956217078E-2</v>
      </c>
      <c r="T552" s="5">
        <f t="shared" si="795"/>
        <v>6.9055661545565875E-2</v>
      </c>
      <c r="U552" s="5">
        <f t="shared" si="796"/>
        <v>1.282933673820259E-2</v>
      </c>
      <c r="V552" s="5">
        <f t="shared" si="797"/>
        <v>4.1977173429355412E-3</v>
      </c>
      <c r="W552" s="5">
        <f t="shared" si="798"/>
        <v>0.12390051771722495</v>
      </c>
      <c r="X552" s="5">
        <f t="shared" si="799"/>
        <v>7.2851231013733558E-2</v>
      </c>
      <c r="Y552" s="5">
        <f t="shared" si="800"/>
        <v>2.1417593558120139E-2</v>
      </c>
      <c r="Z552" s="5">
        <f t="shared" si="801"/>
        <v>7.9448895503708998E-4</v>
      </c>
      <c r="AA552" s="5">
        <f t="shared" si="802"/>
        <v>2.5144715337963469E-3</v>
      </c>
      <c r="AB552" s="5">
        <f t="shared" si="803"/>
        <v>3.9790150978102588E-3</v>
      </c>
      <c r="AC552" s="5">
        <f t="shared" si="804"/>
        <v>4.8822030976892957E-4</v>
      </c>
      <c r="AD552" s="5">
        <f t="shared" si="805"/>
        <v>9.8032931372862162E-2</v>
      </c>
      <c r="AE552" s="5">
        <f t="shared" si="806"/>
        <v>5.7641564877860048E-2</v>
      </c>
      <c r="AF552" s="5">
        <f t="shared" si="807"/>
        <v>1.6946091252394747E-2</v>
      </c>
      <c r="AG552" s="5">
        <f t="shared" si="808"/>
        <v>3.3213302396513187E-3</v>
      </c>
      <c r="AH552" s="5">
        <f t="shared" si="809"/>
        <v>1.1678623194570449E-4</v>
      </c>
      <c r="AI552" s="5">
        <f t="shared" si="810"/>
        <v>3.6961578119497259E-4</v>
      </c>
      <c r="AJ552" s="5">
        <f t="shared" si="811"/>
        <v>5.8489696701527472E-4</v>
      </c>
      <c r="AK552" s="5">
        <f t="shared" si="812"/>
        <v>6.1704519382738338E-4</v>
      </c>
      <c r="AL552" s="5">
        <f t="shared" si="813"/>
        <v>3.6341133262363895E-5</v>
      </c>
      <c r="AM552" s="5">
        <f t="shared" si="814"/>
        <v>6.2052723011150002E-2</v>
      </c>
      <c r="AN552" s="5">
        <f t="shared" si="815"/>
        <v>3.6485862548482656E-2</v>
      </c>
      <c r="AO552" s="5">
        <f t="shared" si="816"/>
        <v>1.0726508856569983E-2</v>
      </c>
      <c r="AP552" s="5">
        <f t="shared" si="817"/>
        <v>2.1023301303289645E-3</v>
      </c>
      <c r="AQ552" s="5">
        <f t="shared" si="818"/>
        <v>3.0903288544216397E-4</v>
      </c>
      <c r="AR552" s="5">
        <f t="shared" si="819"/>
        <v>1.3733632303486629E-5</v>
      </c>
      <c r="AS552" s="5">
        <f t="shared" si="820"/>
        <v>4.346545948034098E-5</v>
      </c>
      <c r="AT552" s="5">
        <f t="shared" si="821"/>
        <v>6.8781736910108297E-5</v>
      </c>
      <c r="AU552" s="5">
        <f t="shared" si="822"/>
        <v>7.2562250408068007E-5</v>
      </c>
      <c r="AV552" s="5">
        <f t="shared" si="823"/>
        <v>5.7412916794661921E-5</v>
      </c>
      <c r="AW552" s="5">
        <f t="shared" si="824"/>
        <v>1.8785320040732865E-6</v>
      </c>
      <c r="AX552" s="5">
        <f t="shared" si="825"/>
        <v>3.2731691782676028E-2</v>
      </c>
      <c r="AY552" s="5">
        <f t="shared" si="826"/>
        <v>1.9245634186712934E-2</v>
      </c>
      <c r="AZ552" s="5">
        <f t="shared" si="827"/>
        <v>5.658039885442355E-3</v>
      </c>
      <c r="BA552" s="5">
        <f t="shared" si="828"/>
        <v>1.1089412117981686E-3</v>
      </c>
      <c r="BB552" s="5">
        <f t="shared" si="829"/>
        <v>1.6300927124803834E-4</v>
      </c>
      <c r="BC552" s="5">
        <f t="shared" si="830"/>
        <v>1.9169292099608795E-5</v>
      </c>
      <c r="BD552" s="5">
        <f t="shared" si="831"/>
        <v>1.3458539668661456E-6</v>
      </c>
      <c r="BE552" s="5">
        <f t="shared" si="832"/>
        <v>4.2594821071789857E-6</v>
      </c>
      <c r="BF552" s="5">
        <f t="shared" si="833"/>
        <v>6.7403998754875322E-6</v>
      </c>
      <c r="BG552" s="5">
        <f t="shared" si="834"/>
        <v>7.1108786370842276E-6</v>
      </c>
      <c r="BH552" s="5">
        <f t="shared" si="835"/>
        <v>5.6262902712077787E-6</v>
      </c>
      <c r="BI552" s="5">
        <f t="shared" si="836"/>
        <v>3.5613199247475607E-6</v>
      </c>
      <c r="BJ552" s="8">
        <f t="shared" si="837"/>
        <v>0.82543268748281484</v>
      </c>
      <c r="BK552" s="8">
        <f t="shared" si="838"/>
        <v>0.11135847255374778</v>
      </c>
      <c r="BL552" s="8">
        <f t="shared" si="839"/>
        <v>3.913773610298095E-2</v>
      </c>
      <c r="BM552" s="8">
        <f t="shared" si="840"/>
        <v>0.68088600963306034</v>
      </c>
      <c r="BN552" s="8">
        <f t="shared" si="841"/>
        <v>0.27659361980681135</v>
      </c>
    </row>
    <row r="553" spans="1:66" x14ac:dyDescent="0.25">
      <c r="A553" t="s">
        <v>10</v>
      </c>
      <c r="B553" t="s">
        <v>47</v>
      </c>
      <c r="C553" t="s">
        <v>246</v>
      </c>
      <c r="D553" t="s">
        <v>499</v>
      </c>
      <c r="E553">
        <f>VLOOKUP(A553,home!$A$2:$E$405,3,FALSE)</f>
        <v>1.5</v>
      </c>
      <c r="F553">
        <f>VLOOKUP(B553,home!$B$2:$E$405,3,FALSE)</f>
        <v>0.75</v>
      </c>
      <c r="G553">
        <f>VLOOKUP(C553,away!$B$2:$E$405,4,FALSE)</f>
        <v>1.17</v>
      </c>
      <c r="H553">
        <f>VLOOKUP(A553,away!$A$2:$E$405,3,FALSE)</f>
        <v>1.4027777777777799</v>
      </c>
      <c r="I553">
        <f>VLOOKUP(C553,away!$B$2:$E$405,3,FALSE)</f>
        <v>0.88</v>
      </c>
      <c r="J553">
        <f>VLOOKUP(B553,home!$B$2:$E$405,4,FALSE)</f>
        <v>1.6</v>
      </c>
      <c r="K553" s="3">
        <f t="shared" si="786"/>
        <v>1.3162499999999999</v>
      </c>
      <c r="L553" s="3">
        <f t="shared" si="787"/>
        <v>1.9751111111111141</v>
      </c>
      <c r="M553" s="5">
        <f t="shared" si="788"/>
        <v>3.7203177260897079E-2</v>
      </c>
      <c r="N553" s="5">
        <f t="shared" si="789"/>
        <v>4.8968682069655781E-2</v>
      </c>
      <c r="O553" s="5">
        <f t="shared" si="790"/>
        <v>7.3480408776634157E-2</v>
      </c>
      <c r="P553" s="5">
        <f t="shared" si="791"/>
        <v>9.6718588052244717E-2</v>
      </c>
      <c r="Q553" s="5">
        <f t="shared" si="792"/>
        <v>3.2227513887092211E-2</v>
      </c>
      <c r="R553" s="5">
        <f t="shared" si="793"/>
        <v>7.2565985911858394E-2</v>
      </c>
      <c r="S553" s="5">
        <f t="shared" si="794"/>
        <v>6.2860795525735785E-2</v>
      </c>
      <c r="T553" s="5">
        <f t="shared" si="795"/>
        <v>6.3652920761883558E-2</v>
      </c>
      <c r="U553" s="5">
        <f t="shared" si="796"/>
        <v>9.5514978956483615E-2</v>
      </c>
      <c r="V553" s="5">
        <f t="shared" si="797"/>
        <v>1.8157969395564078E-2</v>
      </c>
      <c r="W553" s="5">
        <f t="shared" si="798"/>
        <v>1.4139821717961715E-2</v>
      </c>
      <c r="X553" s="5">
        <f t="shared" si="799"/>
        <v>2.7927718984276425E-2</v>
      </c>
      <c r="Y553" s="5">
        <f t="shared" si="800"/>
        <v>2.758017403691659E-2</v>
      </c>
      <c r="Z553" s="5">
        <f t="shared" si="801"/>
        <v>4.7775295021081368E-2</v>
      </c>
      <c r="AA553" s="5">
        <f t="shared" si="802"/>
        <v>6.2884232071498361E-2</v>
      </c>
      <c r="AB553" s="5">
        <f t="shared" si="803"/>
        <v>4.138568523205486E-2</v>
      </c>
      <c r="AC553" s="5">
        <f t="shared" si="804"/>
        <v>2.9503749597764879E-3</v>
      </c>
      <c r="AD553" s="5">
        <f t="shared" si="805"/>
        <v>4.6528850840667733E-3</v>
      </c>
      <c r="AE553" s="5">
        <f t="shared" si="806"/>
        <v>9.1899650282634554E-3</v>
      </c>
      <c r="AF553" s="5">
        <f t="shared" si="807"/>
        <v>9.0756010190228588E-3</v>
      </c>
      <c r="AG553" s="5">
        <f t="shared" si="808"/>
        <v>5.9751068042277998E-3</v>
      </c>
      <c r="AH553" s="5">
        <f t="shared" si="809"/>
        <v>2.3590379008187331E-2</v>
      </c>
      <c r="AI553" s="5">
        <f t="shared" si="810"/>
        <v>3.1050836369526574E-2</v>
      </c>
      <c r="AJ553" s="5">
        <f t="shared" si="811"/>
        <v>2.0435331685694679E-2</v>
      </c>
      <c r="AK553" s="5">
        <f t="shared" si="812"/>
        <v>8.9660017770985447E-3</v>
      </c>
      <c r="AL553" s="5">
        <f t="shared" si="813"/>
        <v>3.0680831191717324E-4</v>
      </c>
      <c r="AM553" s="5">
        <f t="shared" si="814"/>
        <v>1.2248719983805781E-3</v>
      </c>
      <c r="AN553" s="5">
        <f t="shared" si="815"/>
        <v>2.4192582936903542E-3</v>
      </c>
      <c r="AO553" s="5">
        <f t="shared" si="816"/>
        <v>2.3891519682577673E-3</v>
      </c>
      <c r="AP553" s="5">
        <f t="shared" si="817"/>
        <v>1.5729468662129681E-3</v>
      </c>
      <c r="AQ553" s="5">
        <f t="shared" si="818"/>
        <v>7.7668620816116025E-4</v>
      </c>
      <c r="AR553" s="5">
        <f t="shared" si="819"/>
        <v>9.3187239388786286E-3</v>
      </c>
      <c r="AS553" s="5">
        <f t="shared" si="820"/>
        <v>1.2265770384548996E-2</v>
      </c>
      <c r="AT553" s="5">
        <f t="shared" si="821"/>
        <v>8.0724101343313086E-3</v>
      </c>
      <c r="AU553" s="5">
        <f t="shared" si="822"/>
        <v>3.5417699464378631E-3</v>
      </c>
      <c r="AV553" s="5">
        <f t="shared" si="823"/>
        <v>1.1654636729997085E-3</v>
      </c>
      <c r="AW553" s="5">
        <f t="shared" si="824"/>
        <v>2.2156162245098686E-5</v>
      </c>
      <c r="AX553" s="5">
        <f t="shared" si="825"/>
        <v>2.6870629464473923E-4</v>
      </c>
      <c r="AY553" s="5">
        <f t="shared" si="826"/>
        <v>5.3072478817832132E-4</v>
      </c>
      <c r="AZ553" s="5">
        <f t="shared" si="827"/>
        <v>5.2412021303654759E-4</v>
      </c>
      <c r="BA553" s="5">
        <f t="shared" si="828"/>
        <v>3.4506521877546983E-4</v>
      </c>
      <c r="BB553" s="5">
        <f t="shared" si="829"/>
        <v>1.7038553691535449E-4</v>
      </c>
      <c r="BC553" s="5">
        <f t="shared" si="830"/>
        <v>6.7306073426829865E-5</v>
      </c>
      <c r="BD553" s="5">
        <f t="shared" si="831"/>
        <v>3.0675858655093832E-3</v>
      </c>
      <c r="BE553" s="5">
        <f t="shared" si="832"/>
        <v>4.0377098954767262E-3</v>
      </c>
      <c r="BF553" s="5">
        <f t="shared" si="833"/>
        <v>2.6573178249606204E-3</v>
      </c>
      <c r="BG553" s="5">
        <f t="shared" si="834"/>
        <v>1.1658981957014729E-3</v>
      </c>
      <c r="BH553" s="5">
        <f t="shared" si="835"/>
        <v>3.8365337502301565E-4</v>
      </c>
      <c r="BI553" s="5">
        <f t="shared" si="836"/>
        <v>1.0099675097480885E-4</v>
      </c>
      <c r="BJ553" s="8">
        <f t="shared" si="837"/>
        <v>0.2536796128530473</v>
      </c>
      <c r="BK553" s="8">
        <f t="shared" si="838"/>
        <v>0.21872843829431363</v>
      </c>
      <c r="BL553" s="8">
        <f t="shared" si="839"/>
        <v>0.47565113977387902</v>
      </c>
      <c r="BM553" s="8">
        <f t="shared" si="840"/>
        <v>0.63416156135800583</v>
      </c>
      <c r="BN553" s="8">
        <f t="shared" si="841"/>
        <v>0.36116435595838237</v>
      </c>
    </row>
    <row r="554" spans="1:66" x14ac:dyDescent="0.25">
      <c r="A554" t="s">
        <v>10</v>
      </c>
      <c r="B554" t="s">
        <v>45</v>
      </c>
      <c r="C554" t="s">
        <v>43</v>
      </c>
      <c r="D554" t="s">
        <v>499</v>
      </c>
      <c r="E554">
        <f>VLOOKUP(A554,home!$A$2:$E$405,3,FALSE)</f>
        <v>1.5</v>
      </c>
      <c r="F554">
        <f>VLOOKUP(B554,home!$B$2:$E$405,3,FALSE)</f>
        <v>0.62</v>
      </c>
      <c r="G554">
        <f>VLOOKUP(C554,away!$B$2:$E$405,4,FALSE)</f>
        <v>0.79</v>
      </c>
      <c r="H554">
        <f>VLOOKUP(A554,away!$A$2:$E$405,3,FALSE)</f>
        <v>1.4027777777777799</v>
      </c>
      <c r="I554">
        <f>VLOOKUP(C554,away!$B$2:$E$405,3,FALSE)</f>
        <v>0.57999999999999996</v>
      </c>
      <c r="J554">
        <f>VLOOKUP(B554,home!$B$2:$E$405,4,FALSE)</f>
        <v>0.85</v>
      </c>
      <c r="K554" s="3">
        <f t="shared" si="786"/>
        <v>0.73470000000000002</v>
      </c>
      <c r="L554" s="3">
        <f t="shared" si="787"/>
        <v>0.69156944444444546</v>
      </c>
      <c r="M554" s="5">
        <f t="shared" si="788"/>
        <v>0.24020334478230018</v>
      </c>
      <c r="N554" s="5">
        <f t="shared" si="789"/>
        <v>0.17647739741155596</v>
      </c>
      <c r="O554" s="5">
        <f t="shared" si="790"/>
        <v>0.16611729370479292</v>
      </c>
      <c r="P554" s="5">
        <f t="shared" si="791"/>
        <v>0.12204637568491138</v>
      </c>
      <c r="Q554" s="5">
        <f t="shared" si="792"/>
        <v>6.4828971939135074E-2</v>
      </c>
      <c r="R554" s="5">
        <f t="shared" si="793"/>
        <v>5.7440822260019203E-2</v>
      </c>
      <c r="S554" s="5">
        <f t="shared" si="794"/>
        <v>1.5502820986238102E-2</v>
      </c>
      <c r="T554" s="5">
        <f t="shared" si="795"/>
        <v>4.4833736107852185E-2</v>
      </c>
      <c r="U554" s="5">
        <f t="shared" si="796"/>
        <v>4.2201772114436112E-2</v>
      </c>
      <c r="V554" s="5">
        <f t="shared" si="797"/>
        <v>8.7521360332668159E-4</v>
      </c>
      <c r="W554" s="5">
        <f t="shared" si="798"/>
        <v>1.5876615227894186E-2</v>
      </c>
      <c r="X554" s="5">
        <f t="shared" si="799"/>
        <v>1.0979781972813005E-2</v>
      </c>
      <c r="Y554" s="5">
        <f t="shared" si="800"/>
        <v>3.7966408595297126E-3</v>
      </c>
      <c r="Z554" s="5">
        <f t="shared" si="801"/>
        <v>1.324143917959787E-2</v>
      </c>
      <c r="AA554" s="5">
        <f t="shared" si="802"/>
        <v>9.7284853652505558E-3</v>
      </c>
      <c r="AB554" s="5">
        <f t="shared" si="803"/>
        <v>3.5737590989247908E-3</v>
      </c>
      <c r="AC554" s="5">
        <f t="shared" si="804"/>
        <v>2.7793287061885689E-5</v>
      </c>
      <c r="AD554" s="5">
        <f t="shared" si="805"/>
        <v>2.9161373019834635E-3</v>
      </c>
      <c r="AE554" s="5">
        <f t="shared" si="806"/>
        <v>2.0167114538564277E-3</v>
      </c>
      <c r="AF554" s="5">
        <f t="shared" si="807"/>
        <v>6.9734800987411973E-4</v>
      </c>
      <c r="AG554" s="5">
        <f t="shared" si="808"/>
        <v>1.607548585910282E-4</v>
      </c>
      <c r="AH554" s="5">
        <f t="shared" si="809"/>
        <v>2.2893436842698531E-3</v>
      </c>
      <c r="AI554" s="5">
        <f t="shared" si="810"/>
        <v>1.6819808048330613E-3</v>
      </c>
      <c r="AJ554" s="5">
        <f t="shared" si="811"/>
        <v>6.1787564865542488E-4</v>
      </c>
      <c r="AK554" s="5">
        <f t="shared" si="812"/>
        <v>1.513177463557136E-4</v>
      </c>
      <c r="AL554" s="5">
        <f t="shared" si="813"/>
        <v>5.6486639806748265E-7</v>
      </c>
      <c r="AM554" s="5">
        <f t="shared" si="814"/>
        <v>4.2849721515345019E-4</v>
      </c>
      <c r="AN554" s="5">
        <f t="shared" si="815"/>
        <v>2.9633558102966357E-4</v>
      </c>
      <c r="AO554" s="5">
        <f t="shared" si="816"/>
        <v>1.0246831657090318E-4</v>
      </c>
      <c r="AP554" s="5">
        <f t="shared" si="817"/>
        <v>2.3621318921365689E-5</v>
      </c>
      <c r="AQ554" s="5">
        <f t="shared" si="818"/>
        <v>4.0839456008734843E-6</v>
      </c>
      <c r="AR554" s="5">
        <f t="shared" si="819"/>
        <v>3.1664802797458055E-4</v>
      </c>
      <c r="AS554" s="5">
        <f t="shared" si="820"/>
        <v>2.3264130615292434E-4</v>
      </c>
      <c r="AT554" s="5">
        <f t="shared" si="821"/>
        <v>8.5460783815276734E-5</v>
      </c>
      <c r="AU554" s="5">
        <f t="shared" si="822"/>
        <v>2.0929345956361282E-5</v>
      </c>
      <c r="AV554" s="5">
        <f t="shared" si="823"/>
        <v>3.8441976185346574E-6</v>
      </c>
      <c r="AW554" s="5">
        <f t="shared" si="824"/>
        <v>7.9723999278851603E-9</v>
      </c>
      <c r="AX554" s="5">
        <f t="shared" si="825"/>
        <v>5.2469483995539971E-5</v>
      </c>
      <c r="AY554" s="5">
        <f t="shared" si="826"/>
        <v>3.6286291897082302E-5</v>
      </c>
      <c r="AZ554" s="5">
        <f t="shared" si="827"/>
        <v>1.2547245364107093E-5</v>
      </c>
      <c r="BA554" s="5">
        <f t="shared" si="828"/>
        <v>2.892430501921228E-6</v>
      </c>
      <c r="BB554" s="5">
        <f t="shared" si="829"/>
        <v>5.0007913882695807E-7</v>
      </c>
      <c r="BC554" s="5">
        <f t="shared" si="830"/>
        <v>6.9167890443363235E-8</v>
      </c>
      <c r="BD554" s="5">
        <f t="shared" si="831"/>
        <v>3.649735013180163E-5</v>
      </c>
      <c r="BE554" s="5">
        <f t="shared" si="832"/>
        <v>2.6814603141834661E-5</v>
      </c>
      <c r="BF554" s="5">
        <f t="shared" si="833"/>
        <v>9.8503444641529605E-6</v>
      </c>
      <c r="BG554" s="5">
        <f t="shared" si="834"/>
        <v>2.4123493592710609E-6</v>
      </c>
      <c r="BH554" s="5">
        <f t="shared" si="835"/>
        <v>4.4308826856411197E-7</v>
      </c>
      <c r="BI554" s="5">
        <f t="shared" si="836"/>
        <v>6.5107390182810622E-8</v>
      </c>
      <c r="BJ554" s="8">
        <f t="shared" si="837"/>
        <v>0.32354386621914932</v>
      </c>
      <c r="BK554" s="8">
        <f t="shared" si="838"/>
        <v>0.37869239950213335</v>
      </c>
      <c r="BL554" s="8">
        <f t="shared" si="839"/>
        <v>0.28453825693181117</v>
      </c>
      <c r="BM554" s="8">
        <f t="shared" si="840"/>
        <v>0.17286547773047975</v>
      </c>
      <c r="BN554" s="8">
        <f t="shared" si="841"/>
        <v>0.82711420578271477</v>
      </c>
    </row>
    <row r="555" spans="1:66" x14ac:dyDescent="0.25">
      <c r="A555" t="s">
        <v>10</v>
      </c>
      <c r="B555" t="s">
        <v>244</v>
      </c>
      <c r="C555" t="s">
        <v>49</v>
      </c>
      <c r="D555" t="s">
        <v>499</v>
      </c>
      <c r="E555">
        <f>VLOOKUP(A555,home!$A$2:$E$405,3,FALSE)</f>
        <v>1.5</v>
      </c>
      <c r="F555">
        <f>VLOOKUP(B555,home!$B$2:$E$405,3,FALSE)</f>
        <v>1.29</v>
      </c>
      <c r="G555">
        <f>VLOOKUP(C555,away!$B$2:$E$405,4,FALSE)</f>
        <v>1.21</v>
      </c>
      <c r="H555">
        <f>VLOOKUP(A555,away!$A$2:$E$405,3,FALSE)</f>
        <v>1.4027777777777799</v>
      </c>
      <c r="I555">
        <f>VLOOKUP(C555,away!$B$2:$E$405,3,FALSE)</f>
        <v>1.17</v>
      </c>
      <c r="J555">
        <f>VLOOKUP(B555,home!$B$2:$E$405,4,FALSE)</f>
        <v>1.2</v>
      </c>
      <c r="K555" s="3">
        <f t="shared" si="786"/>
        <v>2.3413499999999998</v>
      </c>
      <c r="L555" s="3">
        <f t="shared" si="787"/>
        <v>1.9695000000000027</v>
      </c>
      <c r="M555" s="5">
        <f t="shared" si="788"/>
        <v>1.3422135928585269E-2</v>
      </c>
      <c r="N555" s="5">
        <f t="shared" si="789"/>
        <v>3.1425917956393115E-2</v>
      </c>
      <c r="O555" s="5">
        <f t="shared" si="790"/>
        <v>2.6434896711348726E-2</v>
      </c>
      <c r="P555" s="5">
        <f t="shared" si="791"/>
        <v>6.1893345415116333E-2</v>
      </c>
      <c r="Q555" s="5">
        <f t="shared" si="792"/>
        <v>3.678953650360052E-2</v>
      </c>
      <c r="R555" s="5">
        <f t="shared" si="793"/>
        <v>2.6031764536500693E-2</v>
      </c>
      <c r="S555" s="5">
        <f t="shared" si="794"/>
        <v>7.1352023013647833E-2</v>
      </c>
      <c r="T555" s="5">
        <f t="shared" si="795"/>
        <v>7.2456992143841312E-2</v>
      </c>
      <c r="U555" s="5">
        <f t="shared" si="796"/>
        <v>6.0949471897535891E-2</v>
      </c>
      <c r="V555" s="5">
        <f t="shared" si="797"/>
        <v>3.6558309595997505E-2</v>
      </c>
      <c r="W555" s="5">
        <f t="shared" si="798"/>
        <v>2.8712393764235018E-2</v>
      </c>
      <c r="X555" s="5">
        <f t="shared" si="799"/>
        <v>5.6549059518660946E-2</v>
      </c>
      <c r="Y555" s="5">
        <f t="shared" si="800"/>
        <v>5.568668636100145E-2</v>
      </c>
      <c r="Z555" s="5">
        <f t="shared" si="801"/>
        <v>1.7089853418212734E-2</v>
      </c>
      <c r="AA555" s="5">
        <f t="shared" si="802"/>
        <v>4.0013328300732377E-2</v>
      </c>
      <c r="AB555" s="5">
        <f t="shared" si="803"/>
        <v>4.6842603108459883E-2</v>
      </c>
      <c r="AC555" s="5">
        <f t="shared" si="804"/>
        <v>1.0536307781307121E-2</v>
      </c>
      <c r="AD555" s="5">
        <f t="shared" si="805"/>
        <v>1.6806440784972919E-2</v>
      </c>
      <c r="AE555" s="5">
        <f t="shared" si="806"/>
        <v>3.3100285126004207E-2</v>
      </c>
      <c r="AF555" s="5">
        <f t="shared" si="807"/>
        <v>3.2595505777832691E-2</v>
      </c>
      <c r="AG555" s="5">
        <f t="shared" si="808"/>
        <v>2.1398949543147194E-2</v>
      </c>
      <c r="AH555" s="5">
        <f t="shared" si="809"/>
        <v>8.4146165767925111E-3</v>
      </c>
      <c r="AI555" s="5">
        <f t="shared" si="810"/>
        <v>1.9701562522073141E-2</v>
      </c>
      <c r="AJ555" s="5">
        <f t="shared" si="811"/>
        <v>2.3064126705527977E-2</v>
      </c>
      <c r="AK555" s="5">
        <f t="shared" si="812"/>
        <v>1.8000397687329306E-2</v>
      </c>
      <c r="AL555" s="5">
        <f t="shared" si="813"/>
        <v>1.943438333148084E-3</v>
      </c>
      <c r="AM555" s="5">
        <f t="shared" si="814"/>
        <v>7.8699520263792698E-3</v>
      </c>
      <c r="AN555" s="5">
        <f t="shared" si="815"/>
        <v>1.5499870515953994E-2</v>
      </c>
      <c r="AO555" s="5">
        <f t="shared" si="816"/>
        <v>1.5263497490585717E-2</v>
      </c>
      <c r="AP555" s="5">
        <f t="shared" si="817"/>
        <v>1.0020486102569538E-2</v>
      </c>
      <c r="AQ555" s="5">
        <f t="shared" si="818"/>
        <v>4.9338368447526858E-3</v>
      </c>
      <c r="AR555" s="5">
        <f t="shared" si="819"/>
        <v>3.3145174695985717E-3</v>
      </c>
      <c r="AS555" s="5">
        <f t="shared" si="820"/>
        <v>7.7604454774446146E-3</v>
      </c>
      <c r="AT555" s="5">
        <f t="shared" si="821"/>
        <v>9.0849595093074748E-3</v>
      </c>
      <c r="AU555" s="5">
        <f t="shared" si="822"/>
        <v>7.0903566490390178E-3</v>
      </c>
      <c r="AV555" s="5">
        <f t="shared" si="823"/>
        <v>4.1502516350568766E-3</v>
      </c>
      <c r="AW555" s="5">
        <f t="shared" si="824"/>
        <v>2.4893765188117785E-4</v>
      </c>
      <c r="AX555" s="5">
        <f t="shared" si="825"/>
        <v>3.0710520294938521E-3</v>
      </c>
      <c r="AY555" s="5">
        <f t="shared" si="826"/>
        <v>6.0484369720881495E-3</v>
      </c>
      <c r="AZ555" s="5">
        <f t="shared" si="827"/>
        <v>5.956198308263814E-3</v>
      </c>
      <c r="BA555" s="5">
        <f t="shared" si="828"/>
        <v>3.9102441893751998E-3</v>
      </c>
      <c r="BB555" s="5">
        <f t="shared" si="829"/>
        <v>1.9253064827436178E-3</v>
      </c>
      <c r="BC555" s="5">
        <f t="shared" si="830"/>
        <v>7.5837822355271148E-4</v>
      </c>
      <c r="BD555" s="5">
        <f t="shared" si="831"/>
        <v>1.0879903593957324E-3</v>
      </c>
      <c r="BE555" s="5">
        <f t="shared" si="832"/>
        <v>2.547366227971198E-3</v>
      </c>
      <c r="BF555" s="5">
        <f t="shared" si="833"/>
        <v>2.9821379589301824E-3</v>
      </c>
      <c r="BG555" s="5">
        <f t="shared" si="834"/>
        <v>2.3274095700470607E-3</v>
      </c>
      <c r="BH555" s="5">
        <f t="shared" si="835"/>
        <v>1.3623200992074216E-3</v>
      </c>
      <c r="BI555" s="5">
        <f t="shared" si="836"/>
        <v>6.3793363285585944E-4</v>
      </c>
      <c r="BJ555" s="8">
        <f t="shared" si="837"/>
        <v>0.4607790266654479</v>
      </c>
      <c r="BK555" s="8">
        <f t="shared" si="838"/>
        <v>0.2017539970398903</v>
      </c>
      <c r="BL555" s="8">
        <f t="shared" si="839"/>
        <v>0.3117984566351546</v>
      </c>
      <c r="BM555" s="8">
        <f t="shared" si="840"/>
        <v>0.78962423738695386</v>
      </c>
      <c r="BN555" s="8">
        <f t="shared" si="841"/>
        <v>0.19599759705154463</v>
      </c>
    </row>
    <row r="556" spans="1:66" x14ac:dyDescent="0.25">
      <c r="A556" t="s">
        <v>10</v>
      </c>
      <c r="B556" t="s">
        <v>11</v>
      </c>
      <c r="C556" t="s">
        <v>44</v>
      </c>
      <c r="D556" t="s">
        <v>499</v>
      </c>
      <c r="E556">
        <f>VLOOKUP(A556,home!$A$2:$E$405,3,FALSE)</f>
        <v>1.5</v>
      </c>
      <c r="F556">
        <f>VLOOKUP(B556,home!$B$2:$E$405,3,FALSE)</f>
        <v>1</v>
      </c>
      <c r="G556">
        <f>VLOOKUP(C556,away!$B$2:$E$405,4,FALSE)</f>
        <v>0.79</v>
      </c>
      <c r="H556">
        <f>VLOOKUP(A556,away!$A$2:$E$405,3,FALSE)</f>
        <v>1.4027777777777799</v>
      </c>
      <c r="I556">
        <f>VLOOKUP(C556,away!$B$2:$E$405,3,FALSE)</f>
        <v>0.67</v>
      </c>
      <c r="J556">
        <f>VLOOKUP(B556,home!$B$2:$E$405,4,FALSE)</f>
        <v>1.1599999999999999</v>
      </c>
      <c r="K556" s="3">
        <f t="shared" si="786"/>
        <v>1.1850000000000001</v>
      </c>
      <c r="L556" s="3">
        <f t="shared" si="787"/>
        <v>1.0902388888888905</v>
      </c>
      <c r="M556" s="5">
        <f t="shared" si="788"/>
        <v>0.10277235432901724</v>
      </c>
      <c r="N556" s="5">
        <f t="shared" si="789"/>
        <v>0.12178523987988545</v>
      </c>
      <c r="O556" s="5">
        <f t="shared" si="790"/>
        <v>0.11204641739216313</v>
      </c>
      <c r="P556" s="5">
        <f t="shared" si="791"/>
        <v>0.13277500460971331</v>
      </c>
      <c r="Q556" s="5">
        <f t="shared" si="792"/>
        <v>7.2157754628832158E-2</v>
      </c>
      <c r="R556" s="5">
        <f t="shared" si="793"/>
        <v>6.107868080080639E-2</v>
      </c>
      <c r="S556" s="5">
        <f t="shared" si="794"/>
        <v>4.2884105273756197E-2</v>
      </c>
      <c r="T556" s="5">
        <f t="shared" si="795"/>
        <v>7.8669190231255182E-2</v>
      </c>
      <c r="U556" s="5">
        <f t="shared" si="796"/>
        <v>7.2378236748955577E-2</v>
      </c>
      <c r="V556" s="5">
        <f t="shared" si="797"/>
        <v>6.1559327058127982E-3</v>
      </c>
      <c r="W556" s="5">
        <f t="shared" si="798"/>
        <v>2.85023130783887E-2</v>
      </c>
      <c r="X556" s="5">
        <f t="shared" si="799"/>
        <v>3.107433014134579E-2</v>
      </c>
      <c r="Y556" s="5">
        <f t="shared" si="800"/>
        <v>1.6939221583133695E-2</v>
      </c>
      <c r="Z556" s="5">
        <f t="shared" si="801"/>
        <v>2.2196784363690124E-2</v>
      </c>
      <c r="AA556" s="5">
        <f t="shared" si="802"/>
        <v>2.6303189470972797E-2</v>
      </c>
      <c r="AB556" s="5">
        <f t="shared" si="803"/>
        <v>1.558463976155139E-2</v>
      </c>
      <c r="AC556" s="5">
        <f t="shared" si="804"/>
        <v>4.9706582008832807E-4</v>
      </c>
      <c r="AD556" s="5">
        <f t="shared" si="805"/>
        <v>8.4438102494726521E-3</v>
      </c>
      <c r="AE556" s="5">
        <f t="shared" si="806"/>
        <v>9.2057703043736915E-3</v>
      </c>
      <c r="AF556" s="5">
        <f t="shared" si="807"/>
        <v>5.0182443940033575E-3</v>
      </c>
      <c r="AG556" s="5">
        <f t="shared" si="808"/>
        <v>1.8236950640970417E-3</v>
      </c>
      <c r="AH556" s="5">
        <f t="shared" si="809"/>
        <v>6.049949380393954E-3</v>
      </c>
      <c r="AI556" s="5">
        <f t="shared" si="810"/>
        <v>7.1691900157668355E-3</v>
      </c>
      <c r="AJ556" s="5">
        <f t="shared" si="811"/>
        <v>4.2477450843418519E-3</v>
      </c>
      <c r="AK556" s="5">
        <f t="shared" si="812"/>
        <v>1.6778593083150314E-3</v>
      </c>
      <c r="AL556" s="5">
        <f t="shared" si="813"/>
        <v>2.5687031102653076E-5</v>
      </c>
      <c r="AM556" s="5">
        <f t="shared" si="814"/>
        <v>2.0011830291250194E-3</v>
      </c>
      <c r="AN556" s="5">
        <f t="shared" si="815"/>
        <v>2.1817675621365654E-3</v>
      </c>
      <c r="AO556" s="5">
        <f t="shared" si="816"/>
        <v>1.1893239213787961E-3</v>
      </c>
      <c r="AP556" s="5">
        <f t="shared" si="817"/>
        <v>4.3221573019099898E-4</v>
      </c>
      <c r="AQ556" s="5">
        <f t="shared" si="818"/>
        <v>1.1780459936093379E-4</v>
      </c>
      <c r="AR556" s="5">
        <f t="shared" si="819"/>
        <v>1.3191780180629475E-3</v>
      </c>
      <c r="AS556" s="5">
        <f t="shared" si="820"/>
        <v>1.5632259514045928E-3</v>
      </c>
      <c r="AT556" s="5">
        <f t="shared" si="821"/>
        <v>9.2621137620722176E-4</v>
      </c>
      <c r="AU556" s="5">
        <f t="shared" si="822"/>
        <v>3.658534936018525E-4</v>
      </c>
      <c r="AV556" s="5">
        <f t="shared" si="823"/>
        <v>1.0838409747954882E-4</v>
      </c>
      <c r="AW556" s="5">
        <f t="shared" si="824"/>
        <v>9.2183125817027236E-7</v>
      </c>
      <c r="AX556" s="5">
        <f t="shared" si="825"/>
        <v>3.9523364825219063E-4</v>
      </c>
      <c r="AY556" s="5">
        <f t="shared" si="826"/>
        <v>4.3089909352197092E-4</v>
      </c>
      <c r="AZ556" s="5">
        <f t="shared" si="827"/>
        <v>2.3489147447231182E-4</v>
      </c>
      <c r="BA556" s="5">
        <f t="shared" si="828"/>
        <v>8.5362606712722149E-5</v>
      </c>
      <c r="BB556" s="5">
        <f t="shared" si="829"/>
        <v>2.3266408373784384E-5</v>
      </c>
      <c r="BC556" s="5">
        <f t="shared" si="830"/>
        <v>5.0731886427739739E-6</v>
      </c>
      <c r="BD556" s="5">
        <f t="shared" si="831"/>
        <v>2.397031961099327E-4</v>
      </c>
      <c r="BE556" s="5">
        <f t="shared" si="832"/>
        <v>2.8404828739027029E-4</v>
      </c>
      <c r="BF556" s="5">
        <f t="shared" si="833"/>
        <v>1.6829861027873523E-4</v>
      </c>
      <c r="BG556" s="5">
        <f t="shared" si="834"/>
        <v>6.6477951060100405E-5</v>
      </c>
      <c r="BH556" s="5">
        <f t="shared" si="835"/>
        <v>1.9694093001554745E-5</v>
      </c>
      <c r="BI556" s="5">
        <f t="shared" si="836"/>
        <v>4.6675000413684757E-6</v>
      </c>
      <c r="BJ556" s="8">
        <f t="shared" si="837"/>
        <v>0.38071659081695569</v>
      </c>
      <c r="BK556" s="8">
        <f t="shared" si="838"/>
        <v>0.28554104886301251</v>
      </c>
      <c r="BL556" s="8">
        <f t="shared" si="839"/>
        <v>0.31160165053790501</v>
      </c>
      <c r="BM556" s="8">
        <f t="shared" si="840"/>
        <v>0.39701064567888189</v>
      </c>
      <c r="BN556" s="8">
        <f t="shared" si="841"/>
        <v>0.60261545164041763</v>
      </c>
    </row>
    <row r="557" spans="1:66" x14ac:dyDescent="0.25">
      <c r="A557" t="s">
        <v>13</v>
      </c>
      <c r="B557" t="s">
        <v>248</v>
      </c>
      <c r="C557" t="s">
        <v>61</v>
      </c>
      <c r="D557" t="s">
        <v>499</v>
      </c>
      <c r="E557">
        <f>VLOOKUP(A557,home!$A$2:$E$405,3,FALSE)</f>
        <v>1.6049382716049401</v>
      </c>
      <c r="F557">
        <f>VLOOKUP(B557,home!$B$2:$E$405,3,FALSE)</f>
        <v>2.4</v>
      </c>
      <c r="G557">
        <f>VLOOKUP(C557,away!$B$2:$E$405,4,FALSE)</f>
        <v>1.07</v>
      </c>
      <c r="H557">
        <f>VLOOKUP(A557,away!$A$2:$E$405,3,FALSE)</f>
        <v>1.38271604938272</v>
      </c>
      <c r="I557">
        <f>VLOOKUP(C557,away!$B$2:$E$405,3,FALSE)</f>
        <v>1.1599999999999999</v>
      </c>
      <c r="J557">
        <f>VLOOKUP(B557,home!$B$2:$E$405,4,FALSE)</f>
        <v>1</v>
      </c>
      <c r="K557" s="3">
        <f t="shared" si="786"/>
        <v>4.121481481481486</v>
      </c>
      <c r="L557" s="3">
        <f t="shared" si="787"/>
        <v>1.603950617283955</v>
      </c>
      <c r="M557" s="5">
        <f t="shared" si="788"/>
        <v>3.2619434896597986E-3</v>
      </c>
      <c r="N557" s="5">
        <f t="shared" si="789"/>
        <v>1.3444039686271954E-2</v>
      </c>
      <c r="O557" s="5">
        <f t="shared" si="790"/>
        <v>5.2319962737852124E-3</v>
      </c>
      <c r="P557" s="5">
        <f t="shared" si="791"/>
        <v>2.156357575358589E-2</v>
      </c>
      <c r="Q557" s="5">
        <f t="shared" si="792"/>
        <v>2.7704680301636014E-2</v>
      </c>
      <c r="R557" s="5">
        <f t="shared" si="793"/>
        <v>4.1959318264825725E-3</v>
      </c>
      <c r="S557" s="5">
        <f t="shared" si="794"/>
        <v>3.5637327926941874E-2</v>
      </c>
      <c r="T557" s="5">
        <f t="shared" si="795"/>
        <v>4.4436939071463712E-2</v>
      </c>
      <c r="U557" s="5">
        <f t="shared" si="796"/>
        <v>1.7293455320406711E-2</v>
      </c>
      <c r="V557" s="5">
        <f t="shared" si="797"/>
        <v>2.6176222271715548E-2</v>
      </c>
      <c r="W557" s="5">
        <f t="shared" si="798"/>
        <v>3.8061442271185915E-2</v>
      </c>
      <c r="X557" s="5">
        <f t="shared" si="799"/>
        <v>6.1048673825586271E-2</v>
      </c>
      <c r="Y557" s="5">
        <f t="shared" si="800"/>
        <v>4.8959529033457974E-2</v>
      </c>
      <c r="Z557" s="5">
        <f t="shared" si="801"/>
        <v>2.2433558143893722E-3</v>
      </c>
      <c r="AA557" s="5">
        <f t="shared" si="802"/>
        <v>9.245949445379615E-3</v>
      </c>
      <c r="AB557" s="5">
        <f t="shared" si="803"/>
        <v>1.9053504708923048E-2</v>
      </c>
      <c r="AC557" s="5">
        <f t="shared" si="804"/>
        <v>1.0815119760813775E-2</v>
      </c>
      <c r="AD557" s="5">
        <f t="shared" si="805"/>
        <v>3.9217382369792352E-2</v>
      </c>
      <c r="AE557" s="5">
        <f t="shared" si="806"/>
        <v>6.2902744660289334E-2</v>
      </c>
      <c r="AF557" s="5">
        <f t="shared" si="807"/>
        <v>5.0446448063363056E-2</v>
      </c>
      <c r="AG557" s="5">
        <f t="shared" si="808"/>
        <v>2.6971203837004722E-2</v>
      </c>
      <c r="AH557" s="5">
        <f t="shared" si="809"/>
        <v>8.9955798581934569E-4</v>
      </c>
      <c r="AI557" s="5">
        <f t="shared" si="810"/>
        <v>3.7075115800732183E-3</v>
      </c>
      <c r="AJ557" s="5">
        <f t="shared" si="811"/>
        <v>7.6402201598249671E-3</v>
      </c>
      <c r="AK557" s="5">
        <f t="shared" si="812"/>
        <v>1.0496341967720041E-2</v>
      </c>
      <c r="AL557" s="5">
        <f t="shared" si="813"/>
        <v>2.8598000546077415E-3</v>
      </c>
      <c r="AM557" s="5">
        <f t="shared" si="814"/>
        <v>3.2326743037855529E-2</v>
      </c>
      <c r="AN557" s="5">
        <f t="shared" si="815"/>
        <v>5.1850499450348177E-2</v>
      </c>
      <c r="AO557" s="5">
        <f t="shared" si="816"/>
        <v>4.1582820299933675E-2</v>
      </c>
      <c r="AP557" s="5">
        <f t="shared" si="817"/>
        <v>2.2232263429495466E-2</v>
      </c>
      <c r="AQ557" s="5">
        <f t="shared" si="818"/>
        <v>8.9148631628396882E-3</v>
      </c>
      <c r="AR557" s="5">
        <f t="shared" si="819"/>
        <v>2.8856931732753016E-4</v>
      </c>
      <c r="AS557" s="5">
        <f t="shared" si="820"/>
        <v>1.1893330974891698E-3</v>
      </c>
      <c r="AT557" s="5">
        <f t="shared" si="821"/>
        <v>2.4509071683073143E-3</v>
      </c>
      <c r="AU557" s="5">
        <f t="shared" si="822"/>
        <v>3.3671228356696083E-3</v>
      </c>
      <c r="AV557" s="5">
        <f t="shared" si="823"/>
        <v>3.4693836032714301E-3</v>
      </c>
      <c r="AW557" s="5">
        <f t="shared" si="824"/>
        <v>5.2514292061641311E-4</v>
      </c>
      <c r="AX557" s="5">
        <f t="shared" si="825"/>
        <v>2.2205678797855351E-2</v>
      </c>
      <c r="AY557" s="5">
        <f t="shared" si="826"/>
        <v>3.5616812215029318E-2</v>
      </c>
      <c r="AZ557" s="5">
        <f t="shared" si="827"/>
        <v>2.8563803968991504E-2</v>
      </c>
      <c r="BA557" s="5">
        <f t="shared" si="828"/>
        <v>1.527164366934727E-2</v>
      </c>
      <c r="BB557" s="5">
        <f t="shared" si="829"/>
        <v>6.1237405725975387E-3</v>
      </c>
      <c r="BC557" s="5">
        <f t="shared" si="830"/>
        <v>1.9644354943009245E-3</v>
      </c>
      <c r="BD557" s="5">
        <f t="shared" si="831"/>
        <v>7.7141822442783553E-5</v>
      </c>
      <c r="BE557" s="5">
        <f t="shared" si="832"/>
        <v>3.1793859264566532E-4</v>
      </c>
      <c r="BF557" s="5">
        <f t="shared" si="833"/>
        <v>6.5518901091869773E-4</v>
      </c>
      <c r="BG557" s="5">
        <f t="shared" si="834"/>
        <v>9.0011645845719469E-4</v>
      </c>
      <c r="BH557" s="5">
        <f t="shared" si="835"/>
        <v>9.274533286770069E-4</v>
      </c>
      <c r="BI557" s="5">
        <f t="shared" si="836"/>
        <v>7.6449634381612903E-4</v>
      </c>
      <c r="BJ557" s="8">
        <f t="shared" si="837"/>
        <v>0.67984638721864599</v>
      </c>
      <c r="BK557" s="8">
        <f t="shared" si="838"/>
        <v>0.13593080147235395</v>
      </c>
      <c r="BL557" s="8">
        <f t="shared" si="839"/>
        <v>9.2172120847437228E-2</v>
      </c>
      <c r="BM557" s="8">
        <f t="shared" si="840"/>
        <v>0.79969882872699227</v>
      </c>
      <c r="BN557" s="8">
        <f t="shared" si="841"/>
        <v>7.5402167331421452E-2</v>
      </c>
    </row>
    <row r="558" spans="1:66" x14ac:dyDescent="0.25">
      <c r="A558" t="s">
        <v>13</v>
      </c>
      <c r="B558" t="s">
        <v>250</v>
      </c>
      <c r="C558" t="s">
        <v>14</v>
      </c>
      <c r="D558" t="s">
        <v>499</v>
      </c>
      <c r="E558">
        <f>VLOOKUP(A558,home!$A$2:$E$405,3,FALSE)</f>
        <v>1.6049382716049401</v>
      </c>
      <c r="F558">
        <f>VLOOKUP(B558,home!$B$2:$E$405,3,FALSE)</f>
        <v>1.29</v>
      </c>
      <c r="G558">
        <f>VLOOKUP(C558,away!$B$2:$E$405,4,FALSE)</f>
        <v>0.86</v>
      </c>
      <c r="H558">
        <f>VLOOKUP(A558,away!$A$2:$E$405,3,FALSE)</f>
        <v>1.38271604938272</v>
      </c>
      <c r="I558">
        <f>VLOOKUP(C558,away!$B$2:$E$405,3,FALSE)</f>
        <v>0.77</v>
      </c>
      <c r="J558">
        <f>VLOOKUP(B558,home!$B$2:$E$405,4,FALSE)</f>
        <v>0.83</v>
      </c>
      <c r="K558" s="3">
        <f t="shared" si="786"/>
        <v>1.7805185185185204</v>
      </c>
      <c r="L558" s="3">
        <f t="shared" si="787"/>
        <v>0.88369382716049627</v>
      </c>
      <c r="M558" s="5">
        <f t="shared" si="788"/>
        <v>6.9654195360182802E-2</v>
      </c>
      <c r="N558" s="5">
        <f t="shared" si="789"/>
        <v>0.12402058473131226</v>
      </c>
      <c r="O558" s="5">
        <f t="shared" si="790"/>
        <v>6.1552982475624816E-2</v>
      </c>
      <c r="P558" s="5">
        <f t="shared" si="791"/>
        <v>0.10959622516789594</v>
      </c>
      <c r="Q558" s="5">
        <f t="shared" si="792"/>
        <v>0.1104104738957984</v>
      </c>
      <c r="R558" s="5">
        <f t="shared" si="793"/>
        <v>2.7196995328513926E-2</v>
      </c>
      <c r="S558" s="5">
        <f t="shared" si="794"/>
        <v>4.3110585474935813E-2</v>
      </c>
      <c r="T558" s="5">
        <f t="shared" si="795"/>
        <v>9.7569054235582153E-2</v>
      </c>
      <c r="U558" s="5">
        <f t="shared" si="796"/>
        <v>4.8424753830480734E-2</v>
      </c>
      <c r="V558" s="5">
        <f t="shared" si="797"/>
        <v>7.5368474989579342E-3</v>
      </c>
      <c r="W558" s="5">
        <f t="shared" si="798"/>
        <v>6.5529297803291572E-2</v>
      </c>
      <c r="X558" s="5">
        <f t="shared" si="799"/>
        <v>5.7907835966930631E-2</v>
      </c>
      <c r="Y558" s="5">
        <f t="shared" si="800"/>
        <v>2.5586398594099585E-2</v>
      </c>
      <c r="Z558" s="5">
        <f t="shared" si="801"/>
        <v>8.0112722963735367E-3</v>
      </c>
      <c r="AA558" s="5">
        <f t="shared" si="802"/>
        <v>1.4264218680587474E-2</v>
      </c>
      <c r="AB558" s="5">
        <f t="shared" si="803"/>
        <v>1.2698852756491909E-2</v>
      </c>
      <c r="AC558" s="5">
        <f t="shared" si="804"/>
        <v>7.4117039117365595E-4</v>
      </c>
      <c r="AD558" s="5">
        <f t="shared" si="805"/>
        <v>2.9169032061068911E-2</v>
      </c>
      <c r="AE558" s="5">
        <f t="shared" si="806"/>
        <v>2.5776493576613203E-2</v>
      </c>
      <c r="AF558" s="5">
        <f t="shared" si="807"/>
        <v>1.1389264129747634E-2</v>
      </c>
      <c r="AG558" s="5">
        <f t="shared" si="808"/>
        <v>3.3548741357861487E-3</v>
      </c>
      <c r="AH558" s="5">
        <f t="shared" si="809"/>
        <v>1.7698779690017968E-3</v>
      </c>
      <c r="AI558" s="5">
        <f t="shared" si="810"/>
        <v>3.1513004993256469E-3</v>
      </c>
      <c r="AJ558" s="5">
        <f t="shared" si="811"/>
        <v>2.8054744482329877E-3</v>
      </c>
      <c r="AK558" s="5">
        <f t="shared" si="812"/>
        <v>1.6650664027697876E-3</v>
      </c>
      <c r="AL558" s="5">
        <f t="shared" si="813"/>
        <v>4.6647284723515539E-5</v>
      </c>
      <c r="AM558" s="5">
        <f t="shared" si="814"/>
        <v>1.0387200350398728E-2</v>
      </c>
      <c r="AN558" s="5">
        <f t="shared" si="815"/>
        <v>9.1791048311266991E-3</v>
      </c>
      <c r="AO558" s="5">
        <f t="shared" si="816"/>
        <v>4.0557591390628766E-3</v>
      </c>
      <c r="AP558" s="5">
        <f t="shared" si="817"/>
        <v>1.194683105213211E-3</v>
      </c>
      <c r="AQ558" s="5">
        <f t="shared" si="818"/>
        <v>2.6393352137246202E-4</v>
      </c>
      <c r="AR558" s="5">
        <f t="shared" si="819"/>
        <v>3.1280604720684889E-4</v>
      </c>
      <c r="AS558" s="5">
        <f t="shared" si="820"/>
        <v>5.5695695975637295E-4</v>
      </c>
      <c r="AT558" s="5">
        <f t="shared" si="821"/>
        <v>4.958360904319983E-4</v>
      </c>
      <c r="AU558" s="5">
        <f t="shared" si="822"/>
        <v>2.9428178038799887E-4</v>
      </c>
      <c r="AV558" s="5">
        <f t="shared" si="823"/>
        <v>1.3099353991085808E-4</v>
      </c>
      <c r="AW558" s="5">
        <f t="shared" si="824"/>
        <v>2.0387885442080641E-6</v>
      </c>
      <c r="AX558" s="5">
        <f t="shared" si="825"/>
        <v>3.0824337632411681E-3</v>
      </c>
      <c r="AY558" s="5">
        <f t="shared" si="826"/>
        <v>2.7239276892073185E-3</v>
      </c>
      <c r="AZ558" s="5">
        <f t="shared" si="827"/>
        <v>1.2035590422920311E-3</v>
      </c>
      <c r="BA558" s="5">
        <f t="shared" si="828"/>
        <v>3.5452589876555553E-4</v>
      </c>
      <c r="BB558" s="5">
        <f t="shared" si="829"/>
        <v>7.8323087076912103E-5</v>
      </c>
      <c r="BC558" s="5">
        <f t="shared" si="830"/>
        <v>1.3842725714804256E-5</v>
      </c>
      <c r="BD558" s="5">
        <f t="shared" si="831"/>
        <v>4.6070795502527848E-5</v>
      </c>
      <c r="BE558" s="5">
        <f t="shared" si="832"/>
        <v>8.2029904555130584E-5</v>
      </c>
      <c r="BF558" s="5">
        <f t="shared" si="833"/>
        <v>7.3027882066358394E-5</v>
      </c>
      <c r="BG558" s="5">
        <f t="shared" si="834"/>
        <v>4.3342498795779222E-5</v>
      </c>
      <c r="BH558" s="5">
        <f t="shared" si="835"/>
        <v>1.9293030436187892E-5</v>
      </c>
      <c r="BI558" s="5">
        <f t="shared" si="836"/>
        <v>6.8703195939947973E-6</v>
      </c>
      <c r="BJ558" s="8">
        <f t="shared" si="837"/>
        <v>0.58325060228370218</v>
      </c>
      <c r="BK558" s="8">
        <f t="shared" si="838"/>
        <v>0.23340959886707699</v>
      </c>
      <c r="BL558" s="8">
        <f t="shared" si="839"/>
        <v>0.17559103123967315</v>
      </c>
      <c r="BM558" s="8">
        <f t="shared" si="840"/>
        <v>0.49510915882683471</v>
      </c>
      <c r="BN558" s="8">
        <f t="shared" si="841"/>
        <v>0.50243145695932812</v>
      </c>
    </row>
    <row r="559" spans="1:66" x14ac:dyDescent="0.25">
      <c r="A559" t="s">
        <v>13</v>
      </c>
      <c r="B559" t="s">
        <v>53</v>
      </c>
      <c r="C559" t="s">
        <v>51</v>
      </c>
      <c r="D559" t="s">
        <v>499</v>
      </c>
      <c r="E559">
        <f>VLOOKUP(A559,home!$A$2:$E$405,3,FALSE)</f>
        <v>1.6049382716049401</v>
      </c>
      <c r="F559">
        <f>VLOOKUP(B559,home!$B$2:$E$405,3,FALSE)</f>
        <v>0.67</v>
      </c>
      <c r="G559">
        <f>VLOOKUP(C559,away!$B$2:$E$405,4,FALSE)</f>
        <v>1.02</v>
      </c>
      <c r="H559">
        <f>VLOOKUP(A559,away!$A$2:$E$405,3,FALSE)</f>
        <v>1.38271604938272</v>
      </c>
      <c r="I559">
        <f>VLOOKUP(C559,away!$B$2:$E$405,3,FALSE)</f>
        <v>1.2</v>
      </c>
      <c r="J559">
        <f>VLOOKUP(B559,home!$B$2:$E$405,4,FALSE)</f>
        <v>1.28</v>
      </c>
      <c r="K559" s="3">
        <f t="shared" si="786"/>
        <v>1.0968148148148162</v>
      </c>
      <c r="L559" s="3">
        <f t="shared" si="787"/>
        <v>2.1238518518518577</v>
      </c>
      <c r="M559" s="5">
        <f t="shared" si="788"/>
        <v>3.9928430432075591E-2</v>
      </c>
      <c r="N559" s="5">
        <f t="shared" si="789"/>
        <v>4.3794094030203269E-2</v>
      </c>
      <c r="O559" s="5">
        <f t="shared" si="790"/>
        <v>8.4802070914701794E-2</v>
      </c>
      <c r="P559" s="5">
        <f t="shared" si="791"/>
        <v>9.3012167706221588E-2</v>
      </c>
      <c r="Q559" s="5">
        <f t="shared" si="792"/>
        <v>2.4017005566860018E-2</v>
      </c>
      <c r="R559" s="5">
        <f t="shared" si="793"/>
        <v>9.0053517676531011E-2</v>
      </c>
      <c r="S559" s="5">
        <f t="shared" si="794"/>
        <v>5.4167314165575714E-2</v>
      </c>
      <c r="T559" s="5">
        <f t="shared" si="795"/>
        <v>5.1008561749112016E-2</v>
      </c>
      <c r="U559" s="5">
        <f t="shared" si="796"/>
        <v>9.8772032313807157E-2</v>
      </c>
      <c r="V559" s="5">
        <f t="shared" si="797"/>
        <v>1.4020139019419052E-2</v>
      </c>
      <c r="W559" s="5">
        <f t="shared" si="798"/>
        <v>8.7807358377406611E-3</v>
      </c>
      <c r="X559" s="5">
        <f t="shared" si="799"/>
        <v>1.8648982069607474E-2</v>
      </c>
      <c r="Y559" s="5">
        <f t="shared" si="800"/>
        <v>1.9803837551843968E-2</v>
      </c>
      <c r="Z559" s="5">
        <f t="shared" si="801"/>
        <v>6.3753443427691445E-2</v>
      </c>
      <c r="AA559" s="5">
        <f t="shared" si="802"/>
        <v>6.9925721246950276E-2</v>
      </c>
      <c r="AB559" s="5">
        <f t="shared" si="803"/>
        <v>3.8347783500133105E-2</v>
      </c>
      <c r="AC559" s="5">
        <f t="shared" si="804"/>
        <v>2.0412202339713885E-3</v>
      </c>
      <c r="AD559" s="5">
        <f t="shared" si="805"/>
        <v>2.407710287952336E-3</v>
      </c>
      <c r="AE559" s="5">
        <f t="shared" si="806"/>
        <v>5.1136199537903373E-3</v>
      </c>
      <c r="AF559" s="5">
        <f t="shared" si="807"/>
        <v>5.4302856042621117E-3</v>
      </c>
      <c r="AG559" s="5">
        <f t="shared" si="808"/>
        <v>3.8443740455655221E-3</v>
      </c>
      <c r="AH559" s="5">
        <f t="shared" si="809"/>
        <v>3.3850717221458791E-2</v>
      </c>
      <c r="AI559" s="5">
        <f t="shared" si="810"/>
        <v>3.712796814060304E-2</v>
      </c>
      <c r="AJ559" s="5">
        <f t="shared" si="811"/>
        <v>2.0361252750292956E-2</v>
      </c>
      <c r="AK559" s="5">
        <f t="shared" si="812"/>
        <v>7.4441745549034127E-3</v>
      </c>
      <c r="AL559" s="5">
        <f t="shared" si="813"/>
        <v>1.9019862957093487E-4</v>
      </c>
      <c r="AM559" s="5">
        <f t="shared" si="814"/>
        <v>5.28162462721634E-4</v>
      </c>
      <c r="AN559" s="5">
        <f t="shared" si="815"/>
        <v>1.1217388245299798E-3</v>
      </c>
      <c r="AO559" s="5">
        <f t="shared" si="816"/>
        <v>1.1912035398860623E-3</v>
      </c>
      <c r="AP559" s="5">
        <f t="shared" si="817"/>
        <v>8.43313281373167E-4</v>
      </c>
      <c r="AQ559" s="5">
        <f t="shared" si="818"/>
        <v>4.4776811858391696E-4</v>
      </c>
      <c r="AR559" s="5">
        <f t="shared" si="819"/>
        <v>1.4378781691461765E-2</v>
      </c>
      <c r="AS559" s="5">
        <f t="shared" si="820"/>
        <v>1.5770860778183311E-2</v>
      </c>
      <c r="AT559" s="5">
        <f t="shared" si="821"/>
        <v>8.6488568719466849E-3</v>
      </c>
      <c r="AU559" s="5">
        <f t="shared" si="822"/>
        <v>3.1620647827880185E-3</v>
      </c>
      <c r="AV559" s="5">
        <f t="shared" si="823"/>
        <v>8.6704987479152313E-4</v>
      </c>
      <c r="AW559" s="5">
        <f t="shared" si="824"/>
        <v>1.2307289317208611E-5</v>
      </c>
      <c r="AX559" s="5">
        <f t="shared" si="825"/>
        <v>9.654940229036099E-5</v>
      </c>
      <c r="AY559" s="5">
        <f t="shared" si="826"/>
        <v>2.0505662684957315E-4</v>
      </c>
      <c r="AZ559" s="5">
        <f t="shared" si="827"/>
        <v>2.1775494833448073E-4</v>
      </c>
      <c r="BA559" s="5">
        <f t="shared" si="828"/>
        <v>1.5415975009003079E-4</v>
      </c>
      <c r="BB559" s="5">
        <f t="shared" si="829"/>
        <v>8.1853117677432879E-5</v>
      </c>
      <c r="BC559" s="5">
        <f t="shared" si="830"/>
        <v>3.4768779111812775E-5</v>
      </c>
      <c r="BD559" s="5">
        <f t="shared" si="831"/>
        <v>5.0897336871307697E-3</v>
      </c>
      <c r="BE559" s="5">
        <f t="shared" si="832"/>
        <v>5.5824953115070682E-3</v>
      </c>
      <c r="BF559" s="5">
        <f t="shared" si="833"/>
        <v>3.0614817806476017E-3</v>
      </c>
      <c r="BG559" s="5">
        <f t="shared" si="834"/>
        <v>1.1192928574333112E-3</v>
      </c>
      <c r="BH559" s="5">
        <f t="shared" si="835"/>
        <v>3.0691424703731593E-4</v>
      </c>
      <c r="BI559" s="5">
        <f t="shared" si="836"/>
        <v>6.7325618605652512E-5</v>
      </c>
      <c r="BJ559" s="8">
        <f t="shared" si="837"/>
        <v>0.18777153554838621</v>
      </c>
      <c r="BK559" s="8">
        <f t="shared" si="838"/>
        <v>0.20356452681368384</v>
      </c>
      <c r="BL559" s="8">
        <f t="shared" si="839"/>
        <v>0.53874009582091453</v>
      </c>
      <c r="BM559" s="8">
        <f t="shared" si="840"/>
        <v>0.61802956594655045</v>
      </c>
      <c r="BN559" s="8">
        <f t="shared" si="841"/>
        <v>0.37560728632659335</v>
      </c>
    </row>
    <row r="560" spans="1:66" x14ac:dyDescent="0.25">
      <c r="A560" t="s">
        <v>13</v>
      </c>
      <c r="B560" t="s">
        <v>57</v>
      </c>
      <c r="C560" t="s">
        <v>59</v>
      </c>
      <c r="D560" t="s">
        <v>499</v>
      </c>
      <c r="E560">
        <f>VLOOKUP(A560,home!$A$2:$E$405,3,FALSE)</f>
        <v>1.6049382716049401</v>
      </c>
      <c r="F560">
        <f>VLOOKUP(B560,home!$B$2:$E$405,3,FALSE)</f>
        <v>0.62</v>
      </c>
      <c r="G560">
        <f>VLOOKUP(C560,away!$B$2:$E$405,4,FALSE)</f>
        <v>0.62</v>
      </c>
      <c r="H560">
        <f>VLOOKUP(A560,away!$A$2:$E$405,3,FALSE)</f>
        <v>1.38271604938272</v>
      </c>
      <c r="I560">
        <f>VLOOKUP(C560,away!$B$2:$E$405,3,FALSE)</f>
        <v>0.93</v>
      </c>
      <c r="J560">
        <f>VLOOKUP(B560,home!$B$2:$E$405,4,FALSE)</f>
        <v>1.06</v>
      </c>
      <c r="K560" s="3">
        <f t="shared" si="786"/>
        <v>0.61693827160493897</v>
      </c>
      <c r="L560" s="3">
        <f t="shared" si="787"/>
        <v>1.3630814814814856</v>
      </c>
      <c r="M560" s="5">
        <f t="shared" si="788"/>
        <v>0.13806651004425169</v>
      </c>
      <c r="N560" s="5">
        <f t="shared" si="789"/>
        <v>8.5178514073226602E-2</v>
      </c>
      <c r="O560" s="5">
        <f t="shared" si="790"/>
        <v>0.188195903054097</v>
      </c>
      <c r="P560" s="5">
        <f t="shared" si="791"/>
        <v>0.11610525515332529</v>
      </c>
      <c r="Q560" s="5">
        <f t="shared" si="792"/>
        <v>2.6274942625106688E-2</v>
      </c>
      <c r="R560" s="5">
        <f t="shared" si="793"/>
        <v>0.12826317517186231</v>
      </c>
      <c r="S560" s="5">
        <f t="shared" si="794"/>
        <v>2.4409305105738802E-2</v>
      </c>
      <c r="T560" s="5">
        <f t="shared" si="795"/>
        <v>3.5814887719271452E-2</v>
      </c>
      <c r="U560" s="5">
        <f t="shared" si="796"/>
        <v>7.9130461601090274E-2</v>
      </c>
      <c r="V560" s="5">
        <f t="shared" si="797"/>
        <v>2.280743451116285E-3</v>
      </c>
      <c r="W560" s="5">
        <f t="shared" si="798"/>
        <v>5.4033392298840875E-3</v>
      </c>
      <c r="X560" s="5">
        <f t="shared" si="799"/>
        <v>7.365191642417431E-3</v>
      </c>
      <c r="Y560" s="5">
        <f t="shared" si="800"/>
        <v>5.0196781676707051E-3</v>
      </c>
      <c r="Z560" s="5">
        <f t="shared" si="801"/>
        <v>5.8277719610927141E-2</v>
      </c>
      <c r="AA560" s="5">
        <f t="shared" si="802"/>
        <v>3.5953755609842653E-2</v>
      </c>
      <c r="AB560" s="5">
        <f t="shared" si="803"/>
        <v>1.1090623921821349E-2</v>
      </c>
      <c r="AC560" s="5">
        <f t="shared" si="804"/>
        <v>1.1987261621512102E-4</v>
      </c>
      <c r="AD560" s="5">
        <f t="shared" si="805"/>
        <v>8.3338169134496252E-4</v>
      </c>
      <c r="AE560" s="5">
        <f t="shared" si="806"/>
        <v>1.1359671504780377E-3</v>
      </c>
      <c r="AF560" s="5">
        <f t="shared" si="807"/>
        <v>7.7420789319395267E-4</v>
      </c>
      <c r="AG560" s="5">
        <f t="shared" si="808"/>
        <v>3.5176948067649105E-4</v>
      </c>
      <c r="AH560" s="5">
        <f t="shared" si="809"/>
        <v>1.9859320096156294E-2</v>
      </c>
      <c r="AI560" s="5">
        <f t="shared" si="810"/>
        <v>1.2251974615371896E-2</v>
      </c>
      <c r="AJ560" s="5">
        <f t="shared" si="811"/>
        <v>3.7793560214775613E-3</v>
      </c>
      <c r="AK560" s="5">
        <f t="shared" si="812"/>
        <v>7.7720979055669525E-4</v>
      </c>
      <c r="AL560" s="5">
        <f t="shared" si="813"/>
        <v>4.0322133693659545E-6</v>
      </c>
      <c r="AM560" s="5">
        <f t="shared" si="814"/>
        <v>1.0282901204911244E-4</v>
      </c>
      <c r="AN560" s="5">
        <f t="shared" si="815"/>
        <v>1.4016432208318171E-4</v>
      </c>
      <c r="AO560" s="5">
        <f t="shared" si="816"/>
        <v>9.5527695897995731E-5</v>
      </c>
      <c r="AP560" s="5">
        <f t="shared" si="817"/>
        <v>4.3404011082384298E-5</v>
      </c>
      <c r="AQ560" s="5">
        <f t="shared" si="818"/>
        <v>1.4790800932103797E-5</v>
      </c>
      <c r="AR560" s="5">
        <f t="shared" si="819"/>
        <v>5.4139742915767499E-3</v>
      </c>
      <c r="AS560" s="5">
        <f t="shared" si="820"/>
        <v>3.3400879419589343E-3</v>
      </c>
      <c r="AT560" s="5">
        <f t="shared" si="821"/>
        <v>1.0303140409603209E-3</v>
      </c>
      <c r="AU560" s="5">
        <f t="shared" si="822"/>
        <v>2.1188005454678699E-4</v>
      </c>
      <c r="AV560" s="5">
        <f t="shared" si="823"/>
        <v>3.2679228659913734E-5</v>
      </c>
      <c r="AW560" s="5">
        <f t="shared" si="824"/>
        <v>9.418994309595036E-8</v>
      </c>
      <c r="AX560" s="5">
        <f t="shared" si="825"/>
        <v>1.057319216073714E-5</v>
      </c>
      <c r="AY560" s="5">
        <f t="shared" si="826"/>
        <v>1.441212243444601E-5</v>
      </c>
      <c r="AZ560" s="5">
        <f t="shared" si="827"/>
        <v>9.8224485996186119E-6</v>
      </c>
      <c r="BA560" s="5">
        <f t="shared" si="828"/>
        <v>4.462932596314628E-6</v>
      </c>
      <c r="BB560" s="5">
        <f t="shared" si="829"/>
        <v>1.5208351937841386E-6</v>
      </c>
      <c r="BC560" s="5">
        <f t="shared" si="830"/>
        <v>4.1460445780649304E-7</v>
      </c>
      <c r="BD560" s="5">
        <f t="shared" si="831"/>
        <v>1.2299480163441845E-3</v>
      </c>
      <c r="BE560" s="5">
        <f t="shared" si="832"/>
        <v>7.5880200336730453E-4</v>
      </c>
      <c r="BF560" s="5">
        <f t="shared" si="833"/>
        <v>2.3406699822389491E-4</v>
      </c>
      <c r="BG560" s="5">
        <f t="shared" si="834"/>
        <v>4.8134963108002025E-5</v>
      </c>
      <c r="BH560" s="5">
        <f t="shared" si="835"/>
        <v>7.4240752359045667E-6</v>
      </c>
      <c r="BI560" s="5">
        <f t="shared" si="836"/>
        <v>9.1603922886079903E-7</v>
      </c>
      <c r="BJ560" s="8">
        <f t="shared" si="837"/>
        <v>0.1685898016507579</v>
      </c>
      <c r="BK560" s="8">
        <f t="shared" si="838"/>
        <v>0.28100013070645102</v>
      </c>
      <c r="BL560" s="8">
        <f t="shared" si="839"/>
        <v>0.49161000753548695</v>
      </c>
      <c r="BM560" s="8">
        <f t="shared" si="840"/>
        <v>0.31737904144926204</v>
      </c>
      <c r="BN560" s="8">
        <f t="shared" si="841"/>
        <v>0.68208430012186949</v>
      </c>
    </row>
    <row r="561" spans="1:66" x14ac:dyDescent="0.25">
      <c r="A561" t="s">
        <v>13</v>
      </c>
      <c r="B561" t="s">
        <v>251</v>
      </c>
      <c r="C561" t="s">
        <v>62</v>
      </c>
      <c r="D561" t="s">
        <v>499</v>
      </c>
      <c r="E561">
        <f>VLOOKUP(A561,home!$A$2:$E$405,3,FALSE)</f>
        <v>1.6049382716049401</v>
      </c>
      <c r="F561">
        <f>VLOOKUP(B561,home!$B$2:$E$405,3,FALSE)</f>
        <v>0.36</v>
      </c>
      <c r="G561">
        <f>VLOOKUP(C561,away!$B$2:$E$405,4,FALSE)</f>
        <v>1.1499999999999999</v>
      </c>
      <c r="H561">
        <f>VLOOKUP(A561,away!$A$2:$E$405,3,FALSE)</f>
        <v>1.38271604938272</v>
      </c>
      <c r="I561">
        <f>VLOOKUP(C561,away!$B$2:$E$405,3,FALSE)</f>
        <v>1.1499999999999999</v>
      </c>
      <c r="J561">
        <f>VLOOKUP(B561,home!$B$2:$E$405,4,FALSE)</f>
        <v>1.5</v>
      </c>
      <c r="K561" s="3">
        <f t="shared" si="786"/>
        <v>0.66444444444444506</v>
      </c>
      <c r="L561" s="3">
        <f t="shared" si="787"/>
        <v>2.385185185185192</v>
      </c>
      <c r="M561" s="5">
        <f t="shared" si="788"/>
        <v>4.7376467982120259E-2</v>
      </c>
      <c r="N561" s="5">
        <f t="shared" si="789"/>
        <v>3.1479030948119928E-2</v>
      </c>
      <c r="O561" s="5">
        <f t="shared" si="790"/>
        <v>0.11300164955735383</v>
      </c>
      <c r="P561" s="5">
        <f t="shared" si="791"/>
        <v>7.5083318261441823E-2</v>
      </c>
      <c r="Q561" s="5">
        <f t="shared" si="792"/>
        <v>1.045803361498652E-2</v>
      </c>
      <c r="R561" s="5">
        <f t="shared" si="793"/>
        <v>0.13476493021284461</v>
      </c>
      <c r="S561" s="5">
        <f t="shared" si="794"/>
        <v>2.9748443273971709E-2</v>
      </c>
      <c r="T561" s="5">
        <f t="shared" si="795"/>
        <v>2.4944346844634584E-2</v>
      </c>
      <c r="U561" s="5">
        <f t="shared" si="796"/>
        <v>8.9543809185867934E-2</v>
      </c>
      <c r="V561" s="5">
        <f t="shared" si="797"/>
        <v>5.2384464957136887E-3</v>
      </c>
      <c r="W561" s="5">
        <f t="shared" si="798"/>
        <v>2.3162607784303502E-3</v>
      </c>
      <c r="X561" s="5">
        <f t="shared" si="799"/>
        <v>5.5247108937375913E-3</v>
      </c>
      <c r="Y561" s="5">
        <f t="shared" si="800"/>
        <v>6.5887292880870739E-3</v>
      </c>
      <c r="Z561" s="5">
        <f t="shared" si="801"/>
        <v>0.10714643834206442</v>
      </c>
      <c r="AA561" s="5">
        <f t="shared" si="802"/>
        <v>7.1192855698393967E-2</v>
      </c>
      <c r="AB561" s="5">
        <f t="shared" si="803"/>
        <v>2.3651848726466463E-2</v>
      </c>
      <c r="AC561" s="5">
        <f t="shared" si="804"/>
        <v>5.1887567048798796E-4</v>
      </c>
      <c r="AD561" s="5">
        <f t="shared" si="805"/>
        <v>3.8475665152815287E-4</v>
      </c>
      <c r="AE561" s="5">
        <f t="shared" si="806"/>
        <v>9.1771586512641164E-4</v>
      </c>
      <c r="AF561" s="5">
        <f t="shared" si="807"/>
        <v>1.0944611428544647E-3</v>
      </c>
      <c r="AG561" s="5">
        <f t="shared" si="808"/>
        <v>8.701641678991078E-4</v>
      </c>
      <c r="AH561" s="5">
        <f t="shared" si="809"/>
        <v>6.3891024344712666E-2</v>
      </c>
      <c r="AI561" s="5">
        <f t="shared" si="810"/>
        <v>4.2452036175709119E-2</v>
      </c>
      <c r="AJ561" s="5">
        <f t="shared" si="811"/>
        <v>1.4103509796152264E-2</v>
      </c>
      <c r="AK561" s="5">
        <f t="shared" si="812"/>
        <v>3.123666243740394E-3</v>
      </c>
      <c r="AL561" s="5">
        <f t="shared" si="813"/>
        <v>3.2893044808719457E-5</v>
      </c>
      <c r="AM561" s="5">
        <f t="shared" si="814"/>
        <v>5.1129883914185706E-5</v>
      </c>
      <c r="AN561" s="5">
        <f t="shared" si="815"/>
        <v>1.2195424163235439E-4</v>
      </c>
      <c r="AO561" s="5">
        <f t="shared" si="816"/>
        <v>1.4544172520599349E-4</v>
      </c>
      <c r="AP561" s="5">
        <f t="shared" si="817"/>
        <v>1.1563514942303712E-4</v>
      </c>
      <c r="AQ561" s="5">
        <f t="shared" si="818"/>
        <v>6.8952811322626039E-5</v>
      </c>
      <c r="AR561" s="5">
        <f t="shared" si="819"/>
        <v>3.0478384946662999E-2</v>
      </c>
      <c r="AS561" s="5">
        <f t="shared" si="820"/>
        <v>2.0251193553449429E-2</v>
      </c>
      <c r="AT561" s="5">
        <f t="shared" si="821"/>
        <v>6.7278965249793175E-3</v>
      </c>
      <c r="AU561" s="5">
        <f t="shared" si="822"/>
        <v>1.4901044896065319E-3</v>
      </c>
      <c r="AV561" s="5">
        <f t="shared" si="823"/>
        <v>2.4752291244019628E-4</v>
      </c>
      <c r="AW561" s="5">
        <f t="shared" si="824"/>
        <v>1.4480459844965276E-6</v>
      </c>
      <c r="AX561" s="5">
        <f t="shared" si="825"/>
        <v>5.6621612186450142E-6</v>
      </c>
      <c r="AY561" s="5">
        <f t="shared" si="826"/>
        <v>1.3505303054842221E-5</v>
      </c>
      <c r="AZ561" s="5">
        <f t="shared" si="827"/>
        <v>1.6106324383922993E-5</v>
      </c>
      <c r="BA561" s="5">
        <f t="shared" si="828"/>
        <v>1.280552210277338E-5</v>
      </c>
      <c r="BB561" s="5">
        <f t="shared" si="829"/>
        <v>7.6358854020241491E-6</v>
      </c>
      <c r="BC561" s="5">
        <f t="shared" si="830"/>
        <v>3.6426001473359725E-6</v>
      </c>
      <c r="BD561" s="5">
        <f t="shared" si="831"/>
        <v>1.2116098707192002E-2</v>
      </c>
      <c r="BE561" s="5">
        <f t="shared" si="832"/>
        <v>8.0504744743342474E-3</v>
      </c>
      <c r="BF561" s="5">
        <f t="shared" si="833"/>
        <v>2.6745465198066026E-3</v>
      </c>
      <c r="BG561" s="5">
        <f t="shared" si="834"/>
        <v>5.9236252549790748E-4</v>
      </c>
      <c r="BH561" s="5">
        <f t="shared" si="835"/>
        <v>9.8397997291041362E-5</v>
      </c>
      <c r="BI561" s="5">
        <f t="shared" si="836"/>
        <v>1.3076000528898399E-5</v>
      </c>
      <c r="BJ561" s="8">
        <f t="shared" si="837"/>
        <v>8.5140681803211909E-2</v>
      </c>
      <c r="BK561" s="8">
        <f t="shared" si="838"/>
        <v>0.15801195003159907</v>
      </c>
      <c r="BL561" s="8">
        <f t="shared" si="839"/>
        <v>0.63846538859303037</v>
      </c>
      <c r="BM561" s="8">
        <f t="shared" si="840"/>
        <v>0.57658897093596839</v>
      </c>
      <c r="BN561" s="8">
        <f t="shared" si="841"/>
        <v>0.412163430576867</v>
      </c>
    </row>
    <row r="562" spans="1:66" x14ac:dyDescent="0.25">
      <c r="A562" t="s">
        <v>16</v>
      </c>
      <c r="B562" t="s">
        <v>20</v>
      </c>
      <c r="C562" t="s">
        <v>253</v>
      </c>
      <c r="D562" t="s">
        <v>499</v>
      </c>
      <c r="E562">
        <f>VLOOKUP(A562,home!$A$2:$E$405,3,FALSE)</f>
        <v>1.55</v>
      </c>
      <c r="F562">
        <f>VLOOKUP(B562,home!$B$2:$E$405,3,FALSE)</f>
        <v>0.74</v>
      </c>
      <c r="G562">
        <f>VLOOKUP(C562,away!$B$2:$E$405,4,FALSE)</f>
        <v>1.34</v>
      </c>
      <c r="H562">
        <f>VLOOKUP(A562,away!$A$2:$E$405,3,FALSE)</f>
        <v>1.25416666666667</v>
      </c>
      <c r="I562">
        <f>VLOOKUP(C562,away!$B$2:$E$405,3,FALSE)</f>
        <v>1.19</v>
      </c>
      <c r="J562">
        <f>VLOOKUP(B562,home!$B$2:$E$405,4,FALSE)</f>
        <v>1.08</v>
      </c>
      <c r="K562" s="3">
        <f t="shared" si="786"/>
        <v>1.53698</v>
      </c>
      <c r="L562" s="3">
        <f t="shared" si="787"/>
        <v>1.6118550000000043</v>
      </c>
      <c r="M562" s="5">
        <f t="shared" si="788"/>
        <v>4.2902078686125063E-2</v>
      </c>
      <c r="N562" s="5">
        <f t="shared" si="789"/>
        <v>6.5939636899000495E-2</v>
      </c>
      <c r="O562" s="5">
        <f t="shared" si="790"/>
        <v>6.9151930040624296E-2</v>
      </c>
      <c r="P562" s="5">
        <f t="shared" si="791"/>
        <v>0.10628513343383872</v>
      </c>
      <c r="Q562" s="5">
        <f t="shared" si="792"/>
        <v>5.0673951560512902E-2</v>
      </c>
      <c r="R562" s="5">
        <f t="shared" si="793"/>
        <v>5.5731442097815394E-2</v>
      </c>
      <c r="S562" s="5">
        <f t="shared" si="794"/>
        <v>6.5827402395203238E-2</v>
      </c>
      <c r="T562" s="5">
        <f t="shared" si="795"/>
        <v>8.1679062192570748E-2</v>
      </c>
      <c r="U562" s="5">
        <f t="shared" si="796"/>
        <v>8.5658111875500292E-2</v>
      </c>
      <c r="V562" s="5">
        <f t="shared" si="797"/>
        <v>1.8120008430163644E-2</v>
      </c>
      <c r="W562" s="5">
        <f t="shared" si="798"/>
        <v>2.596161668982571E-2</v>
      </c>
      <c r="X562" s="5">
        <f t="shared" si="799"/>
        <v>4.1846361669579134E-2</v>
      </c>
      <c r="Y562" s="5">
        <f t="shared" si="800"/>
        <v>3.372513364445983E-2</v>
      </c>
      <c r="Z562" s="5">
        <f t="shared" si="801"/>
        <v>2.9943667867524816E-2</v>
      </c>
      <c r="AA562" s="5">
        <f t="shared" si="802"/>
        <v>4.6022818639028289E-2</v>
      </c>
      <c r="AB562" s="5">
        <f t="shared" si="803"/>
        <v>3.5368075895906861E-2</v>
      </c>
      <c r="AC562" s="5">
        <f t="shared" si="804"/>
        <v>2.8056442321713732E-3</v>
      </c>
      <c r="AD562" s="5">
        <f t="shared" si="805"/>
        <v>9.9756214049820848E-3</v>
      </c>
      <c r="AE562" s="5">
        <f t="shared" si="806"/>
        <v>1.607925523972744E-2</v>
      </c>
      <c r="AF562" s="5">
        <f t="shared" si="807"/>
        <v>1.2958713977215474E-2</v>
      </c>
      <c r="AG562" s="5">
        <f t="shared" si="808"/>
        <v>6.962522639248233E-3</v>
      </c>
      <c r="AH562" s="5">
        <f t="shared" si="809"/>
        <v>1.2066212692652338E-2</v>
      </c>
      <c r="AI562" s="5">
        <f t="shared" si="810"/>
        <v>1.8545527584352791E-2</v>
      </c>
      <c r="AJ562" s="5">
        <f t="shared" si="811"/>
        <v>1.4252052493299279E-2</v>
      </c>
      <c r="AK562" s="5">
        <f t="shared" si="812"/>
        <v>7.3017065470503762E-3</v>
      </c>
      <c r="AL562" s="5">
        <f t="shared" si="813"/>
        <v>2.7802687488954185E-4</v>
      </c>
      <c r="AM562" s="5">
        <f t="shared" si="814"/>
        <v>3.0664661174058705E-3</v>
      </c>
      <c r="AN562" s="5">
        <f t="shared" si="815"/>
        <v>4.9426987436712519E-3</v>
      </c>
      <c r="AO562" s="5">
        <f t="shared" si="816"/>
        <v>3.9834568417401245E-3</v>
      </c>
      <c r="AP562" s="5">
        <f t="shared" si="817"/>
        <v>2.1402516092143479E-3</v>
      </c>
      <c r="AQ562" s="5">
        <f t="shared" si="818"/>
        <v>8.6244381439255075E-4</v>
      </c>
      <c r="AR562" s="5">
        <f t="shared" si="819"/>
        <v>3.8897970519430388E-3</v>
      </c>
      <c r="AS562" s="5">
        <f t="shared" si="820"/>
        <v>5.9785402728954121E-3</v>
      </c>
      <c r="AT562" s="5">
        <f t="shared" si="821"/>
        <v>4.5944484143173965E-3</v>
      </c>
      <c r="AU562" s="5">
        <f t="shared" si="822"/>
        <v>2.3538584412791841E-3</v>
      </c>
      <c r="AV562" s="5">
        <f t="shared" si="823"/>
        <v>9.0445833676932057E-4</v>
      </c>
      <c r="AW562" s="5">
        <f t="shared" si="824"/>
        <v>1.9132797032477397E-5</v>
      </c>
      <c r="AX562" s="5">
        <f t="shared" si="825"/>
        <v>7.8551618218841322E-4</v>
      </c>
      <c r="AY562" s="5">
        <f t="shared" si="826"/>
        <v>1.2661381858413083E-3</v>
      </c>
      <c r="AZ562" s="5">
        <f t="shared" si="827"/>
        <v>1.0204155827696238E-3</v>
      </c>
      <c r="BA562" s="5">
        <f t="shared" si="828"/>
        <v>5.4825398638837859E-4</v>
      </c>
      <c r="BB562" s="5">
        <f t="shared" si="829"/>
        <v>2.2092648230751067E-4</v>
      </c>
      <c r="BC562" s="5">
        <f t="shared" si="830"/>
        <v>7.1220291027954732E-5</v>
      </c>
      <c r="BD562" s="5">
        <f t="shared" si="831"/>
        <v>1.0449648045266116E-3</v>
      </c>
      <c r="BE562" s="5">
        <f t="shared" si="832"/>
        <v>1.6060900052613113E-3</v>
      </c>
      <c r="BF562" s="5">
        <f t="shared" si="833"/>
        <v>1.2342641081432655E-3</v>
      </c>
      <c r="BG562" s="5">
        <f t="shared" si="834"/>
        <v>6.3234641631134542E-4</v>
      </c>
      <c r="BH562" s="5">
        <f t="shared" si="835"/>
        <v>2.4297594873555305E-4</v>
      </c>
      <c r="BI562" s="5">
        <f t="shared" si="836"/>
        <v>7.4689834737514004E-5</v>
      </c>
      <c r="BJ562" s="8">
        <f t="shared" si="837"/>
        <v>0.36470966375406932</v>
      </c>
      <c r="BK562" s="8">
        <f t="shared" si="838"/>
        <v>0.23748443223823287</v>
      </c>
      <c r="BL562" s="8">
        <f t="shared" si="839"/>
        <v>0.3666543115011498</v>
      </c>
      <c r="BM562" s="8">
        <f t="shared" si="840"/>
        <v>0.60686089725425163</v>
      </c>
      <c r="BN562" s="8">
        <f t="shared" si="841"/>
        <v>0.39068417271791689</v>
      </c>
    </row>
    <row r="563" spans="1:66" x14ac:dyDescent="0.25">
      <c r="A563" t="s">
        <v>16</v>
      </c>
      <c r="B563" t="s">
        <v>65</v>
      </c>
      <c r="C563" t="s">
        <v>257</v>
      </c>
      <c r="D563" t="s">
        <v>499</v>
      </c>
      <c r="E563">
        <f>VLOOKUP(A563,home!$A$2:$E$405,3,FALSE)</f>
        <v>1.55</v>
      </c>
      <c r="F563">
        <f>VLOOKUP(B563,home!$B$2:$E$405,3,FALSE)</f>
        <v>1.1399999999999999</v>
      </c>
      <c r="G563">
        <f>VLOOKUP(C563,away!$B$2:$E$405,4,FALSE)</f>
        <v>1.44</v>
      </c>
      <c r="H563">
        <f>VLOOKUP(A563,away!$A$2:$E$405,3,FALSE)</f>
        <v>1.25416666666667</v>
      </c>
      <c r="I563">
        <f>VLOOKUP(C563,away!$B$2:$E$405,3,FALSE)</f>
        <v>0.4</v>
      </c>
      <c r="J563">
        <f>VLOOKUP(B563,home!$B$2:$E$405,4,FALSE)</f>
        <v>0.92</v>
      </c>
      <c r="K563" s="3">
        <f t="shared" si="786"/>
        <v>2.5444799999999996</v>
      </c>
      <c r="L563" s="3">
        <f t="shared" si="787"/>
        <v>0.46153333333333463</v>
      </c>
      <c r="M563" s="5">
        <f t="shared" si="788"/>
        <v>4.948858048309937E-2</v>
      </c>
      <c r="N563" s="5">
        <f t="shared" si="789"/>
        <v>0.12592270326763666</v>
      </c>
      <c r="O563" s="5">
        <f t="shared" si="790"/>
        <v>2.284062951229986E-2</v>
      </c>
      <c r="P563" s="5">
        <f t="shared" si="791"/>
        <v>5.8117524981456739E-2</v>
      </c>
      <c r="Q563" s="5">
        <f t="shared" si="792"/>
        <v>0.16020390000521806</v>
      </c>
      <c r="R563" s="5">
        <f t="shared" si="793"/>
        <v>5.2708559371217453E-3</v>
      </c>
      <c r="S563" s="5">
        <f t="shared" si="794"/>
        <v>1.7062758099940518E-2</v>
      </c>
      <c r="T563" s="5">
        <f t="shared" si="795"/>
        <v>7.3939439982408525E-2</v>
      </c>
      <c r="U563" s="5">
        <f t="shared" si="796"/>
        <v>1.3411587514887536E-2</v>
      </c>
      <c r="V563" s="5">
        <f t="shared" si="797"/>
        <v>2.2264289400943465E-3</v>
      </c>
      <c r="W563" s="5">
        <f t="shared" si="798"/>
        <v>0.13587853982842574</v>
      </c>
      <c r="X563" s="5">
        <f t="shared" si="799"/>
        <v>6.2712475415479599E-2</v>
      </c>
      <c r="Y563" s="5">
        <f t="shared" si="800"/>
        <v>1.4471948910045548E-2</v>
      </c>
      <c r="Z563" s="5">
        <f t="shared" si="801"/>
        <v>8.1089190339319857E-4</v>
      </c>
      <c r="AA563" s="5">
        <f t="shared" si="802"/>
        <v>2.0632982303459258E-3</v>
      </c>
      <c r="AB563" s="5">
        <f t="shared" si="803"/>
        <v>2.6250105405753003E-3</v>
      </c>
      <c r="AC563" s="5">
        <f t="shared" si="804"/>
        <v>1.6341464318920049E-4</v>
      </c>
      <c r="AD563" s="5">
        <f t="shared" si="805"/>
        <v>8.6435056755658143E-2</v>
      </c>
      <c r="AE563" s="5">
        <f t="shared" si="806"/>
        <v>3.9892659861294866E-2</v>
      </c>
      <c r="AF563" s="5">
        <f t="shared" si="807"/>
        <v>9.2058961406581707E-3</v>
      </c>
      <c r="AG563" s="5">
        <f t="shared" si="808"/>
        <v>1.4162759773728151E-3</v>
      </c>
      <c r="AH563" s="5">
        <f t="shared" si="809"/>
        <v>9.356341078651884E-5</v>
      </c>
      <c r="AI563" s="5">
        <f t="shared" si="810"/>
        <v>2.3807022747808143E-4</v>
      </c>
      <c r="AJ563" s="5">
        <f t="shared" si="811"/>
        <v>3.0288246620671432E-4</v>
      </c>
      <c r="AK563" s="5">
        <f t="shared" si="812"/>
        <v>2.5689279253788676E-4</v>
      </c>
      <c r="AL563" s="5">
        <f t="shared" si="813"/>
        <v>7.6763200844910649E-6</v>
      </c>
      <c r="AM563" s="5">
        <f t="shared" si="814"/>
        <v>4.3986454642727421E-2</v>
      </c>
      <c r="AN563" s="5">
        <f t="shared" si="815"/>
        <v>2.0301215032773521E-2</v>
      </c>
      <c r="AO563" s="5">
        <f t="shared" si="816"/>
        <v>4.6848437223963816E-3</v>
      </c>
      <c r="AP563" s="5">
        <f t="shared" si="817"/>
        <v>7.2073717978111637E-4</v>
      </c>
      <c r="AQ563" s="5">
        <f t="shared" si="818"/>
        <v>8.31610582604114E-5</v>
      </c>
      <c r="AR563" s="5">
        <f t="shared" si="819"/>
        <v>8.6365265716676273E-6</v>
      </c>
      <c r="AS563" s="5">
        <f t="shared" si="820"/>
        <v>2.1975469131076839E-5</v>
      </c>
      <c r="AT563" s="5">
        <f t="shared" si="821"/>
        <v>2.7958070847321196E-5</v>
      </c>
      <c r="AU563" s="5">
        <f t="shared" si="822"/>
        <v>2.3712917369863944E-5</v>
      </c>
      <c r="AV563" s="5">
        <f t="shared" si="823"/>
        <v>1.5084260997317847E-5</v>
      </c>
      <c r="AW563" s="5">
        <f t="shared" si="824"/>
        <v>2.5041058850851813E-7</v>
      </c>
      <c r="AX563" s="5">
        <f t="shared" si="825"/>
        <v>1.8653775684887831E-2</v>
      </c>
      <c r="AY563" s="5">
        <f t="shared" si="826"/>
        <v>8.6093392710985869E-3</v>
      </c>
      <c r="AZ563" s="5">
        <f t="shared" si="827"/>
        <v>1.9867485257938559E-3</v>
      </c>
      <c r="BA563" s="5">
        <f t="shared" si="828"/>
        <v>3.0565022320157558E-4</v>
      </c>
      <c r="BB563" s="5">
        <f t="shared" si="829"/>
        <v>3.5266941587075234E-5</v>
      </c>
      <c r="BC563" s="5">
        <f t="shared" si="830"/>
        <v>3.2553738214309682E-6</v>
      </c>
      <c r="BD563" s="5">
        <f t="shared" si="831"/>
        <v>6.6434081617394539E-7</v>
      </c>
      <c r="BE563" s="5">
        <f t="shared" si="832"/>
        <v>1.6904019199382802E-6</v>
      </c>
      <c r="BF563" s="5">
        <f t="shared" si="833"/>
        <v>2.1505969386222777E-6</v>
      </c>
      <c r="BG563" s="5">
        <f t="shared" si="834"/>
        <v>1.8240502994618708E-6</v>
      </c>
      <c r="BH563" s="5">
        <f t="shared" si="835"/>
        <v>1.1603148764936848E-6</v>
      </c>
      <c r="BI563" s="5">
        <f t="shared" si="836"/>
        <v>5.9047959938813041E-7</v>
      </c>
      <c r="BJ563" s="8">
        <f t="shared" si="837"/>
        <v>0.80944934380052735</v>
      </c>
      <c r="BK563" s="8">
        <f t="shared" si="838"/>
        <v>0.13567572273896325</v>
      </c>
      <c r="BL563" s="8">
        <f t="shared" si="839"/>
        <v>4.72082380616069E-2</v>
      </c>
      <c r="BM563" s="8">
        <f t="shared" si="840"/>
        <v>0.56269091345714817</v>
      </c>
      <c r="BN563" s="8">
        <f t="shared" si="841"/>
        <v>0.42184419418683244</v>
      </c>
    </row>
    <row r="564" spans="1:66" x14ac:dyDescent="0.25">
      <c r="A564" t="s">
        <v>16</v>
      </c>
      <c r="B564" t="s">
        <v>322</v>
      </c>
      <c r="C564" t="s">
        <v>252</v>
      </c>
      <c r="D564" t="s">
        <v>499</v>
      </c>
      <c r="E564">
        <f>VLOOKUP(A564,home!$A$2:$E$405,3,FALSE)</f>
        <v>1.55</v>
      </c>
      <c r="F564">
        <f>VLOOKUP(B564,home!$B$2:$E$405,3,FALSE)</f>
        <v>1.44</v>
      </c>
      <c r="G564">
        <f>VLOOKUP(C564,away!$B$2:$E$405,4,FALSE)</f>
        <v>1.19</v>
      </c>
      <c r="H564">
        <f>VLOOKUP(A564,away!$A$2:$E$405,3,FALSE)</f>
        <v>1.25416666666667</v>
      </c>
      <c r="I564">
        <f>VLOOKUP(C564,away!$B$2:$E$405,3,FALSE)</f>
        <v>0.65</v>
      </c>
      <c r="J564">
        <f>VLOOKUP(B564,home!$B$2:$E$405,4,FALSE)</f>
        <v>0.67</v>
      </c>
      <c r="K564" s="3">
        <f t="shared" si="786"/>
        <v>2.6560799999999998</v>
      </c>
      <c r="L564" s="3">
        <f t="shared" si="787"/>
        <v>0.54618958333333489</v>
      </c>
      <c r="M564" s="5">
        <f t="shared" si="788"/>
        <v>4.0669795663438972E-2</v>
      </c>
      <c r="N564" s="5">
        <f t="shared" si="789"/>
        <v>0.10802223086574696</v>
      </c>
      <c r="O564" s="5">
        <f t="shared" si="790"/>
        <v>2.2213418747665602E-2</v>
      </c>
      <c r="P564" s="5">
        <f t="shared" si="791"/>
        <v>5.9000617267299639E-2</v>
      </c>
      <c r="Q564" s="5">
        <f t="shared" si="792"/>
        <v>0.14345784347894663</v>
      </c>
      <c r="R564" s="5">
        <f t="shared" si="793"/>
        <v>6.0663689650981827E-3</v>
      </c>
      <c r="S564" s="5">
        <f t="shared" si="794"/>
        <v>2.1398391491377511E-2</v>
      </c>
      <c r="T564" s="5">
        <f t="shared" si="795"/>
        <v>7.8355179755664639E-2</v>
      </c>
      <c r="U564" s="5">
        <f t="shared" si="796"/>
        <v>1.6112761280817976E-2</v>
      </c>
      <c r="V564" s="5">
        <f t="shared" si="797"/>
        <v>3.449238176564244E-3</v>
      </c>
      <c r="W564" s="5">
        <f t="shared" si="798"/>
        <v>0.12701183630252016</v>
      </c>
      <c r="X564" s="5">
        <f t="shared" si="799"/>
        <v>6.9372541948475225E-2</v>
      </c>
      <c r="Y564" s="5">
        <f t="shared" si="800"/>
        <v>1.8945279890805987E-2</v>
      </c>
      <c r="Z564" s="5">
        <f t="shared" si="801"/>
        <v>1.1044625124644169E-3</v>
      </c>
      <c r="AA564" s="5">
        <f t="shared" si="802"/>
        <v>2.9335407901064877E-3</v>
      </c>
      <c r="AB564" s="5">
        <f t="shared" si="803"/>
        <v>3.8958595108930208E-3</v>
      </c>
      <c r="AC564" s="5">
        <f t="shared" si="804"/>
        <v>3.127431214606718E-4</v>
      </c>
      <c r="AD564" s="5">
        <f t="shared" si="805"/>
        <v>8.4338399541599468E-2</v>
      </c>
      <c r="AE564" s="5">
        <f t="shared" si="806"/>
        <v>4.6064755304626531E-2</v>
      </c>
      <c r="AF564" s="5">
        <f t="shared" si="807"/>
        <v>1.2580044753092998E-2</v>
      </c>
      <c r="AG564" s="5">
        <f t="shared" si="808"/>
        <v>2.2903631340021901E-3</v>
      </c>
      <c r="AH564" s="5">
        <f t="shared" si="809"/>
        <v>1.5081147987255702E-4</v>
      </c>
      <c r="AI564" s="5">
        <f t="shared" si="810"/>
        <v>4.005673554599011E-4</v>
      </c>
      <c r="AJ564" s="5">
        <f t="shared" si="811"/>
        <v>5.3196947074496718E-4</v>
      </c>
      <c r="AK564" s="5">
        <f t="shared" si="812"/>
        <v>4.7098449061876401E-4</v>
      </c>
      <c r="AL564" s="5">
        <f t="shared" si="813"/>
        <v>1.8148148434263785E-5</v>
      </c>
      <c r="AM564" s="5">
        <f t="shared" si="814"/>
        <v>4.4801907250890283E-2</v>
      </c>
      <c r="AN564" s="5">
        <f t="shared" si="815"/>
        <v>2.4470335053902476E-2</v>
      </c>
      <c r="AO564" s="5">
        <f t="shared" si="816"/>
        <v>6.6827210535590461E-3</v>
      </c>
      <c r="AP564" s="5">
        <f t="shared" si="817"/>
        <v>1.2166775425921069E-3</v>
      </c>
      <c r="AQ564" s="5">
        <f t="shared" si="818"/>
        <v>1.6613415000985216E-4</v>
      </c>
      <c r="AR564" s="5">
        <f t="shared" si="819"/>
        <v>1.6474331870695108E-5</v>
      </c>
      <c r="AS564" s="5">
        <f t="shared" si="820"/>
        <v>4.3757143395115851E-5</v>
      </c>
      <c r="AT564" s="5">
        <f t="shared" si="821"/>
        <v>5.8111236714449677E-5</v>
      </c>
      <c r="AU564" s="5">
        <f t="shared" si="822"/>
        <v>5.144936453750515E-5</v>
      </c>
      <c r="AV564" s="5">
        <f t="shared" si="823"/>
        <v>3.4163407040194185E-5</v>
      </c>
      <c r="AW564" s="5">
        <f t="shared" si="824"/>
        <v>7.3133168021812372E-7</v>
      </c>
      <c r="AX564" s="5">
        <f t="shared" si="825"/>
        <v>1.9832908301824114E-2</v>
      </c>
      <c r="AY564" s="5">
        <f t="shared" si="826"/>
        <v>1.0832527921661551E-2</v>
      </c>
      <c r="AZ564" s="5">
        <f t="shared" si="827"/>
        <v>2.9583069559895193E-3</v>
      </c>
      <c r="BA564" s="5">
        <f t="shared" si="828"/>
        <v>5.3859881455467398E-4</v>
      </c>
      <c r="BB564" s="5">
        <f t="shared" si="829"/>
        <v>7.3544265526361368E-5</v>
      </c>
      <c r="BC564" s="5">
        <f t="shared" si="830"/>
        <v>8.0338223488798938E-6</v>
      </c>
      <c r="BD564" s="5">
        <f t="shared" si="831"/>
        <v>1.4996847433583401E-6</v>
      </c>
      <c r="BE564" s="5">
        <f t="shared" si="832"/>
        <v>3.9832826531392185E-6</v>
      </c>
      <c r="BF564" s="5">
        <f t="shared" si="833"/>
        <v>5.2899586946750095E-6</v>
      </c>
      <c r="BG564" s="5">
        <f t="shared" si="834"/>
        <v>4.6835178299174649E-6</v>
      </c>
      <c r="BH564" s="5">
        <f t="shared" si="835"/>
        <v>3.1099495094217961E-6</v>
      </c>
      <c r="BI564" s="5">
        <f t="shared" si="836"/>
        <v>1.6520549385970081E-6</v>
      </c>
      <c r="BJ564" s="8">
        <f t="shared" si="837"/>
        <v>0.80202017010833992</v>
      </c>
      <c r="BK564" s="8">
        <f t="shared" si="838"/>
        <v>0.13568146179023685</v>
      </c>
      <c r="BL564" s="8">
        <f t="shared" si="839"/>
        <v>5.300045602320453E-2</v>
      </c>
      <c r="BM564" s="8">
        <f t="shared" si="840"/>
        <v>0.60154447885606832</v>
      </c>
      <c r="BN564" s="8">
        <f t="shared" si="841"/>
        <v>0.37943027498819593</v>
      </c>
    </row>
    <row r="565" spans="1:66" x14ac:dyDescent="0.25">
      <c r="A565" t="s">
        <v>69</v>
      </c>
      <c r="B565" t="s">
        <v>73</v>
      </c>
      <c r="C565" t="s">
        <v>325</v>
      </c>
      <c r="D565" t="s">
        <v>499</v>
      </c>
      <c r="E565">
        <f>VLOOKUP(A565,home!$A$2:$E$405,3,FALSE)</f>
        <v>1.34</v>
      </c>
      <c r="F565">
        <f>VLOOKUP(B565,home!$B$2:$E$405,3,FALSE)</f>
        <v>0.8</v>
      </c>
      <c r="G565">
        <f>VLOOKUP(C565,away!$B$2:$E$405,4,FALSE)</f>
        <v>1.24</v>
      </c>
      <c r="H565">
        <f>VLOOKUP(A565,away!$A$2:$E$405,3,FALSE)</f>
        <v>1.31666666666667</v>
      </c>
      <c r="I565">
        <f>VLOOKUP(C565,away!$B$2:$E$405,3,FALSE)</f>
        <v>0.55000000000000004</v>
      </c>
      <c r="J565">
        <f>VLOOKUP(B565,home!$B$2:$E$405,4,FALSE)</f>
        <v>0.96</v>
      </c>
      <c r="K565" s="3">
        <f t="shared" si="786"/>
        <v>1.32928</v>
      </c>
      <c r="L565" s="3">
        <f t="shared" si="787"/>
        <v>0.69520000000000171</v>
      </c>
      <c r="M565" s="5">
        <f t="shared" si="788"/>
        <v>0.13206249783494886</v>
      </c>
      <c r="N565" s="5">
        <f t="shared" si="789"/>
        <v>0.17554803712204084</v>
      </c>
      <c r="O565" s="5">
        <f t="shared" si="790"/>
        <v>9.1809848494856697E-2</v>
      </c>
      <c r="P565" s="5">
        <f t="shared" si="791"/>
        <v>0.1220409954072431</v>
      </c>
      <c r="Q565" s="5">
        <f t="shared" si="792"/>
        <v>0.11667624739279325</v>
      </c>
      <c r="R565" s="5">
        <f t="shared" si="793"/>
        <v>3.1913103336812257E-2</v>
      </c>
      <c r="S565" s="5">
        <f t="shared" si="794"/>
        <v>2.8194992530364664E-2</v>
      </c>
      <c r="T565" s="5">
        <f t="shared" si="795"/>
        <v>8.111332718747008E-2</v>
      </c>
      <c r="U565" s="5">
        <f t="shared" si="796"/>
        <v>4.2421450003557799E-2</v>
      </c>
      <c r="V565" s="5">
        <f t="shared" si="797"/>
        <v>2.8950475976794007E-3</v>
      </c>
      <c r="W565" s="5">
        <f t="shared" si="798"/>
        <v>5.1698467378097406E-2</v>
      </c>
      <c r="X565" s="5">
        <f t="shared" si="799"/>
        <v>3.594077452125341E-2</v>
      </c>
      <c r="Y565" s="5">
        <f t="shared" si="800"/>
        <v>1.2493013223587713E-2</v>
      </c>
      <c r="Z565" s="5">
        <f t="shared" si="801"/>
        <v>7.3953298132506473E-3</v>
      </c>
      <c r="AA565" s="5">
        <f t="shared" si="802"/>
        <v>9.8304640141578213E-3</v>
      </c>
      <c r="AB565" s="5">
        <f t="shared" si="803"/>
        <v>6.5337196023698557E-3</v>
      </c>
      <c r="AC565" s="5">
        <f t="shared" si="804"/>
        <v>1.6720988942945064E-4</v>
      </c>
      <c r="AD565" s="5">
        <f t="shared" si="805"/>
        <v>1.7180434679089338E-2</v>
      </c>
      <c r="AE565" s="5">
        <f t="shared" si="806"/>
        <v>1.1943838188902938E-2</v>
      </c>
      <c r="AF565" s="5">
        <f t="shared" si="807"/>
        <v>4.1516781544626707E-3</v>
      </c>
      <c r="AG565" s="5">
        <f t="shared" si="808"/>
        <v>9.6208221766081879E-4</v>
      </c>
      <c r="AH565" s="5">
        <f t="shared" si="809"/>
        <v>1.2853083215429652E-3</v>
      </c>
      <c r="AI565" s="5">
        <f t="shared" si="810"/>
        <v>1.7085346456606326E-3</v>
      </c>
      <c r="AJ565" s="5">
        <f t="shared" si="811"/>
        <v>1.1355604668918831E-3</v>
      </c>
      <c r="AK565" s="5">
        <f t="shared" si="812"/>
        <v>5.0315927247668085E-4</v>
      </c>
      <c r="AL565" s="5">
        <f t="shared" si="813"/>
        <v>6.180849728712271E-6</v>
      </c>
      <c r="AM565" s="5">
        <f t="shared" si="814"/>
        <v>4.5675216420439733E-3</v>
      </c>
      <c r="AN565" s="5">
        <f t="shared" si="815"/>
        <v>3.1753410455489786E-3</v>
      </c>
      <c r="AO565" s="5">
        <f t="shared" si="816"/>
        <v>1.1037485474328275E-3</v>
      </c>
      <c r="AP565" s="5">
        <f t="shared" si="817"/>
        <v>2.557753300584346E-4</v>
      </c>
      <c r="AQ565" s="5">
        <f t="shared" si="818"/>
        <v>4.4453752364156018E-5</v>
      </c>
      <c r="AR565" s="5">
        <f t="shared" si="819"/>
        <v>1.7870926902733439E-4</v>
      </c>
      <c r="AS565" s="5">
        <f t="shared" si="820"/>
        <v>2.3755465713265505E-4</v>
      </c>
      <c r="AT565" s="5">
        <f t="shared" si="821"/>
        <v>1.578883273166479E-4</v>
      </c>
      <c r="AU565" s="5">
        <f t="shared" si="822"/>
        <v>6.9959265245157908E-5</v>
      </c>
      <c r="AV565" s="5">
        <f t="shared" si="823"/>
        <v>2.3248863026270885E-5</v>
      </c>
      <c r="AW565" s="5">
        <f t="shared" si="824"/>
        <v>1.5866163237545623E-7</v>
      </c>
      <c r="AX565" s="5">
        <f t="shared" si="825"/>
        <v>1.0119191947227013E-3</v>
      </c>
      <c r="AY565" s="5">
        <f t="shared" si="826"/>
        <v>7.0348622417122381E-4</v>
      </c>
      <c r="AZ565" s="5">
        <f t="shared" si="827"/>
        <v>2.4453181152191795E-4</v>
      </c>
      <c r="BA565" s="5">
        <f t="shared" si="828"/>
        <v>5.6666171790012604E-5</v>
      </c>
      <c r="BB565" s="5">
        <f t="shared" si="829"/>
        <v>9.8485806571042109E-6</v>
      </c>
      <c r="BC565" s="5">
        <f t="shared" si="830"/>
        <v>1.3693466545637733E-6</v>
      </c>
      <c r="BD565" s="5">
        <f t="shared" si="831"/>
        <v>2.0706447304633855E-5</v>
      </c>
      <c r="BE565" s="5">
        <f t="shared" si="832"/>
        <v>2.7524666273103691E-5</v>
      </c>
      <c r="BF565" s="5">
        <f t="shared" si="833"/>
        <v>1.8293994191755643E-5</v>
      </c>
      <c r="BG565" s="5">
        <f t="shared" si="834"/>
        <v>8.1059468664056468E-6</v>
      </c>
      <c r="BH565" s="5">
        <f t="shared" si="835"/>
        <v>2.6937682626439257E-6</v>
      </c>
      <c r="BI565" s="5">
        <f t="shared" si="836"/>
        <v>7.1615445523346333E-7</v>
      </c>
      <c r="BJ565" s="8">
        <f t="shared" si="837"/>
        <v>0.51888256171232428</v>
      </c>
      <c r="BK565" s="8">
        <f t="shared" si="838"/>
        <v>0.28607041033356539</v>
      </c>
      <c r="BL565" s="8">
        <f t="shared" si="839"/>
        <v>0.18788654951742842</v>
      </c>
      <c r="BM565" s="8">
        <f t="shared" si="840"/>
        <v>0.32948079422533499</v>
      </c>
      <c r="BN565" s="8">
        <f t="shared" si="841"/>
        <v>0.67005072958869505</v>
      </c>
    </row>
    <row r="566" spans="1:66" x14ac:dyDescent="0.25">
      <c r="A566" t="s">
        <v>80</v>
      </c>
      <c r="B566" t="s">
        <v>359</v>
      </c>
      <c r="C566" t="s">
        <v>93</v>
      </c>
      <c r="D566" t="s">
        <v>499</v>
      </c>
      <c r="E566">
        <f>VLOOKUP(A566,home!$A$2:$E$405,3,FALSE)</f>
        <v>1.2299578059071701</v>
      </c>
      <c r="F566">
        <f>VLOOKUP(B566,home!$B$2:$E$405,3,FALSE)</f>
        <v>1.5</v>
      </c>
      <c r="G566">
        <f>VLOOKUP(C566,away!$B$2:$E$405,4,FALSE)</f>
        <v>0.81</v>
      </c>
      <c r="H566">
        <f>VLOOKUP(A566,away!$A$2:$E$405,3,FALSE)</f>
        <v>1.0168776371307999</v>
      </c>
      <c r="I566">
        <f>VLOOKUP(C566,away!$B$2:$E$405,3,FALSE)</f>
        <v>0.61</v>
      </c>
      <c r="J566">
        <f>VLOOKUP(B566,home!$B$2:$E$405,4,FALSE)</f>
        <v>0.98</v>
      </c>
      <c r="K566" s="3">
        <f t="shared" si="786"/>
        <v>1.4943987341772118</v>
      </c>
      <c r="L566" s="3">
        <f t="shared" si="787"/>
        <v>0.60788945147679219</v>
      </c>
      <c r="M566" s="5">
        <f t="shared" si="788"/>
        <v>0.12217654554452935</v>
      </c>
      <c r="N566" s="5">
        <f t="shared" si="789"/>
        <v>0.18258047500788913</v>
      </c>
      <c r="O566" s="5">
        <f t="shared" si="790"/>
        <v>7.4269833254393264E-2</v>
      </c>
      <c r="P566" s="5">
        <f t="shared" si="791"/>
        <v>0.11098874480291789</v>
      </c>
      <c r="Q566" s="5">
        <f t="shared" si="792"/>
        <v>0.13642401536863183</v>
      </c>
      <c r="R566" s="5">
        <f t="shared" si="793"/>
        <v>2.2573924099142967E-2</v>
      </c>
      <c r="S566" s="5">
        <f t="shared" si="794"/>
        <v>2.5206354906387382E-2</v>
      </c>
      <c r="T566" s="5">
        <f t="shared" si="795"/>
        <v>8.2930719870699068E-2</v>
      </c>
      <c r="U566" s="5">
        <f t="shared" si="796"/>
        <v>3.3734443599171708E-2</v>
      </c>
      <c r="V566" s="5">
        <f t="shared" si="797"/>
        <v>2.5442432775802425E-3</v>
      </c>
      <c r="W566" s="5">
        <f t="shared" si="798"/>
        <v>6.7957291959418617E-2</v>
      </c>
      <c r="X566" s="5">
        <f t="shared" si="799"/>
        <v>4.131052093305921E-2</v>
      </c>
      <c r="Y566" s="5">
        <f t="shared" si="800"/>
        <v>1.255611495510895E-2</v>
      </c>
      <c r="Z566" s="5">
        <f t="shared" si="801"/>
        <v>4.57415011276892E-3</v>
      </c>
      <c r="AA566" s="5">
        <f t="shared" si="802"/>
        <v>6.8356041384584247E-3</v>
      </c>
      <c r="AB566" s="5">
        <f t="shared" si="803"/>
        <v>5.107559085924392E-3</v>
      </c>
      <c r="AC566" s="5">
        <f t="shared" si="804"/>
        <v>1.4445405959125651E-4</v>
      </c>
      <c r="AD566" s="5">
        <f t="shared" si="805"/>
        <v>2.5388822770566612E-2</v>
      </c>
      <c r="AE566" s="5">
        <f t="shared" si="806"/>
        <v>1.543359754764123E-2</v>
      </c>
      <c r="AF566" s="5">
        <f t="shared" si="807"/>
        <v>4.6909605737745956E-3</v>
      </c>
      <c r="AG566" s="5">
        <f t="shared" si="808"/>
        <v>9.5052848336369918E-4</v>
      </c>
      <c r="AH566" s="5">
        <f t="shared" si="809"/>
        <v>6.9514440075590131E-4</v>
      </c>
      <c r="AI566" s="5">
        <f t="shared" si="810"/>
        <v>1.0388229125599952E-3</v>
      </c>
      <c r="AJ566" s="5">
        <f t="shared" si="811"/>
        <v>7.7620782278197092E-4</v>
      </c>
      <c r="AK566" s="5">
        <f t="shared" si="812"/>
        <v>3.8665466260794226E-4</v>
      </c>
      <c r="AL566" s="5">
        <f t="shared" si="813"/>
        <v>5.2490515865423719E-6</v>
      </c>
      <c r="AM566" s="5">
        <f t="shared" si="814"/>
        <v>7.5882049221168545E-3</v>
      </c>
      <c r="AN566" s="5">
        <f t="shared" si="815"/>
        <v>4.6127897277991091E-3</v>
      </c>
      <c r="AO566" s="5">
        <f t="shared" si="816"/>
        <v>1.4020331087047908E-3</v>
      </c>
      <c r="AP566" s="5">
        <f t="shared" si="817"/>
        <v>2.8409371246761905E-4</v>
      </c>
      <c r="AQ566" s="5">
        <f t="shared" si="818"/>
        <v>4.3174392759986599E-5</v>
      </c>
      <c r="AR566" s="5">
        <f t="shared" si="819"/>
        <v>8.4514189694533692E-5</v>
      </c>
      <c r="AS566" s="5">
        <f t="shared" si="820"/>
        <v>1.2629789809952391E-4</v>
      </c>
      <c r="AT566" s="5">
        <f t="shared" si="821"/>
        <v>9.4369709524585546E-5</v>
      </c>
      <c r="AU566" s="5">
        <f t="shared" si="822"/>
        <v>4.7008658152737267E-5</v>
      </c>
      <c r="AV566" s="5">
        <f t="shared" si="823"/>
        <v>1.7562419809704966E-5</v>
      </c>
      <c r="AW566" s="5">
        <f t="shared" si="824"/>
        <v>1.3245532983973979E-7</v>
      </c>
      <c r="AX566" s="5">
        <f t="shared" si="825"/>
        <v>1.8899673050481198E-3</v>
      </c>
      <c r="AY566" s="5">
        <f t="shared" si="826"/>
        <v>1.1488911883747728E-3</v>
      </c>
      <c r="AZ566" s="5">
        <f t="shared" si="827"/>
        <v>3.4919941715383021E-4</v>
      </c>
      <c r="BA566" s="5">
        <f t="shared" si="828"/>
        <v>7.075821404988581E-5</v>
      </c>
      <c r="BB566" s="5">
        <f t="shared" si="829"/>
        <v>1.0753292981565629E-5</v>
      </c>
      <c r="BC566" s="5">
        <f t="shared" si="830"/>
        <v>1.3073626744266347E-6</v>
      </c>
      <c r="BD566" s="5">
        <f t="shared" si="831"/>
        <v>8.5625474025692709E-6</v>
      </c>
      <c r="BE566" s="5">
        <f t="shared" si="832"/>
        <v>1.2795859999731892E-5</v>
      </c>
      <c r="BF566" s="5">
        <f t="shared" si="833"/>
        <v>9.561058493154082E-6</v>
      </c>
      <c r="BG566" s="5">
        <f t="shared" si="834"/>
        <v>4.7626779031879127E-6</v>
      </c>
      <c r="BH566" s="5">
        <f t="shared" si="835"/>
        <v>1.7793349574544494E-6</v>
      </c>
      <c r="BI566" s="5">
        <f t="shared" si="836"/>
        <v>5.3180718161943778E-7</v>
      </c>
      <c r="BJ566" s="8">
        <f t="shared" si="837"/>
        <v>0.58762422011428417</v>
      </c>
      <c r="BK566" s="8">
        <f t="shared" si="838"/>
        <v>0.26221448283096738</v>
      </c>
      <c r="BL566" s="8">
        <f t="shared" si="839"/>
        <v>0.14582594013701544</v>
      </c>
      <c r="BM566" s="8">
        <f t="shared" si="840"/>
        <v>0.35007649638448624</v>
      </c>
      <c r="BN566" s="8">
        <f t="shared" si="841"/>
        <v>0.64901353807750439</v>
      </c>
    </row>
    <row r="567" spans="1:66" x14ac:dyDescent="0.25">
      <c r="A567" t="s">
        <v>80</v>
      </c>
      <c r="B567" t="s">
        <v>97</v>
      </c>
      <c r="C567" t="s">
        <v>416</v>
      </c>
      <c r="D567" t="s">
        <v>499</v>
      </c>
      <c r="E567">
        <f>VLOOKUP(A567,home!$A$2:$E$405,3,FALSE)</f>
        <v>1.2299578059071701</v>
      </c>
      <c r="F567">
        <f>VLOOKUP(B567,home!$B$2:$E$405,3,FALSE)</f>
        <v>1.02</v>
      </c>
      <c r="G567">
        <f>VLOOKUP(C567,away!$B$2:$E$405,4,FALSE)</f>
        <v>1.38</v>
      </c>
      <c r="H567">
        <f>VLOOKUP(A567,away!$A$2:$E$405,3,FALSE)</f>
        <v>1.0168776371307999</v>
      </c>
      <c r="I567">
        <f>VLOOKUP(C567,away!$B$2:$E$405,3,FALSE)</f>
        <v>0.53</v>
      </c>
      <c r="J567">
        <f>VLOOKUP(B567,home!$B$2:$E$405,4,FALSE)</f>
        <v>0.98</v>
      </c>
      <c r="K567" s="3">
        <f t="shared" si="786"/>
        <v>1.7312886075949323</v>
      </c>
      <c r="L567" s="3">
        <f t="shared" si="787"/>
        <v>0.52816624472573748</v>
      </c>
      <c r="M567" s="5">
        <f t="shared" si="788"/>
        <v>0.10440738668793527</v>
      </c>
      <c r="N567" s="5">
        <f t="shared" si="789"/>
        <v>0.18075931912158114</v>
      </c>
      <c r="O567" s="5">
        <f t="shared" si="790"/>
        <v>5.5144457348594716E-2</v>
      </c>
      <c r="P567" s="5">
        <f t="shared" si="791"/>
        <v>9.5470970779626685E-2</v>
      </c>
      <c r="Q567" s="5">
        <f t="shared" si="792"/>
        <v>0.15647327495590513</v>
      </c>
      <c r="R567" s="5">
        <f t="shared" si="793"/>
        <v>1.4562720477622932E-2</v>
      </c>
      <c r="S567" s="5">
        <f t="shared" si="794"/>
        <v>2.1824859693230825E-2</v>
      </c>
      <c r="T567" s="5">
        <f t="shared" si="795"/>
        <v>8.2643902033398178E-2</v>
      </c>
      <c r="U567" s="5">
        <f t="shared" si="796"/>
        <v>2.5212272058498013E-2</v>
      </c>
      <c r="V567" s="5">
        <f t="shared" si="797"/>
        <v>2.2174256355483053E-3</v>
      </c>
      <c r="W567" s="5">
        <f t="shared" si="798"/>
        <v>9.0300132774742664E-2</v>
      </c>
      <c r="X567" s="5">
        <f t="shared" si="799"/>
        <v>4.7693482025871314E-2</v>
      </c>
      <c r="Y567" s="5">
        <f t="shared" si="800"/>
        <v>1.2595043649749452E-2</v>
      </c>
      <c r="Z567" s="5">
        <f t="shared" si="801"/>
        <v>2.5638457958855679E-3</v>
      </c>
      <c r="AA567" s="5">
        <f t="shared" si="802"/>
        <v>4.4387570180468459E-3</v>
      </c>
      <c r="AB567" s="5">
        <f t="shared" si="803"/>
        <v>3.8423847286132794E-3</v>
      </c>
      <c r="AC567" s="5">
        <f t="shared" si="804"/>
        <v>1.2672701183620512E-4</v>
      </c>
      <c r="AD567" s="5">
        <f t="shared" si="805"/>
        <v>3.9083897784305453E-2</v>
      </c>
      <c r="AE567" s="5">
        <f t="shared" si="806"/>
        <v>2.0642795521981182E-2</v>
      </c>
      <c r="AF567" s="5">
        <f t="shared" si="807"/>
        <v>5.451413895743034E-3</v>
      </c>
      <c r="AG567" s="5">
        <f t="shared" si="808"/>
        <v>9.5975093525343393E-4</v>
      </c>
      <c r="AH567" s="5">
        <f t="shared" si="809"/>
        <v>3.3853420151718741E-4</v>
      </c>
      <c r="AI567" s="5">
        <f t="shared" si="810"/>
        <v>5.861004063679536E-4</v>
      </c>
      <c r="AJ567" s="5">
        <f t="shared" si="811"/>
        <v>5.0735447822579925E-4</v>
      </c>
      <c r="AK567" s="5">
        <f t="shared" si="812"/>
        <v>2.9279234272153247E-4</v>
      </c>
      <c r="AL567" s="5">
        <f t="shared" si="813"/>
        <v>4.6352087635967261E-6</v>
      </c>
      <c r="AM567" s="5">
        <f t="shared" si="814"/>
        <v>1.3533101394874562E-2</v>
      </c>
      <c r="AN567" s="5">
        <f t="shared" si="815"/>
        <v>7.147727343223536E-3</v>
      </c>
      <c r="AO567" s="5">
        <f t="shared" si="816"/>
        <v>1.8875941545969234E-3</v>
      </c>
      <c r="AP567" s="5">
        <f t="shared" si="817"/>
        <v>3.3232117206657014E-4</v>
      </c>
      <c r="AQ567" s="5">
        <f t="shared" si="818"/>
        <v>4.3880206373313986E-5</v>
      </c>
      <c r="AR567" s="5">
        <f t="shared" si="819"/>
        <v>3.5760467585311802E-5</v>
      </c>
      <c r="AS567" s="5">
        <f t="shared" si="820"/>
        <v>6.1911690132718182E-5</v>
      </c>
      <c r="AT567" s="5">
        <f t="shared" si="821"/>
        <v>5.3593501901861292E-5</v>
      </c>
      <c r="AU567" s="5">
        <f t="shared" si="822"/>
        <v>3.0928606427936593E-5</v>
      </c>
      <c r="AV567" s="5">
        <f t="shared" si="823"/>
        <v>1.3386585989368513E-5</v>
      </c>
      <c r="AW567" s="5">
        <f t="shared" si="824"/>
        <v>1.1773535870319282E-7</v>
      </c>
      <c r="AX567" s="5">
        <f t="shared" si="825"/>
        <v>3.9049507117289058E-3</v>
      </c>
      <c r="AY567" s="5">
        <f t="shared" si="826"/>
        <v>2.0624631532529516E-3</v>
      </c>
      <c r="AZ567" s="5">
        <f t="shared" si="827"/>
        <v>5.446617092694072E-4</v>
      </c>
      <c r="BA567" s="5">
        <f t="shared" si="828"/>
        <v>9.5890643210241422E-5</v>
      </c>
      <c r="BB567" s="5">
        <f t="shared" si="829"/>
        <v>1.2661550232172182E-5</v>
      </c>
      <c r="BC567" s="5">
        <f t="shared" si="830"/>
        <v>1.3374806877065348E-6</v>
      </c>
      <c r="BD567" s="5">
        <f t="shared" si="831"/>
        <v>3.1479119790284306E-6</v>
      </c>
      <c r="BE567" s="5">
        <f t="shared" si="832"/>
        <v>5.4499441470035392E-6</v>
      </c>
      <c r="BF567" s="5">
        <f t="shared" si="833"/>
        <v>4.7177131068679551E-6</v>
      </c>
      <c r="BG567" s="5">
        <f t="shared" si="834"/>
        <v>2.7225743186072614E-6</v>
      </c>
      <c r="BH567" s="5">
        <f t="shared" si="835"/>
        <v>1.1783904752838224E-6</v>
      </c>
      <c r="BI567" s="5">
        <f t="shared" si="836"/>
        <v>4.0802680103145163E-7</v>
      </c>
      <c r="BJ567" s="8">
        <f t="shared" si="837"/>
        <v>0.66616960221804744</v>
      </c>
      <c r="BK567" s="8">
        <f t="shared" si="838"/>
        <v>0.22611446817019382</v>
      </c>
      <c r="BL567" s="8">
        <f t="shared" si="839"/>
        <v>0.10513857847307326</v>
      </c>
      <c r="BM567" s="8">
        <f t="shared" si="840"/>
        <v>0.39110601986803989</v>
      </c>
      <c r="BN567" s="8">
        <f t="shared" si="841"/>
        <v>0.60681812937126589</v>
      </c>
    </row>
    <row r="568" spans="1:66" x14ac:dyDescent="0.25">
      <c r="A568" t="s">
        <v>80</v>
      </c>
      <c r="B568" t="s">
        <v>87</v>
      </c>
      <c r="C568" t="s">
        <v>92</v>
      </c>
      <c r="D568" t="s">
        <v>499</v>
      </c>
      <c r="E568">
        <f>VLOOKUP(A568,home!$A$2:$E$405,3,FALSE)</f>
        <v>1.2299578059071701</v>
      </c>
      <c r="F568">
        <f>VLOOKUP(B568,home!$B$2:$E$405,3,FALSE)</f>
        <v>0.61</v>
      </c>
      <c r="G568">
        <f>VLOOKUP(C568,away!$B$2:$E$405,4,FALSE)</f>
        <v>0.99</v>
      </c>
      <c r="H568">
        <f>VLOOKUP(A568,away!$A$2:$E$405,3,FALSE)</f>
        <v>1.0168776371307999</v>
      </c>
      <c r="I568">
        <f>VLOOKUP(C568,away!$B$2:$E$405,3,FALSE)</f>
        <v>0.77</v>
      </c>
      <c r="J568">
        <f>VLOOKUP(B568,home!$B$2:$E$405,4,FALSE)</f>
        <v>1.18</v>
      </c>
      <c r="K568" s="3">
        <f t="shared" si="786"/>
        <v>0.74277151898733995</v>
      </c>
      <c r="L568" s="3">
        <f t="shared" si="787"/>
        <v>0.92393502109704473</v>
      </c>
      <c r="M568" s="5">
        <f t="shared" si="788"/>
        <v>0.1888680718718968</v>
      </c>
      <c r="N568" s="5">
        <f t="shared" si="789"/>
        <v>0.14028582463249889</v>
      </c>
      <c r="O568" s="5">
        <f t="shared" si="790"/>
        <v>0.17450182596951913</v>
      </c>
      <c r="P568" s="5">
        <f t="shared" si="791"/>
        <v>0.12961498634144419</v>
      </c>
      <c r="Q568" s="5">
        <f t="shared" si="792"/>
        <v>5.2100157527336398E-2</v>
      </c>
      <c r="R568" s="5">
        <f t="shared" si="793"/>
        <v>8.0614174129310226E-2</v>
      </c>
      <c r="S568" s="5">
        <f t="shared" si="794"/>
        <v>2.2237804036681876E-2</v>
      </c>
      <c r="T568" s="5">
        <f t="shared" si="795"/>
        <v>4.813716014417891E-2</v>
      </c>
      <c r="U568" s="5">
        <f t="shared" si="796"/>
        <v>5.9877912569937686E-2</v>
      </c>
      <c r="V568" s="5">
        <f t="shared" si="797"/>
        <v>1.6956884465029831E-3</v>
      </c>
      <c r="W568" s="5">
        <f t="shared" si="798"/>
        <v>1.2899504382019781E-2</v>
      </c>
      <c r="X568" s="5">
        <f t="shared" si="799"/>
        <v>1.1918303853342868E-2</v>
      </c>
      <c r="Y568" s="5">
        <f t="shared" si="800"/>
        <v>5.5058691610896651E-3</v>
      </c>
      <c r="Z568" s="5">
        <f t="shared" si="801"/>
        <v>2.4827419558295035E-2</v>
      </c>
      <c r="AA568" s="5">
        <f t="shared" si="802"/>
        <v>1.8441100137850799E-2</v>
      </c>
      <c r="AB568" s="5">
        <f t="shared" si="803"/>
        <v>6.8487619805945405E-3</v>
      </c>
      <c r="AC568" s="5">
        <f t="shared" si="804"/>
        <v>7.2731534456331722E-5</v>
      </c>
      <c r="AD568" s="5">
        <f t="shared" si="805"/>
        <v>2.3953461160041703E-3</v>
      </c>
      <c r="AE568" s="5">
        <f t="shared" si="806"/>
        <v>2.213144164225037E-3</v>
      </c>
      <c r="AF568" s="5">
        <f t="shared" si="807"/>
        <v>1.0224007000320303E-3</v>
      </c>
      <c r="AG568" s="5">
        <f t="shared" si="808"/>
        <v>3.1487727078457583E-4</v>
      </c>
      <c r="AH568" s="5">
        <f t="shared" si="809"/>
        <v>5.7347306033446255E-3</v>
      </c>
      <c r="AI568" s="5">
        <f t="shared" si="810"/>
        <v>4.259594561229472E-3</v>
      </c>
      <c r="AJ568" s="5">
        <f t="shared" si="811"/>
        <v>1.5819527612573134E-3</v>
      </c>
      <c r="AK568" s="5">
        <f t="shared" si="812"/>
        <v>3.9167648514843708E-4</v>
      </c>
      <c r="AL568" s="5">
        <f t="shared" si="813"/>
        <v>1.9965464256010025E-6</v>
      </c>
      <c r="AM568" s="5">
        <f t="shared" si="814"/>
        <v>3.5583897461696865E-4</v>
      </c>
      <c r="AN568" s="5">
        <f t="shared" si="815"/>
        <v>3.2877209051987969E-4</v>
      </c>
      <c r="AO568" s="5">
        <f t="shared" si="816"/>
        <v>1.5188202419530225E-4</v>
      </c>
      <c r="AP568" s="5">
        <f t="shared" si="817"/>
        <v>4.6776373743049496E-5</v>
      </c>
      <c r="AQ568" s="5">
        <f t="shared" si="818"/>
        <v>1.0804582465281919E-5</v>
      </c>
      <c r="AR568" s="5">
        <f t="shared" si="819"/>
        <v>1.0597036881974172E-3</v>
      </c>
      <c r="AS568" s="5">
        <f t="shared" si="820"/>
        <v>7.8711771815888202E-4</v>
      </c>
      <c r="AT568" s="5">
        <f t="shared" si="821"/>
        <v>2.9232431156936086E-4</v>
      </c>
      <c r="AU568" s="5">
        <f t="shared" si="822"/>
        <v>7.2376724313767533E-5</v>
      </c>
      <c r="AV568" s="5">
        <f t="shared" si="823"/>
        <v>1.3439842364466261E-5</v>
      </c>
      <c r="AW568" s="5">
        <f t="shared" si="824"/>
        <v>3.8060420682882323E-8</v>
      </c>
      <c r="AX568" s="5">
        <f t="shared" si="825"/>
        <v>4.4051175948523853E-5</v>
      </c>
      <c r="AY568" s="5">
        <f t="shared" si="826"/>
        <v>4.0700424179349015E-5</v>
      </c>
      <c r="AZ568" s="5">
        <f t="shared" si="827"/>
        <v>1.8802273636402749E-5</v>
      </c>
      <c r="BA568" s="5">
        <f t="shared" si="828"/>
        <v>5.7906930296407291E-6</v>
      </c>
      <c r="BB568" s="5">
        <f t="shared" si="829"/>
        <v>1.3375560216269038E-6</v>
      </c>
      <c r="BC568" s="5">
        <f t="shared" si="830"/>
        <v>2.4716297021206658E-7</v>
      </c>
      <c r="BD568" s="5">
        <f t="shared" si="831"/>
        <v>1.6318289158521608E-4</v>
      </c>
      <c r="BE568" s="5">
        <f t="shared" si="832"/>
        <v>1.2120760425549736E-4</v>
      </c>
      <c r="BF568" s="5">
        <f t="shared" si="833"/>
        <v>4.5014778162836075E-5</v>
      </c>
      <c r="BG568" s="5">
        <f t="shared" si="834"/>
        <v>1.1145231717629296E-5</v>
      </c>
      <c r="BH568" s="5">
        <f t="shared" si="835"/>
        <v>2.0695901730923476E-6</v>
      </c>
      <c r="BI568" s="5">
        <f t="shared" si="836"/>
        <v>3.0744652730981513E-7</v>
      </c>
      <c r="BJ568" s="8">
        <f t="shared" si="837"/>
        <v>0.27779759128283849</v>
      </c>
      <c r="BK568" s="8">
        <f t="shared" si="838"/>
        <v>0.34253197920158707</v>
      </c>
      <c r="BL568" s="8">
        <f t="shared" si="839"/>
        <v>0.35481961902521758</v>
      </c>
      <c r="BM568" s="8">
        <f t="shared" si="840"/>
        <v>0.2339509062321741</v>
      </c>
      <c r="BN568" s="8">
        <f t="shared" si="841"/>
        <v>0.76598504047200577</v>
      </c>
    </row>
    <row r="569" spans="1:66" x14ac:dyDescent="0.25">
      <c r="A569" t="s">
        <v>80</v>
      </c>
      <c r="B569" t="s">
        <v>369</v>
      </c>
      <c r="C569" t="s">
        <v>435</v>
      </c>
      <c r="D569" t="s">
        <v>499</v>
      </c>
      <c r="E569">
        <f>VLOOKUP(A569,home!$A$2:$E$405,3,FALSE)</f>
        <v>1.2299578059071701</v>
      </c>
      <c r="F569">
        <f>VLOOKUP(B569,home!$B$2:$E$405,3,FALSE)</f>
        <v>0.89</v>
      </c>
      <c r="G569">
        <f>VLOOKUP(C569,away!$B$2:$E$405,4,FALSE)</f>
        <v>1.5</v>
      </c>
      <c r="H569">
        <f>VLOOKUP(A569,away!$A$2:$E$405,3,FALSE)</f>
        <v>1.0168776371307999</v>
      </c>
      <c r="I569">
        <f>VLOOKUP(C569,away!$B$2:$E$405,3,FALSE)</f>
        <v>0.65</v>
      </c>
      <c r="J569">
        <f>VLOOKUP(B569,home!$B$2:$E$405,4,FALSE)</f>
        <v>0.98</v>
      </c>
      <c r="K569" s="3">
        <f t="shared" si="786"/>
        <v>1.6419936708860721</v>
      </c>
      <c r="L569" s="3">
        <f t="shared" si="787"/>
        <v>0.64775105485231965</v>
      </c>
      <c r="M569" s="5">
        <f t="shared" si="788"/>
        <v>0.10129231587495152</v>
      </c>
      <c r="N569" s="5">
        <f t="shared" si="789"/>
        <v>0.16632134157606321</v>
      </c>
      <c r="O569" s="5">
        <f t="shared" si="790"/>
        <v>6.5612204456434203E-2</v>
      </c>
      <c r="P569" s="5">
        <f t="shared" si="791"/>
        <v>0.10773482445034789</v>
      </c>
      <c r="Q569" s="5">
        <f t="shared" si="792"/>
        <v>0.13654929510058816</v>
      </c>
      <c r="R569" s="5">
        <f t="shared" si="793"/>
        <v>2.1250187323920661E-2</v>
      </c>
      <c r="S569" s="5">
        <f t="shared" si="794"/>
        <v>2.8646774187876756E-2</v>
      </c>
      <c r="T569" s="5">
        <f t="shared" si="795"/>
        <v>8.8449949940746647E-2</v>
      </c>
      <c r="U569" s="5">
        <f t="shared" si="796"/>
        <v>3.4892673091021162E-2</v>
      </c>
      <c r="V569" s="5">
        <f t="shared" si="797"/>
        <v>3.385422084303388E-3</v>
      </c>
      <c r="W569" s="5">
        <f t="shared" si="798"/>
        <v>7.4737692773040085E-2</v>
      </c>
      <c r="X569" s="5">
        <f t="shared" si="799"/>
        <v>4.8411419330965301E-2</v>
      </c>
      <c r="Y569" s="5">
        <f t="shared" si="800"/>
        <v>1.5679273969265377E-2</v>
      </c>
      <c r="Z569" s="5">
        <f t="shared" si="801"/>
        <v>4.5882770849596669E-3</v>
      </c>
      <c r="AA569" s="5">
        <f t="shared" si="802"/>
        <v>7.5339219337753685E-3</v>
      </c>
      <c r="AB569" s="5">
        <f t="shared" si="803"/>
        <v>6.1853260661044566E-3</v>
      </c>
      <c r="AC569" s="5">
        <f t="shared" si="804"/>
        <v>2.2504659583027006E-4</v>
      </c>
      <c r="AD569" s="5">
        <f t="shared" si="805"/>
        <v>3.0679704627489885E-2</v>
      </c>
      <c r="AE569" s="5">
        <f t="shared" si="806"/>
        <v>1.9872811035014162E-2</v>
      </c>
      <c r="AF569" s="5">
        <f t="shared" si="807"/>
        <v>6.4363171554056211E-3</v>
      </c>
      <c r="AG569" s="5">
        <f t="shared" si="808"/>
        <v>1.3897104089260241E-3</v>
      </c>
      <c r="AH569" s="5">
        <f t="shared" si="809"/>
        <v>7.4301533043433731E-4</v>
      </c>
      <c r="AI569" s="5">
        <f t="shared" si="810"/>
        <v>1.2200264699445053E-3</v>
      </c>
      <c r="AJ569" s="5">
        <f t="shared" si="811"/>
        <v>1.0016378709811773E-3</v>
      </c>
      <c r="AK569" s="5">
        <f t="shared" si="812"/>
        <v>5.4822768155696438E-4</v>
      </c>
      <c r="AL569" s="5">
        <f t="shared" si="813"/>
        <v>9.5744105702368204E-6</v>
      </c>
      <c r="AM569" s="5">
        <f t="shared" si="814"/>
        <v>1.0075176164598514E-2</v>
      </c>
      <c r="AN569" s="5">
        <f t="shared" si="815"/>
        <v>6.5262059884416334E-3</v>
      </c>
      <c r="AO569" s="5">
        <f t="shared" si="816"/>
        <v>2.113678406598297E-3</v>
      </c>
      <c r="AP569" s="5">
        <f t="shared" si="817"/>
        <v>4.5637913916420563E-4</v>
      </c>
      <c r="AQ569" s="5">
        <f t="shared" si="818"/>
        <v>7.3905017201551928E-5</v>
      </c>
      <c r="AR569" s="5">
        <f t="shared" si="819"/>
        <v>9.6257792812057402E-5</v>
      </c>
      <c r="AS569" s="5">
        <f t="shared" si="820"/>
        <v>1.5805468657086109E-4</v>
      </c>
      <c r="AT569" s="5">
        <f t="shared" si="821"/>
        <v>1.2976239750161789E-4</v>
      </c>
      <c r="AU569" s="5">
        <f t="shared" si="822"/>
        <v>7.1023011805553077E-5</v>
      </c>
      <c r="AV569" s="5">
        <f t="shared" si="823"/>
        <v>2.9154833967996226E-5</v>
      </c>
      <c r="AW569" s="5">
        <f t="shared" si="824"/>
        <v>2.8287147425472371E-7</v>
      </c>
      <c r="AX569" s="5">
        <f t="shared" si="825"/>
        <v>2.7572292492221559E-3</v>
      </c>
      <c r="AY569" s="5">
        <f t="shared" si="826"/>
        <v>1.7859981546533205E-3</v>
      </c>
      <c r="AZ569" s="5">
        <f t="shared" si="827"/>
        <v>5.7844109432049235E-4</v>
      </c>
      <c r="BA569" s="5">
        <f t="shared" si="828"/>
        <v>1.2489527633867634E-4</v>
      </c>
      <c r="BB569" s="5">
        <f t="shared" si="829"/>
        <v>2.0225261748612385E-5</v>
      </c>
      <c r="BC569" s="5">
        <f t="shared" si="830"/>
        <v>2.6201869264655896E-6</v>
      </c>
      <c r="BD569" s="5">
        <f t="shared" si="831"/>
        <v>1.0391847805294365E-5</v>
      </c>
      <c r="BE569" s="5">
        <f t="shared" si="832"/>
        <v>1.7063348325104663E-5</v>
      </c>
      <c r="BF569" s="5">
        <f t="shared" si="833"/>
        <v>1.4008954976973161E-5</v>
      </c>
      <c r="BG569" s="5">
        <f t="shared" si="834"/>
        <v>7.6675384693059563E-6</v>
      </c>
      <c r="BH569" s="5">
        <f t="shared" si="835"/>
        <v>3.1475124094689644E-6</v>
      </c>
      <c r="BI569" s="5">
        <f t="shared" si="836"/>
        <v>1.0336390910766829E-6</v>
      </c>
      <c r="BJ569" s="8">
        <f t="shared" si="837"/>
        <v>0.61304226985671817</v>
      </c>
      <c r="BK569" s="8">
        <f t="shared" si="838"/>
        <v>0.24307995575853339</v>
      </c>
      <c r="BL569" s="8">
        <f t="shared" si="839"/>
        <v>0.13952478578790814</v>
      </c>
      <c r="BM569" s="8">
        <f t="shared" si="840"/>
        <v>0.39968940442263506</v>
      </c>
      <c r="BN569" s="8">
        <f t="shared" si="841"/>
        <v>0.59876016878230576</v>
      </c>
    </row>
    <row r="570" spans="1:66" x14ac:dyDescent="0.25">
      <c r="A570" t="s">
        <v>80</v>
      </c>
      <c r="B570" t="s">
        <v>94</v>
      </c>
      <c r="C570" t="s">
        <v>81</v>
      </c>
      <c r="D570" t="s">
        <v>499</v>
      </c>
      <c r="E570">
        <f>VLOOKUP(A570,home!$A$2:$E$405,3,FALSE)</f>
        <v>1.2299578059071701</v>
      </c>
      <c r="F570">
        <f>VLOOKUP(B570,home!$B$2:$E$405,3,FALSE)</f>
        <v>0.77</v>
      </c>
      <c r="G570">
        <f>VLOOKUP(C570,away!$B$2:$E$405,4,FALSE)</f>
        <v>0.98</v>
      </c>
      <c r="H570">
        <f>VLOOKUP(A570,away!$A$2:$E$405,3,FALSE)</f>
        <v>1.0168776371307999</v>
      </c>
      <c r="I570">
        <f>VLOOKUP(C570,away!$B$2:$E$405,3,FALSE)</f>
        <v>0.89</v>
      </c>
      <c r="J570">
        <f>VLOOKUP(B570,home!$B$2:$E$405,4,FALSE)</f>
        <v>0.79</v>
      </c>
      <c r="K570" s="3">
        <f t="shared" si="786"/>
        <v>0.92812616033755058</v>
      </c>
      <c r="L570" s="3">
        <f t="shared" si="787"/>
        <v>0.71496666666666553</v>
      </c>
      <c r="M570" s="5">
        <f t="shared" si="788"/>
        <v>0.19338102238777946</v>
      </c>
      <c r="N570" s="5">
        <f t="shared" si="789"/>
        <v>0.17948198579091965</v>
      </c>
      <c r="O570" s="5">
        <f t="shared" si="790"/>
        <v>0.13826098497318248</v>
      </c>
      <c r="P570" s="5">
        <f t="shared" si="791"/>
        <v>0.12832363710764763</v>
      </c>
      <c r="Q570" s="5">
        <f t="shared" si="792"/>
        <v>8.3290963160942519E-2</v>
      </c>
      <c r="R570" s="5">
        <f t="shared" si="793"/>
        <v>4.9425997778163103E-2</v>
      </c>
      <c r="S570" s="5">
        <f t="shared" si="794"/>
        <v>2.1288226265960435E-2</v>
      </c>
      <c r="T570" s="5">
        <f t="shared" si="795"/>
        <v>5.9550262294635101E-2</v>
      </c>
      <c r="U570" s="5">
        <f t="shared" si="796"/>
        <v>4.5873561538698829E-2</v>
      </c>
      <c r="V570" s="5">
        <f t="shared" si="797"/>
        <v>1.5696028426090925E-3</v>
      </c>
      <c r="W570" s="5">
        <f t="shared" si="798"/>
        <v>2.5768173943127321E-2</v>
      </c>
      <c r="X570" s="5">
        <f t="shared" si="799"/>
        <v>1.8423385430204567E-2</v>
      </c>
      <c r="Y570" s="5">
        <f t="shared" si="800"/>
        <v>6.5860532348742847E-3</v>
      </c>
      <c r="Z570" s="5">
        <f t="shared" si="801"/>
        <v>1.1779313626042433E-2</v>
      </c>
      <c r="AA570" s="5">
        <f t="shared" si="802"/>
        <v>1.0932689127150553E-2</v>
      </c>
      <c r="AB570" s="5">
        <f t="shared" si="803"/>
        <v>5.0734573908731645E-3</v>
      </c>
      <c r="AC570" s="5">
        <f t="shared" si="804"/>
        <v>6.5097243996300517E-5</v>
      </c>
      <c r="AD570" s="5">
        <f t="shared" si="805"/>
        <v>5.9790290851862195E-3</v>
      </c>
      <c r="AE570" s="5">
        <f t="shared" si="806"/>
        <v>4.2748064949386334E-3</v>
      </c>
      <c r="AF570" s="5">
        <f t="shared" si="807"/>
        <v>1.5281720751656432E-3</v>
      </c>
      <c r="AG570" s="5">
        <f t="shared" si="808"/>
        <v>3.6419736489142038E-4</v>
      </c>
      <c r="AH570" s="5">
        <f t="shared" si="809"/>
        <v>2.1054541497081973E-3</v>
      </c>
      <c r="AI570" s="5">
        <f t="shared" si="810"/>
        <v>1.9541270757354313E-3</v>
      </c>
      <c r="AJ570" s="5">
        <f t="shared" si="811"/>
        <v>9.0683822980698581E-4</v>
      </c>
      <c r="AK570" s="5">
        <f t="shared" si="812"/>
        <v>2.8055342809268636E-4</v>
      </c>
      <c r="AL570" s="5">
        <f t="shared" si="813"/>
        <v>1.7278872584587515E-6</v>
      </c>
      <c r="AM570" s="5">
        <f t="shared" si="814"/>
        <v>1.1098586614760849E-3</v>
      </c>
      <c r="AN570" s="5">
        <f t="shared" si="815"/>
        <v>7.9351194766668352E-4</v>
      </c>
      <c r="AO570" s="5">
        <f t="shared" si="816"/>
        <v>2.8366729609171113E-4</v>
      </c>
      <c r="AP570" s="5">
        <f t="shared" si="817"/>
        <v>6.7604220376345589E-5</v>
      </c>
      <c r="AQ570" s="5">
        <f t="shared" si="818"/>
        <v>1.2083691023768617E-5</v>
      </c>
      <c r="AR570" s="5">
        <f t="shared" si="819"/>
        <v>3.0106590704727382E-4</v>
      </c>
      <c r="AS570" s="5">
        <f t="shared" si="820"/>
        <v>2.7942714431632815E-4</v>
      </c>
      <c r="AT570" s="5">
        <f t="shared" si="821"/>
        <v>1.2967182127420011E-4</v>
      </c>
      <c r="AU570" s="5">
        <f t="shared" si="822"/>
        <v>4.0117269861066818E-5</v>
      </c>
      <c r="AV570" s="5">
        <f t="shared" si="823"/>
        <v>9.3084719098443211E-6</v>
      </c>
      <c r="AW570" s="5">
        <f t="shared" si="824"/>
        <v>3.1849726683447191E-8</v>
      </c>
      <c r="AX570" s="5">
        <f t="shared" si="825"/>
        <v>1.7168147633219531E-4</v>
      </c>
      <c r="AY570" s="5">
        <f t="shared" si="826"/>
        <v>1.2274653286164171E-4</v>
      </c>
      <c r="AZ570" s="5">
        <f t="shared" si="827"/>
        <v>4.3879839722489139E-5</v>
      </c>
      <c r="BA570" s="5">
        <f t="shared" si="828"/>
        <v>1.0457540913418537E-5</v>
      </c>
      <c r="BB570" s="5">
        <f t="shared" si="829"/>
        <v>1.8691982920992816E-6</v>
      </c>
      <c r="BC570" s="5">
        <f t="shared" si="830"/>
        <v>2.6728289444824958E-7</v>
      </c>
      <c r="BD570" s="5">
        <f t="shared" si="831"/>
        <v>3.5875348001427572E-5</v>
      </c>
      <c r="BE570" s="5">
        <f t="shared" si="832"/>
        <v>3.3296848991338394E-5</v>
      </c>
      <c r="BF570" s="5">
        <f t="shared" si="833"/>
        <v>1.5451838302835069E-5</v>
      </c>
      <c r="BG570" s="5">
        <f t="shared" si="834"/>
        <v>4.7804184513890025E-6</v>
      </c>
      <c r="BH570" s="5">
        <f t="shared" si="835"/>
        <v>1.1092078555236134E-6</v>
      </c>
      <c r="BI570" s="5">
        <f t="shared" si="836"/>
        <v>2.0589696559267606E-7</v>
      </c>
      <c r="BJ570" s="8">
        <f t="shared" si="837"/>
        <v>0.3878646565625361</v>
      </c>
      <c r="BK570" s="8">
        <f t="shared" si="838"/>
        <v>0.344752060268113</v>
      </c>
      <c r="BL570" s="8">
        <f t="shared" si="839"/>
        <v>0.25566397386438822</v>
      </c>
      <c r="BM570" s="8">
        <f t="shared" si="840"/>
        <v>0.22777269843931031</v>
      </c>
      <c r="BN570" s="8">
        <f t="shared" si="841"/>
        <v>0.7721645911986349</v>
      </c>
    </row>
    <row r="571" spans="1:66" x14ac:dyDescent="0.25">
      <c r="A571" t="s">
        <v>80</v>
      </c>
      <c r="B571" t="s">
        <v>90</v>
      </c>
      <c r="C571" t="s">
        <v>83</v>
      </c>
      <c r="D571" t="s">
        <v>499</v>
      </c>
      <c r="E571">
        <f>VLOOKUP(A571,home!$A$2:$E$405,3,FALSE)</f>
        <v>1.2299578059071701</v>
      </c>
      <c r="F571">
        <f>VLOOKUP(B571,home!$B$2:$E$405,3,FALSE)</f>
        <v>1.38</v>
      </c>
      <c r="G571">
        <f>VLOOKUP(C571,away!$B$2:$E$405,4,FALSE)</f>
        <v>0.89</v>
      </c>
      <c r="H571">
        <f>VLOOKUP(A571,away!$A$2:$E$405,3,FALSE)</f>
        <v>1.0168776371307999</v>
      </c>
      <c r="I571">
        <f>VLOOKUP(C571,away!$B$2:$E$405,3,FALSE)</f>
        <v>1.02</v>
      </c>
      <c r="J571">
        <f>VLOOKUP(B571,home!$B$2:$E$405,4,FALSE)</f>
        <v>0.49</v>
      </c>
      <c r="K571" s="3">
        <f t="shared" si="786"/>
        <v>1.5106341772151863</v>
      </c>
      <c r="L571" s="3">
        <f t="shared" si="787"/>
        <v>0.50823544303797374</v>
      </c>
      <c r="M571" s="5">
        <f t="shared" si="788"/>
        <v>0.13280550091391405</v>
      </c>
      <c r="N571" s="5">
        <f t="shared" si="789"/>
        <v>0.20062052860274118</v>
      </c>
      <c r="O571" s="5">
        <f t="shared" si="790"/>
        <v>6.7496462594863124E-2</v>
      </c>
      <c r="P571" s="5">
        <f t="shared" si="791"/>
        <v>0.10196246323692665</v>
      </c>
      <c r="Q571" s="5">
        <f t="shared" si="792"/>
        <v>0.1515321135791389</v>
      </c>
      <c r="R571" s="5">
        <f t="shared" si="793"/>
        <v>1.715204728519814E-2</v>
      </c>
      <c r="S571" s="5">
        <f t="shared" si="794"/>
        <v>1.9570619887350607E-2</v>
      </c>
      <c r="T571" s="5">
        <f t="shared" si="795"/>
        <v>7.7013990879374203E-2</v>
      </c>
      <c r="U571" s="5">
        <f t="shared" si="796"/>
        <v>2.5910468838231261E-2</v>
      </c>
      <c r="V571" s="5">
        <f t="shared" si="797"/>
        <v>1.6694996292036433E-3</v>
      </c>
      <c r="W571" s="5">
        <f t="shared" si="798"/>
        <v>7.6303196572766879E-2</v>
      </c>
      <c r="X571" s="5">
        <f t="shared" si="799"/>
        <v>3.8779988915373771E-2</v>
      </c>
      <c r="Y571" s="5">
        <f t="shared" si="800"/>
        <v>9.8546824237063495E-3</v>
      </c>
      <c r="Z571" s="5">
        <f t="shared" si="801"/>
        <v>2.9057594503336514E-3</v>
      </c>
      <c r="AA571" s="5">
        <f t="shared" si="802"/>
        <v>4.3895395364400265E-3</v>
      </c>
      <c r="AB571" s="5">
        <f t="shared" si="803"/>
        <v>3.315494222991806E-3</v>
      </c>
      <c r="AC571" s="5">
        <f t="shared" si="804"/>
        <v>8.0110713315388978E-5</v>
      </c>
      <c r="AD571" s="5">
        <f t="shared" si="805"/>
        <v>2.8816554143397576E-2</v>
      </c>
      <c r="AE571" s="5">
        <f t="shared" si="806"/>
        <v>1.4645594161897424E-2</v>
      </c>
      <c r="AF571" s="5">
        <f t="shared" si="807"/>
        <v>3.7217050187131496E-3</v>
      </c>
      <c r="AG571" s="5">
        <f t="shared" si="808"/>
        <v>6.3050079968077612E-4</v>
      </c>
      <c r="AH571" s="5">
        <f t="shared" si="809"/>
        <v>3.692024854005255E-4</v>
      </c>
      <c r="AI571" s="5">
        <f t="shared" si="810"/>
        <v>5.5772989275882463E-4</v>
      </c>
      <c r="AJ571" s="5">
        <f t="shared" si="811"/>
        <v>4.2126291882802066E-4</v>
      </c>
      <c r="AK571" s="5">
        <f t="shared" si="812"/>
        <v>2.1212472092501159E-4</v>
      </c>
      <c r="AL571" s="5">
        <f t="shared" si="813"/>
        <v>2.4602250976332961E-6</v>
      </c>
      <c r="AM571" s="5">
        <f t="shared" si="814"/>
        <v>8.706254311717657E-3</v>
      </c>
      <c r="AN571" s="5">
        <f t="shared" si="815"/>
        <v>4.4248270173170923E-3</v>
      </c>
      <c r="AO571" s="5">
        <f t="shared" si="816"/>
        <v>1.124426959756274E-3</v>
      </c>
      <c r="AP571" s="5">
        <f t="shared" si="817"/>
        <v>1.9049121135185731E-4</v>
      </c>
      <c r="AQ571" s="5">
        <f t="shared" si="818"/>
        <v>2.4203596299062867E-5</v>
      </c>
      <c r="AR571" s="5">
        <f t="shared" si="819"/>
        <v>3.7528357747651426E-5</v>
      </c>
      <c r="AS571" s="5">
        <f t="shared" si="820"/>
        <v>5.669161982836057E-5</v>
      </c>
      <c r="AT571" s="5">
        <f t="shared" si="821"/>
        <v>4.2820149237205818E-5</v>
      </c>
      <c r="AU571" s="5">
        <f t="shared" si="822"/>
        <v>2.1561860303725966E-5</v>
      </c>
      <c r="AV571" s="5">
        <f t="shared" si="823"/>
        <v>8.1430207747869656E-6</v>
      </c>
      <c r="AW571" s="5">
        <f t="shared" si="824"/>
        <v>5.2468252307519545E-8</v>
      </c>
      <c r="AX571" s="5">
        <f t="shared" si="825"/>
        <v>2.1919942198012957E-3</v>
      </c>
      <c r="AY571" s="5">
        <f t="shared" si="826"/>
        <v>1.1140491534373891E-3</v>
      </c>
      <c r="AZ571" s="5">
        <f t="shared" si="827"/>
        <v>2.8309963253166554E-4</v>
      </c>
      <c r="BA571" s="5">
        <f t="shared" si="828"/>
        <v>4.7960422387872869E-5</v>
      </c>
      <c r="BB571" s="5">
        <f t="shared" si="829"/>
        <v>6.0937966301472294E-6</v>
      </c>
      <c r="BC571" s="5">
        <f t="shared" si="830"/>
        <v>6.1941668602123778E-7</v>
      </c>
      <c r="BD571" s="5">
        <f t="shared" si="831"/>
        <v>3.1788735877275329E-6</v>
      </c>
      <c r="BE571" s="5">
        <f t="shared" si="832"/>
        <v>4.8021150866678686E-6</v>
      </c>
      <c r="BF571" s="5">
        <f t="shared" si="833"/>
        <v>3.6271195864205752E-6</v>
      </c>
      <c r="BG571" s="5">
        <f t="shared" si="834"/>
        <v>1.8264169373645108E-6</v>
      </c>
      <c r="BH571" s="5">
        <f t="shared" si="835"/>
        <v>6.8976196185687962E-7</v>
      </c>
      <c r="BI571" s="5">
        <f t="shared" si="836"/>
        <v>2.0839559874480007E-7</v>
      </c>
      <c r="BJ571" s="8">
        <f t="shared" si="837"/>
        <v>0.6200328748347067</v>
      </c>
      <c r="BK571" s="8">
        <f t="shared" si="838"/>
        <v>0.25720470375924537</v>
      </c>
      <c r="BL571" s="8">
        <f t="shared" si="839"/>
        <v>0.12000541018628723</v>
      </c>
      <c r="BM571" s="8">
        <f t="shared" si="840"/>
        <v>0.32746563533260575</v>
      </c>
      <c r="BN571" s="8">
        <f t="shared" si="841"/>
        <v>0.67156911621278204</v>
      </c>
    </row>
    <row r="572" spans="1:66" x14ac:dyDescent="0.25">
      <c r="A572" t="s">
        <v>80</v>
      </c>
      <c r="B572" t="s">
        <v>88</v>
      </c>
      <c r="C572" t="s">
        <v>86</v>
      </c>
      <c r="D572" t="s">
        <v>499</v>
      </c>
      <c r="E572">
        <f>VLOOKUP(A572,home!$A$2:$E$405,3,FALSE)</f>
        <v>1.2299578059071701</v>
      </c>
      <c r="F572">
        <f>VLOOKUP(B572,home!$B$2:$E$405,3,FALSE)</f>
        <v>0.65</v>
      </c>
      <c r="G572">
        <f>VLOOKUP(C572,away!$B$2:$E$405,4,FALSE)</f>
        <v>0.93</v>
      </c>
      <c r="H572">
        <f>VLOOKUP(A572,away!$A$2:$E$405,3,FALSE)</f>
        <v>1.0168776371307999</v>
      </c>
      <c r="I572">
        <f>VLOOKUP(C572,away!$B$2:$E$405,3,FALSE)</f>
        <v>0.37</v>
      </c>
      <c r="J572">
        <f>VLOOKUP(B572,home!$B$2:$E$405,4,FALSE)</f>
        <v>0.93</v>
      </c>
      <c r="K572" s="3">
        <f t="shared" si="786"/>
        <v>0.74350949367088437</v>
      </c>
      <c r="L572" s="3">
        <f t="shared" si="787"/>
        <v>0.34990759493670825</v>
      </c>
      <c r="M572" s="5">
        <f t="shared" si="788"/>
        <v>0.33506957283752237</v>
      </c>
      <c r="N572" s="5">
        <f t="shared" si="789"/>
        <v>0.24912740844494574</v>
      </c>
      <c r="O572" s="5">
        <f t="shared" si="790"/>
        <v>0.11724338836804764</v>
      </c>
      <c r="P572" s="5">
        <f t="shared" si="791"/>
        <v>8.7171572321785948E-2</v>
      </c>
      <c r="Q572" s="5">
        <f t="shared" si="792"/>
        <v>9.2614296656220604E-2</v>
      </c>
      <c r="R572" s="5">
        <f t="shared" si="793"/>
        <v>2.0512176023046984E-2</v>
      </c>
      <c r="S572" s="5">
        <f t="shared" si="794"/>
        <v>5.6696307551156759E-3</v>
      </c>
      <c r="T572" s="5">
        <f t="shared" si="795"/>
        <v>3.2406445799732973E-2</v>
      </c>
      <c r="U572" s="5">
        <f t="shared" si="796"/>
        <v>1.5250997608983718E-2</v>
      </c>
      <c r="V572" s="5">
        <f t="shared" si="797"/>
        <v>1.6388988618493537E-4</v>
      </c>
      <c r="W572" s="5">
        <f t="shared" si="798"/>
        <v>2.2953202937850557E-2</v>
      </c>
      <c r="X572" s="5">
        <f t="shared" si="799"/>
        <v>8.0315000360774748E-3</v>
      </c>
      <c r="Y572" s="5">
        <f t="shared" si="800"/>
        <v>1.4051414306789768E-3</v>
      </c>
      <c r="Z572" s="5">
        <f t="shared" si="801"/>
        <v>2.3924553930475944E-3</v>
      </c>
      <c r="AA572" s="5">
        <f t="shared" si="802"/>
        <v>1.7788132979149934E-3</v>
      </c>
      <c r="AB572" s="5">
        <f t="shared" si="803"/>
        <v>6.6128228723390638E-4</v>
      </c>
      <c r="AC572" s="5">
        <f t="shared" si="804"/>
        <v>2.664845644106538E-6</v>
      </c>
      <c r="AD572" s="5">
        <f t="shared" si="805"/>
        <v>4.2664810736115794E-3</v>
      </c>
      <c r="AE572" s="5">
        <f t="shared" si="806"/>
        <v>1.4928741313104126E-3</v>
      </c>
      <c r="AF572" s="5">
        <f t="shared" si="807"/>
        <v>2.6118399841502699E-4</v>
      </c>
      <c r="AG572" s="5">
        <f t="shared" si="808"/>
        <v>3.0463421573785032E-5</v>
      </c>
      <c r="AH572" s="5">
        <f t="shared" si="809"/>
        <v>2.0928457814366018E-4</v>
      </c>
      <c r="AI572" s="5">
        <f t="shared" si="810"/>
        <v>1.5560507072871741E-4</v>
      </c>
      <c r="AJ572" s="5">
        <f t="shared" si="811"/>
        <v>5.7846923675065418E-5</v>
      </c>
      <c r="AK572" s="5">
        <f t="shared" si="812"/>
        <v>1.4336578977355396E-5</v>
      </c>
      <c r="AL572" s="5">
        <f t="shared" si="813"/>
        <v>2.7731409071186879E-8</v>
      </c>
      <c r="AM572" s="5">
        <f t="shared" si="814"/>
        <v>6.3443383655947155E-4</v>
      </c>
      <c r="AN572" s="5">
        <f t="shared" si="815"/>
        <v>2.2199321789699331E-4</v>
      </c>
      <c r="AO572" s="5">
        <f t="shared" si="816"/>
        <v>3.8838556483298762E-5</v>
      </c>
      <c r="AP572" s="5">
        <f t="shared" si="817"/>
        <v>4.5299686299615224E-6</v>
      </c>
      <c r="AQ572" s="5">
        <f t="shared" si="818"/>
        <v>3.9626760711214286E-7</v>
      </c>
      <c r="AR572" s="5">
        <f t="shared" si="819"/>
        <v>1.4646052679118349E-5</v>
      </c>
      <c r="AS572" s="5">
        <f t="shared" si="820"/>
        <v>1.0889479211728383E-5</v>
      </c>
      <c r="AT572" s="5">
        <f t="shared" si="821"/>
        <v>4.0482155875258952E-6</v>
      </c>
      <c r="AU572" s="5">
        <f t="shared" si="822"/>
        <v>1.0032955739173201E-6</v>
      </c>
      <c r="AV572" s="5">
        <f t="shared" si="823"/>
        <v>1.8648994604137646E-7</v>
      </c>
      <c r="AW572" s="5">
        <f t="shared" si="824"/>
        <v>2.0040535586571748E-10</v>
      </c>
      <c r="AX572" s="5">
        <f t="shared" si="825"/>
        <v>7.8617930098001502E-5</v>
      </c>
      <c r="AY572" s="5">
        <f t="shared" si="826"/>
        <v>2.7509010839493952E-5</v>
      </c>
      <c r="AZ572" s="5">
        <f t="shared" si="827"/>
        <v>4.8128059109675822E-6</v>
      </c>
      <c r="BA572" s="5">
        <f t="shared" si="828"/>
        <v>5.6134578040127993E-7</v>
      </c>
      <c r="BB572" s="5">
        <f t="shared" si="829"/>
        <v>4.9104787987020352E-8</v>
      </c>
      <c r="BC572" s="5">
        <f t="shared" si="830"/>
        <v>3.4364276528830524E-9</v>
      </c>
      <c r="BD572" s="5">
        <f t="shared" si="831"/>
        <v>8.5412751137777136E-7</v>
      </c>
      <c r="BE572" s="5">
        <f t="shared" si="832"/>
        <v>6.3505191351485925E-7</v>
      </c>
      <c r="BF572" s="5">
        <f t="shared" si="833"/>
        <v>2.3608356333607963E-7</v>
      </c>
      <c r="BG572" s="5">
        <f t="shared" si="834"/>
        <v>5.8510123546675582E-8</v>
      </c>
      <c r="BH572" s="5">
        <f t="shared" si="835"/>
        <v>1.0875708083202409E-8</v>
      </c>
      <c r="BI572" s="5">
        <f t="shared" si="836"/>
        <v>1.617238442050834E-9</v>
      </c>
      <c r="BJ572" s="8">
        <f t="shared" si="837"/>
        <v>0.41360074341143865</v>
      </c>
      <c r="BK572" s="8">
        <f t="shared" si="838"/>
        <v>0.42810486738850156</v>
      </c>
      <c r="BL572" s="8">
        <f t="shared" si="839"/>
        <v>0.15591630053580868</v>
      </c>
      <c r="BM572" s="8">
        <f t="shared" si="840"/>
        <v>9.8248443266792926E-2</v>
      </c>
      <c r="BN572" s="8">
        <f t="shared" si="841"/>
        <v>0.90173841465156923</v>
      </c>
    </row>
    <row r="573" spans="1:66" x14ac:dyDescent="0.25">
      <c r="A573" t="s">
        <v>80</v>
      </c>
      <c r="B573" t="s">
        <v>412</v>
      </c>
      <c r="C573" t="s">
        <v>410</v>
      </c>
      <c r="D573" t="s">
        <v>499</v>
      </c>
      <c r="E573">
        <f>VLOOKUP(A573,home!$A$2:$E$405,3,FALSE)</f>
        <v>1.2299578059071701</v>
      </c>
      <c r="F573">
        <f>VLOOKUP(B573,home!$B$2:$E$405,3,FALSE)</f>
        <v>1.3</v>
      </c>
      <c r="G573">
        <f>VLOOKUP(C573,away!$B$2:$E$405,4,FALSE)</f>
        <v>1.03</v>
      </c>
      <c r="H573">
        <f>VLOOKUP(A573,away!$A$2:$E$405,3,FALSE)</f>
        <v>1.0168776371307999</v>
      </c>
      <c r="I573">
        <f>VLOOKUP(C573,away!$B$2:$E$405,3,FALSE)</f>
        <v>0.81</v>
      </c>
      <c r="J573">
        <f>VLOOKUP(B573,home!$B$2:$E$405,4,FALSE)</f>
        <v>1.08</v>
      </c>
      <c r="K573" s="3">
        <f t="shared" si="786"/>
        <v>1.6469135021097008</v>
      </c>
      <c r="L573" s="3">
        <f t="shared" si="787"/>
        <v>0.88956455696202386</v>
      </c>
      <c r="M573" s="5">
        <f t="shared" si="788"/>
        <v>7.9144652298789961E-2</v>
      </c>
      <c r="N573" s="5">
        <f t="shared" si="789"/>
        <v>0.13034439649065474</v>
      </c>
      <c r="O573" s="5">
        <f t="shared" si="790"/>
        <v>7.0404277558086509E-2</v>
      </c>
      <c r="P573" s="5">
        <f t="shared" si="791"/>
        <v>0.11594975531669165</v>
      </c>
      <c r="Q573" s="5">
        <f t="shared" si="792"/>
        <v>0.10733297325239982</v>
      </c>
      <c r="R573" s="5">
        <f t="shared" si="793"/>
        <v>3.1314574987095292E-2</v>
      </c>
      <c r="S573" s="5">
        <f t="shared" si="794"/>
        <v>4.2467637949956033E-2</v>
      </c>
      <c r="T573" s="5">
        <f t="shared" si="795"/>
        <v>9.5479608798687804E-2</v>
      </c>
      <c r="U573" s="5">
        <f t="shared" si="796"/>
        <v>5.1572396359073937E-2</v>
      </c>
      <c r="V573" s="5">
        <f t="shared" si="797"/>
        <v>6.9129570366163254E-3</v>
      </c>
      <c r="W573" s="5">
        <f t="shared" si="798"/>
        <v>5.8922707623652218E-2</v>
      </c>
      <c r="X573" s="5">
        <f t="shared" si="799"/>
        <v>5.2415552302237045E-2</v>
      </c>
      <c r="Y573" s="5">
        <f t="shared" si="800"/>
        <v>2.3313508780829641E-2</v>
      </c>
      <c r="Z573" s="5">
        <f t="shared" si="801"/>
        <v>9.2854453416165005E-3</v>
      </c>
      <c r="AA573" s="5">
        <f t="shared" si="802"/>
        <v>1.5292325306209834E-2</v>
      </c>
      <c r="AB573" s="5">
        <f t="shared" si="803"/>
        <v>1.2592568512725425E-2</v>
      </c>
      <c r="AC573" s="5">
        <f t="shared" si="804"/>
        <v>6.3298313091041266E-4</v>
      </c>
      <c r="AD573" s="5">
        <f t="shared" si="805"/>
        <v>2.4260150691563766E-2</v>
      </c>
      <c r="AE573" s="5">
        <f t="shared" si="806"/>
        <v>2.1580970201772857E-2</v>
      </c>
      <c r="AF573" s="5">
        <f t="shared" si="807"/>
        <v>9.5988330981753543E-3</v>
      </c>
      <c r="AG573" s="5">
        <f t="shared" si="808"/>
        <v>2.8462605707769238E-3</v>
      </c>
      <c r="AH573" s="5">
        <f t="shared" si="809"/>
        <v>2.0650007678775419E-3</v>
      </c>
      <c r="AI573" s="5">
        <f t="shared" si="810"/>
        <v>3.4008776464844238E-3</v>
      </c>
      <c r="AJ573" s="5">
        <f t="shared" si="811"/>
        <v>2.8004756575091302E-3</v>
      </c>
      <c r="AK573" s="5">
        <f t="shared" si="812"/>
        <v>1.5373803908937764E-3</v>
      </c>
      <c r="AL573" s="5">
        <f t="shared" si="813"/>
        <v>3.7093719925169377E-5</v>
      </c>
      <c r="AM573" s="5">
        <f t="shared" si="814"/>
        <v>7.9908739474304612E-3</v>
      </c>
      <c r="AN573" s="5">
        <f t="shared" si="815"/>
        <v>7.1083982427853571E-3</v>
      </c>
      <c r="AO573" s="5">
        <f t="shared" si="816"/>
        <v>3.1616895667764921E-3</v>
      </c>
      <c r="AP573" s="5">
        <f t="shared" si="817"/>
        <v>9.3750899290699456E-4</v>
      </c>
      <c r="AQ573" s="5">
        <f t="shared" si="818"/>
        <v>2.084936929808059E-4</v>
      </c>
      <c r="AR573" s="5">
        <f t="shared" si="819"/>
        <v>3.6739029864064508E-4</v>
      </c>
      <c r="AS573" s="5">
        <f t="shared" si="820"/>
        <v>6.0506004337539348E-4</v>
      </c>
      <c r="AT573" s="5">
        <f t="shared" si="821"/>
        <v>4.9824077751100854E-4</v>
      </c>
      <c r="AU573" s="5">
        <f t="shared" si="822"/>
        <v>2.7351982126150515E-4</v>
      </c>
      <c r="AV573" s="5">
        <f t="shared" si="823"/>
        <v>1.1261587168255123E-4</v>
      </c>
      <c r="AW573" s="5">
        <f t="shared" si="824"/>
        <v>1.5095452946614871E-6</v>
      </c>
      <c r="AX573" s="5">
        <f t="shared" si="825"/>
        <v>2.1933796996133135E-3</v>
      </c>
      <c r="AY573" s="5">
        <f t="shared" si="826"/>
        <v>1.9511528407360143E-3</v>
      </c>
      <c r="AZ573" s="5">
        <f t="shared" si="827"/>
        <v>8.6783820616726328E-4</v>
      </c>
      <c r="BA573" s="5">
        <f t="shared" si="828"/>
        <v>2.5733270312796642E-4</v>
      </c>
      <c r="BB573" s="5">
        <f t="shared" si="829"/>
        <v>5.7228513012467354E-5</v>
      </c>
      <c r="BC573" s="5">
        <f t="shared" si="830"/>
        <v>1.018169136470619E-5</v>
      </c>
      <c r="BD573" s="5">
        <f t="shared" si="831"/>
        <v>5.446956470706849E-5</v>
      </c>
      <c r="BE573" s="5">
        <f t="shared" si="832"/>
        <v>8.9706661570109104E-5</v>
      </c>
      <c r="BF573" s="5">
        <f t="shared" si="833"/>
        <v>7.386955608449908E-5</v>
      </c>
      <c r="BG573" s="5">
        <f t="shared" si="834"/>
        <v>4.0552256436803779E-5</v>
      </c>
      <c r="BH573" s="5">
        <f t="shared" si="835"/>
        <v>1.6696514666696797E-5</v>
      </c>
      <c r="BI573" s="5">
        <f t="shared" si="836"/>
        <v>5.4995430885511136E-6</v>
      </c>
      <c r="BJ573" s="8">
        <f t="shared" si="837"/>
        <v>0.55083903990765215</v>
      </c>
      <c r="BK573" s="8">
        <f t="shared" si="838"/>
        <v>0.24709623229362557</v>
      </c>
      <c r="BL573" s="8">
        <f t="shared" si="839"/>
        <v>0.19311749809498066</v>
      </c>
      <c r="BM573" s="8">
        <f t="shared" si="840"/>
        <v>0.4638979424387154</v>
      </c>
      <c r="BN573" s="8">
        <f t="shared" si="841"/>
        <v>0.53449062990371798</v>
      </c>
    </row>
    <row r="574" spans="1:66" x14ac:dyDescent="0.25">
      <c r="A574" t="s">
        <v>80</v>
      </c>
      <c r="B574" t="s">
        <v>84</v>
      </c>
      <c r="C574" t="s">
        <v>91</v>
      </c>
      <c r="D574" t="s">
        <v>499</v>
      </c>
      <c r="E574">
        <f>VLOOKUP(A574,home!$A$2:$E$405,3,FALSE)</f>
        <v>1.2299578059071701</v>
      </c>
      <c r="F574">
        <f>VLOOKUP(B574,home!$B$2:$E$405,3,FALSE)</f>
        <v>1.1000000000000001</v>
      </c>
      <c r="G574">
        <f>VLOOKUP(C574,away!$B$2:$E$405,4,FALSE)</f>
        <v>1.02</v>
      </c>
      <c r="H574">
        <f>VLOOKUP(A574,away!$A$2:$E$405,3,FALSE)</f>
        <v>1.0168776371307999</v>
      </c>
      <c r="I574">
        <f>VLOOKUP(C574,away!$B$2:$E$405,3,FALSE)</f>
        <v>0.56999999999999995</v>
      </c>
      <c r="J574">
        <f>VLOOKUP(B574,home!$B$2:$E$405,4,FALSE)</f>
        <v>1.1299999999999999</v>
      </c>
      <c r="K574" s="3">
        <f t="shared" si="786"/>
        <v>1.3800126582278449</v>
      </c>
      <c r="L574" s="3">
        <f t="shared" si="787"/>
        <v>0.65497088607594811</v>
      </c>
      <c r="M574" s="5">
        <f t="shared" si="788"/>
        <v>0.1306826329600389</v>
      </c>
      <c r="N574" s="5">
        <f t="shared" si="789"/>
        <v>0.18034368769539705</v>
      </c>
      <c r="O574" s="5">
        <f t="shared" si="790"/>
        <v>8.5593319904574569E-2</v>
      </c>
      <c r="P574" s="5">
        <f t="shared" si="791"/>
        <v>0.11811986492805825</v>
      </c>
      <c r="Q574" s="5">
        <f t="shared" si="792"/>
        <v>0.12443828592556862</v>
      </c>
      <c r="R574" s="5">
        <f t="shared" si="793"/>
        <v>2.8030566290040644E-2</v>
      </c>
      <c r="S574" s="5">
        <f t="shared" si="794"/>
        <v>2.6691194871489098E-2</v>
      </c>
      <c r="T574" s="5">
        <f t="shared" si="795"/>
        <v>8.1503454394441843E-2</v>
      </c>
      <c r="U574" s="5">
        <f t="shared" si="796"/>
        <v>3.8682536297550807E-2</v>
      </c>
      <c r="V574" s="5">
        <f t="shared" si="797"/>
        <v>2.6805911063372814E-3</v>
      </c>
      <c r="W574" s="5">
        <f t="shared" si="798"/>
        <v>5.7242136581820216E-2</v>
      </c>
      <c r="X574" s="5">
        <f t="shared" si="799"/>
        <v>3.7491932917875226E-2</v>
      </c>
      <c r="Y574" s="5">
        <f t="shared" si="800"/>
        <v>1.2278062261960371E-2</v>
      </c>
      <c r="Z574" s="5">
        <f t="shared" si="801"/>
        <v>6.1197349467328414E-3</v>
      </c>
      <c r="AA574" s="5">
        <f t="shared" si="802"/>
        <v>8.4453116914906257E-3</v>
      </c>
      <c r="AB574" s="5">
        <f t="shared" si="803"/>
        <v>5.8273185184683392E-3</v>
      </c>
      <c r="AC574" s="5">
        <f t="shared" si="804"/>
        <v>1.5143130165617318E-4</v>
      </c>
      <c r="AD574" s="5">
        <f t="shared" si="805"/>
        <v>1.9748718266729762E-2</v>
      </c>
      <c r="AE574" s="5">
        <f t="shared" si="806"/>
        <v>1.2934835502024252E-2</v>
      </c>
      <c r="AF574" s="5">
        <f t="shared" si="807"/>
        <v>4.2359703350037274E-3</v>
      </c>
      <c r="AG574" s="5">
        <f t="shared" si="808"/>
        <v>9.2481241456960738E-4</v>
      </c>
      <c r="AH574" s="5">
        <f t="shared" si="809"/>
        <v>1.0020620551528885E-3</v>
      </c>
      <c r="AI574" s="5">
        <f t="shared" si="810"/>
        <v>1.3828583204407948E-3</v>
      </c>
      <c r="AJ574" s="5">
        <f t="shared" si="811"/>
        <v>9.5418099337199729E-4</v>
      </c>
      <c r="AK574" s="5">
        <f t="shared" si="812"/>
        <v>4.3892728303125878E-4</v>
      </c>
      <c r="AL574" s="5">
        <f t="shared" si="813"/>
        <v>5.4749569984488616E-6</v>
      </c>
      <c r="AM574" s="5">
        <f t="shared" si="814"/>
        <v>5.4506962383725046E-3</v>
      </c>
      <c r="AN574" s="5">
        <f t="shared" si="815"/>
        <v>3.570047344977676E-3</v>
      </c>
      <c r="AO574" s="5">
        <f t="shared" si="816"/>
        <v>1.1691385364365572E-3</v>
      </c>
      <c r="AP574" s="5">
        <f t="shared" si="817"/>
        <v>2.55250567718463E-4</v>
      </c>
      <c r="AQ574" s="5">
        <f t="shared" si="818"/>
        <v>4.1795422627487621E-5</v>
      </c>
      <c r="AR574" s="5">
        <f t="shared" si="819"/>
        <v>1.3126429443331461E-4</v>
      </c>
      <c r="AS574" s="5">
        <f t="shared" si="820"/>
        <v>1.8114638789132101E-4</v>
      </c>
      <c r="AT574" s="5">
        <f t="shared" si="821"/>
        <v>1.2499215414113712E-4</v>
      </c>
      <c r="AU574" s="5">
        <f t="shared" si="822"/>
        <v>5.7496918297978416E-5</v>
      </c>
      <c r="AV574" s="5">
        <f t="shared" si="823"/>
        <v>1.9836618765075593E-5</v>
      </c>
      <c r="AW574" s="5">
        <f t="shared" si="824"/>
        <v>1.3746219594404295E-7</v>
      </c>
      <c r="AX574" s="5">
        <f t="shared" si="825"/>
        <v>1.2536716341848271E-3</v>
      </c>
      <c r="AY574" s="5">
        <f t="shared" si="826"/>
        <v>8.2111842109031791E-4</v>
      </c>
      <c r="AZ574" s="5">
        <f t="shared" si="827"/>
        <v>2.6890432991740447E-4</v>
      </c>
      <c r="BA574" s="5">
        <f t="shared" si="828"/>
        <v>5.8708169078553839E-5</v>
      </c>
      <c r="BB574" s="5">
        <f t="shared" si="829"/>
        <v>9.6130353803192452E-6</v>
      </c>
      <c r="BC574" s="5">
        <f t="shared" si="830"/>
        <v>1.2592516601854273E-6</v>
      </c>
      <c r="BD574" s="5">
        <f t="shared" si="831"/>
        <v>1.4329048539187031E-5</v>
      </c>
      <c r="BE574" s="5">
        <f t="shared" si="832"/>
        <v>1.9774268364439311E-5</v>
      </c>
      <c r="BF574" s="5">
        <f t="shared" si="833"/>
        <v>1.3644370325060338E-5</v>
      </c>
      <c r="BG574" s="5">
        <f t="shared" si="834"/>
        <v>6.2764679207105502E-6</v>
      </c>
      <c r="BH574" s="5">
        <f t="shared" si="835"/>
        <v>2.1654012948853894E-6</v>
      </c>
      <c r="BI574" s="5">
        <f t="shared" si="836"/>
        <v>5.9765623941696042E-7</v>
      </c>
      <c r="BJ574" s="8">
        <f t="shared" si="837"/>
        <v>0.544042099246835</v>
      </c>
      <c r="BK574" s="8">
        <f t="shared" si="838"/>
        <v>0.27915230854566847</v>
      </c>
      <c r="BL574" s="8">
        <f t="shared" si="839"/>
        <v>0.17092860494033443</v>
      </c>
      <c r="BM574" s="8">
        <f t="shared" si="840"/>
        <v>0.33221340901699842</v>
      </c>
      <c r="BN574" s="8">
        <f t="shared" si="841"/>
        <v>0.66720835770367803</v>
      </c>
    </row>
    <row r="575" spans="1:66" x14ac:dyDescent="0.25">
      <c r="A575" t="s">
        <v>80</v>
      </c>
      <c r="B575" t="s">
        <v>95</v>
      </c>
      <c r="C575" t="s">
        <v>82</v>
      </c>
      <c r="D575" t="s">
        <v>499</v>
      </c>
      <c r="E575">
        <f>VLOOKUP(A575,home!$A$2:$E$405,3,FALSE)</f>
        <v>1.2299578059071701</v>
      </c>
      <c r="F575">
        <f>VLOOKUP(B575,home!$B$2:$E$405,3,FALSE)</f>
        <v>1.59</v>
      </c>
      <c r="G575">
        <f>VLOOKUP(C575,away!$B$2:$E$405,4,FALSE)</f>
        <v>0.73</v>
      </c>
      <c r="H575">
        <f>VLOOKUP(A575,away!$A$2:$E$405,3,FALSE)</f>
        <v>1.0168776371307999</v>
      </c>
      <c r="I575">
        <f>VLOOKUP(C575,away!$B$2:$E$405,3,FALSE)</f>
        <v>0.56999999999999995</v>
      </c>
      <c r="J575">
        <f>VLOOKUP(B575,home!$B$2:$E$405,4,FALSE)</f>
        <v>0.59</v>
      </c>
      <c r="K575" s="3">
        <f t="shared" si="786"/>
        <v>1.4276120253164524</v>
      </c>
      <c r="L575" s="3">
        <f t="shared" si="787"/>
        <v>0.34197594936708797</v>
      </c>
      <c r="M575" s="5">
        <f t="shared" si="788"/>
        <v>0.17040318478929781</v>
      </c>
      <c r="N575" s="5">
        <f t="shared" si="789"/>
        <v>0.24326963575742311</v>
      </c>
      <c r="O575" s="5">
        <f t="shared" si="790"/>
        <v>5.8273790893495436E-2</v>
      </c>
      <c r="P575" s="5">
        <f t="shared" si="791"/>
        <v>8.319236464033046E-2</v>
      </c>
      <c r="Q575" s="5">
        <f t="shared" si="792"/>
        <v>0.17364732870082528</v>
      </c>
      <c r="R575" s="5">
        <f t="shared" si="793"/>
        <v>9.9641174820111322E-3</v>
      </c>
      <c r="S575" s="5">
        <f t="shared" si="794"/>
        <v>1.0153814823073041E-2</v>
      </c>
      <c r="T575" s="5">
        <f t="shared" si="795"/>
        <v>5.9383210087523501E-2</v>
      </c>
      <c r="U575" s="5">
        <f t="shared" si="796"/>
        <v>1.4224893938984982E-2</v>
      </c>
      <c r="V575" s="5">
        <f t="shared" si="797"/>
        <v>5.5079817270889018E-4</v>
      </c>
      <c r="W575" s="5">
        <f t="shared" si="798"/>
        <v>8.2633671539125639E-2</v>
      </c>
      <c r="X575" s="5">
        <f t="shared" si="799"/>
        <v>2.8258728274280609E-2</v>
      </c>
      <c r="Y575" s="5">
        <f t="shared" si="800"/>
        <v>4.8319027147518409E-3</v>
      </c>
      <c r="Z575" s="5">
        <f t="shared" si="801"/>
        <v>1.1358295118386518E-3</v>
      </c>
      <c r="AA575" s="5">
        <f t="shared" si="802"/>
        <v>1.621523869810175E-3</v>
      </c>
      <c r="AB575" s="5">
        <f t="shared" si="803"/>
        <v>1.1574534879393379E-3</v>
      </c>
      <c r="AC575" s="5">
        <f t="shared" si="804"/>
        <v>1.6806538300576841E-5</v>
      </c>
      <c r="AD575" s="5">
        <f t="shared" si="805"/>
        <v>2.9492205796326415E-2</v>
      </c>
      <c r="AE575" s="5">
        <f t="shared" si="806"/>
        <v>1.0085625076128261E-2</v>
      </c>
      <c r="AF575" s="5">
        <f t="shared" si="807"/>
        <v>1.7245206051847352E-3</v>
      </c>
      <c r="AG575" s="5">
        <f t="shared" si="808"/>
        <v>1.9658152372038496E-4</v>
      </c>
      <c r="AH575" s="5">
        <f t="shared" si="809"/>
        <v>9.7106593907544741E-5</v>
      </c>
      <c r="AI575" s="5">
        <f t="shared" si="810"/>
        <v>1.3863054119993219E-4</v>
      </c>
      <c r="AJ575" s="5">
        <f t="shared" si="811"/>
        <v>9.8955313846575577E-5</v>
      </c>
      <c r="AK575" s="5">
        <f t="shared" si="812"/>
        <v>4.7089932005444991E-5</v>
      </c>
      <c r="AL575" s="5">
        <f t="shared" si="813"/>
        <v>3.2820411528624889E-7</v>
      </c>
      <c r="AM575" s="5">
        <f t="shared" si="814"/>
        <v>8.4206855295886236E-3</v>
      </c>
      <c r="AN575" s="5">
        <f t="shared" si="815"/>
        <v>2.8796719283027692E-3</v>
      </c>
      <c r="AO575" s="5">
        <f t="shared" si="816"/>
        <v>4.9238927077354614E-4</v>
      </c>
      <c r="AP575" s="5">
        <f t="shared" si="817"/>
        <v>5.612842944365053E-5</v>
      </c>
      <c r="AQ575" s="5">
        <f t="shared" si="818"/>
        <v>4.7986432363689996E-6</v>
      </c>
      <c r="AR575" s="5">
        <f t="shared" si="819"/>
        <v>6.6416239282673791E-6</v>
      </c>
      <c r="AS575" s="5">
        <f t="shared" si="820"/>
        <v>9.4816621876240053E-6</v>
      </c>
      <c r="AT575" s="5">
        <f t="shared" si="821"/>
        <v>6.7680674795201671E-6</v>
      </c>
      <c r="AU575" s="5">
        <f t="shared" si="822"/>
        <v>3.2207248406387347E-6</v>
      </c>
      <c r="AV575" s="5">
        <f t="shared" si="823"/>
        <v>1.1494863781828182E-6</v>
      </c>
      <c r="AW575" s="5">
        <f t="shared" si="824"/>
        <v>4.4508943221128339E-9</v>
      </c>
      <c r="AX575" s="5">
        <f t="shared" si="825"/>
        <v>2.00357865390816E-3</v>
      </c>
      <c r="AY575" s="5">
        <f t="shared" si="826"/>
        <v>6.8517571230187514E-4</v>
      </c>
      <c r="AZ575" s="5">
        <f t="shared" si="827"/>
        <v>1.1715680734885223E-4</v>
      </c>
      <c r="BA575" s="5">
        <f t="shared" si="828"/>
        <v>1.3354936805980257E-5</v>
      </c>
      <c r="BB575" s="5">
        <f t="shared" si="829"/>
        <v>1.1417667982406406E-6</v>
      </c>
      <c r="BC575" s="5">
        <f t="shared" si="830"/>
        <v>7.8091356956832718E-8</v>
      </c>
      <c r="BD575" s="5">
        <f t="shared" si="831"/>
        <v>3.7854594136806737E-7</v>
      </c>
      <c r="BE575" s="5">
        <f t="shared" si="832"/>
        <v>5.4041673803178967E-7</v>
      </c>
      <c r="BF575" s="5">
        <f t="shared" si="833"/>
        <v>3.85752716948237E-7</v>
      </c>
      <c r="BG575" s="5">
        <f t="shared" si="834"/>
        <v>1.835684058379323E-7</v>
      </c>
      <c r="BH575" s="5">
        <f t="shared" si="835"/>
        <v>6.5516115910600768E-8</v>
      </c>
      <c r="BI575" s="5">
        <f t="shared" si="836"/>
        <v>1.8706318985200016E-8</v>
      </c>
      <c r="BJ575" s="8">
        <f t="shared" si="837"/>
        <v>0.64819756984515475</v>
      </c>
      <c r="BK575" s="8">
        <f t="shared" si="838"/>
        <v>0.26500247288012785</v>
      </c>
      <c r="BL575" s="8">
        <f t="shared" si="839"/>
        <v>8.5652396124251892E-2</v>
      </c>
      <c r="BM575" s="8">
        <f t="shared" si="840"/>
        <v>0.26055267483658251</v>
      </c>
      <c r="BN575" s="8">
        <f t="shared" si="841"/>
        <v>0.73875042226338317</v>
      </c>
    </row>
    <row r="576" spans="1:66" x14ac:dyDescent="0.25">
      <c r="A576" t="s">
        <v>80</v>
      </c>
      <c r="B576" t="s">
        <v>98</v>
      </c>
      <c r="C576" t="s">
        <v>89</v>
      </c>
      <c r="D576" t="s">
        <v>499</v>
      </c>
      <c r="E576">
        <f>VLOOKUP(A576,home!$A$2:$E$405,3,FALSE)</f>
        <v>1.2299578059071701</v>
      </c>
      <c r="F576">
        <f>VLOOKUP(B576,home!$B$2:$E$405,3,FALSE)</f>
        <v>0.93</v>
      </c>
      <c r="G576">
        <f>VLOOKUP(C576,away!$B$2:$E$405,4,FALSE)</f>
        <v>0.85</v>
      </c>
      <c r="H576">
        <f>VLOOKUP(A576,away!$A$2:$E$405,3,FALSE)</f>
        <v>1.0168776371307999</v>
      </c>
      <c r="I576">
        <f>VLOOKUP(C576,away!$B$2:$E$405,3,FALSE)</f>
        <v>0.93</v>
      </c>
      <c r="J576">
        <f>VLOOKUP(B576,home!$B$2:$E$405,4,FALSE)</f>
        <v>0.59</v>
      </c>
      <c r="K576" s="3">
        <f t="shared" si="786"/>
        <v>0.97228164556961805</v>
      </c>
      <c r="L576" s="3">
        <f t="shared" si="787"/>
        <v>0.55796075949366997</v>
      </c>
      <c r="M576" s="5">
        <f t="shared" si="788"/>
        <v>0.21648318433519434</v>
      </c>
      <c r="N576" s="5">
        <f t="shared" si="789"/>
        <v>0.21048262670357371</v>
      </c>
      <c r="O576" s="5">
        <f t="shared" si="790"/>
        <v>0.12078912194927319</v>
      </c>
      <c r="P576" s="5">
        <f t="shared" si="791"/>
        <v>0.11744104625574861</v>
      </c>
      <c r="Q576" s="5">
        <f t="shared" si="792"/>
        <v>0.10232419732758312</v>
      </c>
      <c r="R576" s="5">
        <f t="shared" si="793"/>
        <v>3.3697795110694991E-2</v>
      </c>
      <c r="S576" s="5">
        <f t="shared" si="794"/>
        <v>1.5927795255784454E-2</v>
      </c>
      <c r="T576" s="5">
        <f t="shared" si="795"/>
        <v>5.709288685547844E-2</v>
      </c>
      <c r="U576" s="5">
        <f t="shared" si="796"/>
        <v>3.2763747682294349E-2</v>
      </c>
      <c r="V576" s="5">
        <f t="shared" si="797"/>
        <v>9.6008326370634217E-4</v>
      </c>
      <c r="W576" s="5">
        <f t="shared" si="798"/>
        <v>3.3162646319750945E-2</v>
      </c>
      <c r="X576" s="5">
        <f t="shared" si="799"/>
        <v>1.8503455327388198E-2</v>
      </c>
      <c r="Y576" s="5">
        <f t="shared" si="800"/>
        <v>5.1621009938633555E-3</v>
      </c>
      <c r="Z576" s="5">
        <f t="shared" si="801"/>
        <v>6.2673491177418182E-3</v>
      </c>
      <c r="AA576" s="5">
        <f t="shared" si="802"/>
        <v>6.0936285135573089E-3</v>
      </c>
      <c r="AB576" s="5">
        <f t="shared" si="803"/>
        <v>2.9623615793257225E-3</v>
      </c>
      <c r="AC576" s="5">
        <f t="shared" si="804"/>
        <v>3.255252345827813E-5</v>
      </c>
      <c r="AD576" s="5">
        <f t="shared" si="805"/>
        <v>8.060858083802672E-3</v>
      </c>
      <c r="AE576" s="5">
        <f t="shared" si="806"/>
        <v>4.4976424986092282E-3</v>
      </c>
      <c r="AF576" s="5">
        <f t="shared" si="807"/>
        <v>1.254754012227506E-3</v>
      </c>
      <c r="AG576" s="5">
        <f t="shared" si="808"/>
        <v>2.3336783388006299E-4</v>
      </c>
      <c r="AH576" s="5">
        <f t="shared" si="809"/>
        <v>8.7423371843680167E-4</v>
      </c>
      <c r="AI576" s="5">
        <f t="shared" si="810"/>
        <v>8.5000139837417953E-4</v>
      </c>
      <c r="AJ576" s="5">
        <f t="shared" si="811"/>
        <v>4.1322037917386186E-4</v>
      </c>
      <c r="AK576" s="5">
        <f t="shared" si="812"/>
        <v>1.33922196748688E-4</v>
      </c>
      <c r="AL576" s="5">
        <f t="shared" si="813"/>
        <v>7.0638325557621031E-7</v>
      </c>
      <c r="AM576" s="5">
        <f t="shared" si="814"/>
        <v>1.5674848724845645E-3</v>
      </c>
      <c r="AN576" s="5">
        <f t="shared" si="815"/>
        <v>8.7459504994632608E-4</v>
      </c>
      <c r="AO576" s="5">
        <f t="shared" si="816"/>
        <v>2.4399485915872808E-4</v>
      </c>
      <c r="AP576" s="5">
        <f t="shared" si="817"/>
        <v>4.537985230958499E-5</v>
      </c>
      <c r="AQ576" s="5">
        <f t="shared" si="818"/>
        <v>6.3300442150916519E-6</v>
      </c>
      <c r="AR576" s="5">
        <f t="shared" si="819"/>
        <v>9.7557621902794658E-5</v>
      </c>
      <c r="AS576" s="5">
        <f t="shared" si="820"/>
        <v>9.4853485161507792E-5</v>
      </c>
      <c r="AT576" s="5">
        <f t="shared" si="821"/>
        <v>4.6112151320422069E-5</v>
      </c>
      <c r="AU576" s="5">
        <f t="shared" si="822"/>
        <v>1.4944666122191736E-5</v>
      </c>
      <c r="AV576" s="5">
        <f t="shared" si="823"/>
        <v>3.6326061424432758E-6</v>
      </c>
      <c r="AW576" s="5">
        <f t="shared" si="824"/>
        <v>1.0644705223637643E-8</v>
      </c>
      <c r="AX576" s="5">
        <f t="shared" si="825"/>
        <v>2.5400612853746245E-4</v>
      </c>
      <c r="AY576" s="5">
        <f t="shared" si="826"/>
        <v>1.4172545239480932E-4</v>
      </c>
      <c r="AZ576" s="5">
        <f t="shared" si="827"/>
        <v>3.9538620528895879E-5</v>
      </c>
      <c r="BA576" s="5">
        <f t="shared" si="828"/>
        <v>7.3536662465449185E-6</v>
      </c>
      <c r="BB576" s="5">
        <f t="shared" si="829"/>
        <v>1.0257643009962917E-6</v>
      </c>
      <c r="BC576" s="5">
        <f t="shared" si="830"/>
        <v>1.1446724568907692E-7</v>
      </c>
      <c r="BD576" s="5">
        <f t="shared" si="831"/>
        <v>9.0722208018799289E-6</v>
      </c>
      <c r="BE576" s="5">
        <f t="shared" si="832"/>
        <v>8.8207537702227376E-6</v>
      </c>
      <c r="BF576" s="5">
        <f t="shared" si="833"/>
        <v>4.2881284954382872E-6</v>
      </c>
      <c r="BG576" s="5">
        <f t="shared" si="834"/>
        <v>1.3897562099862363E-6</v>
      </c>
      <c r="BH576" s="5">
        <f t="shared" si="835"/>
        <v>3.3780861369650336E-7</v>
      </c>
      <c r="BI576" s="5">
        <f t="shared" si="836"/>
        <v>6.568902296248555E-8</v>
      </c>
      <c r="BJ576" s="8">
        <f t="shared" si="837"/>
        <v>0.44395608473352588</v>
      </c>
      <c r="BK576" s="8">
        <f t="shared" si="838"/>
        <v>0.35098709346954243</v>
      </c>
      <c r="BL576" s="8">
        <f t="shared" si="839"/>
        <v>0.1988591074154426</v>
      </c>
      <c r="BM576" s="8">
        <f t="shared" si="840"/>
        <v>0.19870994824649524</v>
      </c>
      <c r="BN576" s="8">
        <f t="shared" si="841"/>
        <v>0.80121797168206799</v>
      </c>
    </row>
    <row r="577" spans="1:66" x14ac:dyDescent="0.25">
      <c r="A577" t="s">
        <v>99</v>
      </c>
      <c r="B577" t="s">
        <v>109</v>
      </c>
      <c r="C577" t="s">
        <v>107</v>
      </c>
      <c r="D577" t="s">
        <v>499</v>
      </c>
      <c r="E577">
        <f>VLOOKUP(A577,home!$A$2:$E$405,3,FALSE)</f>
        <v>1.33549783549784</v>
      </c>
      <c r="F577">
        <f>VLOOKUP(B577,home!$B$2:$E$405,3,FALSE)</f>
        <v>1.01</v>
      </c>
      <c r="G577">
        <f>VLOOKUP(C577,away!$B$2:$E$405,4,FALSE)</f>
        <v>0.87</v>
      </c>
      <c r="H577">
        <f>VLOOKUP(A577,away!$A$2:$E$405,3,FALSE)</f>
        <v>1.2380952380952399</v>
      </c>
      <c r="I577">
        <f>VLOOKUP(C577,away!$B$2:$E$405,3,FALSE)</f>
        <v>0.79</v>
      </c>
      <c r="J577">
        <f>VLOOKUP(B577,home!$B$2:$E$405,4,FALSE)</f>
        <v>0.85</v>
      </c>
      <c r="K577" s="3">
        <f t="shared" si="786"/>
        <v>1.173501948051952</v>
      </c>
      <c r="L577" s="3">
        <f t="shared" si="787"/>
        <v>0.83138095238095366</v>
      </c>
      <c r="M577" s="5">
        <f t="shared" si="788"/>
        <v>0.13467606528112439</v>
      </c>
      <c r="N577" s="5">
        <f t="shared" si="789"/>
        <v>0.15804262496337135</v>
      </c>
      <c r="O577" s="5">
        <f t="shared" si="790"/>
        <v>0.11196711541634068</v>
      </c>
      <c r="P577" s="5">
        <f t="shared" si="791"/>
        <v>0.13139362805883356</v>
      </c>
      <c r="Q577" s="5">
        <f t="shared" si="792"/>
        <v>9.2731664134880182E-2</v>
      </c>
      <c r="R577" s="5">
        <f t="shared" si="793"/>
        <v>4.6543663525092732E-2</v>
      </c>
      <c r="S577" s="5">
        <f t="shared" si="794"/>
        <v>3.2047798282540813E-2</v>
      </c>
      <c r="T577" s="5">
        <f t="shared" si="795"/>
        <v>7.7095339244327404E-2</v>
      </c>
      <c r="U577" s="5">
        <f t="shared" si="796"/>
        <v>5.461907981617091E-2</v>
      </c>
      <c r="V577" s="5">
        <f t="shared" si="797"/>
        <v>3.4740780725718563E-3</v>
      </c>
      <c r="W577" s="5">
        <f t="shared" si="798"/>
        <v>3.6273596169460402E-2</v>
      </c>
      <c r="X577" s="5">
        <f t="shared" si="799"/>
        <v>3.0157176929648099E-2</v>
      </c>
      <c r="Y577" s="5">
        <f t="shared" si="800"/>
        <v>1.2536051238445879E-2</v>
      </c>
      <c r="Z577" s="5">
        <f t="shared" si="801"/>
        <v>1.2898505102930084E-2</v>
      </c>
      <c r="AA577" s="5">
        <f t="shared" si="802"/>
        <v>1.5136420865246499E-2</v>
      </c>
      <c r="AB577" s="5">
        <f t="shared" si="803"/>
        <v>8.8813096859504913E-3</v>
      </c>
      <c r="AC577" s="5">
        <f t="shared" si="804"/>
        <v>2.118378092842683E-4</v>
      </c>
      <c r="AD577" s="5">
        <f t="shared" si="805"/>
        <v>1.0641783941927906E-2</v>
      </c>
      <c r="AE577" s="5">
        <f t="shared" si="806"/>
        <v>8.8473764686723619E-3</v>
      </c>
      <c r="AF577" s="5">
        <f t="shared" si="807"/>
        <v>3.6777701372988328E-3</v>
      </c>
      <c r="AG577" s="5">
        <f t="shared" si="808"/>
        <v>1.0192093464619115E-3</v>
      </c>
      <c r="AH577" s="5">
        <f t="shared" si="809"/>
        <v>2.6808928641911508E-3</v>
      </c>
      <c r="AI577" s="5">
        <f t="shared" si="810"/>
        <v>3.1460329986468926E-3</v>
      </c>
      <c r="AJ577" s="5">
        <f t="shared" si="811"/>
        <v>1.8459379262739267E-3</v>
      </c>
      <c r="AK577" s="5">
        <f t="shared" si="812"/>
        <v>7.2207058415514429E-4</v>
      </c>
      <c r="AL577" s="5">
        <f t="shared" si="813"/>
        <v>8.2669888710496427E-6</v>
      </c>
      <c r="AM577" s="5">
        <f t="shared" si="814"/>
        <v>2.4976308373200746E-3</v>
      </c>
      <c r="AN577" s="5">
        <f t="shared" si="815"/>
        <v>2.0764827042272023E-3</v>
      </c>
      <c r="AO577" s="5">
        <f t="shared" si="816"/>
        <v>8.6317408412149479E-4</v>
      </c>
      <c r="AP577" s="5">
        <f t="shared" si="817"/>
        <v>2.3920883070916192E-4</v>
      </c>
      <c r="AQ577" s="5">
        <f t="shared" si="818"/>
        <v>4.9718416373229332E-5</v>
      </c>
      <c r="AR577" s="5">
        <f t="shared" si="819"/>
        <v>4.4576865253250842E-4</v>
      </c>
      <c r="AS577" s="5">
        <f t="shared" si="820"/>
        <v>5.2311038212739247E-4</v>
      </c>
      <c r="AT577" s="5">
        <f t="shared" si="821"/>
        <v>3.0693552623634805E-4</v>
      </c>
      <c r="AU577" s="5">
        <f t="shared" si="822"/>
        <v>1.2006314598823512E-4</v>
      </c>
      <c r="AV577" s="5">
        <f t="shared" si="823"/>
        <v>3.5223583926609978E-5</v>
      </c>
      <c r="AW577" s="5">
        <f t="shared" si="824"/>
        <v>2.2404163704090899E-7</v>
      </c>
      <c r="AX577" s="5">
        <f t="shared" si="825"/>
        <v>4.8849577551828894E-4</v>
      </c>
      <c r="AY577" s="5">
        <f t="shared" si="826"/>
        <v>4.0612608308446756E-4</v>
      </c>
      <c r="AZ577" s="5">
        <f t="shared" si="827"/>
        <v>1.6882274487075547E-4</v>
      </c>
      <c r="BA577" s="5">
        <f t="shared" si="828"/>
        <v>4.6785338138071817E-5</v>
      </c>
      <c r="BB577" s="5">
        <f t="shared" si="829"/>
        <v>9.7241097446737745E-6</v>
      </c>
      <c r="BC577" s="5">
        <f t="shared" si="830"/>
        <v>1.6168879241167594E-6</v>
      </c>
      <c r="BD577" s="5">
        <f t="shared" si="831"/>
        <v>6.1767261147341849E-5</v>
      </c>
      <c r="BE577" s="5">
        <f t="shared" si="832"/>
        <v>7.2484001282239322E-5</v>
      </c>
      <c r="BF577" s="5">
        <f t="shared" si="833"/>
        <v>4.2530058353654023E-5</v>
      </c>
      <c r="BG577" s="5">
        <f t="shared" si="834"/>
        <v>1.6636368776258724E-5</v>
      </c>
      <c r="BH577" s="5">
        <f t="shared" si="835"/>
        <v>4.8807027918625728E-6</v>
      </c>
      <c r="BI577" s="5">
        <f t="shared" si="836"/>
        <v>1.1455028468226657E-6</v>
      </c>
      <c r="BJ577" s="8">
        <f t="shared" si="837"/>
        <v>0.43787037838652582</v>
      </c>
      <c r="BK577" s="8">
        <f t="shared" si="838"/>
        <v>0.30221780057631042</v>
      </c>
      <c r="BL577" s="8">
        <f t="shared" si="839"/>
        <v>0.24717306886807766</v>
      </c>
      <c r="BM577" s="8">
        <f t="shared" si="840"/>
        <v>0.32439908951275354</v>
      </c>
      <c r="BN577" s="8">
        <f t="shared" si="841"/>
        <v>0.6753547613796429</v>
      </c>
    </row>
    <row r="578" spans="1:66" x14ac:dyDescent="0.25">
      <c r="A578" t="s">
        <v>99</v>
      </c>
      <c r="B578" t="s">
        <v>102</v>
      </c>
      <c r="C578" t="s">
        <v>119</v>
      </c>
      <c r="D578" t="s">
        <v>499</v>
      </c>
      <c r="E578">
        <f>VLOOKUP(A578,home!$A$2:$E$405,3,FALSE)</f>
        <v>1.33549783549784</v>
      </c>
      <c r="F578">
        <f>VLOOKUP(B578,home!$B$2:$E$405,3,FALSE)</f>
        <v>0.95</v>
      </c>
      <c r="G578">
        <f>VLOOKUP(C578,away!$B$2:$E$405,4,FALSE)</f>
        <v>1.1200000000000001</v>
      </c>
      <c r="H578">
        <f>VLOOKUP(A578,away!$A$2:$E$405,3,FALSE)</f>
        <v>1.2380952380952399</v>
      </c>
      <c r="I578">
        <f>VLOOKUP(C578,away!$B$2:$E$405,3,FALSE)</f>
        <v>0.79</v>
      </c>
      <c r="J578">
        <f>VLOOKUP(B578,home!$B$2:$E$405,4,FALSE)</f>
        <v>0.68</v>
      </c>
      <c r="K578" s="3">
        <f t="shared" si="786"/>
        <v>1.4209696969697019</v>
      </c>
      <c r="L578" s="3">
        <f t="shared" si="787"/>
        <v>0.66510476190476298</v>
      </c>
      <c r="M578" s="5">
        <f t="shared" si="788"/>
        <v>0.1241736290055815</v>
      </c>
      <c r="N578" s="5">
        <f t="shared" si="789"/>
        <v>0.17644696397968934</v>
      </c>
      <c r="O578" s="5">
        <f t="shared" si="790"/>
        <v>8.2588471954607653E-2</v>
      </c>
      <c r="P578" s="5">
        <f t="shared" si="791"/>
        <v>0.11735571596652956</v>
      </c>
      <c r="Q578" s="5">
        <f t="shared" si="792"/>
        <v>0.12536289446872154</v>
      </c>
      <c r="R578" s="5">
        <f t="shared" si="793"/>
        <v>2.7464992987723754E-2</v>
      </c>
      <c r="S578" s="5">
        <f t="shared" si="794"/>
        <v>2.7728037306129032E-2</v>
      </c>
      <c r="T578" s="5">
        <f t="shared" si="795"/>
        <v>8.3379458077310967E-2</v>
      </c>
      <c r="U578" s="5">
        <f t="shared" si="796"/>
        <v>3.902692276304081E-2</v>
      </c>
      <c r="V578" s="5">
        <f t="shared" si="797"/>
        <v>2.9117326337204366E-3</v>
      </c>
      <c r="W578" s="5">
        <f t="shared" si="798"/>
        <v>5.9378958054821337E-2</v>
      </c>
      <c r="X578" s="5">
        <f t="shared" si="799"/>
        <v>3.9493227759204851E-2</v>
      </c>
      <c r="Y578" s="5">
        <f t="shared" si="800"/>
        <v>1.3133566922818257E-2</v>
      </c>
      <c r="Z578" s="5">
        <f t="shared" si="801"/>
        <v>6.0890325406053316E-3</v>
      </c>
      <c r="AA578" s="5">
        <f t="shared" si="802"/>
        <v>8.6523307240626134E-3</v>
      </c>
      <c r="AB578" s="5">
        <f t="shared" si="803"/>
        <v>6.1473498835264472E-3</v>
      </c>
      <c r="AC578" s="5">
        <f t="shared" si="804"/>
        <v>1.7199126269294812E-4</v>
      </c>
      <c r="AD578" s="5">
        <f t="shared" si="805"/>
        <v>2.1093925008384019E-2</v>
      </c>
      <c r="AE578" s="5">
        <f t="shared" si="806"/>
        <v>1.4029669970338179E-2</v>
      </c>
      <c r="AF578" s="5">
        <f t="shared" si="807"/>
        <v>4.6656001526120877E-3</v>
      </c>
      <c r="AG578" s="5">
        <f t="shared" si="808"/>
        <v>1.0343709595486297E-3</v>
      </c>
      <c r="AH578" s="5">
        <f t="shared" si="809"/>
        <v>1.0124611345374158E-3</v>
      </c>
      <c r="AI578" s="5">
        <f t="shared" si="810"/>
        <v>1.4386765915372322E-3</v>
      </c>
      <c r="AJ578" s="5">
        <f t="shared" si="811"/>
        <v>1.0221579201570325E-3</v>
      </c>
      <c r="AK578" s="5">
        <f t="shared" si="812"/>
        <v>4.8415181002023979E-4</v>
      </c>
      <c r="AL578" s="5">
        <f t="shared" si="813"/>
        <v>6.5019144354430147E-6</v>
      </c>
      <c r="AM578" s="5">
        <f t="shared" si="814"/>
        <v>5.9947656454130104E-3</v>
      </c>
      <c r="AN578" s="5">
        <f t="shared" si="815"/>
        <v>3.9871471772672728E-3</v>
      </c>
      <c r="AO578" s="5">
        <f t="shared" si="816"/>
        <v>1.3259352870077983E-3</v>
      </c>
      <c r="AP578" s="5">
        <f t="shared" si="817"/>
        <v>2.9396195778881514E-4</v>
      </c>
      <c r="AQ578" s="5">
        <f t="shared" si="818"/>
        <v>4.8878874486046973E-5</v>
      </c>
      <c r="AR578" s="5">
        <f t="shared" si="819"/>
        <v>1.3467854436486685E-4</v>
      </c>
      <c r="AS578" s="5">
        <f t="shared" si="820"/>
        <v>1.9137413037446542E-4</v>
      </c>
      <c r="AT578" s="5">
        <f t="shared" si="821"/>
        <v>1.3596842002302218E-4</v>
      </c>
      <c r="AU578" s="5">
        <f t="shared" si="822"/>
        <v>6.4402334865854336E-5</v>
      </c>
      <c r="AV578" s="5">
        <f t="shared" si="823"/>
        <v>2.2878441564618569E-5</v>
      </c>
      <c r="AW578" s="5">
        <f t="shared" si="824"/>
        <v>1.706921791319204E-7</v>
      </c>
      <c r="AX578" s="5">
        <f t="shared" si="825"/>
        <v>1.4197300537611508E-3</v>
      </c>
      <c r="AY578" s="5">
        <f t="shared" si="826"/>
        <v>9.4426921937584645E-4</v>
      </c>
      <c r="AZ578" s="5">
        <f t="shared" si="827"/>
        <v>3.1401897716348435E-4</v>
      </c>
      <c r="BA578" s="5">
        <f t="shared" si="828"/>
        <v>6.9618505679965495E-5</v>
      </c>
      <c r="BB578" s="5">
        <f t="shared" si="829"/>
        <v>1.157589991110971E-5</v>
      </c>
      <c r="BC578" s="5">
        <f t="shared" si="830"/>
        <v>1.5398372308423984E-6</v>
      </c>
      <c r="BD578" s="5">
        <f t="shared" si="831"/>
        <v>1.492922353057913E-5</v>
      </c>
      <c r="BE578" s="5">
        <f t="shared" si="832"/>
        <v>2.1213974236239968E-5</v>
      </c>
      <c r="BF578" s="5">
        <f t="shared" si="833"/>
        <v>1.5072207270996489E-5</v>
      </c>
      <c r="BG578" s="5">
        <f t="shared" si="834"/>
        <v>7.1390499328441412E-6</v>
      </c>
      <c r="BH578" s="5">
        <f t="shared" si="835"/>
        <v>2.5360934049312763E-6</v>
      </c>
      <c r="BI578" s="5">
        <f t="shared" si="836"/>
        <v>7.207423754184109E-7</v>
      </c>
      <c r="BJ578" s="8">
        <f t="shared" si="837"/>
        <v>0.5524300767885344</v>
      </c>
      <c r="BK578" s="8">
        <f t="shared" si="838"/>
        <v>0.27329187730846477</v>
      </c>
      <c r="BL578" s="8">
        <f t="shared" si="839"/>
        <v>0.168448428931157</v>
      </c>
      <c r="BM578" s="8">
        <f t="shared" si="840"/>
        <v>0.3459226486787117</v>
      </c>
      <c r="BN578" s="8">
        <f t="shared" si="841"/>
        <v>0.65339266836285337</v>
      </c>
    </row>
    <row r="579" spans="1:66" x14ac:dyDescent="0.25">
      <c r="A579" t="s">
        <v>99</v>
      </c>
      <c r="B579" t="s">
        <v>100</v>
      </c>
      <c r="C579" t="s">
        <v>105</v>
      </c>
      <c r="D579" t="s">
        <v>499</v>
      </c>
      <c r="E579">
        <f>VLOOKUP(A579,home!$A$2:$E$405,3,FALSE)</f>
        <v>1.33549783549784</v>
      </c>
      <c r="F579">
        <f>VLOOKUP(B579,home!$B$2:$E$405,3,FALSE)</f>
        <v>0.79</v>
      </c>
      <c r="G579">
        <f>VLOOKUP(C579,away!$B$2:$E$405,4,FALSE)</f>
        <v>0.64</v>
      </c>
      <c r="H579">
        <f>VLOOKUP(A579,away!$A$2:$E$405,3,FALSE)</f>
        <v>1.2380952380952399</v>
      </c>
      <c r="I579">
        <f>VLOOKUP(C579,away!$B$2:$E$405,3,FALSE)</f>
        <v>0.94</v>
      </c>
      <c r="J579">
        <f>VLOOKUP(B579,home!$B$2:$E$405,4,FALSE)</f>
        <v>1.39</v>
      </c>
      <c r="K579" s="3">
        <f t="shared" si="786"/>
        <v>0.67522770562770784</v>
      </c>
      <c r="L579" s="3">
        <f t="shared" si="787"/>
        <v>1.6176952380952403</v>
      </c>
      <c r="M579" s="5">
        <f t="shared" si="788"/>
        <v>0.10097089785376355</v>
      </c>
      <c r="N579" s="5">
        <f t="shared" si="789"/>
        <v>6.8178347692966407E-2</v>
      </c>
      <c r="O579" s="5">
        <f t="shared" si="790"/>
        <v>0.16334014064423419</v>
      </c>
      <c r="P579" s="5">
        <f t="shared" si="791"/>
        <v>0.11029178840411337</v>
      </c>
      <c r="Q579" s="5">
        <f t="shared" si="792"/>
        <v>2.3017954643104917E-2</v>
      </c>
      <c r="R579" s="5">
        <f t="shared" si="793"/>
        <v>0.13211728385499227</v>
      </c>
      <c r="S579" s="5">
        <f t="shared" si="794"/>
        <v>3.0118278751455889E-2</v>
      </c>
      <c r="T579" s="5">
        <f t="shared" si="795"/>
        <v>3.723603561684305E-2</v>
      </c>
      <c r="U579" s="5">
        <f t="shared" si="796"/>
        <v>8.9209250451171049E-2</v>
      </c>
      <c r="V579" s="5">
        <f t="shared" si="797"/>
        <v>3.6553974107169083E-3</v>
      </c>
      <c r="W579" s="5">
        <f t="shared" si="798"/>
        <v>5.1807869006354609E-3</v>
      </c>
      <c r="X579" s="5">
        <f t="shared" si="799"/>
        <v>8.3809342987441835E-3</v>
      </c>
      <c r="Y579" s="5">
        <f t="shared" si="800"/>
        <v>6.7788987529337711E-3</v>
      </c>
      <c r="Z579" s="5">
        <f t="shared" si="801"/>
        <v>7.1241833654099404E-2</v>
      </c>
      <c r="AA579" s="5">
        <f t="shared" si="802"/>
        <v>4.810445988296836E-2</v>
      </c>
      <c r="AB579" s="5">
        <f t="shared" si="803"/>
        <v>1.6240732038618418E-2</v>
      </c>
      <c r="AC579" s="5">
        <f t="shared" si="804"/>
        <v>2.4955230066614779E-4</v>
      </c>
      <c r="AD579" s="5">
        <f t="shared" si="805"/>
        <v>8.745527130655412E-4</v>
      </c>
      <c r="AE579" s="5">
        <f t="shared" si="806"/>
        <v>1.4147597593893988E-3</v>
      </c>
      <c r="AF579" s="5">
        <f t="shared" si="807"/>
        <v>1.1443250629064995E-3</v>
      </c>
      <c r="AG579" s="5">
        <f t="shared" si="808"/>
        <v>6.1705640169896028E-4</v>
      </c>
      <c r="AH579" s="5">
        <f t="shared" si="809"/>
        <v>2.8811893763852441E-2</v>
      </c>
      <c r="AI579" s="5">
        <f t="shared" si="810"/>
        <v>1.9454588920955349E-2</v>
      </c>
      <c r="AJ579" s="5">
        <f t="shared" si="811"/>
        <v>6.5681387205134513E-3</v>
      </c>
      <c r="AK579" s="5">
        <f t="shared" si="812"/>
        <v>1.4783297461656026E-3</v>
      </c>
      <c r="AL579" s="5">
        <f t="shared" si="813"/>
        <v>1.090356533451567E-5</v>
      </c>
      <c r="AM579" s="5">
        <f t="shared" si="814"/>
        <v>1.1810444437874653E-4</v>
      </c>
      <c r="AN579" s="5">
        <f t="shared" si="815"/>
        <v>1.9105699726938241E-4</v>
      </c>
      <c r="AO579" s="5">
        <f t="shared" si="816"/>
        <v>1.5453599734372768E-4</v>
      </c>
      <c r="AP579" s="5">
        <f t="shared" si="817"/>
        <v>8.3330715672415661E-5</v>
      </c>
      <c r="AQ579" s="5">
        <f t="shared" si="818"/>
        <v>3.3700925482583791E-5</v>
      </c>
      <c r="AR579" s="5">
        <f t="shared" si="819"/>
        <v>9.3217726684580119E-3</v>
      </c>
      <c r="AS579" s="5">
        <f t="shared" si="820"/>
        <v>6.2943191713059786E-3</v>
      </c>
      <c r="AT579" s="5">
        <f t="shared" si="821"/>
        <v>2.1250493462647156E-3</v>
      </c>
      <c r="AU579" s="5">
        <f t="shared" si="822"/>
        <v>4.7829739814132831E-4</v>
      </c>
      <c r="AV579" s="5">
        <f t="shared" si="823"/>
        <v>8.0739913688667817E-5</v>
      </c>
      <c r="AW579" s="5">
        <f t="shared" si="824"/>
        <v>3.3083617443978724E-7</v>
      </c>
      <c r="AX579" s="5">
        <f t="shared" si="825"/>
        <v>1.3291232167049373E-5</v>
      </c>
      <c r="AY579" s="5">
        <f t="shared" si="826"/>
        <v>2.1501162985054048E-5</v>
      </c>
      <c r="AZ579" s="5">
        <f t="shared" si="827"/>
        <v>1.7391164487215793E-5</v>
      </c>
      <c r="BA579" s="5">
        <f t="shared" si="828"/>
        <v>9.3778679919666815E-6</v>
      </c>
      <c r="BB579" s="5">
        <f t="shared" si="829"/>
        <v>3.7926330985225663E-6</v>
      </c>
      <c r="BC579" s="5">
        <f t="shared" si="830"/>
        <v>1.2270649006644707E-6</v>
      </c>
      <c r="BD579" s="5">
        <f t="shared" si="831"/>
        <v>2.5132978760618145E-3</v>
      </c>
      <c r="BE579" s="5">
        <f t="shared" si="832"/>
        <v>1.6970483584122103E-3</v>
      </c>
      <c r="BF579" s="5">
        <f t="shared" si="833"/>
        <v>5.7294703469497235E-4</v>
      </c>
      <c r="BG579" s="5">
        <f t="shared" si="834"/>
        <v>1.2895657056109501E-4</v>
      </c>
      <c r="BH579" s="5">
        <f t="shared" si="835"/>
        <v>2.1768762316396442E-5</v>
      </c>
      <c r="BI579" s="5">
        <f t="shared" si="836"/>
        <v>2.9397742866510561E-6</v>
      </c>
      <c r="BJ579" s="8">
        <f t="shared" si="837"/>
        <v>0.15347096204806543</v>
      </c>
      <c r="BK579" s="8">
        <f t="shared" si="838"/>
        <v>0.24531831944903543</v>
      </c>
      <c r="BL579" s="8">
        <f t="shared" si="839"/>
        <v>0.528561954897663</v>
      </c>
      <c r="BM579" s="8">
        <f t="shared" si="840"/>
        <v>0.40065548662887812</v>
      </c>
      <c r="BN579" s="8">
        <f t="shared" si="841"/>
        <v>0.59791641309317467</v>
      </c>
    </row>
    <row r="580" spans="1:66" x14ac:dyDescent="0.25">
      <c r="A580" t="s">
        <v>99</v>
      </c>
      <c r="B580" t="s">
        <v>106</v>
      </c>
      <c r="C580" t="s">
        <v>115</v>
      </c>
      <c r="D580" t="s">
        <v>499</v>
      </c>
      <c r="E580">
        <f>VLOOKUP(A580,home!$A$2:$E$405,3,FALSE)</f>
        <v>1.33549783549784</v>
      </c>
      <c r="F580">
        <f>VLOOKUP(B580,home!$B$2:$E$405,3,FALSE)</f>
        <v>0.99</v>
      </c>
      <c r="G580">
        <f>VLOOKUP(C580,away!$B$2:$E$405,4,FALSE)</f>
        <v>1.1399999999999999</v>
      </c>
      <c r="H580">
        <f>VLOOKUP(A580,away!$A$2:$E$405,3,FALSE)</f>
        <v>1.2380952380952399</v>
      </c>
      <c r="I580">
        <f>VLOOKUP(C580,away!$B$2:$E$405,3,FALSE)</f>
        <v>0.99</v>
      </c>
      <c r="J580">
        <f>VLOOKUP(B580,home!$B$2:$E$405,4,FALSE)</f>
        <v>1.57</v>
      </c>
      <c r="K580" s="3">
        <f t="shared" si="786"/>
        <v>1.507242857142862</v>
      </c>
      <c r="L580" s="3">
        <f t="shared" si="787"/>
        <v>1.9243714285714315</v>
      </c>
      <c r="M580" s="5">
        <f t="shared" si="788"/>
        <v>3.233470117325174E-2</v>
      </c>
      <c r="N580" s="5">
        <f t="shared" si="789"/>
        <v>4.8736247381232597E-2</v>
      </c>
      <c r="O580" s="5">
        <f t="shared" si="790"/>
        <v>6.2223975089200773E-2</v>
      </c>
      <c r="P580" s="5">
        <f t="shared" si="791"/>
        <v>9.3786641996233239E-2</v>
      </c>
      <c r="Q580" s="5">
        <f t="shared" si="792"/>
        <v>3.6728680374655188E-2</v>
      </c>
      <c r="R580" s="5">
        <f t="shared" si="793"/>
        <v>5.9871019916899255E-2</v>
      </c>
      <c r="S580" s="5">
        <f t="shared" si="794"/>
        <v>6.8006923659200982E-2</v>
      </c>
      <c r="T580" s="5">
        <f t="shared" si="795"/>
        <v>7.0679623122118673E-2</v>
      </c>
      <c r="U580" s="5">
        <f t="shared" si="796"/>
        <v>9.024016711960442E-2</v>
      </c>
      <c r="V580" s="5">
        <f t="shared" si="797"/>
        <v>2.1917083130377466E-2</v>
      </c>
      <c r="W580" s="5">
        <f t="shared" si="798"/>
        <v>1.8453013715660743E-2</v>
      </c>
      <c r="X580" s="5">
        <f t="shared" si="799"/>
        <v>3.5510452365454269E-2</v>
      </c>
      <c r="Y580" s="5">
        <f t="shared" si="800"/>
        <v>3.4167649973863519E-2</v>
      </c>
      <c r="Z580" s="5">
        <f t="shared" si="801"/>
        <v>3.8404693375837358E-2</v>
      </c>
      <c r="AA580" s="5">
        <f t="shared" si="802"/>
        <v>5.7885199771492646E-2</v>
      </c>
      <c r="AB580" s="5">
        <f t="shared" si="803"/>
        <v>4.3623526944934973E-2</v>
      </c>
      <c r="AC580" s="5">
        <f t="shared" si="804"/>
        <v>3.9731495007034236E-3</v>
      </c>
      <c r="AD580" s="5">
        <f t="shared" si="805"/>
        <v>6.9532932789222275E-3</v>
      </c>
      <c r="AE580" s="5">
        <f t="shared" si="806"/>
        <v>1.3380718920435696E-2</v>
      </c>
      <c r="AF580" s="5">
        <f t="shared" si="807"/>
        <v>1.2874736592115818E-2</v>
      </c>
      <c r="AG580" s="5">
        <f t="shared" si="808"/>
        <v>8.2585917494169356E-3</v>
      </c>
      <c r="AH580" s="5">
        <f t="shared" si="809"/>
        <v>1.8476223663876967E-2</v>
      </c>
      <c r="AI580" s="5">
        <f t="shared" si="810"/>
        <v>2.784815614435248E-2</v>
      </c>
      <c r="AJ580" s="5">
        <f t="shared" si="811"/>
        <v>2.0986967216587195E-2</v>
      </c>
      <c r="AK580" s="5">
        <f t="shared" si="812"/>
        <v>1.0544152143430817E-2</v>
      </c>
      <c r="AL580" s="5">
        <f t="shared" si="813"/>
        <v>4.609640247774852E-4</v>
      </c>
      <c r="AM580" s="5">
        <f t="shared" si="814"/>
        <v>2.0960603256549993E-3</v>
      </c>
      <c r="AN580" s="5">
        <f t="shared" si="815"/>
        <v>4.0335986032526104E-3</v>
      </c>
      <c r="AO580" s="5">
        <f t="shared" si="816"/>
        <v>3.8810709532124802E-3</v>
      </c>
      <c r="AP580" s="5">
        <f t="shared" si="817"/>
        <v>2.48954068487353E-3</v>
      </c>
      <c r="AQ580" s="5">
        <f t="shared" si="818"/>
        <v>1.1977002410591927E-3</v>
      </c>
      <c r="AR580" s="5">
        <f t="shared" si="819"/>
        <v>7.1110233853320408E-3</v>
      </c>
      <c r="AS580" s="5">
        <f t="shared" si="820"/>
        <v>1.071803920451757E-2</v>
      </c>
      <c r="AT580" s="5">
        <f t="shared" si="821"/>
        <v>8.0773440167931383E-3</v>
      </c>
      <c r="AU580" s="5">
        <f t="shared" si="822"/>
        <v>4.0581730246656957E-3</v>
      </c>
      <c r="AV580" s="5">
        <f t="shared" si="823"/>
        <v>1.529163076119303E-3</v>
      </c>
      <c r="AW580" s="5">
        <f t="shared" si="824"/>
        <v>3.7139552517439378E-5</v>
      </c>
      <c r="AX580" s="5">
        <f t="shared" si="825"/>
        <v>5.2654532566400716E-4</v>
      </c>
      <c r="AY580" s="5">
        <f t="shared" si="826"/>
        <v>1.0132687805556549E-3</v>
      </c>
      <c r="AZ580" s="5">
        <f t="shared" si="827"/>
        <v>9.7495274538235942E-4</v>
      </c>
      <c r="BA580" s="5">
        <f t="shared" si="828"/>
        <v>6.2539040247369692E-4</v>
      </c>
      <c r="BB580" s="5">
        <f t="shared" si="829"/>
        <v>3.008708555557924E-4</v>
      </c>
      <c r="BC580" s="5">
        <f t="shared" si="830"/>
        <v>1.1579745562428178E-4</v>
      </c>
      <c r="BD580" s="5">
        <f t="shared" si="831"/>
        <v>2.2807083717727144E-3</v>
      </c>
      <c r="BE580" s="5">
        <f t="shared" si="832"/>
        <v>3.4375814025803509E-3</v>
      </c>
      <c r="BF580" s="5">
        <f t="shared" si="833"/>
        <v>2.5906350074431884E-3</v>
      </c>
      <c r="BG580" s="5">
        <f t="shared" si="834"/>
        <v>1.3015720368109965E-3</v>
      </c>
      <c r="BH580" s="5">
        <f t="shared" si="835"/>
        <v>4.9044628888506503E-4</v>
      </c>
      <c r="BI580" s="5">
        <f t="shared" si="836"/>
        <v>1.4784433314684778E-4</v>
      </c>
      <c r="BJ580" s="8">
        <f t="shared" si="837"/>
        <v>0.30299780384718422</v>
      </c>
      <c r="BK580" s="8">
        <f t="shared" si="838"/>
        <v>0.2214927322651</v>
      </c>
      <c r="BL580" s="8">
        <f t="shared" si="839"/>
        <v>0.4334419181584464</v>
      </c>
      <c r="BM580" s="8">
        <f t="shared" si="840"/>
        <v>0.6616797524870569</v>
      </c>
      <c r="BN580" s="8">
        <f t="shared" si="841"/>
        <v>0.33368126593147279</v>
      </c>
    </row>
    <row r="581" spans="1:66" x14ac:dyDescent="0.25">
      <c r="A581" t="s">
        <v>99</v>
      </c>
      <c r="B581" t="s">
        <v>108</v>
      </c>
      <c r="C581" t="s">
        <v>120</v>
      </c>
      <c r="D581" t="s">
        <v>499</v>
      </c>
      <c r="E581">
        <f>VLOOKUP(A581,home!$A$2:$E$405,3,FALSE)</f>
        <v>1.33549783549784</v>
      </c>
      <c r="F581">
        <f>VLOOKUP(B581,home!$B$2:$E$405,3,FALSE)</f>
        <v>0.9</v>
      </c>
      <c r="G581">
        <f>VLOOKUP(C581,away!$B$2:$E$405,4,FALSE)</f>
        <v>1.46</v>
      </c>
      <c r="H581">
        <f>VLOOKUP(A581,away!$A$2:$E$405,3,FALSE)</f>
        <v>1.2380952380952399</v>
      </c>
      <c r="I581">
        <f>VLOOKUP(C581,away!$B$2:$E$405,3,FALSE)</f>
        <v>0.95</v>
      </c>
      <c r="J581">
        <f>VLOOKUP(B581,home!$B$2:$E$405,4,FALSE)</f>
        <v>0.56999999999999995</v>
      </c>
      <c r="K581" s="3">
        <f t="shared" si="786"/>
        <v>1.7548441558441619</v>
      </c>
      <c r="L581" s="3">
        <f t="shared" si="787"/>
        <v>0.67042857142857226</v>
      </c>
      <c r="M581" s="5">
        <f t="shared" si="788"/>
        <v>8.8453991936193757E-2</v>
      </c>
      <c r="N581" s="5">
        <f t="shared" si="789"/>
        <v>0.15522297081031625</v>
      </c>
      <c r="O581" s="5">
        <f t="shared" si="790"/>
        <v>5.9302083450936821E-2</v>
      </c>
      <c r="P581" s="5">
        <f t="shared" si="791"/>
        <v>0.10406591457325928</v>
      </c>
      <c r="Q581" s="5">
        <f t="shared" si="792"/>
        <v>0.13619606158962619</v>
      </c>
      <c r="R581" s="5">
        <f t="shared" si="793"/>
        <v>1.9878905545374775E-2</v>
      </c>
      <c r="S581" s="5">
        <f t="shared" si="794"/>
        <v>3.0608326257849698E-2</v>
      </c>
      <c r="T581" s="5">
        <f t="shared" si="795"/>
        <v>9.1309731005730921E-2</v>
      </c>
      <c r="U581" s="5">
        <f t="shared" si="796"/>
        <v>3.4884381220879029E-2</v>
      </c>
      <c r="V581" s="5">
        <f t="shared" si="797"/>
        <v>4.0011804704046215E-3</v>
      </c>
      <c r="W581" s="5">
        <f t="shared" si="798"/>
        <v>7.9667620909849024E-2</v>
      </c>
      <c r="X581" s="5">
        <f t="shared" si="799"/>
        <v>5.3411449275703134E-2</v>
      </c>
      <c r="Y581" s="5">
        <f t="shared" si="800"/>
        <v>1.790428081791965E-2</v>
      </c>
      <c r="Z581" s="5">
        <f t="shared" si="801"/>
        <v>4.4424620821163791E-3</v>
      </c>
      <c r="AA581" s="5">
        <f t="shared" si="802"/>
        <v>7.795828622361215E-3</v>
      </c>
      <c r="AB581" s="5">
        <f t="shared" si="803"/>
        <v>6.8402321489566117E-3</v>
      </c>
      <c r="AC581" s="5">
        <f t="shared" si="804"/>
        <v>2.9421121641242656E-4</v>
      </c>
      <c r="AD581" s="5">
        <f t="shared" si="805"/>
        <v>3.4951064740914174E-2</v>
      </c>
      <c r="AE581" s="5">
        <f t="shared" si="806"/>
        <v>2.3432192404158631E-2</v>
      </c>
      <c r="AF581" s="5">
        <f t="shared" si="807"/>
        <v>7.8548056394797568E-3</v>
      </c>
      <c r="AG581" s="5">
        <f t="shared" si="808"/>
        <v>1.7553620412418358E-3</v>
      </c>
      <c r="AH581" s="5">
        <f t="shared" si="809"/>
        <v>7.44588376834721E-4</v>
      </c>
      <c r="AI581" s="5">
        <f t="shared" si="810"/>
        <v>1.3066365615979007E-3</v>
      </c>
      <c r="AJ581" s="5">
        <f t="shared" si="811"/>
        <v>1.1464717669661933E-3</v>
      </c>
      <c r="AK581" s="5">
        <f t="shared" si="812"/>
        <v>6.706264267003181E-4</v>
      </c>
      <c r="AL581" s="5">
        <f t="shared" si="813"/>
        <v>1.3845552311875816E-5</v>
      </c>
      <c r="AM581" s="5">
        <f t="shared" si="814"/>
        <v>1.2266734340224843E-2</v>
      </c>
      <c r="AN581" s="5">
        <f t="shared" si="815"/>
        <v>8.2239691798107507E-3</v>
      </c>
      <c r="AO581" s="5">
        <f t="shared" si="816"/>
        <v>2.7567919543465646E-3</v>
      </c>
      <c r="AP581" s="5">
        <f t="shared" si="817"/>
        <v>6.1607736389278312E-4</v>
      </c>
      <c r="AQ581" s="5">
        <f t="shared" si="818"/>
        <v>1.0325896674102979E-4</v>
      </c>
      <c r="AR581" s="5">
        <f t="shared" si="819"/>
        <v>9.9838664356724312E-5</v>
      </c>
      <c r="AS581" s="5">
        <f t="shared" si="820"/>
        <v>1.752012966736845E-4</v>
      </c>
      <c r="AT581" s="5">
        <f t="shared" si="821"/>
        <v>1.5372548578206722E-4</v>
      </c>
      <c r="AU581" s="5">
        <f t="shared" si="822"/>
        <v>8.99214234429885E-5</v>
      </c>
      <c r="AV581" s="5">
        <f t="shared" si="823"/>
        <v>3.9449521103529144E-5</v>
      </c>
      <c r="AW581" s="5">
        <f t="shared" si="824"/>
        <v>4.5247944175023055E-7</v>
      </c>
      <c r="AX581" s="5">
        <f t="shared" si="825"/>
        <v>3.5877011780394087E-3</v>
      </c>
      <c r="AY581" s="5">
        <f t="shared" si="826"/>
        <v>2.4052973755055666E-3</v>
      </c>
      <c r="AZ581" s="5">
        <f t="shared" si="827"/>
        <v>8.0629004166054554E-4</v>
      </c>
      <c r="BA581" s="5">
        <f t="shared" si="828"/>
        <v>1.8018662692918788E-4</v>
      </c>
      <c r="BB581" s="5">
        <f t="shared" si="829"/>
        <v>3.0200565720667129E-5</v>
      </c>
      <c r="BC581" s="5">
        <f t="shared" si="830"/>
        <v>4.0494644264883165E-6</v>
      </c>
      <c r="BD581" s="5">
        <f t="shared" si="831"/>
        <v>1.1155782186335895E-5</v>
      </c>
      <c r="BE581" s="5">
        <f t="shared" si="832"/>
        <v>1.9576659173561953E-5</v>
      </c>
      <c r="BF581" s="5">
        <f t="shared" si="833"/>
        <v>1.7176992970839098E-5</v>
      </c>
      <c r="BG581" s="5">
        <f t="shared" si="834"/>
        <v>1.0047648576617748E-5</v>
      </c>
      <c r="BH581" s="5">
        <f t="shared" si="835"/>
        <v>4.4080143461633911E-6</v>
      </c>
      <c r="BI581" s="5">
        <f t="shared" si="836"/>
        <v>1.547075642848411E-6</v>
      </c>
      <c r="BJ581" s="8">
        <f t="shared" si="837"/>
        <v>0.63268609629223715</v>
      </c>
      <c r="BK581" s="8">
        <f t="shared" si="838"/>
        <v>0.22984276738193726</v>
      </c>
      <c r="BL581" s="8">
        <f t="shared" si="839"/>
        <v>0.13319180268486297</v>
      </c>
      <c r="BM581" s="8">
        <f t="shared" si="840"/>
        <v>0.43463835563938319</v>
      </c>
      <c r="BN581" s="8">
        <f t="shared" si="841"/>
        <v>0.56311992790570709</v>
      </c>
    </row>
    <row r="582" spans="1:66" x14ac:dyDescent="0.25">
      <c r="A582" t="s">
        <v>99</v>
      </c>
      <c r="B582" t="s">
        <v>103</v>
      </c>
      <c r="C582" t="s">
        <v>121</v>
      </c>
      <c r="D582" t="s">
        <v>499</v>
      </c>
      <c r="E582">
        <f>VLOOKUP(A582,home!$A$2:$E$405,3,FALSE)</f>
        <v>1.33549783549784</v>
      </c>
      <c r="F582">
        <f>VLOOKUP(B582,home!$B$2:$E$405,3,FALSE)</f>
        <v>1.05</v>
      </c>
      <c r="G582">
        <f>VLOOKUP(C582,away!$B$2:$E$405,4,FALSE)</f>
        <v>1.1599999999999999</v>
      </c>
      <c r="H582">
        <f>VLOOKUP(A582,away!$A$2:$E$405,3,FALSE)</f>
        <v>1.2380952380952399</v>
      </c>
      <c r="I582">
        <f>VLOOKUP(C582,away!$B$2:$E$405,3,FALSE)</f>
        <v>0.92</v>
      </c>
      <c r="J582">
        <f>VLOOKUP(B582,home!$B$2:$E$405,4,FALSE)</f>
        <v>1.1299999999999999</v>
      </c>
      <c r="K582" s="3">
        <f t="shared" si="786"/>
        <v>1.626636363636369</v>
      </c>
      <c r="L582" s="3">
        <f t="shared" si="787"/>
        <v>1.2871238095238116</v>
      </c>
      <c r="M582" s="5">
        <f t="shared" si="788"/>
        <v>5.427127632311838E-2</v>
      </c>
      <c r="N582" s="5">
        <f t="shared" si="789"/>
        <v>8.827963156814185E-2</v>
      </c>
      <c r="O582" s="5">
        <f t="shared" si="790"/>
        <v>6.9853851928731572E-2</v>
      </c>
      <c r="P582" s="5">
        <f t="shared" si="791"/>
        <v>0.1136268156873453</v>
      </c>
      <c r="Q582" s="5">
        <f t="shared" si="792"/>
        <v>7.1799429438580351E-2</v>
      </c>
      <c r="R582" s="5">
        <f t="shared" si="793"/>
        <v>4.4955278002210615E-2</v>
      </c>
      <c r="S582" s="5">
        <f t="shared" si="794"/>
        <v>5.9474615846403588E-2</v>
      </c>
      <c r="T582" s="5">
        <f t="shared" si="795"/>
        <v>9.2414755140621654E-2</v>
      </c>
      <c r="U582" s="5">
        <f t="shared" si="796"/>
        <v>7.3125889935777927E-2</v>
      </c>
      <c r="V582" s="5">
        <f t="shared" si="797"/>
        <v>1.3835661781381278E-2</v>
      </c>
      <c r="W582" s="5">
        <f t="shared" si="798"/>
        <v>3.8930520937712799E-2</v>
      </c>
      <c r="X582" s="5">
        <f t="shared" si="799"/>
        <v>5.0108400416095412E-2</v>
      </c>
      <c r="Y582" s="5">
        <f t="shared" si="800"/>
        <v>3.2247857616354632E-2</v>
      </c>
      <c r="Z582" s="5">
        <f t="shared" si="801"/>
        <v>1.9287669560135775E-2</v>
      </c>
      <c r="AA582" s="5">
        <f t="shared" si="802"/>
        <v>3.1374024676319147E-2</v>
      </c>
      <c r="AB582" s="5">
        <f t="shared" si="803"/>
        <v>2.5517064706062745E-2</v>
      </c>
      <c r="AC582" s="5">
        <f t="shared" si="804"/>
        <v>1.8104675917624583E-3</v>
      </c>
      <c r="AD582" s="5">
        <f t="shared" si="805"/>
        <v>1.583145025314767E-2</v>
      </c>
      <c r="AE582" s="5">
        <f t="shared" si="806"/>
        <v>2.0377036560118141E-2</v>
      </c>
      <c r="AF582" s="5">
        <f t="shared" si="807"/>
        <v>1.3113884462032623E-2</v>
      </c>
      <c r="AG582" s="5">
        <f t="shared" si="808"/>
        <v>5.6263976421421832E-3</v>
      </c>
      <c r="AH582" s="5">
        <f t="shared" si="809"/>
        <v>6.2064046802696015E-3</v>
      </c>
      <c r="AI582" s="5">
        <f t="shared" si="810"/>
        <v>1.0095563540369487E-2</v>
      </c>
      <c r="AJ582" s="5">
        <f t="shared" si="811"/>
        <v>8.2109053830832657E-3</v>
      </c>
      <c r="AK582" s="5">
        <f t="shared" si="812"/>
        <v>4.4520524248336168E-3</v>
      </c>
      <c r="AL582" s="5">
        <f t="shared" si="813"/>
        <v>1.5162176480413694E-4</v>
      </c>
      <c r="AM582" s="5">
        <f t="shared" si="814"/>
        <v>5.1504025341740376E-3</v>
      </c>
      <c r="AN582" s="5">
        <f t="shared" si="815"/>
        <v>6.6292057303671808E-3</v>
      </c>
      <c r="AO582" s="5">
        <f t="shared" si="816"/>
        <v>4.2663042668936437E-3</v>
      </c>
      <c r="AP582" s="5">
        <f t="shared" si="817"/>
        <v>1.8304206001972794E-3</v>
      </c>
      <c r="AQ582" s="5">
        <f t="shared" si="818"/>
        <v>5.8899448398919564E-4</v>
      </c>
      <c r="AR582" s="5">
        <f t="shared" si="819"/>
        <v>1.5976822471030039E-3</v>
      </c>
      <c r="AS582" s="5">
        <f t="shared" si="820"/>
        <v>2.5988480406740127E-3</v>
      </c>
      <c r="AT582" s="5">
        <f t="shared" si="821"/>
        <v>2.1136903632627394E-3</v>
      </c>
      <c r="AU582" s="5">
        <f t="shared" si="822"/>
        <v>1.1460685354503129E-3</v>
      </c>
      <c r="AV582" s="5">
        <f t="shared" si="823"/>
        <v>4.6605918874573904E-4</v>
      </c>
      <c r="AW582" s="5">
        <f t="shared" si="824"/>
        <v>8.8179949826991138E-6</v>
      </c>
      <c r="AX582" s="5">
        <f t="shared" si="825"/>
        <v>1.3963053415753993E-3</v>
      </c>
      <c r="AY582" s="5">
        <f t="shared" si="826"/>
        <v>1.7972178505069752E-3</v>
      </c>
      <c r="AZ582" s="5">
        <f t="shared" si="827"/>
        <v>1.1566209431443668E-3</v>
      </c>
      <c r="BA582" s="5">
        <f t="shared" si="828"/>
        <v>4.9623811817166709E-4</v>
      </c>
      <c r="BB582" s="5">
        <f t="shared" si="829"/>
        <v>1.5967997427301079E-4</v>
      </c>
      <c r="BC582" s="5">
        <f t="shared" si="830"/>
        <v>4.110557935818835E-5</v>
      </c>
      <c r="BD582" s="5">
        <f t="shared" si="831"/>
        <v>3.4273581004996319E-4</v>
      </c>
      <c r="BE582" s="5">
        <f t="shared" si="832"/>
        <v>5.575065317476375E-4</v>
      </c>
      <c r="BF582" s="5">
        <f t="shared" si="833"/>
        <v>4.5343019875275053E-4</v>
      </c>
      <c r="BG582" s="5">
        <f t="shared" si="834"/>
        <v>2.458553498873634E-4</v>
      </c>
      <c r="BH582" s="5">
        <f t="shared" si="835"/>
        <v>9.997931308033199E-5</v>
      </c>
      <c r="BI582" s="5">
        <f t="shared" si="836"/>
        <v>3.2525997253570648E-5</v>
      </c>
      <c r="BJ582" s="8">
        <f t="shared" si="837"/>
        <v>0.45224185945759832</v>
      </c>
      <c r="BK582" s="8">
        <f t="shared" si="838"/>
        <v>0.24496767684532211</v>
      </c>
      <c r="BL582" s="8">
        <f t="shared" si="839"/>
        <v>0.28344541685366537</v>
      </c>
      <c r="BM582" s="8">
        <f t="shared" si="840"/>
        <v>0.55536793991306932</v>
      </c>
      <c r="BN582" s="8">
        <f t="shared" si="841"/>
        <v>0.44278628294812805</v>
      </c>
    </row>
    <row r="583" spans="1:66" x14ac:dyDescent="0.25">
      <c r="A583" t="s">
        <v>99</v>
      </c>
      <c r="B583" t="s">
        <v>112</v>
      </c>
      <c r="C583" t="s">
        <v>117</v>
      </c>
      <c r="D583" t="s">
        <v>499</v>
      </c>
      <c r="E583">
        <f>VLOOKUP(A583,home!$A$2:$E$405,3,FALSE)</f>
        <v>1.33549783549784</v>
      </c>
      <c r="F583">
        <f>VLOOKUP(B583,home!$B$2:$E$405,3,FALSE)</f>
        <v>0.6</v>
      </c>
      <c r="G583">
        <f>VLOOKUP(C583,away!$B$2:$E$405,4,FALSE)</f>
        <v>1.06</v>
      </c>
      <c r="H583">
        <f>VLOOKUP(A583,away!$A$2:$E$405,3,FALSE)</f>
        <v>1.2380952380952399</v>
      </c>
      <c r="I583">
        <f>VLOOKUP(C583,away!$B$2:$E$405,3,FALSE)</f>
        <v>0.75</v>
      </c>
      <c r="J583">
        <f>VLOOKUP(B583,home!$B$2:$E$405,4,FALSE)</f>
        <v>0.89</v>
      </c>
      <c r="K583" s="3">
        <f t="shared" si="786"/>
        <v>0.84937662337662623</v>
      </c>
      <c r="L583" s="3">
        <f t="shared" si="787"/>
        <v>0.82642857142857262</v>
      </c>
      <c r="M583" s="5">
        <f t="shared" si="788"/>
        <v>0.18715742061214152</v>
      </c>
      <c r="N583" s="5">
        <f t="shared" si="789"/>
        <v>0.15896713795941975</v>
      </c>
      <c r="O583" s="5">
        <f t="shared" si="790"/>
        <v>0.15467223974874861</v>
      </c>
      <c r="P583" s="5">
        <f t="shared" si="791"/>
        <v>0.13137498472789208</v>
      </c>
      <c r="Q583" s="5">
        <f t="shared" si="792"/>
        <v>6.7511485433909113E-2</v>
      </c>
      <c r="R583" s="5">
        <f t="shared" si="793"/>
        <v>6.3912779067608005E-2</v>
      </c>
      <c r="S583" s="5">
        <f t="shared" si="794"/>
        <v>2.3054638383830935E-2</v>
      </c>
      <c r="T583" s="5">
        <f t="shared" si="795"/>
        <v>5.5793420462166392E-2</v>
      </c>
      <c r="U583" s="5">
        <f t="shared" si="796"/>
        <v>5.4286020475061196E-2</v>
      </c>
      <c r="V583" s="5">
        <f t="shared" si="797"/>
        <v>1.7981314313886534E-3</v>
      </c>
      <c r="W583" s="5">
        <f t="shared" si="798"/>
        <v>1.9114225845664676E-2</v>
      </c>
      <c r="X583" s="5">
        <f t="shared" si="799"/>
        <v>1.579654235959576E-2</v>
      </c>
      <c r="Y583" s="5">
        <f t="shared" si="800"/>
        <v>6.5273569678758287E-3</v>
      </c>
      <c r="Z583" s="5">
        <f t="shared" si="801"/>
        <v>1.7606448900291088E-2</v>
      </c>
      <c r="AA583" s="5">
        <f t="shared" si="802"/>
        <v>1.4954506116582358E-2</v>
      </c>
      <c r="AB583" s="5">
        <f t="shared" si="803"/>
        <v>6.3510039547839117E-3</v>
      </c>
      <c r="AC583" s="5">
        <f t="shared" si="804"/>
        <v>7.8887297309927632E-5</v>
      </c>
      <c r="AD583" s="5">
        <f t="shared" si="805"/>
        <v>4.0587941518122244E-3</v>
      </c>
      <c r="AE583" s="5">
        <f t="shared" si="806"/>
        <v>3.3543034526048211E-3</v>
      </c>
      <c r="AF583" s="5">
        <f t="shared" si="807"/>
        <v>1.3860461052370657E-3</v>
      </c>
      <c r="AG583" s="5">
        <f t="shared" si="808"/>
        <v>3.8182270089506847E-4</v>
      </c>
      <c r="AH583" s="5">
        <f t="shared" si="809"/>
        <v>3.6376181031494309E-3</v>
      </c>
      <c r="AI583" s="5">
        <f t="shared" si="810"/>
        <v>3.0897077815867516E-3</v>
      </c>
      <c r="AJ583" s="5">
        <f t="shared" si="811"/>
        <v>1.3121627813723205E-3</v>
      </c>
      <c r="AK583" s="5">
        <f t="shared" si="812"/>
        <v>3.7150679752083476E-4</v>
      </c>
      <c r="AL583" s="5">
        <f t="shared" si="813"/>
        <v>2.2149947237826161E-6</v>
      </c>
      <c r="AM583" s="5">
        <f t="shared" si="814"/>
        <v>6.8948897432941319E-4</v>
      </c>
      <c r="AN583" s="5">
        <f t="shared" si="815"/>
        <v>5.6981338807080863E-4</v>
      </c>
      <c r="AO583" s="5">
        <f t="shared" si="816"/>
        <v>2.3545503214211666E-4</v>
      </c>
      <c r="AP583" s="5">
        <f t="shared" si="817"/>
        <v>6.486225528295938E-5</v>
      </c>
      <c r="AQ583" s="5">
        <f t="shared" si="818"/>
        <v>1.3401005243282873E-5</v>
      </c>
      <c r="AR583" s="5">
        <f t="shared" si="819"/>
        <v>6.0124630647769993E-4</v>
      </c>
      <c r="AS583" s="5">
        <f t="shared" si="820"/>
        <v>5.1068455761369693E-4</v>
      </c>
      <c r="AT583" s="5">
        <f t="shared" si="821"/>
        <v>2.1688176257825395E-4</v>
      </c>
      <c r="AU583" s="5">
        <f t="shared" si="822"/>
        <v>6.1404766390229514E-5</v>
      </c>
      <c r="AV583" s="5">
        <f t="shared" si="823"/>
        <v>1.303894328394092E-5</v>
      </c>
      <c r="AW583" s="5">
        <f t="shared" si="824"/>
        <v>4.3189265939504665E-8</v>
      </c>
      <c r="AX583" s="5">
        <f t="shared" si="825"/>
        <v>9.760596947855501E-5</v>
      </c>
      <c r="AY583" s="5">
        <f t="shared" si="826"/>
        <v>8.0664361919063077E-5</v>
      </c>
      <c r="AZ583" s="5">
        <f t="shared" si="827"/>
        <v>3.3331666692984324E-5</v>
      </c>
      <c r="BA583" s="5">
        <f t="shared" si="828"/>
        <v>9.1820805628054582E-6</v>
      </c>
      <c r="BB583" s="5">
        <f t="shared" si="829"/>
        <v>1.8970834305653441E-6</v>
      </c>
      <c r="BC583" s="5">
        <f t="shared" si="830"/>
        <v>3.1356078988058679E-7</v>
      </c>
      <c r="BD583" s="5">
        <f t="shared" si="831"/>
        <v>8.2814521023178496E-5</v>
      </c>
      <c r="BE583" s="5">
        <f t="shared" si="832"/>
        <v>7.0340718233219976E-5</v>
      </c>
      <c r="BF583" s="5">
        <f t="shared" si="833"/>
        <v>2.9872880869409527E-5</v>
      </c>
      <c r="BG583" s="5">
        <f t="shared" si="834"/>
        <v>8.457775561130429E-6</v>
      </c>
      <c r="BH583" s="5">
        <f t="shared" si="835"/>
        <v>1.7959592118475782E-6</v>
      </c>
      <c r="BI583" s="5">
        <f t="shared" si="836"/>
        <v>3.0508915421624867E-7</v>
      </c>
      <c r="BJ583" s="8">
        <f t="shared" si="837"/>
        <v>0.33468715081712325</v>
      </c>
      <c r="BK583" s="8">
        <f t="shared" si="838"/>
        <v>0.34354694180920592</v>
      </c>
      <c r="BL583" s="8">
        <f t="shared" si="839"/>
        <v>0.30418438810681014</v>
      </c>
      <c r="BM583" s="8">
        <f t="shared" si="840"/>
        <v>0.23634826091105826</v>
      </c>
      <c r="BN583" s="8">
        <f t="shared" si="841"/>
        <v>0.76359604754971899</v>
      </c>
    </row>
    <row r="584" spans="1:66" x14ac:dyDescent="0.25">
      <c r="A584" t="s">
        <v>99</v>
      </c>
      <c r="B584" t="s">
        <v>113</v>
      </c>
      <c r="C584" t="s">
        <v>111</v>
      </c>
      <c r="D584" t="s">
        <v>499</v>
      </c>
      <c r="E584">
        <f>VLOOKUP(A584,home!$A$2:$E$405,3,FALSE)</f>
        <v>1.33549783549784</v>
      </c>
      <c r="F584">
        <f>VLOOKUP(B584,home!$B$2:$E$405,3,FALSE)</f>
        <v>0.99</v>
      </c>
      <c r="G584">
        <f>VLOOKUP(C584,away!$B$2:$E$405,4,FALSE)</f>
        <v>0.63</v>
      </c>
      <c r="H584">
        <f>VLOOKUP(A584,away!$A$2:$E$405,3,FALSE)</f>
        <v>1.2380952380952399</v>
      </c>
      <c r="I584">
        <f>VLOOKUP(C584,away!$B$2:$E$405,3,FALSE)</f>
        <v>0.95</v>
      </c>
      <c r="J584">
        <f>VLOOKUP(B584,home!$B$2:$E$405,4,FALSE)</f>
        <v>0.72</v>
      </c>
      <c r="K584" s="3">
        <f t="shared" si="786"/>
        <v>0.83295000000000274</v>
      </c>
      <c r="L584" s="3">
        <f t="shared" si="787"/>
        <v>0.84685714285714397</v>
      </c>
      <c r="M584" s="5">
        <f t="shared" si="788"/>
        <v>0.18640992305813939</v>
      </c>
      <c r="N584" s="5">
        <f t="shared" si="789"/>
        <v>0.15527014541127773</v>
      </c>
      <c r="O584" s="5">
        <f t="shared" si="790"/>
        <v>0.15786257484123595</v>
      </c>
      <c r="P584" s="5">
        <f t="shared" si="791"/>
        <v>0.13149163171400793</v>
      </c>
      <c r="Q584" s="5">
        <f t="shared" si="792"/>
        <v>6.4666133810162105E-2</v>
      </c>
      <c r="R584" s="5">
        <f t="shared" si="793"/>
        <v>6.6843524547060565E-2</v>
      </c>
      <c r="S584" s="5">
        <f t="shared" si="794"/>
        <v>2.318820925297483E-2</v>
      </c>
      <c r="T584" s="5">
        <f t="shared" si="795"/>
        <v>5.4762977318091634E-2</v>
      </c>
      <c r="U584" s="5">
        <f t="shared" si="796"/>
        <v>5.5677313771474286E-2</v>
      </c>
      <c r="V584" s="5">
        <f t="shared" si="797"/>
        <v>1.8174136638569799E-3</v>
      </c>
      <c r="W584" s="5">
        <f t="shared" si="798"/>
        <v>1.7954552052391565E-2</v>
      </c>
      <c r="X584" s="5">
        <f t="shared" si="799"/>
        <v>1.5204940652368191E-2</v>
      </c>
      <c r="Y584" s="5">
        <f t="shared" si="800"/>
        <v>6.4382062990884824E-3</v>
      </c>
      <c r="Z584" s="5">
        <f t="shared" si="801"/>
        <v>1.8868972072141697E-2</v>
      </c>
      <c r="AA584" s="5">
        <f t="shared" si="802"/>
        <v>1.571691028749048E-2</v>
      </c>
      <c r="AB584" s="5">
        <f t="shared" si="803"/>
        <v>6.5457002119826187E-3</v>
      </c>
      <c r="AC584" s="5">
        <f t="shared" si="804"/>
        <v>8.0124050077176517E-5</v>
      </c>
      <c r="AD584" s="5">
        <f t="shared" si="805"/>
        <v>3.7388110330098998E-3</v>
      </c>
      <c r="AE584" s="5">
        <f t="shared" si="806"/>
        <v>3.1662388290975307E-3</v>
      </c>
      <c r="AF584" s="5">
        <f t="shared" si="807"/>
        <v>1.3406759842064418E-3</v>
      </c>
      <c r="AG584" s="5">
        <f t="shared" si="808"/>
        <v>3.7845367782741898E-4</v>
      </c>
      <c r="AH584" s="5">
        <f t="shared" si="809"/>
        <v>3.9948309444162895E-3</v>
      </c>
      <c r="AI584" s="5">
        <f t="shared" si="810"/>
        <v>3.3274944351515592E-3</v>
      </c>
      <c r="AJ584" s="5">
        <f t="shared" si="811"/>
        <v>1.3858182448797502E-3</v>
      </c>
      <c r="AK584" s="5">
        <f t="shared" si="812"/>
        <v>3.8477243569086389E-4</v>
      </c>
      <c r="AL584" s="5">
        <f t="shared" si="813"/>
        <v>2.2607470485134784E-6</v>
      </c>
      <c r="AM584" s="5">
        <f t="shared" si="814"/>
        <v>6.2284852998912156E-4</v>
      </c>
      <c r="AN584" s="5">
        <f t="shared" si="815"/>
        <v>5.2746372653935953E-4</v>
      </c>
      <c r="AO584" s="5">
        <f t="shared" si="816"/>
        <v>2.2334321220895197E-4</v>
      </c>
      <c r="AP584" s="5">
        <f t="shared" si="817"/>
        <v>6.3046598189269961E-5</v>
      </c>
      <c r="AQ584" s="5">
        <f t="shared" si="818"/>
        <v>1.3347865502356885E-5</v>
      </c>
      <c r="AR584" s="5">
        <f t="shared" si="819"/>
        <v>6.7661022395713725E-4</v>
      </c>
      <c r="AS584" s="5">
        <f t="shared" si="820"/>
        <v>5.6358248604509932E-4</v>
      </c>
      <c r="AT584" s="5">
        <f t="shared" si="821"/>
        <v>2.3471801587563352E-4</v>
      </c>
      <c r="AU584" s="5">
        <f t="shared" si="822"/>
        <v>6.5169457107869852E-5</v>
      </c>
      <c r="AV584" s="5">
        <f t="shared" si="823"/>
        <v>1.357072482450009E-5</v>
      </c>
      <c r="AW584" s="5">
        <f t="shared" si="824"/>
        <v>4.4297432928823734E-8</v>
      </c>
      <c r="AX584" s="5">
        <f t="shared" si="825"/>
        <v>8.6466947175740057E-5</v>
      </c>
      <c r="AY584" s="5">
        <f t="shared" si="826"/>
        <v>7.3225151836826808E-5</v>
      </c>
      <c r="AZ584" s="5">
        <f t="shared" si="827"/>
        <v>3.1005621434907851E-5</v>
      </c>
      <c r="BA584" s="5">
        <f t="shared" si="828"/>
        <v>8.752443993625428E-6</v>
      </c>
      <c r="BB584" s="5">
        <f t="shared" si="829"/>
        <v>1.8530174283647E-6</v>
      </c>
      <c r="BC584" s="5">
        <f t="shared" si="830"/>
        <v>3.1384820900988459E-7</v>
      </c>
      <c r="BD584" s="5">
        <f t="shared" si="831"/>
        <v>9.5498700181378859E-5</v>
      </c>
      <c r="BE584" s="5">
        <f t="shared" si="832"/>
        <v>7.9545642316079785E-5</v>
      </c>
      <c r="BF584" s="5">
        <f t="shared" si="833"/>
        <v>3.3128771383589435E-5</v>
      </c>
      <c r="BG584" s="5">
        <f t="shared" si="834"/>
        <v>9.1982033746536376E-6</v>
      </c>
      <c r="BH584" s="5">
        <f t="shared" si="835"/>
        <v>1.9154108752294427E-6</v>
      </c>
      <c r="BI584" s="5">
        <f t="shared" si="836"/>
        <v>3.1908829770447402E-7</v>
      </c>
      <c r="BJ584" s="8">
        <f t="shared" si="837"/>
        <v>0.32457280203002858</v>
      </c>
      <c r="BK584" s="8">
        <f t="shared" si="838"/>
        <v>0.34306278763794162</v>
      </c>
      <c r="BL584" s="8">
        <f t="shared" si="839"/>
        <v>0.31351219644362138</v>
      </c>
      <c r="BM584" s="8">
        <f t="shared" si="840"/>
        <v>0.23739964394744556</v>
      </c>
      <c r="BN584" s="8">
        <f t="shared" si="841"/>
        <v>0.76254393338188364</v>
      </c>
    </row>
    <row r="585" spans="1:66" x14ac:dyDescent="0.25">
      <c r="A585" t="s">
        <v>99</v>
      </c>
      <c r="B585" t="s">
        <v>116</v>
      </c>
      <c r="C585" t="s">
        <v>104</v>
      </c>
      <c r="D585" t="s">
        <v>499</v>
      </c>
      <c r="E585">
        <f>VLOOKUP(A585,home!$A$2:$E$405,3,FALSE)</f>
        <v>1.33549783549784</v>
      </c>
      <c r="F585">
        <f>VLOOKUP(B585,home!$B$2:$E$405,3,FALSE)</f>
        <v>1.1200000000000001</v>
      </c>
      <c r="G585">
        <f>VLOOKUP(C585,away!$B$2:$E$405,4,FALSE)</f>
        <v>1.31</v>
      </c>
      <c r="H585">
        <f>VLOOKUP(A585,away!$A$2:$E$405,3,FALSE)</f>
        <v>1.2380952380952399</v>
      </c>
      <c r="I585">
        <f>VLOOKUP(C585,away!$B$2:$E$405,3,FALSE)</f>
        <v>0.6</v>
      </c>
      <c r="J585">
        <f>VLOOKUP(B585,home!$B$2:$E$405,4,FALSE)</f>
        <v>1.0900000000000001</v>
      </c>
      <c r="K585" s="3">
        <f t="shared" si="786"/>
        <v>1.9594424242424311</v>
      </c>
      <c r="L585" s="3">
        <f t="shared" si="787"/>
        <v>0.80971428571428694</v>
      </c>
      <c r="M585" s="5">
        <f t="shared" si="788"/>
        <v>6.2714869273778048E-2</v>
      </c>
      <c r="N585" s="5">
        <f t="shared" si="789"/>
        <v>0.12288617548585881</v>
      </c>
      <c r="O585" s="5">
        <f t="shared" si="790"/>
        <v>5.0781125577682072E-2</v>
      </c>
      <c r="P585" s="5">
        <f t="shared" si="791"/>
        <v>9.9502691807692681E-2</v>
      </c>
      <c r="Q585" s="5">
        <f t="shared" si="792"/>
        <v>0.12039419279994602</v>
      </c>
      <c r="R585" s="5">
        <f t="shared" si="793"/>
        <v>2.0559101412450168E-2</v>
      </c>
      <c r="S585" s="5">
        <f t="shared" si="794"/>
        <v>3.9467457206023106E-2</v>
      </c>
      <c r="T585" s="5">
        <f t="shared" si="795"/>
        <v>9.7484897827156441E-2</v>
      </c>
      <c r="U585" s="5">
        <f t="shared" si="796"/>
        <v>4.0284375511857345E-2</v>
      </c>
      <c r="V585" s="5">
        <f t="shared" si="797"/>
        <v>6.9576238480943469E-3</v>
      </c>
      <c r="W585" s="5">
        <f t="shared" si="798"/>
        <v>7.8635163001545647E-2</v>
      </c>
      <c r="X585" s="5">
        <f t="shared" si="799"/>
        <v>6.3672014841823055E-2</v>
      </c>
      <c r="Y585" s="5">
        <f t="shared" si="800"/>
        <v>2.5778070008818113E-2</v>
      </c>
      <c r="Z585" s="5">
        <f t="shared" si="801"/>
        <v>5.5489993717032253E-3</v>
      </c>
      <c r="AA585" s="5">
        <f t="shared" si="802"/>
        <v>1.0872944781009896E-2</v>
      </c>
      <c r="AB585" s="5">
        <f t="shared" si="803"/>
        <v>1.0652454640178062E-2</v>
      </c>
      <c r="AC585" s="5">
        <f t="shared" si="804"/>
        <v>6.8993038402163042E-4</v>
      </c>
      <c r="AD585" s="5">
        <f t="shared" si="805"/>
        <v>3.8520268605611828E-2</v>
      </c>
      <c r="AE585" s="5">
        <f t="shared" si="806"/>
        <v>3.1190411779515453E-2</v>
      </c>
      <c r="AF585" s="5">
        <f t="shared" si="807"/>
        <v>1.2627660997592416E-2</v>
      </c>
      <c r="AG585" s="5">
        <f t="shared" si="808"/>
        <v>3.4082658349692345E-3</v>
      </c>
      <c r="AH585" s="5">
        <f t="shared" si="809"/>
        <v>1.1232760156719261E-3</v>
      </c>
      <c r="AI585" s="5">
        <f t="shared" si="810"/>
        <v>2.2009946792415779E-3</v>
      </c>
      <c r="AJ585" s="5">
        <f t="shared" si="811"/>
        <v>2.1563611750189051E-3</v>
      </c>
      <c r="AK585" s="5">
        <f t="shared" si="812"/>
        <v>1.4084218561071006E-3</v>
      </c>
      <c r="AL585" s="5">
        <f t="shared" si="813"/>
        <v>4.3785425156755188E-5</v>
      </c>
      <c r="AM585" s="5">
        <f t="shared" si="814"/>
        <v>1.5095649699809926E-2</v>
      </c>
      <c r="AN585" s="5">
        <f t="shared" si="815"/>
        <v>1.2223163214074685E-2</v>
      </c>
      <c r="AO585" s="5">
        <f t="shared" si="816"/>
        <v>4.9486349355268144E-3</v>
      </c>
      <c r="AP585" s="5">
        <f t="shared" si="817"/>
        <v>1.3356601340269538E-3</v>
      </c>
      <c r="AQ585" s="5">
        <f t="shared" si="818"/>
        <v>2.7037577284517089E-4</v>
      </c>
      <c r="AR585" s="5">
        <f t="shared" si="819"/>
        <v>1.8190652733795682E-4</v>
      </c>
      <c r="AS585" s="5">
        <f t="shared" si="820"/>
        <v>3.564353669126082E-4</v>
      </c>
      <c r="AT585" s="5">
        <f t="shared" si="821"/>
        <v>3.4920728971449082E-4</v>
      </c>
      <c r="AU585" s="5">
        <f t="shared" si="822"/>
        <v>2.2808385944043033E-4</v>
      </c>
      <c r="AV585" s="5">
        <f t="shared" si="823"/>
        <v>1.1172929761813168E-4</v>
      </c>
      <c r="AW585" s="5">
        <f t="shared" si="824"/>
        <v>1.9297070284977632E-6</v>
      </c>
      <c r="AX585" s="5">
        <f t="shared" si="825"/>
        <v>4.9298427405516836E-3</v>
      </c>
      <c r="AY585" s="5">
        <f t="shared" si="826"/>
        <v>3.9917640933495695E-3</v>
      </c>
      <c r="AZ585" s="5">
        <f t="shared" si="827"/>
        <v>1.616094205793242E-3</v>
      </c>
      <c r="BA585" s="5">
        <f t="shared" si="828"/>
        <v>4.3619152183029094E-4</v>
      </c>
      <c r="BB585" s="5">
        <f t="shared" si="829"/>
        <v>8.8297626633360461E-5</v>
      </c>
      <c r="BC585" s="5">
        <f t="shared" si="830"/>
        <v>1.4299169935939657E-5</v>
      </c>
      <c r="BD585" s="5">
        <f t="shared" si="831"/>
        <v>2.4548718975036671E-5</v>
      </c>
      <c r="BE585" s="5">
        <f t="shared" si="832"/>
        <v>4.8101801420492028E-5</v>
      </c>
      <c r="BF585" s="5">
        <f t="shared" si="833"/>
        <v>4.7126355192898472E-5</v>
      </c>
      <c r="BG585" s="5">
        <f t="shared" si="834"/>
        <v>3.0780459888294296E-5</v>
      </c>
      <c r="BH585" s="5">
        <f t="shared" si="835"/>
        <v>1.5078134735704068E-5</v>
      </c>
      <c r="BI585" s="5">
        <f t="shared" si="836"/>
        <v>5.9089473759163964E-6</v>
      </c>
      <c r="BJ585" s="8">
        <f t="shared" si="837"/>
        <v>0.63954709429721446</v>
      </c>
      <c r="BK585" s="8">
        <f t="shared" si="838"/>
        <v>0.21336812203811611</v>
      </c>
      <c r="BL585" s="8">
        <f t="shared" si="839"/>
        <v>0.14143796240782899</v>
      </c>
      <c r="BM585" s="8">
        <f t="shared" si="840"/>
        <v>0.51907418737113387</v>
      </c>
      <c r="BN585" s="8">
        <f t="shared" si="841"/>
        <v>0.47683815635740778</v>
      </c>
    </row>
    <row r="586" spans="1:66" x14ac:dyDescent="0.25">
      <c r="A586" t="s">
        <v>99</v>
      </c>
      <c r="B586" t="s">
        <v>118</v>
      </c>
      <c r="C586" t="s">
        <v>114</v>
      </c>
      <c r="D586" t="s">
        <v>499</v>
      </c>
      <c r="E586">
        <f>VLOOKUP(A586,home!$A$2:$E$405,3,FALSE)</f>
        <v>1.33549783549784</v>
      </c>
      <c r="F586">
        <f>VLOOKUP(B586,home!$B$2:$E$405,3,FALSE)</f>
        <v>0.79</v>
      </c>
      <c r="G586">
        <f>VLOOKUP(C586,away!$B$2:$E$405,4,FALSE)</f>
        <v>0.86</v>
      </c>
      <c r="H586">
        <f>VLOOKUP(A586,away!$A$2:$E$405,3,FALSE)</f>
        <v>1.2380952380952399</v>
      </c>
      <c r="I586">
        <f>VLOOKUP(C586,away!$B$2:$E$405,3,FALSE)</f>
        <v>0.86</v>
      </c>
      <c r="J586">
        <f>VLOOKUP(B586,home!$B$2:$E$405,4,FALSE)</f>
        <v>1.62</v>
      </c>
      <c r="K586" s="3">
        <f t="shared" si="786"/>
        <v>0.9073372294372325</v>
      </c>
      <c r="L586" s="3">
        <f t="shared" si="787"/>
        <v>1.7249142857142885</v>
      </c>
      <c r="M586" s="5">
        <f t="shared" si="788"/>
        <v>7.1916359046313549E-2</v>
      </c>
      <c r="N586" s="5">
        <f t="shared" si="789"/>
        <v>6.5252389968295382E-2</v>
      </c>
      <c r="O586" s="5">
        <f t="shared" si="790"/>
        <v>0.12404955509554424</v>
      </c>
      <c r="P586" s="5">
        <f t="shared" si="791"/>
        <v>0.11255477963331244</v>
      </c>
      <c r="Q586" s="5">
        <f t="shared" si="792"/>
        <v>2.9602961363995501E-2</v>
      </c>
      <c r="R586" s="5">
        <f t="shared" si="793"/>
        <v>0.10698742486040301</v>
      </c>
      <c r="S586" s="5">
        <f t="shared" si="794"/>
        <v>4.4039279053827887E-2</v>
      </c>
      <c r="T586" s="5">
        <f t="shared" si="795"/>
        <v>5.1062570956203972E-2</v>
      </c>
      <c r="U586" s="5">
        <f t="shared" si="796"/>
        <v>9.7073673657462153E-2</v>
      </c>
      <c r="V586" s="5">
        <f t="shared" si="797"/>
        <v>7.6583276196687073E-3</v>
      </c>
      <c r="W586" s="5">
        <f t="shared" si="798"/>
        <v>8.953289649048372E-3</v>
      </c>
      <c r="X586" s="5">
        <f t="shared" si="799"/>
        <v>1.5443657219781404E-2</v>
      </c>
      <c r="Y586" s="5">
        <f t="shared" si="800"/>
        <v>1.3319492481037781E-2</v>
      </c>
      <c r="Z586" s="5">
        <f t="shared" si="801"/>
        <v>6.1514712511164395E-2</v>
      </c>
      <c r="AA586" s="5">
        <f t="shared" si="802"/>
        <v>5.5814588819507759E-2</v>
      </c>
      <c r="AB586" s="5">
        <f t="shared" si="803"/>
        <v>2.5321327190835251E-2</v>
      </c>
      <c r="AC586" s="5">
        <f t="shared" si="804"/>
        <v>7.491179588885444E-4</v>
      </c>
      <c r="AD586" s="5">
        <f t="shared" si="805"/>
        <v>2.0309132561291501E-3</v>
      </c>
      <c r="AE586" s="5">
        <f t="shared" si="806"/>
        <v>3.5031512885436928E-3</v>
      </c>
      <c r="AF586" s="5">
        <f t="shared" si="807"/>
        <v>3.0213178513137174E-3</v>
      </c>
      <c r="AG586" s="5">
        <f t="shared" si="808"/>
        <v>1.73717144113821E-3</v>
      </c>
      <c r="AH586" s="5">
        <f t="shared" si="809"/>
        <v>2.6526901598028743E-2</v>
      </c>
      <c r="AI586" s="5">
        <f t="shared" si="810"/>
        <v>2.4068845401509494E-2</v>
      </c>
      <c r="AJ586" s="5">
        <f t="shared" si="811"/>
        <v>1.0919279751179348E-2</v>
      </c>
      <c r="AK586" s="5">
        <f t="shared" si="812"/>
        <v>3.302489678961715E-3</v>
      </c>
      <c r="AL586" s="5">
        <f t="shared" si="813"/>
        <v>4.6897149911472865E-5</v>
      </c>
      <c r="AM586" s="5">
        <f t="shared" si="814"/>
        <v>3.6854464140871434E-4</v>
      </c>
      <c r="AN586" s="5">
        <f t="shared" si="815"/>
        <v>6.3570791688934115E-4</v>
      </c>
      <c r="AO586" s="5">
        <f t="shared" si="816"/>
        <v>5.4827083369204813E-4</v>
      </c>
      <c r="AP586" s="5">
        <f t="shared" si="817"/>
        <v>3.1524006449196558E-4</v>
      </c>
      <c r="AQ586" s="5">
        <f t="shared" si="818"/>
        <v>1.3594052266792132E-4</v>
      </c>
      <c r="AR586" s="5">
        <f t="shared" si="819"/>
        <v>9.1513263044353862E-3</v>
      </c>
      <c r="AS586" s="5">
        <f t="shared" si="820"/>
        <v>8.3033390547424708E-3</v>
      </c>
      <c r="AT586" s="5">
        <f t="shared" si="821"/>
        <v>3.7669643265040007E-3</v>
      </c>
      <c r="AU586" s="5">
        <f t="shared" si="822"/>
        <v>1.1393023251330104E-3</v>
      </c>
      <c r="AV586" s="5">
        <f t="shared" si="823"/>
        <v>2.5843285379439565E-4</v>
      </c>
      <c r="AW586" s="5">
        <f t="shared" si="824"/>
        <v>2.0388261693146327E-6</v>
      </c>
      <c r="AX586" s="5">
        <f t="shared" si="825"/>
        <v>5.5732378976620181E-5</v>
      </c>
      <c r="AY586" s="5">
        <f t="shared" si="826"/>
        <v>9.6133576673614822E-5</v>
      </c>
      <c r="AZ586" s="5">
        <f t="shared" si="827"/>
        <v>8.2911089870564068E-5</v>
      </c>
      <c r="BA586" s="5">
        <f t="shared" si="828"/>
        <v>4.7671507787292403E-5</v>
      </c>
      <c r="BB586" s="5">
        <f t="shared" si="829"/>
        <v>2.055731620096016E-5</v>
      </c>
      <c r="BC586" s="5">
        <f t="shared" si="830"/>
        <v>7.0919216781963879E-6</v>
      </c>
      <c r="BD586" s="5">
        <f t="shared" si="831"/>
        <v>2.6308755792922561E-3</v>
      </c>
      <c r="BE586" s="5">
        <f t="shared" si="832"/>
        <v>2.3870913591091097E-3</v>
      </c>
      <c r="BF586" s="5">
        <f t="shared" si="833"/>
        <v>1.0829484300938087E-3</v>
      </c>
      <c r="BG586" s="5">
        <f t="shared" si="834"/>
        <v>3.2753314272823897E-4</v>
      </c>
      <c r="BH586" s="5">
        <f t="shared" si="835"/>
        <v>7.4295753567977488E-5</v>
      </c>
      <c r="BI586" s="5">
        <f t="shared" si="836"/>
        <v>1.3482260640264016E-5</v>
      </c>
      <c r="BJ586" s="8">
        <f t="shared" si="837"/>
        <v>0.1962407172458244</v>
      </c>
      <c r="BK586" s="8">
        <f t="shared" si="838"/>
        <v>0.2370608940385962</v>
      </c>
      <c r="BL586" s="8">
        <f t="shared" si="839"/>
        <v>0.5031996774434726</v>
      </c>
      <c r="BM586" s="8">
        <f t="shared" si="840"/>
        <v>0.48755843652068909</v>
      </c>
      <c r="BN586" s="8">
        <f t="shared" si="841"/>
        <v>0.51036346996786408</v>
      </c>
    </row>
    <row r="587" spans="1:66" x14ac:dyDescent="0.25">
      <c r="A587" t="s">
        <v>99</v>
      </c>
      <c r="B587" t="s">
        <v>417</v>
      </c>
      <c r="C587" t="s">
        <v>110</v>
      </c>
      <c r="D587" t="s">
        <v>499</v>
      </c>
      <c r="E587">
        <f>VLOOKUP(A587,home!$A$2:$E$405,3,FALSE)</f>
        <v>1.33549783549784</v>
      </c>
      <c r="F587">
        <f>VLOOKUP(B587,home!$B$2:$E$405,3,FALSE)</f>
        <v>1.04</v>
      </c>
      <c r="G587">
        <f>VLOOKUP(C587,away!$B$2:$E$405,4,FALSE)</f>
        <v>0.82</v>
      </c>
      <c r="H587">
        <f>VLOOKUP(A587,away!$A$2:$E$405,3,FALSE)</f>
        <v>1.2380952380952399</v>
      </c>
      <c r="I587">
        <f>VLOOKUP(C587,away!$B$2:$E$405,3,FALSE)</f>
        <v>1.61</v>
      </c>
      <c r="J587">
        <f>VLOOKUP(B587,home!$B$2:$E$405,4,FALSE)</f>
        <v>1.03</v>
      </c>
      <c r="K587" s="3">
        <f t="shared" si="786"/>
        <v>1.1389125541125578</v>
      </c>
      <c r="L587" s="3">
        <f t="shared" si="787"/>
        <v>2.0531333333333364</v>
      </c>
      <c r="M587" s="5">
        <f t="shared" si="788"/>
        <v>4.1087724032090642E-2</v>
      </c>
      <c r="N587" s="5">
        <f t="shared" si="789"/>
        <v>4.6795324720060281E-2</v>
      </c>
      <c r="O587" s="5">
        <f t="shared" si="790"/>
        <v>8.4358575801086508E-2</v>
      </c>
      <c r="P587" s="5">
        <f t="shared" si="791"/>
        <v>9.6077041026913251E-2</v>
      </c>
      <c r="Q587" s="5">
        <f t="shared" si="792"/>
        <v>2.6647891398725188E-2</v>
      </c>
      <c r="R587" s="5">
        <f t="shared" si="793"/>
        <v>8.6599701964868825E-2</v>
      </c>
      <c r="S587" s="5">
        <f t="shared" si="794"/>
        <v>5.6165180902193954E-2</v>
      </c>
      <c r="T587" s="5">
        <f t="shared" si="795"/>
        <v>5.4711674093769397E-2</v>
      </c>
      <c r="U587" s="5">
        <f t="shared" si="796"/>
        <v>9.8629487750195061E-2</v>
      </c>
      <c r="V587" s="5">
        <f t="shared" si="797"/>
        <v>1.4592583489061171E-2</v>
      </c>
      <c r="W587" s="5">
        <f t="shared" si="798"/>
        <v>1.0116539351545386E-2</v>
      </c>
      <c r="X587" s="5">
        <f t="shared" si="799"/>
        <v>2.0770604160636249E-2</v>
      </c>
      <c r="Y587" s="5">
        <f t="shared" si="800"/>
        <v>2.1322409877837182E-2</v>
      </c>
      <c r="Z587" s="5">
        <f t="shared" si="801"/>
        <v>5.9266911586934874E-2</v>
      </c>
      <c r="AA587" s="5">
        <f t="shared" si="802"/>
        <v>6.7499829649839152E-2</v>
      </c>
      <c r="AB587" s="5">
        <f t="shared" si="803"/>
        <v>3.8438201694330439E-2</v>
      </c>
      <c r="AC587" s="5">
        <f t="shared" si="804"/>
        <v>2.1326507423971956E-3</v>
      </c>
      <c r="AD587" s="5">
        <f t="shared" si="805"/>
        <v>2.880463417912189E-3</v>
      </c>
      <c r="AE587" s="5">
        <f t="shared" si="806"/>
        <v>5.9139754587627883E-3</v>
      </c>
      <c r="AF587" s="5">
        <f t="shared" si="807"/>
        <v>6.0710900734505958E-3</v>
      </c>
      <c r="AG587" s="5">
        <f t="shared" si="808"/>
        <v>4.154919133156851E-3</v>
      </c>
      <c r="AH587" s="5">
        <f t="shared" si="809"/>
        <v>3.042071793571394E-2</v>
      </c>
      <c r="AI587" s="5">
        <f t="shared" si="810"/>
        <v>3.4646537562101662E-2</v>
      </c>
      <c r="AJ587" s="5">
        <f t="shared" si="811"/>
        <v>1.9729688293004942E-2</v>
      </c>
      <c r="AK587" s="5">
        <f t="shared" si="812"/>
        <v>7.4901298952102938E-3</v>
      </c>
      <c r="AL587" s="5">
        <f t="shared" si="813"/>
        <v>1.9947444420463956E-4</v>
      </c>
      <c r="AM587" s="5">
        <f t="shared" si="814"/>
        <v>6.5611918966443155E-4</v>
      </c>
      <c r="AN587" s="5">
        <f t="shared" si="815"/>
        <v>1.3471001789397022E-3</v>
      </c>
      <c r="AO587" s="5">
        <f t="shared" si="816"/>
        <v>1.3828881403602023E-3</v>
      </c>
      <c r="AP587" s="5">
        <f t="shared" si="817"/>
        <v>9.4641791241496028E-4</v>
      </c>
      <c r="AQ587" s="5">
        <f t="shared" si="818"/>
        <v>4.8578054081072633E-4</v>
      </c>
      <c r="AR587" s="5">
        <f t="shared" si="819"/>
        <v>1.2491558003549121E-2</v>
      </c>
      <c r="AS587" s="5">
        <f t="shared" si="820"/>
        <v>1.4226792230667293E-2</v>
      </c>
      <c r="AT587" s="5">
        <f t="shared" si="821"/>
        <v>8.1015361381289903E-3</v>
      </c>
      <c r="AU587" s="5">
        <f t="shared" si="822"/>
        <v>3.0756470717705582E-3</v>
      </c>
      <c r="AV587" s="5">
        <f t="shared" si="823"/>
        <v>8.7572326551475419E-4</v>
      </c>
      <c r="AW587" s="5">
        <f t="shared" si="824"/>
        <v>1.2956637164844272E-5</v>
      </c>
      <c r="AX587" s="5">
        <f t="shared" si="825"/>
        <v>1.2454373035049646E-4</v>
      </c>
      <c r="AY587" s="5">
        <f t="shared" si="826"/>
        <v>2.5570488424028304E-4</v>
      </c>
      <c r="AZ587" s="5">
        <f t="shared" si="827"/>
        <v>2.624981106649336E-4</v>
      </c>
      <c r="BA587" s="5">
        <f t="shared" si="828"/>
        <v>1.7964787364773273E-4</v>
      </c>
      <c r="BB587" s="5">
        <f t="shared" si="829"/>
        <v>9.2210259412153894E-5</v>
      </c>
      <c r="BC587" s="5">
        <f t="shared" si="830"/>
        <v>3.786399145488145E-5</v>
      </c>
      <c r="BD587" s="5">
        <f t="shared" si="831"/>
        <v>4.2744723537255815E-3</v>
      </c>
      <c r="BE587" s="5">
        <f t="shared" si="832"/>
        <v>4.8682502258651193E-3</v>
      </c>
      <c r="BF587" s="5">
        <f t="shared" si="833"/>
        <v>2.7722556493995402E-3</v>
      </c>
      <c r="BG587" s="5">
        <f t="shared" si="834"/>
        <v>1.0524522541035324E-3</v>
      </c>
      <c r="BH587" s="5">
        <f t="shared" si="835"/>
        <v>2.9966277120064324E-4</v>
      </c>
      <c r="BI587" s="5">
        <f t="shared" si="836"/>
        <v>6.8257938424114302E-5</v>
      </c>
      <c r="BJ587" s="8">
        <f t="shared" si="837"/>
        <v>0.20515566649781666</v>
      </c>
      <c r="BK587" s="8">
        <f t="shared" si="838"/>
        <v>0.21051035952110114</v>
      </c>
      <c r="BL587" s="8">
        <f t="shared" si="839"/>
        <v>0.51991947844870012</v>
      </c>
      <c r="BM587" s="8">
        <f t="shared" si="840"/>
        <v>0.61304340886373276</v>
      </c>
      <c r="BN587" s="8">
        <f t="shared" si="841"/>
        <v>0.38156625894374474</v>
      </c>
    </row>
    <row r="588" spans="1:66" x14ac:dyDescent="0.25">
      <c r="A588" t="s">
        <v>99</v>
      </c>
      <c r="B588" t="s">
        <v>101</v>
      </c>
      <c r="C588" t="s">
        <v>395</v>
      </c>
      <c r="D588" t="s">
        <v>499</v>
      </c>
      <c r="E588">
        <f>VLOOKUP(A588,home!$A$2:$E$405,3,FALSE)</f>
        <v>1.33549783549784</v>
      </c>
      <c r="F588">
        <f>VLOOKUP(B588,home!$B$2:$E$405,3,FALSE)</f>
        <v>1.06</v>
      </c>
      <c r="G588">
        <f>VLOOKUP(C588,away!$B$2:$E$405,4,FALSE)</f>
        <v>0.57999999999999996</v>
      </c>
      <c r="H588">
        <f>VLOOKUP(A588,away!$A$2:$E$405,3,FALSE)</f>
        <v>1.2380952380952399</v>
      </c>
      <c r="I588">
        <f>VLOOKUP(C588,away!$B$2:$E$405,3,FALSE)</f>
        <v>1.1200000000000001</v>
      </c>
      <c r="J588">
        <f>VLOOKUP(B588,home!$B$2:$E$405,4,FALSE)</f>
        <v>0.77</v>
      </c>
      <c r="K588" s="3">
        <f t="shared" si="786"/>
        <v>0.82106406926407205</v>
      </c>
      <c r="L588" s="3">
        <f t="shared" si="787"/>
        <v>1.0677333333333352</v>
      </c>
      <c r="M588" s="5">
        <f t="shared" si="788"/>
        <v>0.15125359668817256</v>
      </c>
      <c r="N588" s="5">
        <f t="shared" si="789"/>
        <v>0.12418889358761775</v>
      </c>
      <c r="O588" s="5">
        <f t="shared" si="790"/>
        <v>0.1614985069705184</v>
      </c>
      <c r="P588" s="5">
        <f t="shared" si="791"/>
        <v>0.13260062131328595</v>
      </c>
      <c r="Q588" s="5">
        <f t="shared" si="792"/>
        <v>5.0983519163226118E-2</v>
      </c>
      <c r="R588" s="5">
        <f t="shared" si="793"/>
        <v>8.6218669587994234E-2</v>
      </c>
      <c r="S588" s="5">
        <f t="shared" si="794"/>
        <v>2.906199448750757E-2</v>
      </c>
      <c r="T588" s="5">
        <f t="shared" si="795"/>
        <v>5.443680286121539E-2</v>
      </c>
      <c r="U588" s="5">
        <f t="shared" si="796"/>
        <v>7.0791051698453039E-2</v>
      </c>
      <c r="V588" s="5">
        <f t="shared" si="797"/>
        <v>2.830888440213084E-3</v>
      </c>
      <c r="W588" s="5">
        <f t="shared" si="798"/>
        <v>1.395357856985375E-2</v>
      </c>
      <c r="X588" s="5">
        <f t="shared" si="799"/>
        <v>1.4898700958318535E-2</v>
      </c>
      <c r="Y588" s="5">
        <f t="shared" si="800"/>
        <v>7.9539198182810023E-3</v>
      </c>
      <c r="Z588" s="5">
        <f t="shared" si="801"/>
        <v>3.0686182491584852E-2</v>
      </c>
      <c r="AA588" s="5">
        <f t="shared" si="802"/>
        <v>2.519532186672058E-2</v>
      </c>
      <c r="AB588" s="5">
        <f t="shared" si="803"/>
        <v>1.0343486749153825E-2</v>
      </c>
      <c r="AC588" s="5">
        <f t="shared" si="804"/>
        <v>1.5511100820908888E-4</v>
      </c>
      <c r="AD588" s="5">
        <f t="shared" si="805"/>
        <v>2.8641955003400167E-3</v>
      </c>
      <c r="AE588" s="5">
        <f t="shared" si="806"/>
        <v>3.0581970088963857E-3</v>
      </c>
      <c r="AF588" s="5">
        <f t="shared" si="807"/>
        <v>1.6326694431494865E-3</v>
      </c>
      <c r="AG588" s="5">
        <f t="shared" si="808"/>
        <v>5.8108519558849393E-4</v>
      </c>
      <c r="AH588" s="5">
        <f t="shared" si="809"/>
        <v>8.1911649797537286E-3</v>
      </c>
      <c r="AI588" s="5">
        <f t="shared" si="810"/>
        <v>6.7254712502899574E-3</v>
      </c>
      <c r="AJ588" s="5">
        <f t="shared" si="811"/>
        <v>2.7610213962407986E-3</v>
      </c>
      <c r="AK588" s="5">
        <f t="shared" si="812"/>
        <v>7.5565848764088035E-4</v>
      </c>
      <c r="AL588" s="5">
        <f t="shared" si="813"/>
        <v>5.4392930843048748E-6</v>
      </c>
      <c r="AM588" s="5">
        <f t="shared" si="814"/>
        <v>4.7033760253540393E-4</v>
      </c>
      <c r="AN588" s="5">
        <f t="shared" si="815"/>
        <v>5.0219513614713608E-4</v>
      </c>
      <c r="AO588" s="5">
        <f t="shared" si="816"/>
        <v>2.6810524335108487E-4</v>
      </c>
      <c r="AP588" s="5">
        <f t="shared" si="817"/>
        <v>9.5421635055799634E-5</v>
      </c>
      <c r="AQ588" s="5">
        <f t="shared" si="818"/>
        <v>2.5471215117561487E-5</v>
      </c>
      <c r="AR588" s="5">
        <f t="shared" si="819"/>
        <v>1.7491959775431465E-3</v>
      </c>
      <c r="AS588" s="5">
        <f t="shared" si="820"/>
        <v>1.4362019672619223E-3</v>
      </c>
      <c r="AT588" s="5">
        <f t="shared" si="821"/>
        <v>5.8960691576256962E-4</v>
      </c>
      <c r="AU588" s="5">
        <f t="shared" si="822"/>
        <v>1.6136835117408485E-4</v>
      </c>
      <c r="AV588" s="5">
        <f t="shared" si="823"/>
        <v>3.3123438766356968E-5</v>
      </c>
      <c r="AW588" s="5">
        <f t="shared" si="824"/>
        <v>1.3245849249875586E-7</v>
      </c>
      <c r="AX588" s="5">
        <f t="shared" si="825"/>
        <v>6.4362884310937727E-5</v>
      </c>
      <c r="AY588" s="5">
        <f t="shared" si="826"/>
        <v>6.8722397008265357E-5</v>
      </c>
      <c r="AZ588" s="5">
        <f t="shared" si="827"/>
        <v>3.6688597016145991E-5</v>
      </c>
      <c r="BA588" s="5">
        <f t="shared" si="828"/>
        <v>1.3057879329124342E-5</v>
      </c>
      <c r="BB588" s="5">
        <f t="shared" si="829"/>
        <v>3.4855832555875961E-6</v>
      </c>
      <c r="BC588" s="5">
        <f t="shared" si="830"/>
        <v>7.4433468561988068E-7</v>
      </c>
      <c r="BD588" s="5">
        <f t="shared" si="831"/>
        <v>3.1127914195923416E-4</v>
      </c>
      <c r="BE588" s="5">
        <f t="shared" si="832"/>
        <v>2.5558011897407759E-4</v>
      </c>
      <c r="BF588" s="5">
        <f t="shared" si="833"/>
        <v>1.0492382625392587E-4</v>
      </c>
      <c r="BG588" s="5">
        <f t="shared" si="834"/>
        <v>2.8716394582268295E-5</v>
      </c>
      <c r="BH588" s="5">
        <f t="shared" si="835"/>
        <v>5.8944999475774884E-6</v>
      </c>
      <c r="BI588" s="5">
        <f t="shared" si="836"/>
        <v>9.679524226469666E-7</v>
      </c>
      <c r="BJ588" s="8">
        <f t="shared" si="837"/>
        <v>0.27610015461429954</v>
      </c>
      <c r="BK588" s="8">
        <f t="shared" si="838"/>
        <v>0.31597637362748082</v>
      </c>
      <c r="BL588" s="8">
        <f t="shared" si="839"/>
        <v>0.3771572115714133</v>
      </c>
      <c r="BM588" s="8">
        <f t="shared" si="840"/>
        <v>0.29310752505544779</v>
      </c>
      <c r="BN588" s="8">
        <f t="shared" si="841"/>
        <v>0.70674380731081499</v>
      </c>
    </row>
    <row r="589" spans="1:66" x14ac:dyDescent="0.25">
      <c r="A589" t="s">
        <v>122</v>
      </c>
      <c r="B589" t="s">
        <v>139</v>
      </c>
      <c r="C589" t="s">
        <v>137</v>
      </c>
      <c r="D589" t="s">
        <v>499</v>
      </c>
      <c r="E589">
        <f>VLOOKUP(A589,home!$A$2:$E$405,3,FALSE)</f>
        <v>1.2585470085470101</v>
      </c>
      <c r="F589">
        <f>VLOOKUP(B589,home!$B$2:$E$405,3,FALSE)</f>
        <v>0.88</v>
      </c>
      <c r="G589">
        <f>VLOOKUP(C589,away!$B$2:$E$405,4,FALSE)</f>
        <v>0.92</v>
      </c>
      <c r="H589">
        <f>VLOOKUP(A589,away!$A$2:$E$405,3,FALSE)</f>
        <v>1.1004273504273501</v>
      </c>
      <c r="I589">
        <f>VLOOKUP(C589,away!$B$2:$E$405,3,FALSE)</f>
        <v>0.75</v>
      </c>
      <c r="J589">
        <f>VLOOKUP(B589,home!$B$2:$E$405,4,FALSE)</f>
        <v>0.81</v>
      </c>
      <c r="K589" s="3">
        <f t="shared" si="786"/>
        <v>1.0189196581196593</v>
      </c>
      <c r="L589" s="3">
        <f t="shared" si="787"/>
        <v>0.66850961538461517</v>
      </c>
      <c r="M589" s="5">
        <f t="shared" si="788"/>
        <v>0.18499448345616545</v>
      </c>
      <c r="N589" s="5">
        <f t="shared" si="789"/>
        <v>0.18849451583717911</v>
      </c>
      <c r="O589" s="5">
        <f t="shared" si="790"/>
        <v>0.12367059098355671</v>
      </c>
      <c r="P589" s="5">
        <f t="shared" si="791"/>
        <v>0.12601039628442182</v>
      </c>
      <c r="Q589" s="5">
        <f t="shared" si="792"/>
        <v>9.6030383817124601E-2</v>
      </c>
      <c r="R589" s="5">
        <f t="shared" si="793"/>
        <v>4.133748960640278E-2</v>
      </c>
      <c r="S589" s="5">
        <f t="shared" si="794"/>
        <v>2.1458234422865208E-2</v>
      </c>
      <c r="T589" s="5">
        <f t="shared" si="795"/>
        <v>6.4197234950822926E-2</v>
      </c>
      <c r="U589" s="5">
        <f t="shared" si="796"/>
        <v>4.2119580777280889E-2</v>
      </c>
      <c r="V589" s="5">
        <f t="shared" si="797"/>
        <v>1.6240488020522049E-3</v>
      </c>
      <c r="W589" s="5">
        <f t="shared" si="798"/>
        <v>3.261574861601476E-2</v>
      </c>
      <c r="X589" s="5">
        <f t="shared" si="799"/>
        <v>2.1803941562773318E-2</v>
      </c>
      <c r="Y589" s="5">
        <f t="shared" si="800"/>
        <v>7.2880722939991094E-3</v>
      </c>
      <c r="Z589" s="5">
        <f t="shared" si="801"/>
        <v>9.2115030925806161E-3</v>
      </c>
      <c r="AA589" s="5">
        <f t="shared" si="802"/>
        <v>9.3857815818604272E-3</v>
      </c>
      <c r="AB589" s="5">
        <f t="shared" si="803"/>
        <v>4.7816786802875096E-3</v>
      </c>
      <c r="AC589" s="5">
        <f t="shared" si="804"/>
        <v>6.9139572876888658E-5</v>
      </c>
      <c r="AD589" s="5">
        <f t="shared" si="805"/>
        <v>8.3082068572866256E-3</v>
      </c>
      <c r="AE589" s="5">
        <f t="shared" si="806"/>
        <v>5.5541161707005036E-3</v>
      </c>
      <c r="AF589" s="5">
        <f t="shared" si="807"/>
        <v>1.8564900325382329E-3</v>
      </c>
      <c r="AG589" s="5">
        <f t="shared" si="808"/>
        <v>4.1369381253916862E-4</v>
      </c>
      <c r="AH589" s="5">
        <f t="shared" si="809"/>
        <v>1.5394945973838151E-3</v>
      </c>
      <c r="AI589" s="5">
        <f t="shared" si="810"/>
        <v>1.5686213088433793E-3</v>
      </c>
      <c r="AJ589" s="5">
        <f t="shared" si="811"/>
        <v>7.9914954386295421E-4</v>
      </c>
      <c r="AK589" s="5">
        <f t="shared" si="812"/>
        <v>2.7142306000644108E-4</v>
      </c>
      <c r="AL589" s="5">
        <f t="shared" si="813"/>
        <v>1.883797789941514E-6</v>
      </c>
      <c r="AM589" s="5">
        <f t="shared" si="814"/>
        <v>1.6930790581227801E-3</v>
      </c>
      <c r="AN589" s="5">
        <f t="shared" si="815"/>
        <v>1.1318396299614061E-3</v>
      </c>
      <c r="AO589" s="5">
        <f t="shared" si="816"/>
        <v>3.7832283785128239E-4</v>
      </c>
      <c r="AP589" s="5">
        <f t="shared" si="817"/>
        <v>8.4304151607725653E-5</v>
      </c>
      <c r="AQ589" s="5">
        <f t="shared" si="818"/>
        <v>1.4089533991651737E-5</v>
      </c>
      <c r="AR589" s="5">
        <f t="shared" si="819"/>
        <v>2.0583338823674954E-4</v>
      </c>
      <c r="AS589" s="5">
        <f t="shared" si="820"/>
        <v>2.0972768557179995E-4</v>
      </c>
      <c r="AT589" s="5">
        <f t="shared" si="821"/>
        <v>1.068478308405229E-4</v>
      </c>
      <c r="AU589" s="5">
        <f t="shared" si="822"/>
        <v>3.6289785090284271E-5</v>
      </c>
      <c r="AV589" s="5">
        <f t="shared" si="823"/>
        <v>9.2440938543570863E-6</v>
      </c>
      <c r="AW589" s="5">
        <f t="shared" si="824"/>
        <v>3.5643421119529831E-8</v>
      </c>
      <c r="AX589" s="5">
        <f t="shared" si="825"/>
        <v>2.8751858917866956E-4</v>
      </c>
      <c r="AY589" s="5">
        <f t="shared" si="826"/>
        <v>1.9220894146775952E-4</v>
      </c>
      <c r="AZ589" s="5">
        <f t="shared" si="827"/>
        <v>6.4246762767047977E-5</v>
      </c>
      <c r="BA589" s="5">
        <f t="shared" si="828"/>
        <v>1.4316526222368619E-5</v>
      </c>
      <c r="BB589" s="5">
        <f t="shared" si="829"/>
        <v>2.3926838596398504E-6</v>
      </c>
      <c r="BC589" s="5">
        <f t="shared" si="830"/>
        <v>3.1990643334896274E-7</v>
      </c>
      <c r="BD589" s="5">
        <f t="shared" si="831"/>
        <v>2.2933599867243588E-5</v>
      </c>
      <c r="BE589" s="5">
        <f t="shared" si="832"/>
        <v>2.3367495736184899E-5</v>
      </c>
      <c r="BF589" s="5">
        <f t="shared" si="833"/>
        <v>1.1904800383313056E-5</v>
      </c>
      <c r="BG589" s="5">
        <f t="shared" si="834"/>
        <v>4.0433450455160435E-6</v>
      </c>
      <c r="BH589" s="5">
        <f t="shared" si="835"/>
        <v>1.0299609378592562E-6</v>
      </c>
      <c r="BI589" s="5">
        <f t="shared" si="836"/>
        <v>2.0988948933603145E-7</v>
      </c>
      <c r="BJ589" s="8">
        <f t="shared" si="837"/>
        <v>0.43042504257244202</v>
      </c>
      <c r="BK589" s="8">
        <f t="shared" si="838"/>
        <v>0.33435039527763927</v>
      </c>
      <c r="BL589" s="8">
        <f t="shared" si="839"/>
        <v>0.2261052420145381</v>
      </c>
      <c r="BM589" s="8">
        <f t="shared" si="840"/>
        <v>0.23936214967430294</v>
      </c>
      <c r="BN589" s="8">
        <f t="shared" si="841"/>
        <v>0.76053785998485046</v>
      </c>
    </row>
    <row r="590" spans="1:66" x14ac:dyDescent="0.25">
      <c r="A590" t="s">
        <v>122</v>
      </c>
      <c r="B590" t="s">
        <v>141</v>
      </c>
      <c r="C590" t="s">
        <v>362</v>
      </c>
      <c r="D590" t="s">
        <v>499</v>
      </c>
      <c r="E590">
        <f>VLOOKUP(A590,home!$A$2:$E$405,3,FALSE)</f>
        <v>1.2585470085470101</v>
      </c>
      <c r="F590">
        <f>VLOOKUP(B590,home!$B$2:$E$405,3,FALSE)</f>
        <v>0.91</v>
      </c>
      <c r="G590">
        <f>VLOOKUP(C590,away!$B$2:$E$405,4,FALSE)</f>
        <v>0.88</v>
      </c>
      <c r="H590">
        <f>VLOOKUP(A590,away!$A$2:$E$405,3,FALSE)</f>
        <v>1.1004273504273501</v>
      </c>
      <c r="I590">
        <f>VLOOKUP(C590,away!$B$2:$E$405,3,FALSE)</f>
        <v>0.71</v>
      </c>
      <c r="J590">
        <f>VLOOKUP(B590,home!$B$2:$E$405,4,FALSE)</f>
        <v>0.68</v>
      </c>
      <c r="K590" s="3">
        <f t="shared" si="786"/>
        <v>1.0078444444444457</v>
      </c>
      <c r="L590" s="3">
        <f t="shared" si="787"/>
        <v>0.53128632478632465</v>
      </c>
      <c r="M590" s="5">
        <f t="shared" si="788"/>
        <v>0.21456752908927162</v>
      </c>
      <c r="N590" s="5">
        <f t="shared" si="789"/>
        <v>0.2162506921507944</v>
      </c>
      <c r="O590" s="5">
        <f t="shared" si="790"/>
        <v>0.11399679394832192</v>
      </c>
      <c r="P590" s="5">
        <f t="shared" si="791"/>
        <v>0.11489103546529444</v>
      </c>
      <c r="Q590" s="5">
        <f t="shared" si="792"/>
        <v>0.10897352934572209</v>
      </c>
      <c r="R590" s="5">
        <f t="shared" si="793"/>
        <v>3.0282468847113945E-2</v>
      </c>
      <c r="S590" s="5">
        <f t="shared" si="794"/>
        <v>1.5379715288602285E-2</v>
      </c>
      <c r="T590" s="5">
        <f t="shared" si="795"/>
        <v>5.7896145905083386E-2</v>
      </c>
      <c r="U590" s="5">
        <f t="shared" si="796"/>
        <v>3.0520017991625785E-2</v>
      </c>
      <c r="V590" s="5">
        <f t="shared" si="797"/>
        <v>9.1501440241675554E-4</v>
      </c>
      <c r="W590" s="5">
        <f t="shared" si="798"/>
        <v>3.6609455380863271E-2</v>
      </c>
      <c r="X590" s="5">
        <f t="shared" si="799"/>
        <v>1.9450103001727784E-2</v>
      </c>
      <c r="Y590" s="5">
        <f t="shared" si="800"/>
        <v>5.1667868702517071E-3</v>
      </c>
      <c r="Z590" s="5">
        <f t="shared" si="801"/>
        <v>5.3628871930798457E-3</v>
      </c>
      <c r="AA590" s="5">
        <f t="shared" si="802"/>
        <v>5.4049560637277894E-3</v>
      </c>
      <c r="AB590" s="5">
        <f t="shared" si="803"/>
        <v>2.7236774706471856E-3</v>
      </c>
      <c r="AC590" s="5">
        <f t="shared" si="804"/>
        <v>3.0621755947162727E-5</v>
      </c>
      <c r="AD590" s="5">
        <f t="shared" si="805"/>
        <v>9.2241590549349637E-3</v>
      </c>
      <c r="AE590" s="5">
        <f t="shared" si="806"/>
        <v>4.9006695635408944E-3</v>
      </c>
      <c r="AF590" s="5">
        <f t="shared" si="807"/>
        <v>1.3018293607029217E-3</v>
      </c>
      <c r="AG590" s="5">
        <f t="shared" si="808"/>
        <v>2.305480455155953E-4</v>
      </c>
      <c r="AH590" s="5">
        <f t="shared" si="809"/>
        <v>7.1230715676375987E-4</v>
      </c>
      <c r="AI590" s="5">
        <f t="shared" si="810"/>
        <v>7.1789481068237427E-4</v>
      </c>
      <c r="AJ590" s="5">
        <f t="shared" si="811"/>
        <v>3.6176314832086392E-4</v>
      </c>
      <c r="AK590" s="5">
        <f t="shared" si="812"/>
        <v>1.2153365974663826E-4</v>
      </c>
      <c r="AL590" s="5">
        <f t="shared" si="813"/>
        <v>6.558616326464423E-7</v>
      </c>
      <c r="AM590" s="5">
        <f t="shared" si="814"/>
        <v>1.8593034916376272E-3</v>
      </c>
      <c r="AN590" s="5">
        <f t="shared" si="815"/>
        <v>9.8782251873453576E-4</v>
      </c>
      <c r="AO590" s="5">
        <f t="shared" si="816"/>
        <v>2.6240829775982092E-4</v>
      </c>
      <c r="AP590" s="5">
        <f t="shared" si="817"/>
        <v>4.6471313370083608E-5</v>
      </c>
      <c r="AQ590" s="5">
        <f t="shared" si="818"/>
        <v>6.1723933220963268E-6</v>
      </c>
      <c r="AR590" s="5">
        <f t="shared" si="819"/>
        <v>7.5687810287202917E-5</v>
      </c>
      <c r="AS590" s="5">
        <f t="shared" si="820"/>
        <v>7.6281539110122616E-5</v>
      </c>
      <c r="AT590" s="5">
        <f t="shared" si="821"/>
        <v>3.8439962702904383E-5</v>
      </c>
      <c r="AU590" s="5">
        <f t="shared" si="822"/>
        <v>1.2913834284924631E-5</v>
      </c>
      <c r="AV590" s="5">
        <f t="shared" si="823"/>
        <v>3.253784035134374E-6</v>
      </c>
      <c r="AW590" s="5">
        <f t="shared" si="824"/>
        <v>9.755103209043225E-9</v>
      </c>
      <c r="AX590" s="5">
        <f t="shared" si="825"/>
        <v>3.1231478243052353E-4</v>
      </c>
      <c r="AY590" s="5">
        <f t="shared" si="826"/>
        <v>1.6592857293395345E-4</v>
      </c>
      <c r="AZ590" s="5">
        <f t="shared" si="827"/>
        <v>4.4077790845559875E-5</v>
      </c>
      <c r="BA590" s="5">
        <f t="shared" si="828"/>
        <v>7.8059758343459364E-6</v>
      </c>
      <c r="BB590" s="5">
        <f t="shared" si="829"/>
        <v>1.0368020531001291E-6</v>
      </c>
      <c r="BC590" s="5">
        <f t="shared" si="830"/>
        <v>1.1016775046449673E-7</v>
      </c>
      <c r="BD590" s="5">
        <f t="shared" si="831"/>
        <v>6.7019830931020979E-6</v>
      </c>
      <c r="BE590" s="5">
        <f t="shared" si="832"/>
        <v>6.754556427143551E-6</v>
      </c>
      <c r="BF590" s="5">
        <f t="shared" si="833"/>
        <v>3.4037710848915755E-6</v>
      </c>
      <c r="BG590" s="5">
        <f t="shared" si="834"/>
        <v>1.1434905926895398E-6</v>
      </c>
      <c r="BH590" s="5">
        <f t="shared" si="835"/>
        <v>2.881151602791597E-7</v>
      </c>
      <c r="BI590" s="5">
        <f t="shared" si="836"/>
        <v>5.807505272951445E-8</v>
      </c>
      <c r="BJ590" s="8">
        <f t="shared" si="837"/>
        <v>0.46369737078580925</v>
      </c>
      <c r="BK590" s="8">
        <f t="shared" si="838"/>
        <v>0.34595050043609887</v>
      </c>
      <c r="BL590" s="8">
        <f t="shared" si="839"/>
        <v>0.18506634001878142</v>
      </c>
      <c r="BM590" s="8">
        <f t="shared" si="840"/>
        <v>0.20094913076942006</v>
      </c>
      <c r="BN590" s="8">
        <f t="shared" si="841"/>
        <v>0.79896204884651845</v>
      </c>
    </row>
    <row r="591" spans="1:66" x14ac:dyDescent="0.25">
      <c r="A591" t="s">
        <v>122</v>
      </c>
      <c r="B591" t="s">
        <v>123</v>
      </c>
      <c r="C591" t="s">
        <v>128</v>
      </c>
      <c r="D591" t="s">
        <v>499</v>
      </c>
      <c r="E591">
        <f>VLOOKUP(A591,home!$A$2:$E$405,3,FALSE)</f>
        <v>1.2585470085470101</v>
      </c>
      <c r="F591">
        <f>VLOOKUP(B591,home!$B$2:$E$405,3,FALSE)</f>
        <v>1.1299999999999999</v>
      </c>
      <c r="G591">
        <f>VLOOKUP(C591,away!$B$2:$E$405,4,FALSE)</f>
        <v>1.25</v>
      </c>
      <c r="H591">
        <f>VLOOKUP(A591,away!$A$2:$E$405,3,FALSE)</f>
        <v>1.1004273504273501</v>
      </c>
      <c r="I591">
        <f>VLOOKUP(C591,away!$B$2:$E$405,3,FALSE)</f>
        <v>0.88</v>
      </c>
      <c r="J591">
        <f>VLOOKUP(B591,home!$B$2:$E$405,4,FALSE)</f>
        <v>1.2</v>
      </c>
      <c r="K591" s="3">
        <f t="shared" si="786"/>
        <v>1.7776976495726515</v>
      </c>
      <c r="L591" s="3">
        <f t="shared" si="787"/>
        <v>1.1620512820512816</v>
      </c>
      <c r="M591" s="5">
        <f t="shared" si="788"/>
        <v>5.2879003317358064E-2</v>
      </c>
      <c r="N591" s="5">
        <f t="shared" si="789"/>
        <v>9.4002879909011863E-2</v>
      </c>
      <c r="O591" s="5">
        <f t="shared" si="790"/>
        <v>6.1448113598529905E-2</v>
      </c>
      <c r="P591" s="5">
        <f t="shared" si="791"/>
        <v>0.10923616711477989</v>
      </c>
      <c r="Q591" s="5">
        <f t="shared" si="792"/>
        <v>8.3554349333655339E-2</v>
      </c>
      <c r="R591" s="5">
        <f t="shared" si="793"/>
        <v>3.5702929593402245E-2</v>
      </c>
      <c r="S591" s="5">
        <f t="shared" si="794"/>
        <v>5.641435852295628E-2</v>
      </c>
      <c r="T591" s="5">
        <f t="shared" si="795"/>
        <v>9.7094438764134816E-2</v>
      </c>
      <c r="U591" s="5">
        <f t="shared" si="796"/>
        <v>6.3469014021049028E-2</v>
      </c>
      <c r="V591" s="5">
        <f t="shared" si="797"/>
        <v>1.2948824273201875E-2</v>
      </c>
      <c r="W591" s="5">
        <f t="shared" si="798"/>
        <v>4.9511456807337116E-2</v>
      </c>
      <c r="X591" s="5">
        <f t="shared" si="799"/>
        <v>5.7534851859192743E-2</v>
      </c>
      <c r="Y591" s="5">
        <f t="shared" si="800"/>
        <v>3.3429224182802759E-2</v>
      </c>
      <c r="Z591" s="5">
        <f t="shared" si="801"/>
        <v>1.3829545035666566E-2</v>
      </c>
      <c r="AA591" s="5">
        <f t="shared" si="802"/>
        <v>2.4584749704563581E-2</v>
      </c>
      <c r="AB591" s="5">
        <f t="shared" si="803"/>
        <v>2.1852125882567314E-2</v>
      </c>
      <c r="AC591" s="5">
        <f t="shared" si="804"/>
        <v>1.6718355154103786E-3</v>
      </c>
      <c r="AD591" s="5">
        <f t="shared" si="805"/>
        <v>2.2004100098330256E-2</v>
      </c>
      <c r="AE591" s="5">
        <f t="shared" si="806"/>
        <v>2.5569892729649404E-2</v>
      </c>
      <c r="AF591" s="5">
        <f t="shared" si="807"/>
        <v>1.4856763314201422E-2</v>
      </c>
      <c r="AG591" s="5">
        <f t="shared" si="808"/>
        <v>5.7547736188000662E-3</v>
      </c>
      <c r="AH591" s="5">
        <f t="shared" si="809"/>
        <v>4.0176601347205699E-3</v>
      </c>
      <c r="AI591" s="5">
        <f t="shared" si="810"/>
        <v>7.1421849782744989E-3</v>
      </c>
      <c r="AJ591" s="5">
        <f t="shared" si="811"/>
        <v>6.3483227243458402E-3</v>
      </c>
      <c r="AK591" s="5">
        <f t="shared" si="812"/>
        <v>3.7617994619327509E-3</v>
      </c>
      <c r="AL591" s="5">
        <f t="shared" si="813"/>
        <v>1.3814549616508653E-4</v>
      </c>
      <c r="AM591" s="5">
        <f t="shared" si="814"/>
        <v>7.8233274051526074E-3</v>
      </c>
      <c r="AN591" s="5">
        <f t="shared" si="815"/>
        <v>9.0911076410645133E-3</v>
      </c>
      <c r="AO591" s="5">
        <f t="shared" si="816"/>
        <v>5.2821666447826114E-3</v>
      </c>
      <c r="AP591" s="5">
        <f t="shared" si="817"/>
        <v>2.0460495071927156E-3</v>
      </c>
      <c r="AQ591" s="5">
        <f t="shared" si="818"/>
        <v>5.9440361324342237E-4</v>
      </c>
      <c r="AR591" s="5">
        <f t="shared" si="819"/>
        <v>9.3374542207967193E-4</v>
      </c>
      <c r="AS591" s="5">
        <f t="shared" si="820"/>
        <v>1.659917042130256E-3</v>
      </c>
      <c r="AT591" s="5">
        <f t="shared" si="821"/>
        <v>1.4754153121402725E-3</v>
      </c>
      <c r="AU591" s="5">
        <f t="shared" si="822"/>
        <v>8.7428077751175426E-4</v>
      </c>
      <c r="AV591" s="5">
        <f t="shared" si="823"/>
        <v>3.8855172081229885E-4</v>
      </c>
      <c r="AW591" s="5">
        <f t="shared" si="824"/>
        <v>7.9271563162775088E-6</v>
      </c>
      <c r="AX591" s="5">
        <f t="shared" si="825"/>
        <v>2.3179184566628503E-3</v>
      </c>
      <c r="AY591" s="5">
        <f t="shared" si="826"/>
        <v>2.6935401142553928E-3</v>
      </c>
      <c r="AZ591" s="5">
        <f t="shared" si="827"/>
        <v>1.5650158715135179E-3</v>
      </c>
      <c r="BA591" s="5">
        <f t="shared" si="828"/>
        <v>6.0620956664096204E-4</v>
      </c>
      <c r="BB591" s="5">
        <f t="shared" si="829"/>
        <v>1.7611165102672055E-4</v>
      </c>
      <c r="BC591" s="5">
        <f t="shared" si="830"/>
        <v>4.0930153971953673E-5</v>
      </c>
      <c r="BD591" s="5">
        <f t="shared" si="831"/>
        <v>1.8084334413953271E-4</v>
      </c>
      <c r="BE591" s="5">
        <f t="shared" si="832"/>
        <v>3.2148478781770541E-4</v>
      </c>
      <c r="BF591" s="5">
        <f t="shared" si="833"/>
        <v>2.8575137583844885E-4</v>
      </c>
      <c r="BG591" s="5">
        <f t="shared" si="834"/>
        <v>1.6932651639672066E-4</v>
      </c>
      <c r="BH591" s="5">
        <f t="shared" si="835"/>
        <v>7.5252837552193809E-5</v>
      </c>
      <c r="BI591" s="5">
        <f t="shared" si="836"/>
        <v>2.6755358488041495E-5</v>
      </c>
      <c r="BJ591" s="8">
        <f t="shared" si="837"/>
        <v>0.51554951124262294</v>
      </c>
      <c r="BK591" s="8">
        <f t="shared" si="838"/>
        <v>0.23598187435412701</v>
      </c>
      <c r="BL591" s="8">
        <f t="shared" si="839"/>
        <v>0.23471822459429265</v>
      </c>
      <c r="BM591" s="8">
        <f t="shared" si="840"/>
        <v>0.56057009940203251</v>
      </c>
      <c r="BN591" s="8">
        <f t="shared" si="841"/>
        <v>0.43682344286673735</v>
      </c>
    </row>
    <row r="592" spans="1:66" x14ac:dyDescent="0.25">
      <c r="A592" t="s">
        <v>122</v>
      </c>
      <c r="B592" t="s">
        <v>125</v>
      </c>
      <c r="C592" t="s">
        <v>143</v>
      </c>
      <c r="D592" t="s">
        <v>499</v>
      </c>
      <c r="E592">
        <f>VLOOKUP(A592,home!$A$2:$E$405,3,FALSE)</f>
        <v>1.2585470085470101</v>
      </c>
      <c r="F592">
        <f>VLOOKUP(B592,home!$B$2:$E$405,3,FALSE)</f>
        <v>0.91</v>
      </c>
      <c r="G592">
        <f>VLOOKUP(C592,away!$B$2:$E$405,4,FALSE)</f>
        <v>0.95</v>
      </c>
      <c r="H592">
        <f>VLOOKUP(A592,away!$A$2:$E$405,3,FALSE)</f>
        <v>1.1004273504273501</v>
      </c>
      <c r="I592">
        <f>VLOOKUP(C592,away!$B$2:$E$405,3,FALSE)</f>
        <v>0.87</v>
      </c>
      <c r="J592">
        <f>VLOOKUP(B592,home!$B$2:$E$405,4,FALSE)</f>
        <v>0.91</v>
      </c>
      <c r="K592" s="3">
        <f t="shared" si="786"/>
        <v>1.0880138888888902</v>
      </c>
      <c r="L592" s="3">
        <f t="shared" si="787"/>
        <v>0.87120833333333314</v>
      </c>
      <c r="M592" s="5">
        <f t="shared" si="788"/>
        <v>0.14096802008702292</v>
      </c>
      <c r="N592" s="5">
        <f t="shared" si="789"/>
        <v>0.15337516374384899</v>
      </c>
      <c r="O592" s="5">
        <f t="shared" si="790"/>
        <v>0.12281251383331505</v>
      </c>
      <c r="P592" s="5">
        <f t="shared" si="791"/>
        <v>0.13362172078000575</v>
      </c>
      <c r="Q592" s="5">
        <f t="shared" si="792"/>
        <v>8.3437154181957712E-2</v>
      </c>
      <c r="R592" s="5">
        <f t="shared" si="793"/>
        <v>5.3497642744599665E-2</v>
      </c>
      <c r="S592" s="5">
        <f t="shared" si="794"/>
        <v>3.1664565220515341E-2</v>
      </c>
      <c r="T592" s="5">
        <f t="shared" si="795"/>
        <v>7.269114403293972E-2</v>
      </c>
      <c r="U592" s="5">
        <f t="shared" si="796"/>
        <v>5.8206178328940407E-2</v>
      </c>
      <c r="V592" s="5">
        <f t="shared" si="797"/>
        <v>3.3349358164938884E-3</v>
      </c>
      <c r="W592" s="5">
        <f t="shared" si="798"/>
        <v>3.0260260866444587E-2</v>
      </c>
      <c r="X592" s="5">
        <f t="shared" si="799"/>
        <v>2.6362991435687072E-2</v>
      </c>
      <c r="Y592" s="5">
        <f t="shared" si="800"/>
        <v>1.1483828915182934E-2</v>
      </c>
      <c r="Z592" s="5">
        <f t="shared" si="801"/>
        <v>1.553586405759492E-2</v>
      </c>
      <c r="AA592" s="5">
        <f t="shared" si="802"/>
        <v>1.6903235870552983E-2</v>
      </c>
      <c r="AB592" s="5">
        <f t="shared" si="803"/>
        <v>9.1954776971632669E-3</v>
      </c>
      <c r="AC592" s="5">
        <f t="shared" si="804"/>
        <v>1.9757134553270258E-4</v>
      </c>
      <c r="AD592" s="5">
        <f t="shared" si="805"/>
        <v>8.230896026023166E-3</v>
      </c>
      <c r="AE592" s="5">
        <f t="shared" si="806"/>
        <v>7.170825208671597E-3</v>
      </c>
      <c r="AF592" s="5">
        <f t="shared" si="807"/>
        <v>3.1236413393357166E-3</v>
      </c>
      <c r="AG592" s="5">
        <f t="shared" si="808"/>
        <v>9.0711412172459014E-4</v>
      </c>
      <c r="AH592" s="5">
        <f t="shared" si="809"/>
        <v>3.3837435581276255E-3</v>
      </c>
      <c r="AI592" s="5">
        <f t="shared" si="810"/>
        <v>3.6815599876811687E-3</v>
      </c>
      <c r="AJ592" s="5">
        <f t="shared" si="811"/>
        <v>2.0027941996873608E-3</v>
      </c>
      <c r="AK592" s="5">
        <f t="shared" si="812"/>
        <v>7.2635596861531961E-4</v>
      </c>
      <c r="AL592" s="5">
        <f t="shared" si="813"/>
        <v>7.4910105570337441E-6</v>
      </c>
      <c r="AM592" s="5">
        <f t="shared" si="814"/>
        <v>1.7910658388627159E-3</v>
      </c>
      <c r="AN592" s="5">
        <f t="shared" si="815"/>
        <v>1.5603914843658549E-3</v>
      </c>
      <c r="AO592" s="5">
        <f t="shared" si="816"/>
        <v>6.7971303222095114E-4</v>
      </c>
      <c r="AP592" s="5">
        <f t="shared" si="817"/>
        <v>1.9739055264872036E-4</v>
      </c>
      <c r="AQ592" s="5">
        <f t="shared" si="818"/>
        <v>4.2992073597209298E-5</v>
      </c>
      <c r="AR592" s="5">
        <f t="shared" si="819"/>
        <v>5.8958911714075441E-4</v>
      </c>
      <c r="AS592" s="5">
        <f t="shared" si="820"/>
        <v>6.4148114818687971E-4</v>
      </c>
      <c r="AT592" s="5">
        <f t="shared" si="821"/>
        <v>3.4897019934385863E-4</v>
      </c>
      <c r="AU592" s="5">
        <f t="shared" si="822"/>
        <v>1.2656147456481434E-4</v>
      </c>
      <c r="AV592" s="5">
        <f t="shared" si="823"/>
        <v>3.4425160531193993E-5</v>
      </c>
      <c r="AW592" s="5">
        <f t="shared" si="824"/>
        <v>1.9723971602332217E-7</v>
      </c>
      <c r="AX592" s="5">
        <f t="shared" si="825"/>
        <v>3.2478408476617758E-4</v>
      </c>
      <c r="AY592" s="5">
        <f t="shared" si="826"/>
        <v>2.8295460118233354E-4</v>
      </c>
      <c r="AZ592" s="5">
        <f t="shared" si="827"/>
        <v>1.2325620325252939E-4</v>
      </c>
      <c r="BA592" s="5">
        <f t="shared" si="828"/>
        <v>3.5793943802876897E-5</v>
      </c>
      <c r="BB592" s="5">
        <f t="shared" si="829"/>
        <v>7.7959955309828412E-6</v>
      </c>
      <c r="BC592" s="5">
        <f t="shared" si="830"/>
        <v>1.3583872546443355E-6</v>
      </c>
      <c r="BD592" s="5">
        <f t="shared" si="831"/>
        <v>8.5609158682611294E-5</v>
      </c>
      <c r="BE592" s="5">
        <f t="shared" si="832"/>
        <v>9.3143953662774021E-5</v>
      </c>
      <c r="BF592" s="5">
        <f t="shared" si="833"/>
        <v>5.0670957625560664E-5</v>
      </c>
      <c r="BG592" s="5">
        <f t="shared" si="834"/>
        <v>1.8376901886636813E-5</v>
      </c>
      <c r="BH592" s="5">
        <f t="shared" si="835"/>
        <v>4.9985811218523238E-6</v>
      </c>
      <c r="BI592" s="5">
        <f t="shared" si="836"/>
        <v>1.087705137062628E-6</v>
      </c>
      <c r="BJ592" s="8">
        <f t="shared" si="837"/>
        <v>0.40209051606930113</v>
      </c>
      <c r="BK592" s="8">
        <f t="shared" si="838"/>
        <v>0.31007725886131005</v>
      </c>
      <c r="BL592" s="8">
        <f t="shared" si="839"/>
        <v>0.27240441654656694</v>
      </c>
      <c r="BM592" s="8">
        <f t="shared" si="840"/>
        <v>0.31211308280255651</v>
      </c>
      <c r="BN592" s="8">
        <f t="shared" si="841"/>
        <v>0.68771221537075011</v>
      </c>
    </row>
    <row r="593" spans="1:66" x14ac:dyDescent="0.25">
      <c r="A593" t="s">
        <v>122</v>
      </c>
      <c r="B593" t="s">
        <v>127</v>
      </c>
      <c r="C593" t="s">
        <v>144</v>
      </c>
      <c r="D593" t="s">
        <v>499</v>
      </c>
      <c r="E593">
        <f>VLOOKUP(A593,home!$A$2:$E$405,3,FALSE)</f>
        <v>1.2585470085470101</v>
      </c>
      <c r="F593">
        <f>VLOOKUP(B593,home!$B$2:$E$405,3,FALSE)</f>
        <v>0.93</v>
      </c>
      <c r="G593">
        <f>VLOOKUP(C593,away!$B$2:$E$405,4,FALSE)</f>
        <v>1.23</v>
      </c>
      <c r="H593">
        <f>VLOOKUP(A593,away!$A$2:$E$405,3,FALSE)</f>
        <v>1.1004273504273501</v>
      </c>
      <c r="I593">
        <f>VLOOKUP(C593,away!$B$2:$E$405,3,FALSE)</f>
        <v>1.35</v>
      </c>
      <c r="J593">
        <f>VLOOKUP(B593,home!$B$2:$E$405,4,FALSE)</f>
        <v>0.76</v>
      </c>
      <c r="K593" s="3">
        <f t="shared" si="786"/>
        <v>1.4396519230769249</v>
      </c>
      <c r="L593" s="3">
        <f t="shared" si="787"/>
        <v>1.1290384615384612</v>
      </c>
      <c r="M593" s="5">
        <f t="shared" si="788"/>
        <v>7.6635843213097354E-2</v>
      </c>
      <c r="N593" s="5">
        <f t="shared" si="789"/>
        <v>0.11032893905835731</v>
      </c>
      <c r="O593" s="5">
        <f t="shared" si="790"/>
        <v>8.6524814520018159E-2</v>
      </c>
      <c r="P593" s="5">
        <f t="shared" si="791"/>
        <v>0.12456561561761838</v>
      </c>
      <c r="Q593" s="5">
        <f t="shared" si="792"/>
        <v>7.941763464320048E-2</v>
      </c>
      <c r="R593" s="5">
        <f t="shared" si="793"/>
        <v>4.8844921735291008E-2</v>
      </c>
      <c r="S593" s="5">
        <f t="shared" si="794"/>
        <v>5.0617935236420844E-2</v>
      </c>
      <c r="T593" s="5">
        <f t="shared" si="795"/>
        <v>8.9665564036582671E-2</v>
      </c>
      <c r="U593" s="5">
        <f t="shared" si="796"/>
        <v>7.0319685508753588E-2</v>
      </c>
      <c r="V593" s="5">
        <f t="shared" si="797"/>
        <v>9.1417250432669992E-3</v>
      </c>
      <c r="W593" s="5">
        <f t="shared" si="798"/>
        <v>3.8111250146768076E-2</v>
      </c>
      <c r="X593" s="5">
        <f t="shared" si="799"/>
        <v>4.302906723301448E-2</v>
      </c>
      <c r="Y593" s="5">
        <f t="shared" si="800"/>
        <v>2.4290735935098843E-2</v>
      </c>
      <c r="Z593" s="5">
        <f t="shared" si="801"/>
        <v>1.8382598429993159E-2</v>
      </c>
      <c r="AA593" s="5">
        <f t="shared" si="802"/>
        <v>2.6464543180890514E-2</v>
      </c>
      <c r="AB593" s="5">
        <f t="shared" si="803"/>
        <v>1.9049865241860676E-2</v>
      </c>
      <c r="AC593" s="5">
        <f t="shared" si="804"/>
        <v>9.2869778689514803E-4</v>
      </c>
      <c r="AD593" s="5">
        <f t="shared" si="805"/>
        <v>1.3716733641165097E-2</v>
      </c>
      <c r="AE593" s="5">
        <f t="shared" si="806"/>
        <v>1.5486719847553896E-2</v>
      </c>
      <c r="AF593" s="5">
        <f t="shared" si="807"/>
        <v>8.7425511754797031E-3</v>
      </c>
      <c r="AG593" s="5">
        <f t="shared" si="808"/>
        <v>3.290225509694955E-3</v>
      </c>
      <c r="AH593" s="5">
        <f t="shared" si="809"/>
        <v>5.1886651626197045E-3</v>
      </c>
      <c r="AI593" s="5">
        <f t="shared" si="810"/>
        <v>7.4698717795677024E-3</v>
      </c>
      <c r="AJ593" s="5">
        <f t="shared" si="811"/>
        <v>5.3770076362963477E-3</v>
      </c>
      <c r="AK593" s="5">
        <f t="shared" si="812"/>
        <v>2.5803397946644498E-3</v>
      </c>
      <c r="AL593" s="5">
        <f t="shared" si="813"/>
        <v>6.0381047142986512E-5</v>
      </c>
      <c r="AM593" s="5">
        <f t="shared" si="814"/>
        <v>3.9494643929674552E-3</v>
      </c>
      <c r="AN593" s="5">
        <f t="shared" si="815"/>
        <v>4.4590972021369083E-3</v>
      </c>
      <c r="AO593" s="5">
        <f t="shared" si="816"/>
        <v>2.5172461224755561E-3</v>
      </c>
      <c r="AP593" s="5">
        <f t="shared" si="817"/>
        <v>9.4735589647781916E-4</v>
      </c>
      <c r="AQ593" s="5">
        <f t="shared" si="818"/>
        <v>2.6740031097217671E-4</v>
      </c>
      <c r="AR593" s="5">
        <f t="shared" si="819"/>
        <v>1.1716405065284722E-3</v>
      </c>
      <c r="AS593" s="5">
        <f t="shared" si="820"/>
        <v>1.6867545083785373E-3</v>
      </c>
      <c r="AT593" s="5">
        <f t="shared" si="821"/>
        <v>1.2141696858729175E-3</v>
      </c>
      <c r="AU593" s="5">
        <f t="shared" si="822"/>
        <v>5.8266057440288391E-4</v>
      </c>
      <c r="AV593" s="5">
        <f t="shared" si="823"/>
        <v>2.0970710411005435E-4</v>
      </c>
      <c r="AW593" s="5">
        <f t="shared" si="824"/>
        <v>2.7262418361572995E-6</v>
      </c>
      <c r="AX593" s="5">
        <f t="shared" si="825"/>
        <v>9.4764233474323981E-4</v>
      </c>
      <c r="AY593" s="5">
        <f t="shared" si="826"/>
        <v>1.069924643707223E-3</v>
      </c>
      <c r="AZ593" s="5">
        <f t="shared" si="827"/>
        <v>6.039930368466447E-4</v>
      </c>
      <c r="BA593" s="5">
        <f t="shared" si="828"/>
        <v>2.2731045636709284E-4</v>
      </c>
      <c r="BB593" s="5">
        <f t="shared" si="829"/>
        <v>6.4160561987077028E-5</v>
      </c>
      <c r="BC593" s="5">
        <f t="shared" si="830"/>
        <v>1.4487948439466506E-5</v>
      </c>
      <c r="BD593" s="5">
        <f t="shared" si="831"/>
        <v>2.2047119916117475E-4</v>
      </c>
      <c r="BE593" s="5">
        <f t="shared" si="832"/>
        <v>3.1740178585546092E-4</v>
      </c>
      <c r="BF593" s="5">
        <f t="shared" si="833"/>
        <v>2.2847404569743235E-4</v>
      </c>
      <c r="BG593" s="5">
        <f t="shared" si="834"/>
        <v>1.0964103308715792E-4</v>
      </c>
      <c r="BH593" s="5">
        <f t="shared" si="835"/>
        <v>3.946123103301691E-5</v>
      </c>
      <c r="BI593" s="5">
        <f t="shared" si="836"/>
        <v>1.1362087428733121E-5</v>
      </c>
      <c r="BJ593" s="8">
        <f t="shared" si="837"/>
        <v>0.44114750413403614</v>
      </c>
      <c r="BK593" s="8">
        <f t="shared" si="838"/>
        <v>0.26302012258814889</v>
      </c>
      <c r="BL593" s="8">
        <f t="shared" si="839"/>
        <v>0.27761145832151796</v>
      </c>
      <c r="BM593" s="8">
        <f t="shared" si="840"/>
        <v>0.47277671628424256</v>
      </c>
      <c r="BN593" s="8">
        <f t="shared" si="841"/>
        <v>0.52631776878758263</v>
      </c>
    </row>
    <row r="594" spans="1:66" x14ac:dyDescent="0.25">
      <c r="A594" t="s">
        <v>122</v>
      </c>
      <c r="B594" t="s">
        <v>130</v>
      </c>
      <c r="C594" t="s">
        <v>131</v>
      </c>
      <c r="D594" t="s">
        <v>499</v>
      </c>
      <c r="E594">
        <f>VLOOKUP(A594,home!$A$2:$E$405,3,FALSE)</f>
        <v>1.2585470085470101</v>
      </c>
      <c r="F594">
        <f>VLOOKUP(B594,home!$B$2:$E$405,3,FALSE)</f>
        <v>1.03</v>
      </c>
      <c r="G594">
        <f>VLOOKUP(C594,away!$B$2:$E$405,4,FALSE)</f>
        <v>0.87</v>
      </c>
      <c r="H594">
        <f>VLOOKUP(A594,away!$A$2:$E$405,3,FALSE)</f>
        <v>1.1004273504273501</v>
      </c>
      <c r="I594">
        <f>VLOOKUP(C594,away!$B$2:$E$405,3,FALSE)</f>
        <v>0.95</v>
      </c>
      <c r="J594">
        <f>VLOOKUP(B594,home!$B$2:$E$405,4,FALSE)</f>
        <v>0.68</v>
      </c>
      <c r="K594" s="3">
        <f t="shared" si="786"/>
        <v>1.1277839743589757</v>
      </c>
      <c r="L594" s="3">
        <f t="shared" si="787"/>
        <v>0.7108760683760682</v>
      </c>
      <c r="M594" s="5">
        <f t="shared" si="788"/>
        <v>0.1590303773117287</v>
      </c>
      <c r="N594" s="5">
        <f t="shared" si="789"/>
        <v>0.17935191096842884</v>
      </c>
      <c r="O594" s="5">
        <f t="shared" si="790"/>
        <v>0.11305088937572437</v>
      </c>
      <c r="P594" s="5">
        <f t="shared" si="791"/>
        <v>0.12749698132497131</v>
      </c>
      <c r="Q594" s="5">
        <f t="shared" si="792"/>
        <v>0.10113510548042597</v>
      </c>
      <c r="R594" s="5">
        <f t="shared" si="793"/>
        <v>4.0182585882916379E-2</v>
      </c>
      <c r="S594" s="5">
        <f t="shared" si="794"/>
        <v>2.555404904673711E-2</v>
      </c>
      <c r="T594" s="5">
        <f t="shared" si="795"/>
        <v>7.1894526158724159E-2</v>
      </c>
      <c r="U594" s="5">
        <f t="shared" si="796"/>
        <v>4.5317276407056302E-2</v>
      </c>
      <c r="V594" s="5">
        <f t="shared" si="797"/>
        <v>2.2763394636113664E-3</v>
      </c>
      <c r="W594" s="5">
        <f t="shared" si="798"/>
        <v>3.8019517068643011E-2</v>
      </c>
      <c r="X594" s="5">
        <f t="shared" si="799"/>
        <v>2.702716481531376E-2</v>
      </c>
      <c r="Y594" s="5">
        <f t="shared" si="800"/>
        <v>9.6064823316311249E-3</v>
      </c>
      <c r="Z594" s="5">
        <f t="shared" si="801"/>
        <v>9.5216128898771013E-3</v>
      </c>
      <c r="AA594" s="5">
        <f t="shared" si="802"/>
        <v>1.0738322427253246E-2</v>
      </c>
      <c r="AB594" s="5">
        <f t="shared" si="803"/>
        <v>6.0552539724778977E-3</v>
      </c>
      <c r="AC594" s="5">
        <f t="shared" si="804"/>
        <v>1.1406091676767222E-4</v>
      </c>
      <c r="AD594" s="5">
        <f t="shared" si="805"/>
        <v>1.071945051572078E-2</v>
      </c>
      <c r="AE594" s="5">
        <f t="shared" si="806"/>
        <v>7.6202008377674038E-3</v>
      </c>
      <c r="AF594" s="5">
        <f t="shared" si="807"/>
        <v>2.7085092058940566E-3</v>
      </c>
      <c r="AG594" s="5">
        <f t="shared" si="808"/>
        <v>6.4180479181545126E-4</v>
      </c>
      <c r="AH594" s="5">
        <f t="shared" si="809"/>
        <v>1.6921716839386812E-3</v>
      </c>
      <c r="AI594" s="5">
        <f t="shared" si="810"/>
        <v>1.908404107010086E-3</v>
      </c>
      <c r="AJ594" s="5">
        <f t="shared" si="811"/>
        <v>1.0761337842434139E-3</v>
      </c>
      <c r="AK594" s="5">
        <f t="shared" si="812"/>
        <v>4.0454881204533393E-4</v>
      </c>
      <c r="AL594" s="5">
        <f t="shared" si="813"/>
        <v>3.6577722623473885E-6</v>
      </c>
      <c r="AM594" s="5">
        <f t="shared" si="814"/>
        <v>2.4178449011127904E-3</v>
      </c>
      <c r="AN594" s="5">
        <f t="shared" si="815"/>
        <v>1.7187880772461838E-3</v>
      </c>
      <c r="AO594" s="5">
        <f t="shared" si="816"/>
        <v>6.1092265536221444E-4</v>
      </c>
      <c r="AP594" s="5">
        <f t="shared" si="817"/>
        <v>1.4476343177525293E-4</v>
      </c>
      <c r="AQ594" s="5">
        <f t="shared" si="818"/>
        <v>2.572721480625474E-5</v>
      </c>
      <c r="AR594" s="5">
        <f t="shared" si="819"/>
        <v>2.4058487073912811E-4</v>
      </c>
      <c r="AS594" s="5">
        <f t="shared" si="820"/>
        <v>2.7132776169281432E-4</v>
      </c>
      <c r="AT594" s="5">
        <f t="shared" si="821"/>
        <v>1.5299955071792365E-4</v>
      </c>
      <c r="AU594" s="5">
        <f t="shared" si="822"/>
        <v>5.7516813794599202E-5</v>
      </c>
      <c r="AV594" s="5">
        <f t="shared" si="823"/>
        <v>1.6216635213434558E-5</v>
      </c>
      <c r="AW594" s="5">
        <f t="shared" si="824"/>
        <v>8.1458043444073485E-8</v>
      </c>
      <c r="AX594" s="5">
        <f t="shared" si="825"/>
        <v>4.5446778866009449E-4</v>
      </c>
      <c r="AY594" s="5">
        <f t="shared" si="826"/>
        <v>3.2307027480625382E-4</v>
      </c>
      <c r="AZ594" s="5">
        <f t="shared" si="827"/>
        <v>1.1483146338172282E-4</v>
      </c>
      <c r="BA594" s="5">
        <f t="shared" si="828"/>
        <v>2.7210313071556525E-5</v>
      </c>
      <c r="BB594" s="5">
        <f t="shared" si="829"/>
        <v>4.8357900938975084E-6</v>
      </c>
      <c r="BC594" s="5">
        <f t="shared" si="830"/>
        <v>6.8752948988835981E-7</v>
      </c>
      <c r="BD594" s="5">
        <f t="shared" si="831"/>
        <v>2.850433783696599E-5</v>
      </c>
      <c r="BE594" s="5">
        <f t="shared" si="832"/>
        <v>3.2146735412244428E-5</v>
      </c>
      <c r="BF594" s="5">
        <f t="shared" si="833"/>
        <v>1.8127286512943732E-5</v>
      </c>
      <c r="BG594" s="5">
        <f t="shared" si="834"/>
        <v>6.8145544093038469E-6</v>
      </c>
      <c r="BH594" s="5">
        <f t="shared" si="835"/>
        <v>1.921336313802543E-6</v>
      </c>
      <c r="BI594" s="5">
        <f t="shared" si="836"/>
        <v>4.3337046081209125E-7</v>
      </c>
      <c r="BJ594" s="8">
        <f t="shared" si="837"/>
        <v>0.4545678216141707</v>
      </c>
      <c r="BK594" s="8">
        <f t="shared" si="838"/>
        <v>0.31479853611088476</v>
      </c>
      <c r="BL594" s="8">
        <f t="shared" si="839"/>
        <v>0.22125217970576966</v>
      </c>
      <c r="BM594" s="8">
        <f t="shared" si="840"/>
        <v>0.27956931115974393</v>
      </c>
      <c r="BN594" s="8">
        <f t="shared" si="841"/>
        <v>0.72024785034419547</v>
      </c>
    </row>
    <row r="595" spans="1:66" x14ac:dyDescent="0.25">
      <c r="A595" t="s">
        <v>122</v>
      </c>
      <c r="B595" t="s">
        <v>126</v>
      </c>
      <c r="C595" t="s">
        <v>140</v>
      </c>
      <c r="D595" t="s">
        <v>499</v>
      </c>
      <c r="E595">
        <f>VLOOKUP(A595,home!$A$2:$E$405,3,FALSE)</f>
        <v>1.2585470085470101</v>
      </c>
      <c r="F595">
        <f>VLOOKUP(B595,home!$B$2:$E$405,3,FALSE)</f>
        <v>1.25</v>
      </c>
      <c r="G595">
        <f>VLOOKUP(C595,away!$B$2:$E$405,4,FALSE)</f>
        <v>0.75</v>
      </c>
      <c r="H595">
        <f>VLOOKUP(A595,away!$A$2:$E$405,3,FALSE)</f>
        <v>1.1004273504273501</v>
      </c>
      <c r="I595">
        <f>VLOOKUP(C595,away!$B$2:$E$405,3,FALSE)</f>
        <v>0.63</v>
      </c>
      <c r="J595">
        <f>VLOOKUP(B595,home!$B$2:$E$405,4,FALSE)</f>
        <v>0.91</v>
      </c>
      <c r="K595" s="3">
        <f t="shared" si="786"/>
        <v>1.179887820512822</v>
      </c>
      <c r="L595" s="3">
        <f t="shared" si="787"/>
        <v>0.63087499999999985</v>
      </c>
      <c r="M595" s="5">
        <f t="shared" si="788"/>
        <v>0.16352934567281094</v>
      </c>
      <c r="N595" s="5">
        <f t="shared" si="789"/>
        <v>0.19294628325578075</v>
      </c>
      <c r="O595" s="5">
        <f t="shared" si="790"/>
        <v>0.10316657595133458</v>
      </c>
      <c r="P595" s="5">
        <f t="shared" si="791"/>
        <v>0.12172498644899067</v>
      </c>
      <c r="Q595" s="5">
        <f t="shared" si="792"/>
        <v>0.1138274848133564</v>
      </c>
      <c r="R595" s="5">
        <f t="shared" si="793"/>
        <v>3.2542606801649089E-2</v>
      </c>
      <c r="S595" s="5">
        <f t="shared" si="794"/>
        <v>2.265185533679796E-2</v>
      </c>
      <c r="T595" s="5">
        <f t="shared" si="795"/>
        <v>7.1810914481626201E-2</v>
      </c>
      <c r="U595" s="5">
        <f t="shared" si="796"/>
        <v>3.8396625413003482E-2</v>
      </c>
      <c r="V595" s="5">
        <f t="shared" si="797"/>
        <v>1.8734637998063194E-3</v>
      </c>
      <c r="W595" s="5">
        <f t="shared" si="798"/>
        <v>4.4767887656962477E-2</v>
      </c>
      <c r="X595" s="5">
        <f t="shared" si="799"/>
        <v>2.8242941125586195E-2</v>
      </c>
      <c r="Y595" s="5">
        <f t="shared" si="800"/>
        <v>8.9088827413020925E-3</v>
      </c>
      <c r="Z595" s="5">
        <f t="shared" si="801"/>
        <v>6.8434390219967904E-3</v>
      </c>
      <c r="AA595" s="5">
        <f t="shared" si="802"/>
        <v>8.0744903524761907E-3</v>
      </c>
      <c r="AB595" s="5">
        <f t="shared" si="803"/>
        <v>4.7634964118674714E-3</v>
      </c>
      <c r="AC595" s="5">
        <f t="shared" si="804"/>
        <v>8.7158422050274986E-5</v>
      </c>
      <c r="AD595" s="5">
        <f t="shared" si="805"/>
        <v>1.3205271349134075E-2</v>
      </c>
      <c r="AE595" s="5">
        <f t="shared" si="806"/>
        <v>8.3308755623849578E-3</v>
      </c>
      <c r="AF595" s="5">
        <f t="shared" si="807"/>
        <v>2.6278705602098044E-3</v>
      </c>
      <c r="AG595" s="5">
        <f t="shared" si="808"/>
        <v>5.5261927989078683E-4</v>
      </c>
      <c r="AH595" s="5">
        <f t="shared" si="809"/>
        <v>1.0793386482505557E-3</v>
      </c>
      <c r="AI595" s="5">
        <f t="shared" si="810"/>
        <v>1.2734985252796035E-3</v>
      </c>
      <c r="AJ595" s="5">
        <f t="shared" si="811"/>
        <v>7.5129269970922229E-4</v>
      </c>
      <c r="AK595" s="5">
        <f t="shared" si="812"/>
        <v>2.954803686757028E-4</v>
      </c>
      <c r="AL595" s="5">
        <f t="shared" si="813"/>
        <v>2.5950957485544654E-6</v>
      </c>
      <c r="AM595" s="5">
        <f t="shared" si="814"/>
        <v>3.1161477662820423E-3</v>
      </c>
      <c r="AN595" s="5">
        <f t="shared" si="815"/>
        <v>1.965899722053183E-3</v>
      </c>
      <c r="AO595" s="5">
        <f t="shared" si="816"/>
        <v>6.2011849357515071E-4</v>
      </c>
      <c r="AP595" s="5">
        <f t="shared" si="817"/>
        <v>1.3040575154474109E-4</v>
      </c>
      <c r="AQ595" s="5">
        <f t="shared" si="818"/>
        <v>2.0567432126447121E-5</v>
      </c>
      <c r="AR595" s="5">
        <f t="shared" si="819"/>
        <v>1.3618555394301387E-4</v>
      </c>
      <c r="AS595" s="5">
        <f t="shared" si="820"/>
        <v>1.6068367642715399E-4</v>
      </c>
      <c r="AT595" s="5">
        <f t="shared" si="821"/>
        <v>9.4794356385811122E-5</v>
      </c>
      <c r="AU595" s="5">
        <f t="shared" si="822"/>
        <v>3.7282235517656796E-5</v>
      </c>
      <c r="AV595" s="5">
        <f t="shared" si="823"/>
        <v>1.0997213902193446E-5</v>
      </c>
      <c r="AW595" s="5">
        <f t="shared" si="824"/>
        <v>5.3658054380760183E-8</v>
      </c>
      <c r="AX595" s="5">
        <f t="shared" si="825"/>
        <v>6.1278413272573622E-4</v>
      </c>
      <c r="AY595" s="5">
        <f t="shared" si="826"/>
        <v>3.8659018973334874E-4</v>
      </c>
      <c r="AZ595" s="5">
        <f t="shared" si="827"/>
        <v>1.2194504297401315E-4</v>
      </c>
      <c r="BA595" s="5">
        <f t="shared" si="828"/>
        <v>2.5644026328743517E-5</v>
      </c>
      <c r="BB595" s="5">
        <f t="shared" si="829"/>
        <v>4.0445437775365148E-6</v>
      </c>
      <c r="BC595" s="5">
        <f t="shared" si="830"/>
        <v>5.1032031113066976E-7</v>
      </c>
      <c r="BD595" s="5">
        <f t="shared" si="831"/>
        <v>1.4319343557299805E-5</v>
      </c>
      <c r="BE595" s="5">
        <f t="shared" si="832"/>
        <v>1.6895219060996786E-5</v>
      </c>
      <c r="BF595" s="5">
        <f t="shared" si="833"/>
        <v>9.9672315974830936E-6</v>
      </c>
      <c r="BG595" s="5">
        <f t="shared" si="834"/>
        <v>3.9200717220336201E-6</v>
      </c>
      <c r="BH595" s="5">
        <f t="shared" si="835"/>
        <v>1.1563112200910477E-6</v>
      </c>
      <c r="BI595" s="5">
        <f t="shared" si="836"/>
        <v>2.7286350506154957E-7</v>
      </c>
      <c r="BJ595" s="8">
        <f t="shared" si="837"/>
        <v>0.49222568824766583</v>
      </c>
      <c r="BK595" s="8">
        <f t="shared" si="838"/>
        <v>0.31025599496593809</v>
      </c>
      <c r="BL595" s="8">
        <f t="shared" si="839"/>
        <v>0.19082987924908473</v>
      </c>
      <c r="BM595" s="8">
        <f t="shared" si="840"/>
        <v>0.27203118200908399</v>
      </c>
      <c r="BN595" s="8">
        <f t="shared" si="841"/>
        <v>0.72773728294392237</v>
      </c>
    </row>
    <row r="596" spans="1:66" x14ac:dyDescent="0.25">
      <c r="A596" t="s">
        <v>122</v>
      </c>
      <c r="B596" t="s">
        <v>129</v>
      </c>
      <c r="C596" t="s">
        <v>132</v>
      </c>
      <c r="D596" t="s">
        <v>499</v>
      </c>
      <c r="E596">
        <f>VLOOKUP(A596,home!$A$2:$E$405,3,FALSE)</f>
        <v>1.2585470085470101</v>
      </c>
      <c r="F596">
        <f>VLOOKUP(B596,home!$B$2:$E$405,3,FALSE)</f>
        <v>1.07</v>
      </c>
      <c r="G596">
        <f>VLOOKUP(C596,away!$B$2:$E$405,4,FALSE)</f>
        <v>1.23</v>
      </c>
      <c r="H596">
        <f>VLOOKUP(A596,away!$A$2:$E$405,3,FALSE)</f>
        <v>1.1004273504273501</v>
      </c>
      <c r="I596">
        <f>VLOOKUP(C596,away!$B$2:$E$405,3,FALSE)</f>
        <v>1.1100000000000001</v>
      </c>
      <c r="J596">
        <f>VLOOKUP(B596,home!$B$2:$E$405,4,FALSE)</f>
        <v>1.1399999999999999</v>
      </c>
      <c r="K596" s="3">
        <f t="shared" si="786"/>
        <v>1.6563737179487201</v>
      </c>
      <c r="L596" s="3">
        <f t="shared" si="787"/>
        <v>1.3924807692307688</v>
      </c>
      <c r="M596" s="5">
        <f t="shared" si="788"/>
        <v>4.7413205730245857E-2</v>
      </c>
      <c r="N596" s="5">
        <f t="shared" si="789"/>
        <v>7.8533987855274892E-2</v>
      </c>
      <c r="O596" s="5">
        <f t="shared" si="790"/>
        <v>6.6021977186949438E-2</v>
      </c>
      <c r="P596" s="5">
        <f t="shared" si="791"/>
        <v>0.10935706781947302</v>
      </c>
      <c r="Q596" s="5">
        <f t="shared" si="792"/>
        <v>6.5040816724590667E-2</v>
      </c>
      <c r="R596" s="5">
        <f t="shared" si="793"/>
        <v>4.5967166789709829E-2</v>
      </c>
      <c r="S596" s="5">
        <f t="shared" si="794"/>
        <v>6.3057159381463002E-2</v>
      </c>
      <c r="T596" s="5">
        <f t="shared" si="795"/>
        <v>9.0568086504055456E-2</v>
      </c>
      <c r="U596" s="5">
        <f t="shared" si="796"/>
        <v>7.61388069590406E-2</v>
      </c>
      <c r="V596" s="5">
        <f t="shared" si="797"/>
        <v>1.6159928321833272E-2</v>
      </c>
      <c r="W596" s="5">
        <f t="shared" si="798"/>
        <v>3.591063313884385E-2</v>
      </c>
      <c r="X596" s="5">
        <f t="shared" si="799"/>
        <v>5.0004866056741211E-2</v>
      </c>
      <c r="Y596" s="5">
        <f t="shared" si="800"/>
        <v>3.4815407175986295E-2</v>
      </c>
      <c r="Z596" s="5">
        <f t="shared" si="801"/>
        <v>2.1336131923564726E-2</v>
      </c>
      <c r="AA596" s="5">
        <f t="shared" si="802"/>
        <v>3.5340608160879285E-2</v>
      </c>
      <c r="AB596" s="5">
        <f t="shared" si="803"/>
        <v>2.9268627267002259E-2</v>
      </c>
      <c r="AC596" s="5">
        <f t="shared" si="804"/>
        <v>2.3295229016770647E-3</v>
      </c>
      <c r="AD596" s="5">
        <f t="shared" si="805"/>
        <v>1.4870357231519818E-2</v>
      </c>
      <c r="AE596" s="5">
        <f t="shared" si="806"/>
        <v>2.0706686476483039E-2</v>
      </c>
      <c r="AF596" s="5">
        <f t="shared" si="807"/>
        <v>1.4416831356496735E-2</v>
      </c>
      <c r="AG596" s="5">
        <f t="shared" si="808"/>
        <v>6.6917201390549463E-3</v>
      </c>
      <c r="AH596" s="5">
        <f t="shared" si="809"/>
        <v>7.4275383483336432E-3</v>
      </c>
      <c r="AI596" s="5">
        <f t="shared" si="810"/>
        <v>1.2302779309236093E-2</v>
      </c>
      <c r="AJ596" s="5">
        <f t="shared" si="811"/>
        <v>1.018900015277099E-2</v>
      </c>
      <c r="AK596" s="5">
        <f t="shared" si="812"/>
        <v>5.6255973550751208E-3</v>
      </c>
      <c r="AL596" s="5">
        <f t="shared" si="813"/>
        <v>2.1491885226668342E-4</v>
      </c>
      <c r="AM596" s="5">
        <f t="shared" si="814"/>
        <v>4.9261737789596249E-3</v>
      </c>
      <c r="AN596" s="5">
        <f t="shared" si="815"/>
        <v>6.8596022530901411E-3</v>
      </c>
      <c r="AO596" s="5">
        <f t="shared" si="816"/>
        <v>4.7759321110000391E-3</v>
      </c>
      <c r="AP596" s="5">
        <f t="shared" si="817"/>
        <v>2.2167978732397543E-3</v>
      </c>
      <c r="AQ596" s="5">
        <f t="shared" si="818"/>
        <v>7.7171210193950634E-4</v>
      </c>
      <c r="AR596" s="5">
        <f t="shared" si="819"/>
        <v>2.0685408625557328E-3</v>
      </c>
      <c r="AS596" s="5">
        <f t="shared" si="820"/>
        <v>3.4262767192402921E-3</v>
      </c>
      <c r="AT596" s="5">
        <f t="shared" si="821"/>
        <v>2.8375973540845935E-3</v>
      </c>
      <c r="AU596" s="5">
        <f t="shared" si="822"/>
        <v>1.5667072264755162E-3</v>
      </c>
      <c r="AV596" s="5">
        <f t="shared" si="823"/>
        <v>6.4876316841359428E-4</v>
      </c>
      <c r="AW596" s="5">
        <f t="shared" si="824"/>
        <v>1.3769543703316835E-5</v>
      </c>
      <c r="AX596" s="5">
        <f t="shared" si="825"/>
        <v>1.3599307962528088E-3</v>
      </c>
      <c r="AY596" s="5">
        <f t="shared" si="826"/>
        <v>1.8936774812667227E-3</v>
      </c>
      <c r="AZ596" s="5">
        <f t="shared" si="827"/>
        <v>1.318454737894636E-3</v>
      </c>
      <c r="BA596" s="5">
        <f t="shared" si="828"/>
        <v>6.1197428920649138E-4</v>
      </c>
      <c r="BB596" s="5">
        <f t="shared" si="829"/>
        <v>2.1304060724592702E-4</v>
      </c>
      <c r="BC596" s="5">
        <f t="shared" si="830"/>
        <v>5.9330989731039701E-5</v>
      </c>
      <c r="BD596" s="5">
        <f t="shared" si="831"/>
        <v>4.8006722857948085E-4</v>
      </c>
      <c r="BE596" s="5">
        <f t="shared" si="832"/>
        <v>7.951707402675327E-4</v>
      </c>
      <c r="BF596" s="5">
        <f t="shared" si="833"/>
        <v>6.5854995773048479E-4</v>
      </c>
      <c r="BG596" s="5">
        <f t="shared" si="834"/>
        <v>3.6360161398033854E-4</v>
      </c>
      <c r="BH596" s="5">
        <f t="shared" si="835"/>
        <v>1.5056503930019208E-4</v>
      </c>
      <c r="BI596" s="5">
        <f t="shared" si="836"/>
        <v>4.9878394787750884E-5</v>
      </c>
      <c r="BJ596" s="8">
        <f t="shared" si="837"/>
        <v>0.43656601967887354</v>
      </c>
      <c r="BK596" s="8">
        <f t="shared" si="838"/>
        <v>0.24042548048822562</v>
      </c>
      <c r="BL596" s="8">
        <f t="shared" si="839"/>
        <v>0.3013278198344127</v>
      </c>
      <c r="BM596" s="8">
        <f t="shared" si="840"/>
        <v>0.58544132188126963</v>
      </c>
      <c r="BN596" s="8">
        <f t="shared" si="841"/>
        <v>0.41233422210624371</v>
      </c>
    </row>
    <row r="597" spans="1:66" x14ac:dyDescent="0.25">
      <c r="A597" t="s">
        <v>122</v>
      </c>
      <c r="B597" t="s">
        <v>135</v>
      </c>
      <c r="C597" t="s">
        <v>138</v>
      </c>
      <c r="D597" t="s">
        <v>499</v>
      </c>
      <c r="E597">
        <f>VLOOKUP(A597,home!$A$2:$E$405,3,FALSE)</f>
        <v>1.2585470085470101</v>
      </c>
      <c r="F597">
        <f>VLOOKUP(B597,home!$B$2:$E$405,3,FALSE)</f>
        <v>0.63</v>
      </c>
      <c r="G597">
        <f>VLOOKUP(C597,away!$B$2:$E$405,4,FALSE)</f>
        <v>1.19</v>
      </c>
      <c r="H597">
        <f>VLOOKUP(A597,away!$A$2:$E$405,3,FALSE)</f>
        <v>1.1004273504273501</v>
      </c>
      <c r="I597">
        <f>VLOOKUP(C597,away!$B$2:$E$405,3,FALSE)</f>
        <v>1.03</v>
      </c>
      <c r="J597">
        <f>VLOOKUP(B597,home!$B$2:$E$405,4,FALSE)</f>
        <v>0.91</v>
      </c>
      <c r="K597" s="3">
        <f t="shared" si="786"/>
        <v>0.94353269230769332</v>
      </c>
      <c r="L597" s="3">
        <f t="shared" si="787"/>
        <v>1.0314305555555554</v>
      </c>
      <c r="M597" s="5">
        <f t="shared" si="788"/>
        <v>0.13876641211139354</v>
      </c>
      <c r="N597" s="5">
        <f t="shared" si="789"/>
        <v>0.13093064642134206</v>
      </c>
      <c r="O597" s="5">
        <f t="shared" si="790"/>
        <v>0.14312791753650581</v>
      </c>
      <c r="P597" s="5">
        <f t="shared" si="791"/>
        <v>0.13504586937761281</v>
      </c>
      <c r="Q597" s="5">
        <f t="shared" si="792"/>
        <v>6.1768672661757756E-2</v>
      </c>
      <c r="R597" s="5">
        <f t="shared" si="793"/>
        <v>7.3813253750093927E-2</v>
      </c>
      <c r="S597" s="5">
        <f t="shared" si="794"/>
        <v>3.2856270041260689E-2</v>
      </c>
      <c r="T597" s="5">
        <f t="shared" si="795"/>
        <v>6.371009635944605E-2</v>
      </c>
      <c r="U597" s="5">
        <f t="shared" si="796"/>
        <v>6.9645218038817056E-2</v>
      </c>
      <c r="V597" s="5">
        <f t="shared" si="797"/>
        <v>3.5528158313073151E-3</v>
      </c>
      <c r="W597" s="5">
        <f t="shared" si="798"/>
        <v>1.942692067227364E-2</v>
      </c>
      <c r="X597" s="5">
        <f t="shared" si="799"/>
        <v>2.0037519581736902E-2</v>
      </c>
      <c r="Y597" s="5">
        <f t="shared" si="800"/>
        <v>1.0333654977073104E-2</v>
      </c>
      <c r="Z597" s="5">
        <f t="shared" si="801"/>
        <v>2.5377748440940862E-2</v>
      </c>
      <c r="AA597" s="5">
        <f t="shared" si="802"/>
        <v>2.3944735311188296E-2</v>
      </c>
      <c r="AB597" s="5">
        <f t="shared" si="803"/>
        <v>1.1296320287380292E-2</v>
      </c>
      <c r="AC597" s="5">
        <f t="shared" si="804"/>
        <v>2.1609745803089791E-4</v>
      </c>
      <c r="AD597" s="5">
        <f t="shared" si="805"/>
        <v>4.582483691289582E-3</v>
      </c>
      <c r="AE597" s="5">
        <f t="shared" si="806"/>
        <v>4.7265136995310857E-3</v>
      </c>
      <c r="AF597" s="5">
        <f t="shared" si="807"/>
        <v>2.4375353254741448E-3</v>
      </c>
      <c r="AG597" s="5">
        <f t="shared" si="808"/>
        <v>8.3804947164669652E-4</v>
      </c>
      <c r="AH597" s="5">
        <f t="shared" si="809"/>
        <v>6.5438462932971885E-3</v>
      </c>
      <c r="AI597" s="5">
        <f t="shared" si="810"/>
        <v>6.1743329111624157E-3</v>
      </c>
      <c r="AJ597" s="5">
        <f t="shared" si="811"/>
        <v>2.9128424774365357E-3</v>
      </c>
      <c r="AK597" s="5">
        <f t="shared" si="812"/>
        <v>9.1612070166796882E-4</v>
      </c>
      <c r="AL597" s="5">
        <f t="shared" si="813"/>
        <v>8.4121420006588834E-6</v>
      </c>
      <c r="AM597" s="5">
        <f t="shared" si="814"/>
        <v>8.6474463493971135E-4</v>
      </c>
      <c r="AN597" s="5">
        <f t="shared" si="815"/>
        <v>8.9192403922955243E-4</v>
      </c>
      <c r="AO597" s="5">
        <f t="shared" si="816"/>
        <v>4.59978853647946E-4</v>
      </c>
      <c r="AP597" s="5">
        <f t="shared" si="817"/>
        <v>1.5814541485396953E-4</v>
      </c>
      <c r="AQ597" s="5">
        <f t="shared" si="818"/>
        <v>4.077900327534838E-5</v>
      </c>
      <c r="AR597" s="5">
        <f t="shared" si="819"/>
        <v>1.349904603553137E-3</v>
      </c>
      <c r="AS597" s="5">
        <f t="shared" si="820"/>
        <v>1.2736791249490407E-3</v>
      </c>
      <c r="AT597" s="5">
        <f t="shared" si="821"/>
        <v>6.0087894694963752E-4</v>
      </c>
      <c r="AU597" s="5">
        <f t="shared" si="822"/>
        <v>1.8898297685546775E-4</v>
      </c>
      <c r="AV597" s="5">
        <f t="shared" si="823"/>
        <v>4.4577904238190493E-5</v>
      </c>
      <c r="AW597" s="5">
        <f t="shared" si="824"/>
        <v>2.2740553962466214E-7</v>
      </c>
      <c r="AX597" s="5">
        <f t="shared" si="825"/>
        <v>1.3598580559388317E-4</v>
      </c>
      <c r="AY597" s="5">
        <f t="shared" si="826"/>
        <v>1.4025991501136865E-4</v>
      </c>
      <c r="AZ597" s="5">
        <f t="shared" si="827"/>
        <v>7.2334181031175458E-5</v>
      </c>
      <c r="BA597" s="5">
        <f t="shared" si="828"/>
        <v>2.4869228175547147E-5</v>
      </c>
      <c r="BB597" s="5">
        <f t="shared" si="829"/>
        <v>6.4127204583356147E-6</v>
      </c>
      <c r="BC597" s="5">
        <f t="shared" si="830"/>
        <v>1.3228551649927163E-6</v>
      </c>
      <c r="BD597" s="5">
        <f t="shared" si="831"/>
        <v>2.3205547586496888E-4</v>
      </c>
      <c r="BE597" s="5">
        <f t="shared" si="832"/>
        <v>2.1895192790761703E-4</v>
      </c>
      <c r="BF597" s="5">
        <f t="shared" si="833"/>
        <v>1.0329415101231693E-4</v>
      </c>
      <c r="BG597" s="5">
        <f t="shared" si="834"/>
        <v>3.248713613476295E-5</v>
      </c>
      <c r="BH597" s="5">
        <f t="shared" si="835"/>
        <v>7.6631687556498581E-6</v>
      </c>
      <c r="BI597" s="5">
        <f t="shared" si="836"/>
        <v>1.4460900495253017E-6</v>
      </c>
      <c r="BJ597" s="8">
        <f t="shared" si="837"/>
        <v>0.32158884951295291</v>
      </c>
      <c r="BK597" s="8">
        <f t="shared" si="838"/>
        <v>0.31058613687661729</v>
      </c>
      <c r="BL597" s="8">
        <f t="shared" si="839"/>
        <v>0.34242850881381981</v>
      </c>
      <c r="BM597" s="8">
        <f t="shared" si="840"/>
        <v>0.31638843927615323</v>
      </c>
      <c r="BN597" s="8">
        <f t="shared" si="841"/>
        <v>0.6834527718587059</v>
      </c>
    </row>
    <row r="598" spans="1:66" x14ac:dyDescent="0.25">
      <c r="A598" t="s">
        <v>122</v>
      </c>
      <c r="B598" t="s">
        <v>401</v>
      </c>
      <c r="C598" t="s">
        <v>133</v>
      </c>
      <c r="D598" t="s">
        <v>499</v>
      </c>
      <c r="E598">
        <f>VLOOKUP(A598,home!$A$2:$E$405,3,FALSE)</f>
        <v>1.2585470085470101</v>
      </c>
      <c r="F598">
        <f>VLOOKUP(B598,home!$B$2:$E$405,3,FALSE)</f>
        <v>0.99</v>
      </c>
      <c r="G598">
        <f>VLOOKUP(C598,away!$B$2:$E$405,4,FALSE)</f>
        <v>1.3</v>
      </c>
      <c r="H598">
        <f>VLOOKUP(A598,away!$A$2:$E$405,3,FALSE)</f>
        <v>1.1004273504273501</v>
      </c>
      <c r="I598">
        <f>VLOOKUP(C598,away!$B$2:$E$405,3,FALSE)</f>
        <v>0.67</v>
      </c>
      <c r="J598">
        <f>VLOOKUP(B598,home!$B$2:$E$405,4,FALSE)</f>
        <v>1.32</v>
      </c>
      <c r="K598" s="3">
        <f t="shared" si="786"/>
        <v>1.619750000000002</v>
      </c>
      <c r="L598" s="3">
        <f t="shared" si="787"/>
        <v>0.97321794871794853</v>
      </c>
      <c r="M598" s="5">
        <f t="shared" si="788"/>
        <v>7.479771454214082E-2</v>
      </c>
      <c r="N598" s="5">
        <f t="shared" si="789"/>
        <v>0.12115359812963272</v>
      </c>
      <c r="O598" s="5">
        <f t="shared" si="790"/>
        <v>7.2794478315492961E-2</v>
      </c>
      <c r="P598" s="5">
        <f t="shared" si="791"/>
        <v>0.11790885625151985</v>
      </c>
      <c r="Q598" s="5">
        <f t="shared" si="792"/>
        <v>9.811927028523644E-2</v>
      </c>
      <c r="R598" s="5">
        <f t="shared" si="793"/>
        <v>3.542244643209861E-2</v>
      </c>
      <c r="S598" s="5">
        <f t="shared" si="794"/>
        <v>4.6466989224346368E-2</v>
      </c>
      <c r="T598" s="5">
        <f t="shared" si="795"/>
        <v>9.5491434956699775E-2</v>
      </c>
      <c r="U598" s="5">
        <f t="shared" si="796"/>
        <v>5.7375507608391788E-2</v>
      </c>
      <c r="V598" s="5">
        <f t="shared" si="797"/>
        <v>8.138795247707142E-3</v>
      </c>
      <c r="W598" s="5">
        <f t="shared" si="798"/>
        <v>5.2976229348170645E-2</v>
      </c>
      <c r="X598" s="5">
        <f t="shared" si="799"/>
        <v>5.1557417257038218E-2</v>
      </c>
      <c r="Y598" s="5">
        <f t="shared" si="800"/>
        <v>2.5088301932045042E-2</v>
      </c>
      <c r="Z598" s="5">
        <f t="shared" si="801"/>
        <v>1.1491253551739479E-2</v>
      </c>
      <c r="AA598" s="5">
        <f t="shared" si="802"/>
        <v>1.8612957940430039E-2</v>
      </c>
      <c r="AB598" s="5">
        <f t="shared" si="803"/>
        <v>1.50741693120058E-2</v>
      </c>
      <c r="AC598" s="5">
        <f t="shared" si="804"/>
        <v>8.0185942578315519E-4</v>
      </c>
      <c r="AD598" s="5">
        <f t="shared" si="805"/>
        <v>2.145206187167488E-2</v>
      </c>
      <c r="AE598" s="5">
        <f t="shared" si="806"/>
        <v>2.0877531650521943E-2</v>
      </c>
      <c r="AF598" s="5">
        <f t="shared" si="807"/>
        <v>1.0159194263607504E-2</v>
      </c>
      <c r="AG598" s="5">
        <f t="shared" si="808"/>
        <v>3.2957034006184157E-3</v>
      </c>
      <c r="AH598" s="5">
        <f t="shared" si="809"/>
        <v>2.7958735524554329E-3</v>
      </c>
      <c r="AI598" s="5">
        <f t="shared" si="810"/>
        <v>4.5286161865896925E-3</v>
      </c>
      <c r="AJ598" s="5">
        <f t="shared" si="811"/>
        <v>3.6676130341143321E-3</v>
      </c>
      <c r="AK598" s="5">
        <f t="shared" si="812"/>
        <v>1.9802054040022328E-3</v>
      </c>
      <c r="AL598" s="5">
        <f t="shared" si="813"/>
        <v>5.0561078421894933E-5</v>
      </c>
      <c r="AM598" s="5">
        <f t="shared" si="814"/>
        <v>6.949395443329085E-3</v>
      </c>
      <c r="AN598" s="5">
        <f t="shared" si="815"/>
        <v>6.7632763781865909E-3</v>
      </c>
      <c r="AO598" s="5">
        <f t="shared" si="816"/>
        <v>3.2910709816956541E-3</v>
      </c>
      <c r="AP598" s="5">
        <f t="shared" si="817"/>
        <v>1.067643116630337E-3</v>
      </c>
      <c r="AQ598" s="5">
        <f t="shared" si="818"/>
        <v>2.5976236098245337E-4</v>
      </c>
      <c r="AR598" s="5">
        <f t="shared" si="819"/>
        <v>5.441988647190883E-4</v>
      </c>
      <c r="AS598" s="5">
        <f t="shared" si="820"/>
        <v>8.8146611112874425E-4</v>
      </c>
      <c r="AT598" s="5">
        <f t="shared" si="821"/>
        <v>7.1387736675039266E-4</v>
      </c>
      <c r="AU598" s="5">
        <f t="shared" si="822"/>
        <v>3.8543428826465003E-4</v>
      </c>
      <c r="AV598" s="5">
        <f t="shared" si="823"/>
        <v>1.5607679710416693E-4</v>
      </c>
      <c r="AW598" s="5">
        <f t="shared" si="824"/>
        <v>2.2139709912787842E-6</v>
      </c>
      <c r="AX598" s="5">
        <f t="shared" si="825"/>
        <v>1.8760472115553857E-3</v>
      </c>
      <c r="AY598" s="5">
        <f t="shared" si="826"/>
        <v>1.8258028189279596E-3</v>
      </c>
      <c r="AZ598" s="5">
        <f t="shared" si="827"/>
        <v>8.8845203710025817E-4</v>
      </c>
      <c r="BA598" s="5">
        <f t="shared" si="828"/>
        <v>2.8821915636033206E-4</v>
      </c>
      <c r="BB598" s="5">
        <f t="shared" si="829"/>
        <v>7.0125014033554995E-5</v>
      </c>
      <c r="BC598" s="5">
        <f t="shared" si="830"/>
        <v>1.3649384462310755E-5</v>
      </c>
      <c r="BD598" s="5">
        <f t="shared" si="831"/>
        <v>8.8270683802757873E-5</v>
      </c>
      <c r="BE598" s="5">
        <f t="shared" si="832"/>
        <v>1.4297644008951722E-4</v>
      </c>
      <c r="BF598" s="5">
        <f t="shared" si="833"/>
        <v>1.1579304441749793E-4</v>
      </c>
      <c r="BG598" s="5">
        <f t="shared" si="834"/>
        <v>6.2518594565080844E-5</v>
      </c>
      <c r="BH598" s="5">
        <f t="shared" si="835"/>
        <v>2.5316123386697455E-5</v>
      </c>
      <c r="BI598" s="5">
        <f t="shared" si="836"/>
        <v>8.2011581711206492E-6</v>
      </c>
      <c r="BJ598" s="8">
        <f t="shared" si="837"/>
        <v>0.52346418699850972</v>
      </c>
      <c r="BK598" s="8">
        <f t="shared" si="838"/>
        <v>0.24999057858884716</v>
      </c>
      <c r="BL598" s="8">
        <f t="shared" si="839"/>
        <v>0.21537599725798065</v>
      </c>
      <c r="BM598" s="8">
        <f t="shared" si="840"/>
        <v>0.47830206359301852</v>
      </c>
      <c r="BN598" s="8">
        <f t="shared" si="841"/>
        <v>0.52019636395612134</v>
      </c>
    </row>
    <row r="599" spans="1:66" x14ac:dyDescent="0.25">
      <c r="A599" t="s">
        <v>122</v>
      </c>
      <c r="B599" t="s">
        <v>124</v>
      </c>
      <c r="C599" t="s">
        <v>134</v>
      </c>
      <c r="D599" t="s">
        <v>499</v>
      </c>
      <c r="E599">
        <f>VLOOKUP(A599,home!$A$2:$E$405,3,FALSE)</f>
        <v>1.2585470085470101</v>
      </c>
      <c r="F599">
        <f>VLOOKUP(B599,home!$B$2:$E$405,3,FALSE)</f>
        <v>0.87</v>
      </c>
      <c r="G599">
        <f>VLOOKUP(C599,away!$B$2:$E$405,4,FALSE)</f>
        <v>1.03</v>
      </c>
      <c r="H599">
        <f>VLOOKUP(A599,away!$A$2:$E$405,3,FALSE)</f>
        <v>1.1004273504273501</v>
      </c>
      <c r="I599">
        <f>VLOOKUP(C599,away!$B$2:$E$405,3,FALSE)</f>
        <v>0.44</v>
      </c>
      <c r="J599">
        <f>VLOOKUP(B599,home!$B$2:$E$405,4,FALSE)</f>
        <v>1.1399999999999999</v>
      </c>
      <c r="K599" s="3">
        <f t="shared" si="786"/>
        <v>1.1277839743589757</v>
      </c>
      <c r="L599" s="3">
        <f t="shared" si="787"/>
        <v>0.55197435897435876</v>
      </c>
      <c r="M599" s="5">
        <f t="shared" si="788"/>
        <v>0.18641902185977</v>
      </c>
      <c r="N599" s="5">
        <f t="shared" si="789"/>
        <v>0.21024038536912415</v>
      </c>
      <c r="O599" s="5">
        <f t="shared" si="790"/>
        <v>0.10289852009167352</v>
      </c>
      <c r="P599" s="5">
        <f t="shared" si="791"/>
        <v>0.11604730194464447</v>
      </c>
      <c r="Q599" s="5">
        <f t="shared" si="792"/>
        <v>0.11855286869117679</v>
      </c>
      <c r="R599" s="5">
        <f t="shared" si="793"/>
        <v>2.839867233350583E-2</v>
      </c>
      <c r="S599" s="5">
        <f t="shared" si="794"/>
        <v>1.8060088710745614E-2</v>
      </c>
      <c r="T599" s="5">
        <f t="shared" si="795"/>
        <v>6.5438143700383644E-2</v>
      </c>
      <c r="U599" s="5">
        <f t="shared" si="796"/>
        <v>3.2027567550799489E-2</v>
      </c>
      <c r="V599" s="5">
        <f t="shared" si="797"/>
        <v>1.2491718607625687E-3</v>
      </c>
      <c r="W599" s="5">
        <f t="shared" si="798"/>
        <v>4.4567341808064383E-2</v>
      </c>
      <c r="X599" s="5">
        <f t="shared" si="799"/>
        <v>2.4600029925697479E-2</v>
      </c>
      <c r="Y599" s="5">
        <f t="shared" si="800"/>
        <v>6.7892928744934531E-3</v>
      </c>
      <c r="Z599" s="5">
        <f t="shared" si="801"/>
        <v>5.2251129856699143E-3</v>
      </c>
      <c r="AA599" s="5">
        <f t="shared" si="802"/>
        <v>5.8927986894535085E-3</v>
      </c>
      <c r="AB599" s="5">
        <f t="shared" si="803"/>
        <v>3.322901963044622E-3</v>
      </c>
      <c r="AC599" s="5">
        <f t="shared" si="804"/>
        <v>4.8601204513786376E-5</v>
      </c>
      <c r="AD599" s="5">
        <f t="shared" si="805"/>
        <v>1.2565583467728444E-2</v>
      </c>
      <c r="AE599" s="5">
        <f t="shared" si="806"/>
        <v>6.9358798797382083E-3</v>
      </c>
      <c r="AF599" s="5">
        <f t="shared" si="807"/>
        <v>1.9142139252708247E-3</v>
      </c>
      <c r="AG599" s="5">
        <f t="shared" si="808"/>
        <v>3.5219900144705161E-4</v>
      </c>
      <c r="AH599" s="5">
        <f t="shared" si="809"/>
        <v>7.2103209770843686E-4</v>
      </c>
      <c r="AI599" s="5">
        <f t="shared" si="810"/>
        <v>8.1316844479401007E-4</v>
      </c>
      <c r="AJ599" s="5">
        <f t="shared" si="811"/>
        <v>4.5853917024654825E-4</v>
      </c>
      <c r="AK599" s="5">
        <f t="shared" si="812"/>
        <v>1.7237770927330638E-4</v>
      </c>
      <c r="AL599" s="5">
        <f t="shared" si="813"/>
        <v>1.2101852265542715E-6</v>
      </c>
      <c r="AM599" s="5">
        <f t="shared" si="814"/>
        <v>2.8342527326748451E-3</v>
      </c>
      <c r="AN599" s="5">
        <f t="shared" si="815"/>
        <v>1.5644348352895222E-3</v>
      </c>
      <c r="AO599" s="5">
        <f t="shared" si="816"/>
        <v>4.3176395768304522E-4</v>
      </c>
      <c r="AP599" s="5">
        <f t="shared" si="817"/>
        <v>7.9440877923443699E-5</v>
      </c>
      <c r="AQ599" s="5">
        <f t="shared" si="818"/>
        <v>1.0962331917038277E-5</v>
      </c>
      <c r="AR599" s="5">
        <f t="shared" si="819"/>
        <v>7.9598245986510342E-5</v>
      </c>
      <c r="AS599" s="5">
        <f t="shared" si="820"/>
        <v>8.9769626210670002E-5</v>
      </c>
      <c r="AT599" s="5">
        <f t="shared" si="821"/>
        <v>5.062037291229457E-5</v>
      </c>
      <c r="AU599" s="5">
        <f t="shared" si="822"/>
        <v>1.9029615115520338E-5</v>
      </c>
      <c r="AV599" s="5">
        <f t="shared" si="823"/>
        <v>5.3653237413757901E-6</v>
      </c>
      <c r="AW599" s="5">
        <f t="shared" si="824"/>
        <v>2.0926382969850836E-8</v>
      </c>
      <c r="AX599" s="5">
        <f t="shared" si="825"/>
        <v>5.3273746853230392E-4</v>
      </c>
      <c r="AY599" s="5">
        <f t="shared" si="826"/>
        <v>2.940574226947411E-4</v>
      </c>
      <c r="AZ599" s="5">
        <f t="shared" si="827"/>
        <v>8.1156078696790872E-5</v>
      </c>
      <c r="BA599" s="5">
        <f t="shared" si="828"/>
        <v>1.4932024838511255E-5</v>
      </c>
      <c r="BB599" s="5">
        <f t="shared" si="829"/>
        <v>2.0605237096066123E-6</v>
      </c>
      <c r="BC599" s="5">
        <f t="shared" si="830"/>
        <v>2.2747125075231557E-7</v>
      </c>
      <c r="BD599" s="5">
        <f t="shared" si="831"/>
        <v>7.3226984673145633E-6</v>
      </c>
      <c r="BE599" s="5">
        <f t="shared" si="832"/>
        <v>8.2584219805003958E-6</v>
      </c>
      <c r="BF599" s="5">
        <f t="shared" si="833"/>
        <v>4.6568579815511323E-6</v>
      </c>
      <c r="BG599" s="5">
        <f t="shared" si="834"/>
        <v>1.7506432674863512E-6</v>
      </c>
      <c r="BH599" s="5">
        <f t="shared" si="835"/>
        <v>4.9358685547263506E-7</v>
      </c>
      <c r="BI599" s="5">
        <f t="shared" si="836"/>
        <v>1.1133186911125554E-7</v>
      </c>
      <c r="BJ599" s="8">
        <f t="shared" si="837"/>
        <v>0.49780196436833501</v>
      </c>
      <c r="BK599" s="8">
        <f t="shared" si="838"/>
        <v>0.32211945318835766</v>
      </c>
      <c r="BL599" s="8">
        <f t="shared" si="839"/>
        <v>0.17497255477488705</v>
      </c>
      <c r="BM599" s="8">
        <f t="shared" si="840"/>
        <v>0.23726827853104321</v>
      </c>
      <c r="BN599" s="8">
        <f t="shared" si="841"/>
        <v>0.76255677028989466</v>
      </c>
    </row>
    <row r="600" spans="1:66" x14ac:dyDescent="0.25">
      <c r="A600" t="s">
        <v>122</v>
      </c>
      <c r="B600" t="s">
        <v>142</v>
      </c>
      <c r="C600" t="s">
        <v>136</v>
      </c>
      <c r="D600" t="s">
        <v>499</v>
      </c>
      <c r="E600">
        <f>VLOOKUP(A600,home!$A$2:$E$405,3,FALSE)</f>
        <v>1.2585470085470101</v>
      </c>
      <c r="F600">
        <f>VLOOKUP(B600,home!$B$2:$E$405,3,FALSE)</f>
        <v>1.1499999999999999</v>
      </c>
      <c r="G600">
        <f>VLOOKUP(C600,away!$B$2:$E$405,4,FALSE)</f>
        <v>1.0900000000000001</v>
      </c>
      <c r="H600">
        <f>VLOOKUP(A600,away!$A$2:$E$405,3,FALSE)</f>
        <v>1.1004273504273501</v>
      </c>
      <c r="I600">
        <f>VLOOKUP(C600,away!$B$2:$E$405,3,FALSE)</f>
        <v>1.0900000000000001</v>
      </c>
      <c r="J600">
        <f>VLOOKUP(B600,home!$B$2:$E$405,4,FALSE)</f>
        <v>1</v>
      </c>
      <c r="K600" s="3">
        <f t="shared" si="786"/>
        <v>1.5775886752136772</v>
      </c>
      <c r="L600" s="3">
        <f t="shared" si="787"/>
        <v>1.1994658119658117</v>
      </c>
      <c r="M600" s="5">
        <f t="shared" si="788"/>
        <v>6.2221511985099835E-2</v>
      </c>
      <c r="N600" s="5">
        <f t="shared" si="789"/>
        <v>9.8159952662365574E-2</v>
      </c>
      <c r="O600" s="5">
        <f t="shared" si="790"/>
        <v>7.4632576394948261E-2</v>
      </c>
      <c r="P600" s="5">
        <f t="shared" si="791"/>
        <v>0.11773950732268997</v>
      </c>
      <c r="Q600" s="5">
        <f t="shared" si="792"/>
        <v>7.7428014839829321E-2</v>
      </c>
      <c r="R600" s="5">
        <f t="shared" si="793"/>
        <v>4.4759611922333561E-2</v>
      </c>
      <c r="S600" s="5">
        <f t="shared" si="794"/>
        <v>5.5698548389138493E-2</v>
      </c>
      <c r="T600" s="5">
        <f t="shared" si="795"/>
        <v>9.2872256688756788E-2</v>
      </c>
      <c r="U600" s="5">
        <f t="shared" si="796"/>
        <v>7.0612256875632509E-2</v>
      </c>
      <c r="V600" s="5">
        <f t="shared" si="797"/>
        <v>1.171070446842778E-2</v>
      </c>
      <c r="W600" s="5">
        <f t="shared" si="798"/>
        <v>4.0716519785197088E-2</v>
      </c>
      <c r="X600" s="5">
        <f t="shared" si="799"/>
        <v>4.8838073464573466E-2</v>
      </c>
      <c r="Y600" s="5">
        <f t="shared" si="800"/>
        <v>2.9289799721515297E-2</v>
      </c>
      <c r="Z600" s="5">
        <f t="shared" si="801"/>
        <v>1.7895874752565478E-2</v>
      </c>
      <c r="AA600" s="5">
        <f t="shared" si="802"/>
        <v>2.8232329342689658E-2</v>
      </c>
      <c r="AB600" s="5">
        <f t="shared" si="803"/>
        <v>2.2269501522965012E-2</v>
      </c>
      <c r="AC600" s="5">
        <f t="shared" si="804"/>
        <v>1.3849837967258166E-3</v>
      </c>
      <c r="AD600" s="5">
        <f t="shared" si="805"/>
        <v>1.6058480126810139E-2</v>
      </c>
      <c r="AE600" s="5">
        <f t="shared" si="806"/>
        <v>1.9261597904241173E-2</v>
      </c>
      <c r="AF600" s="5">
        <f t="shared" si="807"/>
        <v>1.1551814084984813E-2</v>
      </c>
      <c r="AG600" s="5">
        <f t="shared" si="808"/>
        <v>4.6186686870414674E-3</v>
      </c>
      <c r="AH600" s="5">
        <f t="shared" si="809"/>
        <v>5.3663724852311074E-3</v>
      </c>
      <c r="AI600" s="5">
        <f t="shared" si="810"/>
        <v>8.4659284596788707E-3</v>
      </c>
      <c r="AJ600" s="5">
        <f t="shared" si="811"/>
        <v>6.6778764315792803E-3</v>
      </c>
      <c r="AK600" s="5">
        <f t="shared" si="812"/>
        <v>3.5116474109785981E-3</v>
      </c>
      <c r="AL600" s="5">
        <f t="shared" si="813"/>
        <v>1.0483018150729324E-4</v>
      </c>
      <c r="AM600" s="5">
        <f t="shared" si="814"/>
        <v>5.0667352778399084E-3</v>
      </c>
      <c r="AN600" s="5">
        <f t="shared" si="815"/>
        <v>6.0773757440500684E-3</v>
      </c>
      <c r="AO600" s="5">
        <f t="shared" si="816"/>
        <v>3.6448022157291736E-3</v>
      </c>
      <c r="AP600" s="5">
        <f t="shared" si="817"/>
        <v>1.457271883048127E-3</v>
      </c>
      <c r="AQ600" s="5">
        <f t="shared" si="818"/>
        <v>4.3698695061381747E-4</v>
      </c>
      <c r="AR600" s="5">
        <f t="shared" si="819"/>
        <v>1.287356066061743E-3</v>
      </c>
      <c r="AS600" s="5">
        <f t="shared" si="820"/>
        <v>2.0309183507866359E-3</v>
      </c>
      <c r="AT600" s="5">
        <f t="shared" si="821"/>
        <v>1.6019768952423182E-3</v>
      </c>
      <c r="AU600" s="5">
        <f t="shared" si="822"/>
        <v>8.4242020262941615E-4</v>
      </c>
      <c r="AV600" s="5">
        <f t="shared" si="823"/>
        <v>3.3224814285984455E-4</v>
      </c>
      <c r="AW600" s="5">
        <f t="shared" si="824"/>
        <v>5.5101762546245833E-6</v>
      </c>
      <c r="AX600" s="5">
        <f t="shared" si="825"/>
        <v>1.3322040324376455E-3</v>
      </c>
      <c r="AY600" s="5">
        <f t="shared" si="826"/>
        <v>1.5979331914719489E-3</v>
      </c>
      <c r="AZ600" s="5">
        <f t="shared" si="827"/>
        <v>9.5833311648801142E-4</v>
      </c>
      <c r="BA600" s="5">
        <f t="shared" si="828"/>
        <v>3.831626032340063E-4</v>
      </c>
      <c r="BB600" s="5">
        <f t="shared" si="829"/>
        <v>1.1489761075075294E-4</v>
      </c>
      <c r="BC600" s="5">
        <f t="shared" si="830"/>
        <v>2.7563151194416704E-5</v>
      </c>
      <c r="BD600" s="5">
        <f t="shared" si="831"/>
        <v>2.5735659817797718E-4</v>
      </c>
      <c r="BE600" s="5">
        <f t="shared" si="832"/>
        <v>4.0600285477709365E-4</v>
      </c>
      <c r="BF600" s="5">
        <f t="shared" si="833"/>
        <v>3.2025275290038319E-4</v>
      </c>
      <c r="BG600" s="5">
        <f t="shared" si="834"/>
        <v>1.6840903872721621E-4</v>
      </c>
      <c r="BH600" s="5">
        <f t="shared" si="835"/>
        <v>6.642004807491947E-5</v>
      </c>
      <c r="BI600" s="5">
        <f t="shared" si="836"/>
        <v>2.095670313002817E-5</v>
      </c>
      <c r="BJ600" s="8">
        <f t="shared" si="837"/>
        <v>0.45989244374217308</v>
      </c>
      <c r="BK600" s="8">
        <f t="shared" si="838"/>
        <v>0.25045801933506112</v>
      </c>
      <c r="BL600" s="8">
        <f t="shared" si="839"/>
        <v>0.27186241849940446</v>
      </c>
      <c r="BM600" s="8">
        <f t="shared" si="840"/>
        <v>0.52357515818672007</v>
      </c>
      <c r="BN600" s="8">
        <f t="shared" si="841"/>
        <v>0.47494117512726652</v>
      </c>
    </row>
    <row r="601" spans="1:66" x14ac:dyDescent="0.25">
      <c r="A601" t="s">
        <v>145</v>
      </c>
      <c r="B601" t="s">
        <v>347</v>
      </c>
      <c r="C601" t="s">
        <v>357</v>
      </c>
      <c r="D601" t="s">
        <v>499</v>
      </c>
      <c r="E601">
        <f>VLOOKUP(A601,home!$A$2:$E$405,3,FALSE)</f>
        <v>1.42165242165242</v>
      </c>
      <c r="F601">
        <f>VLOOKUP(B601,home!$B$2:$E$405,3,FALSE)</f>
        <v>0.98</v>
      </c>
      <c r="G601">
        <f>VLOOKUP(C601,away!$B$2:$E$405,4,FALSE)</f>
        <v>0.74</v>
      </c>
      <c r="H601">
        <f>VLOOKUP(A601,away!$A$2:$E$405,3,FALSE)</f>
        <v>1.1680911680911701</v>
      </c>
      <c r="I601">
        <f>VLOOKUP(C601,away!$B$2:$E$405,3,FALSE)</f>
        <v>0.95</v>
      </c>
      <c r="J601">
        <f>VLOOKUP(B601,home!$B$2:$E$405,4,FALSE)</f>
        <v>1.31</v>
      </c>
      <c r="K601" s="3">
        <f t="shared" si="786"/>
        <v>1.0309823361823349</v>
      </c>
      <c r="L601" s="3">
        <f t="shared" si="787"/>
        <v>1.4536894586894613</v>
      </c>
      <c r="M601" s="5">
        <f t="shared" si="788"/>
        <v>8.3352906874731583E-2</v>
      </c>
      <c r="N601" s="5">
        <f t="shared" si="789"/>
        <v>8.5935374657299363E-2</v>
      </c>
      <c r="O601" s="5">
        <f t="shared" si="790"/>
        <v>0.12116924207492161</v>
      </c>
      <c r="P601" s="5">
        <f t="shared" si="791"/>
        <v>0.12492334826784554</v>
      </c>
      <c r="Q601" s="5">
        <f t="shared" si="792"/>
        <v>4.4298926662443366E-2</v>
      </c>
      <c r="R601" s="5">
        <f t="shared" si="793"/>
        <v>8.8071224960852582E-2</v>
      </c>
      <c r="S601" s="5">
        <f t="shared" si="794"/>
        <v>4.6806534791590894E-2</v>
      </c>
      <c r="T601" s="5">
        <f t="shared" si="795"/>
        <v>6.4396882720451423E-2</v>
      </c>
      <c r="U601" s="5">
        <f t="shared" si="796"/>
        <v>9.0799877260579753E-2</v>
      </c>
      <c r="V601" s="5">
        <f t="shared" si="797"/>
        <v>7.7944746103170356E-3</v>
      </c>
      <c r="W601" s="5">
        <f t="shared" si="798"/>
        <v>1.5223803633605263E-2</v>
      </c>
      <c r="X601" s="5">
        <f t="shared" si="799"/>
        <v>2.2130682863330284E-2</v>
      </c>
      <c r="Y601" s="5">
        <f t="shared" si="800"/>
        <v>1.6085570196011374E-2</v>
      </c>
      <c r="Z601" s="5">
        <f t="shared" si="801"/>
        <v>4.2676070446486518E-2</v>
      </c>
      <c r="AA601" s="5">
        <f t="shared" si="802"/>
        <v>4.3998274808000566E-2</v>
      </c>
      <c r="AB601" s="5">
        <f t="shared" si="803"/>
        <v>2.26807220747724E-2</v>
      </c>
      <c r="AC601" s="5">
        <f t="shared" si="804"/>
        <v>7.3011240910655559E-4</v>
      </c>
      <c r="AD601" s="5">
        <f t="shared" si="805"/>
        <v>3.9238681589388669E-3</v>
      </c>
      <c r="AE601" s="5">
        <f t="shared" si="806"/>
        <v>5.7040857799366537E-3</v>
      </c>
      <c r="AF601" s="5">
        <f t="shared" si="807"/>
        <v>4.1459846848771855E-3</v>
      </c>
      <c r="AG601" s="5">
        <f t="shared" si="808"/>
        <v>2.008991410764637E-3</v>
      </c>
      <c r="AH601" s="5">
        <f t="shared" si="809"/>
        <v>1.5509438436586573E-2</v>
      </c>
      <c r="AI601" s="5">
        <f t="shared" si="810"/>
        <v>1.5989957072228122E-2</v>
      </c>
      <c r="AJ601" s="5">
        <f t="shared" si="811"/>
        <v>8.2426816488905003E-3</v>
      </c>
      <c r="AK601" s="5">
        <f t="shared" si="812"/>
        <v>2.8326863942601298E-3</v>
      </c>
      <c r="AL601" s="5">
        <f t="shared" si="813"/>
        <v>4.3769600930447575E-5</v>
      </c>
      <c r="AM601" s="5">
        <f t="shared" si="814"/>
        <v>8.090877522748545E-4</v>
      </c>
      <c r="AN601" s="5">
        <f t="shared" si="815"/>
        <v>1.1761623366367058E-3</v>
      </c>
      <c r="AO601" s="5">
        <f t="shared" si="816"/>
        <v>8.5488739523817273E-4</v>
      </c>
      <c r="AP601" s="5">
        <f t="shared" si="817"/>
        <v>4.1424693160807427E-4</v>
      </c>
      <c r="AQ601" s="5">
        <f t="shared" si="818"/>
        <v>1.5054659944327794E-4</v>
      </c>
      <c r="AR601" s="5">
        <f t="shared" si="819"/>
        <v>4.5091814330918125E-3</v>
      </c>
      <c r="AS601" s="5">
        <f t="shared" si="820"/>
        <v>4.6488864081590054E-3</v>
      </c>
      <c r="AT601" s="5">
        <f t="shared" si="821"/>
        <v>2.3964598848650377E-3</v>
      </c>
      <c r="AU601" s="5">
        <f t="shared" si="822"/>
        <v>8.2356927022180209E-4</v>
      </c>
      <c r="AV601" s="5">
        <f t="shared" si="823"/>
        <v>2.1227134255531348E-4</v>
      </c>
      <c r="AW601" s="5">
        <f t="shared" si="824"/>
        <v>1.8221870336862375E-6</v>
      </c>
      <c r="AX601" s="5">
        <f t="shared" si="825"/>
        <v>1.3902586350280721E-4</v>
      </c>
      <c r="AY601" s="5">
        <f t="shared" si="826"/>
        <v>2.0210043225923072E-4</v>
      </c>
      <c r="AZ601" s="5">
        <f t="shared" si="827"/>
        <v>1.4689563398591368E-4</v>
      </c>
      <c r="BA601" s="5">
        <f t="shared" si="828"/>
        <v>7.1180211550942691E-5</v>
      </c>
      <c r="BB601" s="5">
        <f t="shared" si="829"/>
        <v>2.5868480799722803E-5</v>
      </c>
      <c r="BC601" s="5">
        <f t="shared" si="830"/>
        <v>7.5209475701735526E-6</v>
      </c>
      <c r="BD601" s="5">
        <f t="shared" si="831"/>
        <v>1.0924915861006356E-3</v>
      </c>
      <c r="BE601" s="5">
        <f t="shared" si="832"/>
        <v>1.1263395276975778E-3</v>
      </c>
      <c r="BF601" s="5">
        <f t="shared" si="833"/>
        <v>5.8061807880007831E-4</v>
      </c>
      <c r="BG601" s="5">
        <f t="shared" si="834"/>
        <v>1.9953566110366794E-4</v>
      </c>
      <c r="BH601" s="5">
        <f t="shared" si="835"/>
        <v>5.1429435509086535E-5</v>
      </c>
      <c r="BI601" s="5">
        <f t="shared" si="836"/>
        <v>1.0604567913939358E-5</v>
      </c>
      <c r="BJ601" s="8">
        <f t="shared" si="837"/>
        <v>0.26785169335252823</v>
      </c>
      <c r="BK601" s="8">
        <f t="shared" si="838"/>
        <v>0.26385324698678125</v>
      </c>
      <c r="BL601" s="8">
        <f t="shared" si="839"/>
        <v>0.42494549192711023</v>
      </c>
      <c r="BM601" s="8">
        <f t="shared" si="840"/>
        <v>0.45137520096958667</v>
      </c>
      <c r="BN601" s="8">
        <f t="shared" si="841"/>
        <v>0.54775102349809413</v>
      </c>
    </row>
    <row r="602" spans="1:66" x14ac:dyDescent="0.25">
      <c r="A602" t="s">
        <v>145</v>
      </c>
      <c r="B602" t="s">
        <v>349</v>
      </c>
      <c r="C602" t="s">
        <v>371</v>
      </c>
      <c r="D602" t="s">
        <v>499</v>
      </c>
      <c r="E602">
        <f>VLOOKUP(A602,home!$A$2:$E$405,3,FALSE)</f>
        <v>1.42165242165242</v>
      </c>
      <c r="F602">
        <f>VLOOKUP(B602,home!$B$2:$E$405,3,FALSE)</f>
        <v>0.85</v>
      </c>
      <c r="G602">
        <f>VLOOKUP(C602,away!$B$2:$E$405,4,FALSE)</f>
        <v>0.97</v>
      </c>
      <c r="H602">
        <f>VLOOKUP(A602,away!$A$2:$E$405,3,FALSE)</f>
        <v>1.1680911680911701</v>
      </c>
      <c r="I602">
        <f>VLOOKUP(C602,away!$B$2:$E$405,3,FALSE)</f>
        <v>0.66</v>
      </c>
      <c r="J602">
        <f>VLOOKUP(B602,home!$B$2:$E$405,4,FALSE)</f>
        <v>0.92</v>
      </c>
      <c r="K602" s="3">
        <f t="shared" ref="K602:K665" si="842">E602*F602*G602</f>
        <v>1.1721524216524204</v>
      </c>
      <c r="L602" s="3">
        <f t="shared" ref="L602:L665" si="843">H602*I602*J602</f>
        <v>0.70926495726495853</v>
      </c>
      <c r="M602" s="5">
        <f t="shared" ref="M602:M665" si="844">_xlfn.POISSON.DIST(0,K602,FALSE) * _xlfn.POISSON.DIST(0,L602,FALSE)</f>
        <v>0.15237398095953131</v>
      </c>
      <c r="N602" s="5">
        <f t="shared" ref="N602:N665" si="845">_xlfn.POISSON.DIST(1,K602,FALSE) * _xlfn.POISSON.DIST(0,L602,FALSE)</f>
        <v>0.17860553077853442</v>
      </c>
      <c r="O602" s="5">
        <f t="shared" ref="O602:O665" si="846">_xlfn.POISSON.DIST(0,K602,FALSE) * _xlfn.POISSON.DIST(1,L602,FALSE)</f>
        <v>0.10807352509355357</v>
      </c>
      <c r="P602" s="5">
        <f t="shared" ref="P602:P665" si="847">_xlfn.POISSON.DIST(1,K602,FALSE) * _xlfn.POISSON.DIST(1,L602,FALSE)</f>
        <v>0.12667864415492244</v>
      </c>
      <c r="Q602" s="5">
        <f t="shared" ref="Q602:Q665" si="848">_xlfn.POISSON.DIST(2,K602,FALSE) * _xlfn.POISSON.DIST(0,L602,FALSE)</f>
        <v>0.10467645271128755</v>
      </c>
      <c r="R602" s="5">
        <f t="shared" ref="R602:R665" si="849">_xlfn.POISSON.DIST(0,K602,FALSE) * _xlfn.POISSON.DIST(2,L602,FALSE)</f>
        <v>3.832638207847635E-2</v>
      </c>
      <c r="S602" s="5">
        <f t="shared" ref="S602:S665" si="850">_xlfn.POISSON.DIST(2,K602,FALSE) * _xlfn.POISSON.DIST(2,L602,FALSE)</f>
        <v>2.632909960065867E-2</v>
      </c>
      <c r="T602" s="5">
        <f t="shared" ref="T602:T665" si="851">_xlfn.POISSON.DIST(2,K602,FALSE) * _xlfn.POISSON.DIST(1,L602,FALSE)</f>
        <v>7.4243339758918808E-2</v>
      </c>
      <c r="U602" s="5">
        <f t="shared" ref="U602:U665" si="852">_xlfn.POISSON.DIST(1,K602,FALSE) * _xlfn.POISSON.DIST(2,L602,FALSE)</f>
        <v>4.4924361566461977E-2</v>
      </c>
      <c r="V602" s="5">
        <f t="shared" ref="V602:V665" si="853">_xlfn.POISSON.DIST(3,K602,FALSE) * _xlfn.POISSON.DIST(3,L602,FALSE)</f>
        <v>2.4321261107616348E-3</v>
      </c>
      <c r="W602" s="5">
        <f t="shared" ref="W602:W665" si="854">_xlfn.POISSON.DIST(3,K602,FALSE) * _xlfn.POISSON.DIST(0,L602,FALSE)</f>
        <v>4.0898919178506916E-2</v>
      </c>
      <c r="X602" s="5">
        <f t="shared" ref="X602:X665" si="855">_xlfn.POISSON.DIST(3,K602,FALSE) * _xlfn.POISSON.DIST(1,L602,FALSE)</f>
        <v>2.9008170163326699E-2</v>
      </c>
      <c r="Y602" s="5">
        <f t="shared" ref="Y602:Y665" si="856">_xlfn.POISSON.DIST(3,K602,FALSE) * _xlfn.POISSON.DIST(2,L602,FALSE)</f>
        <v>1.0287239285613278E-2</v>
      </c>
      <c r="Z602" s="5">
        <f t="shared" ref="Z602:Z665" si="857">_xlfn.POISSON.DIST(0,K602,FALSE) * _xlfn.POISSON.DIST(3,L602,FALSE)</f>
        <v>9.0611865823370004E-3</v>
      </c>
      <c r="AA602" s="5">
        <f t="shared" ref="AA602:AA665" si="858">_xlfn.POISSON.DIST(1,K602,FALSE) * _xlfn.POISSON.DIST(3,L602,FALSE)</f>
        <v>1.0621091795530734E-2</v>
      </c>
      <c r="AB602" s="5">
        <f t="shared" ref="AB602:AB665" si="859">_xlfn.POISSON.DIST(2,K602,FALSE) * _xlfn.POISSON.DIST(3,L602,FALSE)</f>
        <v>6.2247692343620036E-3</v>
      </c>
      <c r="AC602" s="5">
        <f t="shared" ref="AC602:AC665" si="860">_xlfn.POISSON.DIST(4,K602,FALSE) * _xlfn.POISSON.DIST(4,L602,FALSE)</f>
        <v>1.2637428162968982E-4</v>
      </c>
      <c r="AD602" s="5">
        <f t="shared" ref="AD602:AD665" si="861">_xlfn.POISSON.DIST(4,K602,FALSE) * _xlfn.POISSON.DIST(0,L602,FALSE)</f>
        <v>1.1984941789513384E-2</v>
      </c>
      <c r="AE602" s="5">
        <f t="shared" ref="AE602:AE665" si="862">_xlfn.POISSON.DIST(4,K602,FALSE) * _xlfn.POISSON.DIST(1,L602,FALSE)</f>
        <v>8.500499226162226E-3</v>
      </c>
      <c r="AF602" s="5">
        <f t="shared" ref="AF602:AF665" si="863">_xlfn.POISSON.DIST(4,K602,FALSE) * _xlfn.POISSON.DIST(2,L602,FALSE)</f>
        <v>3.0145531101873819E-3</v>
      </c>
      <c r="AG602" s="5">
        <f t="shared" ref="AG602:AG665" si="864">_xlfn.POISSON.DIST(4,K602,FALSE) * _xlfn.POISSON.DIST(3,L602,FALSE)</f>
        <v>7.1270562762333384E-4</v>
      </c>
      <c r="AH602" s="5">
        <f t="shared" ref="AH602:AH665" si="865">_xlfn.POISSON.DIST(0,K602,FALSE) * _xlfn.POISSON.DIST(4,L602,FALSE)</f>
        <v>1.6066955285227672E-3</v>
      </c>
      <c r="AI602" s="5">
        <f t="shared" ref="AI602:AI665" si="866">_xlfn.POISSON.DIST(1,K602,FALSE) * _xlfn.POISSON.DIST(4,L602,FALSE)</f>
        <v>1.883292054616077E-3</v>
      </c>
      <c r="AJ602" s="5">
        <f t="shared" ref="AJ602:AJ665" si="867">_xlfn.POISSON.DIST(2,K602,FALSE) * _xlfn.POISSON.DIST(4,L602,FALSE)</f>
        <v>1.1037526712484988E-3</v>
      </c>
      <c r="AK602" s="5">
        <f t="shared" ref="AK602:AK665" si="868">_xlfn.POISSON.DIST(3,K602,FALSE) * _xlfn.POISSON.DIST(4,L602,FALSE)</f>
        <v>4.3125545550308519E-4</v>
      </c>
      <c r="AL602" s="5">
        <f t="shared" ref="AL602:AL665" si="869">_xlfn.POISSON.DIST(5,K602,FALSE) * _xlfn.POISSON.DIST(5,L602,FALSE)</f>
        <v>4.2025344621410639E-6</v>
      </c>
      <c r="AM602" s="5">
        <f t="shared" ref="AM602:AM665" si="870">_xlfn.POISSON.DIST(5,K602,FALSE) * _xlfn.POISSON.DIST(0,L602,FALSE)</f>
        <v>2.8096357083882782E-3</v>
      </c>
      <c r="AN602" s="5">
        <f t="shared" ref="AN602:AN665" si="871">_xlfn.POISSON.DIST(5,K602,FALSE) * _xlfn.POISSON.DIST(1,L602,FALSE)</f>
        <v>1.9927761506401132E-3</v>
      </c>
      <c r="AO602" s="5">
        <f t="shared" ref="AO602:AO665" si="872">_xlfn.POISSON.DIST(5,K602,FALSE) * _xlfn.POISSON.DIST(2,L602,FALSE)</f>
        <v>7.067031456611943E-4</v>
      </c>
      <c r="AP602" s="5">
        <f t="shared" ref="AP602:AP665" si="873">_xlfn.POISSON.DIST(5,K602,FALSE) * _xlfn.POISSON.DIST(3,L602,FALSE)</f>
        <v>1.6707992546879959E-4</v>
      </c>
      <c r="AQ602" s="5">
        <f t="shared" ref="AQ602:AQ665" si="874">_xlfn.POISSON.DIST(5,K602,FALSE) * _xlfn.POISSON.DIST(4,L602,FALSE)</f>
        <v>2.9625984049365148E-5</v>
      </c>
      <c r="AR602" s="5">
        <f t="shared" ref="AR602:AR665" si="875">_xlfn.POISSON.DIST(0,K602,FALSE) * _xlfn.POISSON.DIST(5,L602,FALSE)</f>
        <v>2.2791456707510013E-4</v>
      </c>
      <c r="AS602" s="5">
        <f t="shared" ref="AS602:AS665" si="876">_xlfn.POISSON.DIST(1,K602,FALSE) * _xlfn.POISSON.DIST(5,L602,FALSE)</f>
        <v>2.6715061172694163E-4</v>
      </c>
      <c r="AT602" s="5">
        <f t="shared" ref="AT602:AT665" si="877">_xlfn.POISSON.DIST(2,K602,FALSE) * _xlfn.POISSON.DIST(5,L602,FALSE)</f>
        <v>1.5657061824083011E-4</v>
      </c>
      <c r="AU602" s="5">
        <f t="shared" ref="AU602:AU665" si="878">_xlfn.POISSON.DIST(3,K602,FALSE) * _xlfn.POISSON.DIST(5,L602,FALSE)</f>
        <v>6.11748764435352E-5</v>
      </c>
      <c r="AV602" s="5">
        <f t="shared" ref="AV602:AV665" si="879">_xlfn.POISSON.DIST(4,K602,FALSE) * _xlfn.POISSON.DIST(5,L602,FALSE)</f>
        <v>1.7926569891894364E-5</v>
      </c>
      <c r="AW602" s="5">
        <f t="shared" ref="AW602:AW665" si="880">_xlfn.POISSON.DIST(6,K602,FALSE) * _xlfn.POISSON.DIST(6,L602,FALSE)</f>
        <v>9.7051303992305676E-8</v>
      </c>
      <c r="AX602" s="5">
        <f t="shared" ref="AX602:AX665" si="881">_xlfn.POISSON.DIST(6,K602,FALSE) * _xlfn.POISSON.DIST(0,L602,FALSE)</f>
        <v>5.488868832580721E-4</v>
      </c>
      <c r="AY602" s="5">
        <f t="shared" ref="AY602:AY665" si="882">_xlfn.POISSON.DIST(6,K602,FALSE) * _xlfn.POISSON.DIST(1,L602,FALSE)</f>
        <v>3.8930623179733275E-4</v>
      </c>
      <c r="AZ602" s="5">
        <f t="shared" ref="AZ602:AZ665" si="883">_xlfn.POISSON.DIST(6,K602,FALSE) * _xlfn.POISSON.DIST(2,L602,FALSE)</f>
        <v>1.3806063392935862E-4</v>
      </c>
      <c r="BA602" s="5">
        <f t="shared" ref="BA602:BA665" si="884">_xlfn.POISSON.DIST(6,K602,FALSE) * _xlfn.POISSON.DIST(3,L602,FALSE)</f>
        <v>3.264052320795988E-5</v>
      </c>
      <c r="BB602" s="5">
        <f t="shared" ref="BB602:BB665" si="885">_xlfn.POISSON.DIST(6,K602,FALSE) * _xlfn.POISSON.DIST(4,L602,FALSE)</f>
        <v>5.7876948245498882E-6</v>
      </c>
      <c r="BC602" s="5">
        <f t="shared" ref="BC602:BC665" si="886">_xlfn.POISSON.DIST(6,K602,FALSE) * _xlfn.POISSON.DIST(5,L602,FALSE)</f>
        <v>8.210018244793998E-7</v>
      </c>
      <c r="BD602" s="5">
        <f t="shared" ref="BD602:BD665" si="887">_xlfn.POISSON.DIST(0,K602,FALSE) * _xlfn.POISSON.DIST(6,L602,FALSE)</f>
        <v>2.6941969279430385E-5</v>
      </c>
      <c r="BE602" s="5">
        <f t="shared" ref="BE602:BE665" si="888">_xlfn.POISSON.DIST(1,K602,FALSE) * _xlfn.POISSON.DIST(6,L602,FALSE)</f>
        <v>3.1580094534969445E-5</v>
      </c>
      <c r="BF602" s="5">
        <f t="shared" ref="BF602:BF665" si="889">_xlfn.POISSON.DIST(2,K602,FALSE) * _xlfn.POISSON.DIST(6,L602,FALSE)</f>
        <v>1.8508342142588403E-5</v>
      </c>
      <c r="BG602" s="5">
        <f t="shared" ref="BG602:BG665" si="890">_xlfn.POISSON.DIST(3,K602,FALSE) * _xlfn.POISSON.DIST(6,L602,FALSE)</f>
        <v>7.2315326877355141E-6</v>
      </c>
      <c r="BH602" s="5">
        <f t="shared" ref="BH602:BH665" si="891">_xlfn.POISSON.DIST(4,K602,FALSE) * _xlfn.POISSON.DIST(6,L602,FALSE)</f>
        <v>2.1191146380469562E-6</v>
      </c>
      <c r="BI602" s="5">
        <f t="shared" ref="BI602:BI665" si="892">_xlfn.POISSON.DIST(5,K602,FALSE) * _xlfn.POISSON.DIST(6,L602,FALSE)</f>
        <v>4.9678507094916585E-7</v>
      </c>
      <c r="BJ602" s="8">
        <f t="shared" ref="BJ602:BJ665" si="893">SUM(N602,Q602,T602,W602,X602,Y602,AD602,AE602,AF602,AG602,AM602,AN602,AO602,AP602,AQ602,AX602,AY602,AZ602,BA602,BB602,BC602)</f>
        <v>0.46875367551272346</v>
      </c>
      <c r="BK602" s="8">
        <f t="shared" ref="BK602:BK665" si="894">SUM(M602,P602,S602,V602,AC602,AL602,AY602)</f>
        <v>0.30833373387376323</v>
      </c>
      <c r="BL602" s="8">
        <f t="shared" ref="BL602:BL665" si="895">SUM(O602,R602,U602,AA602,AB602,AH602,AI602,AJ602,AK602,AR602,AS602,AT602,AU602,AV602,BD602,BE602,BF602,BG602,BH602,BI602)</f>
        <v>0.21401274056000705</v>
      </c>
      <c r="BM602" s="8">
        <f t="shared" ref="BM602:BM665" si="896">SUM(S602:BI602)</f>
        <v>0.2910376115720319</v>
      </c>
      <c r="BN602" s="8">
        <f t="shared" ref="BN602:BN665" si="897">SUM(M602:R602)</f>
        <v>0.70873451577630564</v>
      </c>
    </row>
    <row r="603" spans="1:66" x14ac:dyDescent="0.25">
      <c r="A603" t="s">
        <v>145</v>
      </c>
      <c r="B603" t="s">
        <v>355</v>
      </c>
      <c r="C603" t="s">
        <v>366</v>
      </c>
      <c r="D603" t="s">
        <v>499</v>
      </c>
      <c r="E603">
        <f>VLOOKUP(A603,home!$A$2:$E$405,3,FALSE)</f>
        <v>1.42165242165242</v>
      </c>
      <c r="F603">
        <f>VLOOKUP(B603,home!$B$2:$E$405,3,FALSE)</f>
        <v>0.35</v>
      </c>
      <c r="G603">
        <f>VLOOKUP(C603,away!$B$2:$E$405,4,FALSE)</f>
        <v>0.8</v>
      </c>
      <c r="H603">
        <f>VLOOKUP(A603,away!$A$2:$E$405,3,FALSE)</f>
        <v>1.1680911680911701</v>
      </c>
      <c r="I603">
        <f>VLOOKUP(C603,away!$B$2:$E$405,3,FALSE)</f>
        <v>0.8</v>
      </c>
      <c r="J603">
        <f>VLOOKUP(B603,home!$B$2:$E$405,4,FALSE)</f>
        <v>1.71</v>
      </c>
      <c r="K603" s="3">
        <f t="shared" si="842"/>
        <v>0.39806267806267759</v>
      </c>
      <c r="L603" s="3">
        <f t="shared" si="843"/>
        <v>1.5979487179487206</v>
      </c>
      <c r="M603" s="5">
        <f t="shared" si="844"/>
        <v>0.13587616004175446</v>
      </c>
      <c r="N603" s="5">
        <f t="shared" si="845"/>
        <v>5.408722815109375E-2</v>
      </c>
      <c r="O603" s="5">
        <f t="shared" si="846"/>
        <v>0.21712313573851671</v>
      </c>
      <c r="P603" s="5">
        <f t="shared" si="847"/>
        <v>8.6428616881440212E-2</v>
      </c>
      <c r="Q603" s="5">
        <f t="shared" si="848"/>
        <v>1.0765053443405713E-2</v>
      </c>
      <c r="R603" s="5">
        <f t="shared" si="849"/>
        <v>0.17347581819518443</v>
      </c>
      <c r="S603" s="5">
        <f t="shared" si="850"/>
        <v>1.3743959598474244E-2</v>
      </c>
      <c r="T603" s="5">
        <f t="shared" si="851"/>
        <v>1.7202003348539621E-2</v>
      </c>
      <c r="U603" s="5">
        <f t="shared" si="852"/>
        <v>6.9054248769889276E-2</v>
      </c>
      <c r="V603" s="5">
        <f t="shared" si="853"/>
        <v>9.7136770080891079E-4</v>
      </c>
      <c r="W603" s="5">
        <f t="shared" si="854"/>
        <v>1.4283886677233094E-3</v>
      </c>
      <c r="X603" s="5">
        <f t="shared" si="855"/>
        <v>2.2824918403209437E-3</v>
      </c>
      <c r="Y603" s="5">
        <f t="shared" si="856"/>
        <v>1.823652454984634E-3</v>
      </c>
      <c r="Z603" s="5">
        <f t="shared" si="857"/>
        <v>9.2401820426700088E-2</v>
      </c>
      <c r="AA603" s="5">
        <f t="shared" si="858"/>
        <v>3.6781716096918854E-2</v>
      </c>
      <c r="AB603" s="5">
        <f t="shared" si="859"/>
        <v>7.3207142066403089E-3</v>
      </c>
      <c r="AC603" s="5">
        <f t="shared" si="860"/>
        <v>3.8616950371582806E-5</v>
      </c>
      <c r="AD603" s="5">
        <f t="shared" si="861"/>
        <v>1.4214705459708013E-4</v>
      </c>
      <c r="AE603" s="5">
        <f t="shared" si="862"/>
        <v>2.2714370365359101E-4</v>
      </c>
      <c r="AF603" s="5">
        <f t="shared" si="863"/>
        <v>1.8148199502168995E-4</v>
      </c>
      <c r="AG603" s="5">
        <f t="shared" si="864"/>
        <v>9.6666307091895166E-5</v>
      </c>
      <c r="AH603" s="5">
        <f t="shared" si="865"/>
        <v>3.6913342621743332E-2</v>
      </c>
      <c r="AI603" s="5">
        <f t="shared" si="866"/>
        <v>1.4693824020256327E-2</v>
      </c>
      <c r="AJ603" s="5">
        <f t="shared" si="867"/>
        <v>2.9245314702424671E-3</v>
      </c>
      <c r="AK603" s="5">
        <f t="shared" si="868"/>
        <v>3.8804894304109893E-4</v>
      </c>
      <c r="AL603" s="5">
        <f t="shared" si="869"/>
        <v>9.8254457817161718E-7</v>
      </c>
      <c r="AM603" s="5">
        <f t="shared" si="870"/>
        <v>1.1316687446327073E-5</v>
      </c>
      <c r="AN603" s="5">
        <f t="shared" si="871"/>
        <v>1.8083486196284729E-5</v>
      </c>
      <c r="AO603" s="5">
        <f t="shared" si="872"/>
        <v>1.4448241791698286E-5</v>
      </c>
      <c r="AP603" s="5">
        <f t="shared" si="873"/>
        <v>7.6958498158858E-6</v>
      </c>
      <c r="AQ603" s="5">
        <f t="shared" si="874"/>
        <v>3.0743933367051534E-6</v>
      </c>
      <c r="AR603" s="5">
        <f t="shared" si="875"/>
        <v>1.1797125703523316E-2</v>
      </c>
      <c r="AS603" s="5">
        <f t="shared" si="876"/>
        <v>4.6959954509865395E-3</v>
      </c>
      <c r="AT603" s="5">
        <f t="shared" si="877"/>
        <v>9.3465026269492688E-4</v>
      </c>
      <c r="AU603" s="5">
        <f t="shared" si="878"/>
        <v>1.2401646220677593E-4</v>
      </c>
      <c r="AV603" s="5">
        <f t="shared" si="879"/>
        <v>1.2341581267472016E-5</v>
      </c>
      <c r="AW603" s="5">
        <f t="shared" si="880"/>
        <v>1.7360573221322223E-8</v>
      </c>
      <c r="AX603" s="5">
        <f t="shared" si="881"/>
        <v>7.5079181861387341E-7</v>
      </c>
      <c r="AY603" s="5">
        <f t="shared" si="882"/>
        <v>1.1997268240004276E-6</v>
      </c>
      <c r="AZ603" s="5">
        <f t="shared" si="883"/>
        <v>9.5855097015008687E-7</v>
      </c>
      <c r="BA603" s="5">
        <f t="shared" si="884"/>
        <v>5.1057176461327779E-7</v>
      </c>
      <c r="BB603" s="5">
        <f t="shared" si="885"/>
        <v>2.0396687417115082E-7</v>
      </c>
      <c r="BC603" s="5">
        <f t="shared" si="886"/>
        <v>6.5185721017159649E-8</v>
      </c>
      <c r="BD603" s="5">
        <f t="shared" si="887"/>
        <v>3.1418669822375002E-3</v>
      </c>
      <c r="BE603" s="5">
        <f t="shared" si="888"/>
        <v>1.2506599850661622E-3</v>
      </c>
      <c r="BF603" s="5">
        <f t="shared" si="889"/>
        <v>2.4892053150063248E-4</v>
      </c>
      <c r="BG603" s="5">
        <f t="shared" si="890"/>
        <v>3.3028657797975625E-5</v>
      </c>
      <c r="BH603" s="5">
        <f t="shared" si="891"/>
        <v>3.2868689939694787E-6</v>
      </c>
      <c r="BI603" s="5">
        <f t="shared" si="892"/>
        <v>2.6167597483613391E-7</v>
      </c>
      <c r="BJ603" s="8">
        <f t="shared" si="893"/>
        <v>8.8294564418991694E-2</v>
      </c>
      <c r="BK603" s="8">
        <f t="shared" si="894"/>
        <v>0.23706090344425157</v>
      </c>
      <c r="BL603" s="8">
        <f t="shared" si="895"/>
        <v>0.58091753422468284</v>
      </c>
      <c r="BM603" s="8">
        <f t="shared" si="896"/>
        <v>0.32091762769698012</v>
      </c>
      <c r="BN603" s="8">
        <f t="shared" si="897"/>
        <v>0.67775601245139527</v>
      </c>
    </row>
    <row r="604" spans="1:66" x14ac:dyDescent="0.25">
      <c r="A604" t="s">
        <v>145</v>
      </c>
      <c r="B604" t="s">
        <v>360</v>
      </c>
      <c r="C604" t="s">
        <v>419</v>
      </c>
      <c r="D604" t="s">
        <v>499</v>
      </c>
      <c r="E604">
        <f>VLOOKUP(A604,home!$A$2:$E$405,3,FALSE)</f>
        <v>1.42165242165242</v>
      </c>
      <c r="F604">
        <f>VLOOKUP(B604,home!$B$2:$E$405,3,FALSE)</f>
        <v>1.17</v>
      </c>
      <c r="G604">
        <f>VLOOKUP(C604,away!$B$2:$E$405,4,FALSE)</f>
        <v>0.91</v>
      </c>
      <c r="H604">
        <f>VLOOKUP(A604,away!$A$2:$E$405,3,FALSE)</f>
        <v>1.1680911680911701</v>
      </c>
      <c r="I604">
        <f>VLOOKUP(C604,away!$B$2:$E$405,3,FALSE)</f>
        <v>0.62</v>
      </c>
      <c r="J604">
        <f>VLOOKUP(B604,home!$B$2:$E$405,4,FALSE)</f>
        <v>1.28</v>
      </c>
      <c r="K604" s="3">
        <f t="shared" si="842"/>
        <v>1.5136333333333316</v>
      </c>
      <c r="L604" s="3">
        <f t="shared" si="843"/>
        <v>0.92699715099715263</v>
      </c>
      <c r="M604" s="5">
        <f t="shared" si="844"/>
        <v>8.7105915230939093E-2</v>
      </c>
      <c r="N604" s="5">
        <f t="shared" si="845"/>
        <v>0.13184641682405693</v>
      </c>
      <c r="O604" s="5">
        <f t="shared" si="846"/>
        <v>8.0746935254080013E-2</v>
      </c>
      <c r="P604" s="5">
        <f t="shared" si="847"/>
        <v>0.12222125276508383</v>
      </c>
      <c r="Q604" s="5">
        <f t="shared" si="848"/>
        <v>9.9783565692726603E-2</v>
      </c>
      <c r="R604" s="5">
        <f t="shared" si="849"/>
        <v>3.7426089466141857E-2</v>
      </c>
      <c r="S604" s="5">
        <f t="shared" si="850"/>
        <v>4.2873192331032095E-2</v>
      </c>
      <c r="T604" s="5">
        <f t="shared" si="851"/>
        <v>9.249908111349478E-2</v>
      </c>
      <c r="U604" s="5">
        <f t="shared" si="852"/>
        <v>5.6649376552267781E-2</v>
      </c>
      <c r="V604" s="5">
        <f t="shared" si="853"/>
        <v>6.6840916382525893E-3</v>
      </c>
      <c r="W604" s="5">
        <f t="shared" si="854"/>
        <v>5.0345243717122422E-2</v>
      </c>
      <c r="X604" s="5">
        <f t="shared" si="855"/>
        <v>4.6669897492029787E-2</v>
      </c>
      <c r="Y604" s="5">
        <f t="shared" si="856"/>
        <v>2.1631431006220381E-2</v>
      </c>
      <c r="Z604" s="5">
        <f t="shared" si="857"/>
        <v>1.1564626102692684E-2</v>
      </c>
      <c r="AA604" s="5">
        <f t="shared" si="858"/>
        <v>1.7504603556572382E-2</v>
      </c>
      <c r="AB604" s="5">
        <f t="shared" si="859"/>
        <v>1.3247775715006576E-2</v>
      </c>
      <c r="AC604" s="5">
        <f t="shared" si="860"/>
        <v>5.8616717608812072E-4</v>
      </c>
      <c r="AD604" s="5">
        <f t="shared" si="861"/>
        <v>1.9051059766256737E-2</v>
      </c>
      <c r="AE604" s="5">
        <f t="shared" si="862"/>
        <v>1.7660278126796474E-2</v>
      </c>
      <c r="AF604" s="5">
        <f t="shared" si="863"/>
        <v>8.1855137546788317E-3</v>
      </c>
      <c r="AG604" s="5">
        <f t="shared" si="864"/>
        <v>2.5293159766784277E-3</v>
      </c>
      <c r="AH604" s="5">
        <f t="shared" si="865"/>
        <v>2.6800938623858551E-3</v>
      </c>
      <c r="AI604" s="5">
        <f t="shared" si="866"/>
        <v>4.0566794065693048E-3</v>
      </c>
      <c r="AJ604" s="5">
        <f t="shared" si="867"/>
        <v>3.0701625862150899E-3</v>
      </c>
      <c r="AK604" s="5">
        <f t="shared" si="868"/>
        <v>1.5490334764160099E-3</v>
      </c>
      <c r="AL604" s="5">
        <f t="shared" si="869"/>
        <v>3.2898838799326549E-5</v>
      </c>
      <c r="AM604" s="5">
        <f t="shared" si="870"/>
        <v>5.7672638195063464E-3</v>
      </c>
      <c r="AN604" s="5">
        <f t="shared" si="871"/>
        <v>5.3462371297313396E-3</v>
      </c>
      <c r="AO604" s="5">
        <f t="shared" si="872"/>
        <v>2.4779732939080733E-3</v>
      </c>
      <c r="AP604" s="5">
        <f t="shared" si="873"/>
        <v>7.6569139456660474E-4</v>
      </c>
      <c r="AQ604" s="5">
        <f t="shared" si="874"/>
        <v>1.7744843532656977E-4</v>
      </c>
      <c r="AR604" s="5">
        <f t="shared" si="875"/>
        <v>4.9688787496732873E-4</v>
      </c>
      <c r="AS604" s="5">
        <f t="shared" si="876"/>
        <v>7.521060504797134E-4</v>
      </c>
      <c r="AT604" s="5">
        <f t="shared" si="877"/>
        <v>5.6920639410388792E-4</v>
      </c>
      <c r="AU604" s="5">
        <f t="shared" si="878"/>
        <v>2.8718992388737137E-4</v>
      </c>
      <c r="AV604" s="5">
        <f t="shared" si="879"/>
        <v>1.0867506044834687E-4</v>
      </c>
      <c r="AW604" s="5">
        <f t="shared" si="880"/>
        <v>1.2822631192757773E-6</v>
      </c>
      <c r="AX604" s="5">
        <f t="shared" si="881"/>
        <v>1.4549204598886848E-3</v>
      </c>
      <c r="AY604" s="5">
        <f t="shared" si="882"/>
        <v>1.3487071212442781E-3</v>
      </c>
      <c r="AZ604" s="5">
        <f t="shared" si="883"/>
        <v>6.2512382946150848E-4</v>
      </c>
      <c r="BA604" s="5">
        <f t="shared" si="884"/>
        <v>1.9316266964374945E-4</v>
      </c>
      <c r="BB604" s="5">
        <f t="shared" si="885"/>
        <v>4.4765311109689967E-5</v>
      </c>
      <c r="BC604" s="5">
        <f t="shared" si="886"/>
        <v>8.2994631724367596E-6</v>
      </c>
      <c r="BD604" s="5">
        <f t="shared" si="887"/>
        <v>7.6768940743290499E-5</v>
      </c>
      <c r="BE604" s="5">
        <f t="shared" si="888"/>
        <v>1.1620002767373579E-4</v>
      </c>
      <c r="BF604" s="5">
        <f t="shared" si="889"/>
        <v>8.7942117610611062E-5</v>
      </c>
      <c r="BG604" s="5">
        <f t="shared" si="890"/>
        <v>4.437070687311371E-5</v>
      </c>
      <c r="BH604" s="5">
        <f t="shared" si="891"/>
        <v>1.6790245236676811E-5</v>
      </c>
      <c r="BI604" s="5">
        <f t="shared" si="892"/>
        <v>5.0828549730150476E-6</v>
      </c>
      <c r="BJ604" s="8">
        <f t="shared" si="893"/>
        <v>0.50841139639762067</v>
      </c>
      <c r="BK604" s="8">
        <f t="shared" si="894"/>
        <v>0.26085222510143929</v>
      </c>
      <c r="BL604" s="8">
        <f t="shared" si="895"/>
        <v>0.21949197007265198</v>
      </c>
      <c r="BM604" s="8">
        <f t="shared" si="896"/>
        <v>0.43984261758325144</v>
      </c>
      <c r="BN604" s="8">
        <f t="shared" si="897"/>
        <v>0.55913017523302833</v>
      </c>
    </row>
    <row r="605" spans="1:66" x14ac:dyDescent="0.25">
      <c r="A605" t="s">
        <v>145</v>
      </c>
      <c r="B605" t="s">
        <v>375</v>
      </c>
      <c r="C605" t="s">
        <v>388</v>
      </c>
      <c r="D605" t="s">
        <v>499</v>
      </c>
      <c r="E605">
        <f>VLOOKUP(A605,home!$A$2:$E$405,3,FALSE)</f>
        <v>1.42165242165242</v>
      </c>
      <c r="F605">
        <f>VLOOKUP(B605,home!$B$2:$E$405,3,FALSE)</f>
        <v>0.79</v>
      </c>
      <c r="G605">
        <f>VLOOKUP(C605,away!$B$2:$E$405,4,FALSE)</f>
        <v>0.84</v>
      </c>
      <c r="H605">
        <f>VLOOKUP(A605,away!$A$2:$E$405,3,FALSE)</f>
        <v>1.1680911680911701</v>
      </c>
      <c r="I605">
        <f>VLOOKUP(C605,away!$B$2:$E$405,3,FALSE)</f>
        <v>0.97</v>
      </c>
      <c r="J605">
        <f>VLOOKUP(B605,home!$B$2:$E$405,4,FALSE)</f>
        <v>0.64</v>
      </c>
      <c r="K605" s="3">
        <f t="shared" si="842"/>
        <v>0.94340854700854593</v>
      </c>
      <c r="L605" s="3">
        <f t="shared" si="843"/>
        <v>0.7251509971509984</v>
      </c>
      <c r="M605" s="5">
        <f t="shared" si="844"/>
        <v>0.18851842261584581</v>
      </c>
      <c r="N605" s="5">
        <f t="shared" si="845"/>
        <v>0.17784989116435812</v>
      </c>
      <c r="O605" s="5">
        <f t="shared" si="846"/>
        <v>0.13670432214121392</v>
      </c>
      <c r="P605" s="5">
        <f t="shared" si="847"/>
        <v>0.12896802592103082</v>
      </c>
      <c r="Q605" s="5">
        <f t="shared" si="848"/>
        <v>8.3892553704497552E-2</v>
      </c>
      <c r="R605" s="5">
        <f t="shared" si="849"/>
        <v>4.9565637757776289E-2</v>
      </c>
      <c r="S605" s="5">
        <f t="shared" si="850"/>
        <v>2.2057196690878765E-2</v>
      </c>
      <c r="T605" s="5">
        <f t="shared" si="851"/>
        <v>6.0834768972360086E-2</v>
      </c>
      <c r="U605" s="5">
        <f t="shared" si="852"/>
        <v>4.6760646298615656E-2</v>
      </c>
      <c r="V605" s="5">
        <f t="shared" si="853"/>
        <v>1.6766254784147205E-3</v>
      </c>
      <c r="W605" s="5">
        <f t="shared" si="854"/>
        <v>2.638165073173215E-2</v>
      </c>
      <c r="X605" s="5">
        <f t="shared" si="855"/>
        <v>1.9130680334604938E-2</v>
      </c>
      <c r="Y605" s="5">
        <f t="shared" si="856"/>
        <v>6.9363159604078828E-3</v>
      </c>
      <c r="Z605" s="5">
        <f t="shared" si="857"/>
        <v>1.1980857214825552E-2</v>
      </c>
      <c r="AA605" s="5">
        <f t="shared" si="858"/>
        <v>1.130284309695543E-2</v>
      </c>
      <c r="AB605" s="5">
        <f t="shared" si="859"/>
        <v>5.3315993915821472E-3</v>
      </c>
      <c r="AC605" s="5">
        <f t="shared" si="860"/>
        <v>7.1687648334201558E-5</v>
      </c>
      <c r="AD605" s="5">
        <f t="shared" si="861"/>
        <v>6.2221686961275915E-3</v>
      </c>
      <c r="AE605" s="5">
        <f t="shared" si="862"/>
        <v>4.5120118344386508E-3</v>
      </c>
      <c r="AF605" s="5">
        <f t="shared" si="863"/>
        <v>1.6359449404501466E-3</v>
      </c>
      <c r="AG605" s="5">
        <f t="shared" si="864"/>
        <v>3.9543570161718484E-4</v>
      </c>
      <c r="AH605" s="5">
        <f t="shared" si="865"/>
        <v>2.1719826390136205E-3</v>
      </c>
      <c r="AI605" s="5">
        <f t="shared" si="866"/>
        <v>2.0490669855996271E-3</v>
      </c>
      <c r="AJ605" s="5">
        <f t="shared" si="867"/>
        <v>9.6655365380386249E-4</v>
      </c>
      <c r="AK605" s="5">
        <f t="shared" si="868"/>
        <v>3.0395165938030107E-4</v>
      </c>
      <c r="AL605" s="5">
        <f t="shared" si="869"/>
        <v>1.9616999464127568E-6</v>
      </c>
      <c r="AM605" s="5">
        <f t="shared" si="870"/>
        <v>1.1740094257711585E-3</v>
      </c>
      <c r="AN605" s="5">
        <f t="shared" si="871"/>
        <v>8.5133410576262666E-4</v>
      </c>
      <c r="AO605" s="5">
        <f t="shared" si="872"/>
        <v>3.0867288785121108E-4</v>
      </c>
      <c r="AP605" s="5">
        <f t="shared" si="873"/>
        <v>7.4611484139594674E-5</v>
      </c>
      <c r="AQ605" s="5">
        <f t="shared" si="874"/>
        <v>1.3526148030685744E-5</v>
      </c>
      <c r="AR605" s="5">
        <f t="shared" si="875"/>
        <v>3.1500307529507693E-4</v>
      </c>
      <c r="AS605" s="5">
        <f t="shared" si="876"/>
        <v>2.9717659356735213E-4</v>
      </c>
      <c r="AT605" s="5">
        <f t="shared" si="877"/>
        <v>1.4017946917116241E-4</v>
      </c>
      <c r="AU605" s="5">
        <f t="shared" si="878"/>
        <v>4.4082169777065205E-5</v>
      </c>
      <c r="AV605" s="5">
        <f t="shared" si="879"/>
        <v>1.0396873934591278E-5</v>
      </c>
      <c r="AW605" s="5">
        <f t="shared" si="880"/>
        <v>3.727849188243083E-8</v>
      </c>
      <c r="AX605" s="5">
        <f t="shared" si="881"/>
        <v>1.8459508775685093E-4</v>
      </c>
      <c r="AY605" s="5">
        <f t="shared" si="882"/>
        <v>1.3385931195605651E-4</v>
      </c>
      <c r="AZ605" s="5">
        <f t="shared" si="883"/>
        <v>4.8534106771440471E-5</v>
      </c>
      <c r="BA605" s="5">
        <f t="shared" si="884"/>
        <v>1.1731518640381027E-5</v>
      </c>
      <c r="BB605" s="5">
        <f t="shared" si="885"/>
        <v>2.1267806100419568E-6</v>
      </c>
      <c r="BC605" s="5">
        <f t="shared" si="886"/>
        <v>3.0844741601866684E-7</v>
      </c>
      <c r="BD605" s="5">
        <f t="shared" si="887"/>
        <v>3.8070799025975992E-5</v>
      </c>
      <c r="BE605" s="5">
        <f t="shared" si="888"/>
        <v>3.5916317192550376E-5</v>
      </c>
      <c r="BF605" s="5">
        <f t="shared" si="889"/>
        <v>1.6941880308261002E-5</v>
      </c>
      <c r="BG605" s="5">
        <f t="shared" si="890"/>
        <v>5.3277048950697366E-6</v>
      </c>
      <c r="BH605" s="5">
        <f t="shared" si="891"/>
        <v>1.2565505834870143E-6</v>
      </c>
      <c r="BI605" s="5">
        <f t="shared" si="892"/>
        <v>2.3708811204204504E-7</v>
      </c>
      <c r="BJ605" s="8">
        <f t="shared" si="893"/>
        <v>0.39059473134530037</v>
      </c>
      <c r="BK605" s="8">
        <f t="shared" si="894"/>
        <v>0.34142777936640678</v>
      </c>
      <c r="BL605" s="8">
        <f t="shared" si="895"/>
        <v>0.25606119214580358</v>
      </c>
      <c r="BM605" s="8">
        <f t="shared" si="896"/>
        <v>0.23443188473414944</v>
      </c>
      <c r="BN605" s="8">
        <f t="shared" si="897"/>
        <v>0.76549885330472267</v>
      </c>
    </row>
    <row r="606" spans="1:66" x14ac:dyDescent="0.25">
      <c r="A606" t="s">
        <v>145</v>
      </c>
      <c r="B606" t="s">
        <v>389</v>
      </c>
      <c r="C606" t="s">
        <v>434</v>
      </c>
      <c r="D606" t="s">
        <v>499</v>
      </c>
      <c r="E606">
        <f>VLOOKUP(A606,home!$A$2:$E$405,3,FALSE)</f>
        <v>1.42165242165242</v>
      </c>
      <c r="F606">
        <f>VLOOKUP(B606,home!$B$2:$E$405,3,FALSE)</f>
        <v>1.03</v>
      </c>
      <c r="G606">
        <f>VLOOKUP(C606,away!$B$2:$E$405,4,FALSE)</f>
        <v>1.03</v>
      </c>
      <c r="H606">
        <f>VLOOKUP(A606,away!$A$2:$E$405,3,FALSE)</f>
        <v>1.1680911680911701</v>
      </c>
      <c r="I606">
        <f>VLOOKUP(C606,away!$B$2:$E$405,3,FALSE)</f>
        <v>0.66</v>
      </c>
      <c r="J606">
        <f>VLOOKUP(B606,home!$B$2:$E$405,4,FALSE)</f>
        <v>0.71</v>
      </c>
      <c r="K606" s="3">
        <f t="shared" si="842"/>
        <v>1.5082310541310524</v>
      </c>
      <c r="L606" s="3">
        <f t="shared" si="843"/>
        <v>0.54736752136752231</v>
      </c>
      <c r="M606" s="5">
        <f t="shared" si="844"/>
        <v>0.12801618528739378</v>
      </c>
      <c r="N606" s="5">
        <f t="shared" si="845"/>
        <v>0.19307798608184201</v>
      </c>
      <c r="O606" s="5">
        <f t="shared" si="846"/>
        <v>7.0071902035686195E-2</v>
      </c>
      <c r="P606" s="5">
        <f t="shared" si="847"/>
        <v>0.10568461867225083</v>
      </c>
      <c r="Q606" s="5">
        <f t="shared" si="848"/>
        <v>0.14560310723885866</v>
      </c>
      <c r="R606" s="5">
        <f t="shared" si="849"/>
        <v>1.9177541667390698E-2</v>
      </c>
      <c r="S606" s="5">
        <f t="shared" si="850"/>
        <v>2.181216109280314E-2</v>
      </c>
      <c r="T606" s="5">
        <f t="shared" si="851"/>
        <v>7.96984119127436E-2</v>
      </c>
      <c r="U606" s="5">
        <f t="shared" si="852"/>
        <v>2.8924163884650852E-2</v>
      </c>
      <c r="V606" s="5">
        <f t="shared" si="853"/>
        <v>2.0007972883667072E-3</v>
      </c>
      <c r="W606" s="5">
        <f t="shared" si="854"/>
        <v>7.3201042638540159E-2</v>
      </c>
      <c r="X606" s="5">
        <f t="shared" si="855"/>
        <v>4.0067873270576045E-2</v>
      </c>
      <c r="Y606" s="5">
        <f t="shared" si="856"/>
        <v>1.0965926239291603E-2</v>
      </c>
      <c r="Z606" s="5">
        <f t="shared" si="857"/>
        <v>3.4990544828006767E-3</v>
      </c>
      <c r="AA606" s="5">
        <f t="shared" si="858"/>
        <v>5.277382631056449E-3</v>
      </c>
      <c r="AB606" s="5">
        <f t="shared" si="859"/>
        <v>3.9797561843455884E-3</v>
      </c>
      <c r="AC606" s="5">
        <f t="shared" si="860"/>
        <v>1.032357246404039E-4</v>
      </c>
      <c r="AD606" s="5">
        <f t="shared" si="861"/>
        <v>2.7601021425554383E-2</v>
      </c>
      <c r="AE606" s="5">
        <f t="shared" si="862"/>
        <v>1.5107902684917579E-2</v>
      </c>
      <c r="AF606" s="5">
        <f t="shared" si="863"/>
        <v>4.1347876228525352E-3</v>
      </c>
      <c r="AG606" s="5">
        <f t="shared" si="864"/>
        <v>7.5441615083396754E-4</v>
      </c>
      <c r="AH606" s="5">
        <f t="shared" si="865"/>
        <v>4.7881719484513095E-4</v>
      </c>
      <c r="AI606" s="5">
        <f t="shared" si="866"/>
        <v>7.2216696251734534E-4</v>
      </c>
      <c r="AJ606" s="5">
        <f t="shared" si="867"/>
        <v>5.4459731956807813E-4</v>
      </c>
      <c r="AK606" s="5">
        <f t="shared" si="868"/>
        <v>2.7379286312303607E-4</v>
      </c>
      <c r="AL606" s="5">
        <f t="shared" si="869"/>
        <v>3.4090777404375487E-6</v>
      </c>
      <c r="AM606" s="5">
        <f t="shared" si="870"/>
        <v>8.3257435279515245E-3</v>
      </c>
      <c r="AN606" s="5">
        <f t="shared" si="871"/>
        <v>4.5572415984365166E-3</v>
      </c>
      <c r="AO606" s="5">
        <f t="shared" si="872"/>
        <v>1.2472430190045808E-3</v>
      </c>
      <c r="AP606" s="5">
        <f t="shared" si="873"/>
        <v>2.2756677328516101E-4</v>
      </c>
      <c r="AQ606" s="5">
        <f t="shared" si="874"/>
        <v>3.1140665159675864E-5</v>
      </c>
      <c r="AR606" s="5">
        <f t="shared" si="875"/>
        <v>5.2417796226105885E-5</v>
      </c>
      <c r="AS606" s="5">
        <f t="shared" si="876"/>
        <v>7.9058148057326369E-5</v>
      </c>
      <c r="AT606" s="5">
        <f t="shared" si="877"/>
        <v>5.9618976991075095E-5</v>
      </c>
      <c r="AU606" s="5">
        <f t="shared" si="878"/>
        <v>2.9973064171154721E-5</v>
      </c>
      <c r="AV606" s="5">
        <f t="shared" si="879"/>
        <v>1.130157654259959E-5</v>
      </c>
      <c r="AW606" s="5">
        <f t="shared" si="880"/>
        <v>7.8177415225826444E-8</v>
      </c>
      <c r="AX606" s="5">
        <f t="shared" si="881"/>
        <v>2.0928574895978541E-3</v>
      </c>
      <c r="AY606" s="5">
        <f t="shared" si="882"/>
        <v>1.1455622166566324E-3</v>
      </c>
      <c r="AZ606" s="5">
        <f t="shared" si="883"/>
        <v>3.1352177555181269E-4</v>
      </c>
      <c r="BA606" s="5">
        <f t="shared" si="884"/>
        <v>5.7203879059513476E-5</v>
      </c>
      <c r="BB606" s="5">
        <f t="shared" si="885"/>
        <v>7.8278863733533496E-6</v>
      </c>
      <c r="BC606" s="5">
        <f t="shared" si="886"/>
        <v>8.5694615234580567E-7</v>
      </c>
      <c r="BD606" s="5">
        <f t="shared" si="887"/>
        <v>4.7819665326385716E-6</v>
      </c>
      <c r="BE606" s="5">
        <f t="shared" si="888"/>
        <v>7.2123104243408868E-6</v>
      </c>
      <c r="BF606" s="5">
        <f t="shared" si="889"/>
        <v>5.4389152770120177E-6</v>
      </c>
      <c r="BG606" s="5">
        <f t="shared" si="890"/>
        <v>2.7343803071924407E-6</v>
      </c>
      <c r="BH606" s="5">
        <f t="shared" si="891"/>
        <v>1.0310193232780113E-6</v>
      </c>
      <c r="BI606" s="5">
        <f t="shared" si="892"/>
        <v>3.1100307215541566E-7</v>
      </c>
      <c r="BJ606" s="8">
        <f t="shared" si="893"/>
        <v>0.60821924104323954</v>
      </c>
      <c r="BK606" s="8">
        <f t="shared" si="894"/>
        <v>0.25876596935985191</v>
      </c>
      <c r="BL606" s="8">
        <f t="shared" si="895"/>
        <v>0.12970399990010828</v>
      </c>
      <c r="BM606" s="8">
        <f t="shared" si="896"/>
        <v>0.33741143976333671</v>
      </c>
      <c r="BN606" s="8">
        <f t="shared" si="897"/>
        <v>0.66163134098342224</v>
      </c>
    </row>
    <row r="607" spans="1:66" x14ac:dyDescent="0.25">
      <c r="A607" t="s">
        <v>145</v>
      </c>
      <c r="B607" t="s">
        <v>404</v>
      </c>
      <c r="C607" t="s">
        <v>147</v>
      </c>
      <c r="D607" t="s">
        <v>499</v>
      </c>
      <c r="E607">
        <f>VLOOKUP(A607,home!$A$2:$E$405,3,FALSE)</f>
        <v>1.42165242165242</v>
      </c>
      <c r="F607">
        <f>VLOOKUP(B607,home!$B$2:$E$405,3,FALSE)</f>
        <v>1.03</v>
      </c>
      <c r="G607">
        <f>VLOOKUP(C607,away!$B$2:$E$405,4,FALSE)</f>
        <v>1.27</v>
      </c>
      <c r="H607">
        <f>VLOOKUP(A607,away!$A$2:$E$405,3,FALSE)</f>
        <v>1.1680911680911701</v>
      </c>
      <c r="I607">
        <f>VLOOKUP(C607,away!$B$2:$E$405,3,FALSE)</f>
        <v>0.92</v>
      </c>
      <c r="J607">
        <f>VLOOKUP(B607,home!$B$2:$E$405,4,FALSE)</f>
        <v>0.76</v>
      </c>
      <c r="K607" s="3">
        <f t="shared" si="842"/>
        <v>1.8596635327635307</v>
      </c>
      <c r="L607" s="3">
        <f t="shared" si="843"/>
        <v>0.81672934472934611</v>
      </c>
      <c r="M607" s="5">
        <f t="shared" si="844"/>
        <v>6.8810916436596592E-2</v>
      </c>
      <c r="N607" s="5">
        <f t="shared" si="845"/>
        <v>0.12796515195317729</v>
      </c>
      <c r="O607" s="5">
        <f t="shared" si="846"/>
        <v>5.6199894691487326E-2</v>
      </c>
      <c r="P607" s="5">
        <f t="shared" si="847"/>
        <v>0.1045128947029097</v>
      </c>
      <c r="Q607" s="5">
        <f t="shared" si="848"/>
        <v>0.11898606327593389</v>
      </c>
      <c r="R607" s="5">
        <f t="shared" si="849"/>
        <v>2.2950051582618345E-2</v>
      </c>
      <c r="S607" s="5">
        <f t="shared" si="850"/>
        <v>3.9684637717498132E-2</v>
      </c>
      <c r="T607" s="5">
        <f t="shared" si="851"/>
        <v>9.7179409491277999E-2</v>
      </c>
      <c r="U607" s="5">
        <f t="shared" si="852"/>
        <v>4.2679374003237285E-2</v>
      </c>
      <c r="V607" s="5">
        <f t="shared" si="853"/>
        <v>6.6971873034671146E-3</v>
      </c>
      <c r="W607" s="5">
        <f t="shared" si="854"/>
        <v>7.3758014260449381E-2</v>
      </c>
      <c r="X607" s="5">
        <f t="shared" si="855"/>
        <v>6.0240334655474591E-2</v>
      </c>
      <c r="Y607" s="5">
        <f t="shared" si="856"/>
        <v>2.4600024524721136E-2</v>
      </c>
      <c r="Z607" s="5">
        <f t="shared" si="857"/>
        <v>6.2479935301921934E-3</v>
      </c>
      <c r="AA607" s="5">
        <f t="shared" si="858"/>
        <v>1.1619165721040896E-2</v>
      </c>
      <c r="AB607" s="5">
        <f t="shared" si="859"/>
        <v>1.0803869386277917E-2</v>
      </c>
      <c r="AC607" s="5">
        <f t="shared" si="860"/>
        <v>6.3574799219708468E-4</v>
      </c>
      <c r="AD607" s="5">
        <f t="shared" si="861"/>
        <v>3.4291272342302559E-2</v>
      </c>
      <c r="AE607" s="5">
        <f t="shared" si="862"/>
        <v>2.8006688390064319E-2</v>
      </c>
      <c r="AF607" s="5">
        <f t="shared" si="863"/>
        <v>1.1436942128428105E-2</v>
      </c>
      <c r="AG607" s="5">
        <f t="shared" si="864"/>
        <v>3.1136287500861809E-3</v>
      </c>
      <c r="AH607" s="5">
        <f t="shared" si="865"/>
        <v>1.2757299154467657E-3</v>
      </c>
      <c r="AI607" s="5">
        <f t="shared" si="866"/>
        <v>2.3724284014118519E-3</v>
      </c>
      <c r="AJ607" s="5">
        <f t="shared" si="867"/>
        <v>2.2059592910990511E-3</v>
      </c>
      <c r="AK607" s="5">
        <f t="shared" si="868"/>
        <v>1.3674473494725979E-3</v>
      </c>
      <c r="AL607" s="5">
        <f t="shared" si="869"/>
        <v>3.8624024446645827E-5</v>
      </c>
      <c r="AM607" s="5">
        <f t="shared" si="870"/>
        <v>1.2754045733408553E-2</v>
      </c>
      <c r="AN607" s="5">
        <f t="shared" si="871"/>
        <v>1.0416603414494881E-2</v>
      </c>
      <c r="AO607" s="5">
        <f t="shared" si="872"/>
        <v>4.2537728405129356E-3</v>
      </c>
      <c r="AP607" s="5">
        <f t="shared" si="873"/>
        <v>1.1580603682198735E-3</v>
      </c>
      <c r="AQ607" s="5">
        <f t="shared" si="874"/>
        <v>2.3645547142331054E-4</v>
      </c>
      <c r="AR607" s="5">
        <f t="shared" si="875"/>
        <v>2.083852115788923E-4</v>
      </c>
      <c r="AS607" s="5">
        <f t="shared" si="876"/>
        <v>3.8752637874047856E-4</v>
      </c>
      <c r="AT607" s="5">
        <f t="shared" si="877"/>
        <v>3.6033433726378826E-4</v>
      </c>
      <c r="AU607" s="5">
        <f t="shared" si="878"/>
        <v>2.2336687553732728E-4</v>
      </c>
      <c r="AV607" s="5">
        <f t="shared" si="879"/>
        <v>1.0384680821602452E-4</v>
      </c>
      <c r="AW607" s="5">
        <f t="shared" si="880"/>
        <v>1.6295494995713617E-6</v>
      </c>
      <c r="AX607" s="5">
        <f t="shared" si="881"/>
        <v>3.9530389576030271E-3</v>
      </c>
      <c r="AY607" s="5">
        <f t="shared" si="882"/>
        <v>3.2285629175326977E-3</v>
      </c>
      <c r="AZ607" s="5">
        <f t="shared" si="883"/>
        <v>1.3184310380269727E-3</v>
      </c>
      <c r="BA607" s="5">
        <f t="shared" si="884"/>
        <v>3.5893377258620045E-4</v>
      </c>
      <c r="BB607" s="5">
        <f t="shared" si="885"/>
        <v>7.3287936221389888E-5</v>
      </c>
      <c r="BC607" s="5">
        <f t="shared" si="886"/>
        <v>1.197128162533238E-5</v>
      </c>
      <c r="BD607" s="5">
        <f t="shared" si="887"/>
        <v>2.8365719550685793E-5</v>
      </c>
      <c r="BE607" s="5">
        <f t="shared" si="888"/>
        <v>5.275069422900788E-5</v>
      </c>
      <c r="BF607" s="5">
        <f t="shared" si="889"/>
        <v>4.9049271192822807E-5</v>
      </c>
      <c r="BG607" s="5">
        <f t="shared" si="890"/>
        <v>3.040504698197377E-5</v>
      </c>
      <c r="BH607" s="5">
        <f t="shared" si="891"/>
        <v>1.4135789271084622E-5</v>
      </c>
      <c r="BI607" s="5">
        <f t="shared" si="892"/>
        <v>5.257562362853212E-6</v>
      </c>
      <c r="BJ607" s="8">
        <f t="shared" si="893"/>
        <v>0.61734069350357057</v>
      </c>
      <c r="BK607" s="8">
        <f t="shared" si="894"/>
        <v>0.22360857109464799</v>
      </c>
      <c r="BL607" s="8">
        <f t="shared" si="895"/>
        <v>0.15293734403701703</v>
      </c>
      <c r="BM607" s="8">
        <f t="shared" si="896"/>
        <v>0.49748269615467139</v>
      </c>
      <c r="BN607" s="8">
        <f t="shared" si="897"/>
        <v>0.49942497264272318</v>
      </c>
    </row>
    <row r="608" spans="1:66" x14ac:dyDescent="0.25">
      <c r="A608" t="s">
        <v>145</v>
      </c>
      <c r="B608" t="s">
        <v>425</v>
      </c>
      <c r="C608" t="s">
        <v>423</v>
      </c>
      <c r="D608" t="s">
        <v>499</v>
      </c>
      <c r="E608">
        <f>VLOOKUP(A608,home!$A$2:$E$405,3,FALSE)</f>
        <v>1.42165242165242</v>
      </c>
      <c r="F608">
        <f>VLOOKUP(B608,home!$B$2:$E$405,3,FALSE)</f>
        <v>1.45</v>
      </c>
      <c r="G608">
        <f>VLOOKUP(C608,away!$B$2:$E$405,4,FALSE)</f>
        <v>0.7</v>
      </c>
      <c r="H608">
        <f>VLOOKUP(A608,away!$A$2:$E$405,3,FALSE)</f>
        <v>1.1680911680911701</v>
      </c>
      <c r="I608">
        <f>VLOOKUP(C608,away!$B$2:$E$405,3,FALSE)</f>
        <v>1.1399999999999999</v>
      </c>
      <c r="J608">
        <f>VLOOKUP(B608,home!$B$2:$E$405,4,FALSE)</f>
        <v>0.68</v>
      </c>
      <c r="K608" s="3">
        <f t="shared" si="842"/>
        <v>1.4429772079772061</v>
      </c>
      <c r="L608" s="3">
        <f t="shared" si="843"/>
        <v>0.90550427350427498</v>
      </c>
      <c r="M608" s="5">
        <f t="shared" si="844"/>
        <v>9.5514092065950976E-2</v>
      </c>
      <c r="N608" s="5">
        <f t="shared" si="845"/>
        <v>0.13782465789180376</v>
      </c>
      <c r="O608" s="5">
        <f t="shared" si="846"/>
        <v>8.6488418545599369E-2</v>
      </c>
      <c r="P608" s="5">
        <f t="shared" si="847"/>
        <v>0.12480081671529299</v>
      </c>
      <c r="Q608" s="5">
        <f t="shared" si="848"/>
        <v>9.9438920017564311E-2</v>
      </c>
      <c r="R608" s="5">
        <f t="shared" si="849"/>
        <v>3.9157816300833308E-2</v>
      </c>
      <c r="S608" s="5">
        <f t="shared" si="850"/>
        <v>4.0766874070398154E-2</v>
      </c>
      <c r="T608" s="5">
        <f t="shared" si="851"/>
        <v>9.0042367028554268E-2</v>
      </c>
      <c r="U608" s="5">
        <f t="shared" si="852"/>
        <v>5.6503836436260772E-2</v>
      </c>
      <c r="V608" s="5">
        <f t="shared" si="853"/>
        <v>5.9185439654544925E-3</v>
      </c>
      <c r="W608" s="5">
        <f t="shared" si="854"/>
        <v>4.7829365057071208E-2</v>
      </c>
      <c r="X608" s="5">
        <f t="shared" si="855"/>
        <v>4.3309694458174015E-2</v>
      </c>
      <c r="Y608" s="5">
        <f t="shared" si="856"/>
        <v>1.9608556708020492E-2</v>
      </c>
      <c r="Z608" s="5">
        <f t="shared" si="857"/>
        <v>1.1819190000499974E-2</v>
      </c>
      <c r="AA608" s="5">
        <f t="shared" si="858"/>
        <v>1.7054821787473567E-2</v>
      </c>
      <c r="AB608" s="5">
        <f t="shared" si="859"/>
        <v>1.2304859562718717E-2</v>
      </c>
      <c r="AC608" s="5">
        <f t="shared" si="860"/>
        <v>4.8333124507956828E-4</v>
      </c>
      <c r="AD608" s="5">
        <f t="shared" si="861"/>
        <v>1.7254170912343797E-2</v>
      </c>
      <c r="AE608" s="5">
        <f t="shared" si="862"/>
        <v>1.5623725496900462E-2</v>
      </c>
      <c r="AF608" s="5">
        <f t="shared" si="863"/>
        <v>7.0736751027505344E-3</v>
      </c>
      <c r="AG608" s="5">
        <f t="shared" si="864"/>
        <v>2.1350810116404673E-3</v>
      </c>
      <c r="AH608" s="5">
        <f t="shared" si="865"/>
        <v>2.6755817637029297E-3</v>
      </c>
      <c r="AI608" s="5">
        <f t="shared" si="866"/>
        <v>3.860803503102782E-3</v>
      </c>
      <c r="AJ608" s="5">
        <f t="shared" si="867"/>
        <v>2.7855257297279348E-3</v>
      </c>
      <c r="AK608" s="5">
        <f t="shared" si="868"/>
        <v>1.3398167134104947E-3</v>
      </c>
      <c r="AL608" s="5">
        <f t="shared" si="869"/>
        <v>2.5261250073255964E-5</v>
      </c>
      <c r="AM608" s="5">
        <f t="shared" si="870"/>
        <v>4.9794750738110707E-3</v>
      </c>
      <c r="AN608" s="5">
        <f t="shared" si="871"/>
        <v>4.5089359591439391E-3</v>
      </c>
      <c r="AO608" s="5">
        <f t="shared" si="872"/>
        <v>2.0414303899809667E-3</v>
      </c>
      <c r="AP608" s="5">
        <f t="shared" si="873"/>
        <v>6.1617464739642145E-4</v>
      </c>
      <c r="AQ608" s="5">
        <f t="shared" si="874"/>
        <v>1.3948719411061231E-4</v>
      </c>
      <c r="AR608" s="5">
        <f t="shared" si="875"/>
        <v>4.8455014422862176E-4</v>
      </c>
      <c r="AS608" s="5">
        <f t="shared" si="876"/>
        <v>6.9919481424396922E-4</v>
      </c>
      <c r="AT608" s="5">
        <f t="shared" si="877"/>
        <v>5.0446109044495198E-4</v>
      </c>
      <c r="AU608" s="5">
        <f t="shared" si="878"/>
        <v>2.4264195194113118E-4</v>
      </c>
      <c r="AV608" s="5">
        <f t="shared" si="879"/>
        <v>8.7531701587538268E-5</v>
      </c>
      <c r="AW608" s="5">
        <f t="shared" si="880"/>
        <v>9.1685849473475339E-7</v>
      </c>
      <c r="AX608" s="5">
        <f t="shared" si="881"/>
        <v>1.1975448398666661E-3</v>
      </c>
      <c r="AY608" s="5">
        <f t="shared" si="882"/>
        <v>1.0843819702122588E-3</v>
      </c>
      <c r="AZ608" s="5">
        <f t="shared" si="883"/>
        <v>4.9095625406909288E-4</v>
      </c>
      <c r="BA608" s="5">
        <f t="shared" si="884"/>
        <v>1.4818766205440474E-4</v>
      </c>
      <c r="BB608" s="5">
        <f t="shared" si="885"/>
        <v>3.3546140317717684E-5</v>
      </c>
      <c r="BC608" s="5">
        <f t="shared" si="886"/>
        <v>6.0752346834534866E-6</v>
      </c>
      <c r="BD608" s="5">
        <f t="shared" si="887"/>
        <v>7.3127037721021598E-5</v>
      </c>
      <c r="BE608" s="5">
        <f t="shared" si="888"/>
        <v>1.0552064871832359E-4</v>
      </c>
      <c r="BF608" s="5">
        <f t="shared" si="889"/>
        <v>7.6131945535755073E-5</v>
      </c>
      <c r="BG608" s="5">
        <f t="shared" si="890"/>
        <v>3.6618887402352184E-5</v>
      </c>
      <c r="BH608" s="5">
        <f t="shared" si="891"/>
        <v>1.3210054975769465E-5</v>
      </c>
      <c r="BI608" s="5">
        <f t="shared" si="892"/>
        <v>3.812361649232241E-6</v>
      </c>
      <c r="BJ608" s="8">
        <f t="shared" si="893"/>
        <v>0.49538640905046977</v>
      </c>
      <c r="BK608" s="8">
        <f t="shared" si="894"/>
        <v>0.26859330128246167</v>
      </c>
      <c r="BL608" s="8">
        <f t="shared" si="895"/>
        <v>0.2244982809812785</v>
      </c>
      <c r="BM608" s="8">
        <f t="shared" si="896"/>
        <v>0.41598899466594769</v>
      </c>
      <c r="BN608" s="8">
        <f t="shared" si="897"/>
        <v>0.58322472153704463</v>
      </c>
    </row>
    <row r="609" spans="1:66" x14ac:dyDescent="0.25">
      <c r="A609" t="s">
        <v>145</v>
      </c>
      <c r="B609" t="s">
        <v>427</v>
      </c>
      <c r="C609" t="s">
        <v>391</v>
      </c>
      <c r="D609" t="s">
        <v>499</v>
      </c>
      <c r="E609">
        <f>VLOOKUP(A609,home!$A$2:$E$405,3,FALSE)</f>
        <v>1.42165242165242</v>
      </c>
      <c r="F609">
        <f>VLOOKUP(B609,home!$B$2:$E$405,3,FALSE)</f>
        <v>1.1000000000000001</v>
      </c>
      <c r="G609">
        <f>VLOOKUP(C609,away!$B$2:$E$405,4,FALSE)</f>
        <v>1.66</v>
      </c>
      <c r="H609">
        <f>VLOOKUP(A609,away!$A$2:$E$405,3,FALSE)</f>
        <v>1.1680911680911701</v>
      </c>
      <c r="I609">
        <f>VLOOKUP(C609,away!$B$2:$E$405,3,FALSE)</f>
        <v>0.65</v>
      </c>
      <c r="J609">
        <f>VLOOKUP(B609,home!$B$2:$E$405,4,FALSE)</f>
        <v>0.7</v>
      </c>
      <c r="K609" s="3">
        <f t="shared" si="842"/>
        <v>2.5959373219373192</v>
      </c>
      <c r="L609" s="3">
        <f t="shared" si="843"/>
        <v>0.53148148148148244</v>
      </c>
      <c r="M609" s="5">
        <f t="shared" si="844"/>
        <v>4.3830787243512505E-2</v>
      </c>
      <c r="N609" s="5">
        <f t="shared" si="845"/>
        <v>0.11378197645532827</v>
      </c>
      <c r="O609" s="5">
        <f t="shared" si="846"/>
        <v>2.3295251738681688E-2</v>
      </c>
      <c r="P609" s="5">
        <f t="shared" si="847"/>
        <v>6.047301341236902E-2</v>
      </c>
      <c r="Q609" s="5">
        <f t="shared" si="848"/>
        <v>0.14768543962208999</v>
      </c>
      <c r="R609" s="5">
        <f t="shared" si="849"/>
        <v>6.1904974527793102E-3</v>
      </c>
      <c r="S609" s="5">
        <f t="shared" si="850"/>
        <v>2.0858542483250982E-2</v>
      </c>
      <c r="T609" s="5">
        <f t="shared" si="851"/>
        <v>7.8492076243592418E-2</v>
      </c>
      <c r="U609" s="5">
        <f t="shared" si="852"/>
        <v>1.6070143379027721E-2</v>
      </c>
      <c r="V609" s="5">
        <f t="shared" si="853"/>
        <v>3.1975974440680275E-3</v>
      </c>
      <c r="W609" s="5">
        <f t="shared" si="854"/>
        <v>0.12779404820723464</v>
      </c>
      <c r="X609" s="5">
        <f t="shared" si="855"/>
        <v>6.7920170065697061E-2</v>
      </c>
      <c r="Y609" s="5">
        <f t="shared" si="856"/>
        <v>1.804915630449545E-2</v>
      </c>
      <c r="Z609" s="5">
        <f t="shared" si="857"/>
        <v>1.0967115857701639E-3</v>
      </c>
      <c r="AA609" s="5">
        <f t="shared" si="858"/>
        <v>2.8469945369018305E-3</v>
      </c>
      <c r="AB609" s="5">
        <f t="shared" si="859"/>
        <v>3.6953096868475583E-3</v>
      </c>
      <c r="AC609" s="5">
        <f t="shared" si="860"/>
        <v>2.7573134844718032E-4</v>
      </c>
      <c r="AD609" s="5">
        <f t="shared" si="861"/>
        <v>8.2936334815654364E-2</v>
      </c>
      <c r="AE609" s="5">
        <f t="shared" si="862"/>
        <v>4.4079126096468239E-2</v>
      </c>
      <c r="AF609" s="5">
        <f t="shared" si="863"/>
        <v>1.1713619620080004E-2</v>
      </c>
      <c r="AG609" s="5">
        <f t="shared" si="864"/>
        <v>2.0751906363968937E-3</v>
      </c>
      <c r="AH609" s="5">
        <f t="shared" si="865"/>
        <v>1.4572047459075814E-4</v>
      </c>
      <c r="AI609" s="5">
        <f t="shared" si="866"/>
        <v>3.7828121856056787E-4</v>
      </c>
      <c r="AJ609" s="5">
        <f t="shared" si="867"/>
        <v>4.9099716672465314E-4</v>
      </c>
      <c r="AK609" s="5">
        <f t="shared" si="868"/>
        <v>4.2486595668866917E-4</v>
      </c>
      <c r="AL609" s="5">
        <f t="shared" si="869"/>
        <v>1.5216980192684019E-5</v>
      </c>
      <c r="AM609" s="5">
        <f t="shared" si="870"/>
        <v>4.3059505378529324E-2</v>
      </c>
      <c r="AN609" s="5">
        <f t="shared" si="871"/>
        <v>2.2885329710440626E-2</v>
      </c>
      <c r="AO609" s="5">
        <f t="shared" si="872"/>
        <v>6.0815644693485837E-3</v>
      </c>
      <c r="AP609" s="5">
        <f t="shared" si="873"/>
        <v>1.0774129646315106E-3</v>
      </c>
      <c r="AQ609" s="5">
        <f t="shared" si="874"/>
        <v>1.4315625965242778E-4</v>
      </c>
      <c r="AR609" s="5">
        <f t="shared" si="875"/>
        <v>1.5489546743536174E-5</v>
      </c>
      <c r="AS609" s="5">
        <f t="shared" si="876"/>
        <v>4.0209892491438217E-5</v>
      </c>
      <c r="AT609" s="5">
        <f t="shared" si="877"/>
        <v>5.2191180314805827E-5</v>
      </c>
      <c r="AU609" s="5">
        <f t="shared" si="878"/>
        <v>4.5161677618388257E-5</v>
      </c>
      <c r="AV609" s="5">
        <f t="shared" si="879"/>
        <v>2.9309221112718853E-5</v>
      </c>
      <c r="AW609" s="5">
        <f t="shared" si="880"/>
        <v>5.8318764373914736E-7</v>
      </c>
      <c r="AX609" s="5">
        <f t="shared" si="881"/>
        <v>1.8629962846047482E-2</v>
      </c>
      <c r="AY609" s="5">
        <f t="shared" si="882"/>
        <v>9.9014802533622919E-3</v>
      </c>
      <c r="AZ609" s="5">
        <f t="shared" si="883"/>
        <v>2.631226696958317E-3</v>
      </c>
      <c r="BA609" s="5">
        <f t="shared" si="884"/>
        <v>4.6614942100434479E-4</v>
      </c>
      <c r="BB609" s="5">
        <f t="shared" si="885"/>
        <v>6.1937446216781095E-5</v>
      </c>
      <c r="BC609" s="5">
        <f t="shared" si="886"/>
        <v>6.583721134894892E-6</v>
      </c>
      <c r="BD609" s="5">
        <f t="shared" si="887"/>
        <v>1.3720678751218796E-6</v>
      </c>
      <c r="BE609" s="5">
        <f t="shared" si="888"/>
        <v>3.5618022052601202E-6</v>
      </c>
      <c r="BF609" s="5">
        <f t="shared" si="889"/>
        <v>4.6231076389966975E-6</v>
      </c>
      <c r="BG609" s="5">
        <f t="shared" si="890"/>
        <v>4.0004325544683499E-6</v>
      </c>
      <c r="BH609" s="5">
        <f t="shared" si="891"/>
        <v>2.5962180430093599E-6</v>
      </c>
      <c r="BI609" s="5">
        <f t="shared" si="892"/>
        <v>1.3479238627470128E-6</v>
      </c>
      <c r="BJ609" s="8">
        <f t="shared" si="893"/>
        <v>0.79947144723436381</v>
      </c>
      <c r="BK609" s="8">
        <f t="shared" si="894"/>
        <v>0.13855236916520269</v>
      </c>
      <c r="BL609" s="8">
        <f t="shared" si="895"/>
        <v>5.373792468126324E-2</v>
      </c>
      <c r="BM609" s="8">
        <f t="shared" si="896"/>
        <v>0.58770058967612082</v>
      </c>
      <c r="BN609" s="8">
        <f t="shared" si="897"/>
        <v>0.39525696592476078</v>
      </c>
    </row>
    <row r="610" spans="1:66" x14ac:dyDescent="0.25">
      <c r="A610" t="s">
        <v>145</v>
      </c>
      <c r="B610" t="s">
        <v>433</v>
      </c>
      <c r="C610" t="s">
        <v>432</v>
      </c>
      <c r="D610" t="s">
        <v>499</v>
      </c>
      <c r="E610">
        <f>VLOOKUP(A610,home!$A$2:$E$405,3,FALSE)</f>
        <v>1.42165242165242</v>
      </c>
      <c r="F610">
        <f>VLOOKUP(B610,home!$B$2:$E$405,3,FALSE)</f>
        <v>0.91</v>
      </c>
      <c r="G610">
        <f>VLOOKUP(C610,away!$B$2:$E$405,4,FALSE)</f>
        <v>1.63</v>
      </c>
      <c r="H610">
        <f>VLOOKUP(A610,away!$A$2:$E$405,3,FALSE)</f>
        <v>1.1680911680911701</v>
      </c>
      <c r="I610">
        <f>VLOOKUP(C610,away!$B$2:$E$405,3,FALSE)</f>
        <v>0.53</v>
      </c>
      <c r="J610">
        <f>VLOOKUP(B610,home!$B$2:$E$405,4,FALSE)</f>
        <v>1.36</v>
      </c>
      <c r="K610" s="3">
        <f t="shared" si="842"/>
        <v>2.1087370370370344</v>
      </c>
      <c r="L610" s="3">
        <f t="shared" si="843"/>
        <v>0.8419601139601155</v>
      </c>
      <c r="M610" s="5">
        <f t="shared" si="844"/>
        <v>5.2303229986343923E-2</v>
      </c>
      <c r="N610" s="5">
        <f t="shared" si="845"/>
        <v>0.11029375822886944</v>
      </c>
      <c r="O610" s="5">
        <f t="shared" si="846"/>
        <v>4.4037233479784249E-2</v>
      </c>
      <c r="P610" s="5">
        <f t="shared" si="847"/>
        <v>9.2862945247468326E-2</v>
      </c>
      <c r="Q610" s="5">
        <f t="shared" si="848"/>
        <v>0.11629026646561262</v>
      </c>
      <c r="R610" s="5">
        <f t="shared" si="849"/>
        <v>1.8538797059563683E-2</v>
      </c>
      <c r="S610" s="5">
        <f t="shared" si="850"/>
        <v>4.1218900832156347E-2</v>
      </c>
      <c r="T610" s="5">
        <f t="shared" si="851"/>
        <v>9.7911766005839382E-2</v>
      </c>
      <c r="U610" s="5">
        <f t="shared" si="852"/>
        <v>3.9093447981615202E-2</v>
      </c>
      <c r="V610" s="5">
        <f t="shared" si="853"/>
        <v>8.131447102123426E-3</v>
      </c>
      <c r="W610" s="5">
        <f t="shared" si="854"/>
        <v>8.1741863980981044E-2</v>
      </c>
      <c r="X610" s="5">
        <f t="shared" si="855"/>
        <v>6.8823389112739053E-2</v>
      </c>
      <c r="Y610" s="5">
        <f t="shared" si="856"/>
        <v>2.8973274270241572E-2</v>
      </c>
      <c r="Z610" s="5">
        <f t="shared" si="857"/>
        <v>5.2029758949845642E-3</v>
      </c>
      <c r="AA610" s="5">
        <f t="shared" si="858"/>
        <v>1.0971707972564861E-2</v>
      </c>
      <c r="AB610" s="5">
        <f t="shared" si="859"/>
        <v>1.156822348065102E-2</v>
      </c>
      <c r="AC610" s="5">
        <f t="shared" si="860"/>
        <v>9.0232253249981854E-4</v>
      </c>
      <c r="AD610" s="5">
        <f t="shared" si="861"/>
        <v>4.3093024013284562E-2</v>
      </c>
      <c r="AE610" s="5">
        <f t="shared" si="862"/>
        <v>3.6282607409111059E-2</v>
      </c>
      <c r="AF610" s="5">
        <f t="shared" si="863"/>
        <v>1.5274254134472639E-2</v>
      </c>
      <c r="AG610" s="5">
        <f t="shared" si="864"/>
        <v>4.2867709172387828E-3</v>
      </c>
      <c r="AH610" s="5">
        <f t="shared" si="865"/>
        <v>1.0951745443682343E-3</v>
      </c>
      <c r="AI610" s="5">
        <f t="shared" si="866"/>
        <v>2.3094351237294541E-3</v>
      </c>
      <c r="AJ610" s="5">
        <f t="shared" si="867"/>
        <v>2.4349956900212538E-3</v>
      </c>
      <c r="AK610" s="5">
        <f t="shared" si="868"/>
        <v>1.7115885321911223E-3</v>
      </c>
      <c r="AL610" s="5">
        <f t="shared" si="869"/>
        <v>6.408195283768542E-5</v>
      </c>
      <c r="AM610" s="5">
        <f t="shared" si="870"/>
        <v>1.8174371154947886E-2</v>
      </c>
      <c r="AN610" s="5">
        <f t="shared" si="871"/>
        <v>1.5302095608773356E-2</v>
      </c>
      <c r="AO610" s="5">
        <f t="shared" si="872"/>
        <v>6.4418770812956997E-3</v>
      </c>
      <c r="AP610" s="5">
        <f t="shared" si="873"/>
        <v>1.8079345204949277E-3</v>
      </c>
      <c r="AQ610" s="5">
        <f t="shared" si="874"/>
        <v>3.8055218872708402E-4</v>
      </c>
      <c r="AR610" s="5">
        <f t="shared" si="875"/>
        <v>1.8441865683649925E-4</v>
      </c>
      <c r="AS610" s="5">
        <f t="shared" si="876"/>
        <v>3.8889045199174901E-4</v>
      </c>
      <c r="AT610" s="5">
        <f t="shared" si="877"/>
        <v>4.1003384973253707E-4</v>
      </c>
      <c r="AU610" s="5">
        <f t="shared" si="878"/>
        <v>2.8821785512329293E-4</v>
      </c>
      <c r="AV610" s="5">
        <f t="shared" si="879"/>
        <v>1.5194391645846549E-4</v>
      </c>
      <c r="AW610" s="5">
        <f t="shared" si="880"/>
        <v>3.1604373186844809E-6</v>
      </c>
      <c r="AX610" s="5">
        <f t="shared" si="881"/>
        <v>6.3874949298826896E-3</v>
      </c>
      <c r="AY610" s="5">
        <f t="shared" si="882"/>
        <v>5.3780159590836891E-3</v>
      </c>
      <c r="AZ610" s="5">
        <f t="shared" si="883"/>
        <v>2.2640374648947113E-3</v>
      </c>
      <c r="BA610" s="5">
        <f t="shared" si="884"/>
        <v>6.3540974731757412E-4</v>
      </c>
      <c r="BB610" s="5">
        <f t="shared" si="885"/>
        <v>1.3374741581571821E-4</v>
      </c>
      <c r="BC610" s="5">
        <f t="shared" si="886"/>
        <v>2.2521997892414615E-5</v>
      </c>
      <c r="BD610" s="5">
        <f t="shared" si="887"/>
        <v>2.5878858887738385E-5</v>
      </c>
      <c r="BE610" s="5">
        <f t="shared" si="888"/>
        <v>5.4571708212828961E-5</v>
      </c>
      <c r="BF610" s="5">
        <f t="shared" si="889"/>
        <v>5.7538691141385283E-5</v>
      </c>
      <c r="BG610" s="5">
        <f t="shared" si="890"/>
        <v>4.0444656357491288E-5</v>
      </c>
      <c r="BH610" s="5">
        <f t="shared" si="891"/>
        <v>2.1321786202819306E-5</v>
      </c>
      <c r="BI610" s="5">
        <f t="shared" si="892"/>
        <v>8.9924080523340584E-6</v>
      </c>
      <c r="BJ610" s="8">
        <f t="shared" si="893"/>
        <v>0.65989903260751592</v>
      </c>
      <c r="BK610" s="8">
        <f t="shared" si="894"/>
        <v>0.20086094361251322</v>
      </c>
      <c r="BL610" s="8">
        <f t="shared" si="895"/>
        <v>0.13339285670348619</v>
      </c>
      <c r="BM610" s="8">
        <f t="shared" si="896"/>
        <v>0.55965472282909279</v>
      </c>
      <c r="BN610" s="8">
        <f t="shared" si="897"/>
        <v>0.43432623046764229</v>
      </c>
    </row>
    <row r="611" spans="1:66" x14ac:dyDescent="0.25">
      <c r="A611" t="s">
        <v>21</v>
      </c>
      <c r="B611" t="s">
        <v>275</v>
      </c>
      <c r="C611" t="s">
        <v>265</v>
      </c>
      <c r="D611" t="s">
        <v>499</v>
      </c>
      <c r="E611">
        <f>VLOOKUP(A611,home!$A$2:$E$405,3,FALSE)</f>
        <v>1.3612903225806501</v>
      </c>
      <c r="F611">
        <f>VLOOKUP(B611,home!$B$2:$E$405,3,FALSE)</f>
        <v>0.83</v>
      </c>
      <c r="G611">
        <f>VLOOKUP(C611,away!$B$2:$E$405,4,FALSE)</f>
        <v>0.73</v>
      </c>
      <c r="H611">
        <f>VLOOKUP(A611,away!$A$2:$E$405,3,FALSE)</f>
        <v>1.32903225806452</v>
      </c>
      <c r="I611">
        <f>VLOOKUP(C611,away!$B$2:$E$405,3,FALSE)</f>
        <v>1.01</v>
      </c>
      <c r="J611">
        <f>VLOOKUP(B611,home!$B$2:$E$405,4,FALSE)</f>
        <v>0.85</v>
      </c>
      <c r="K611" s="3">
        <f t="shared" si="842"/>
        <v>0.82480580645161572</v>
      </c>
      <c r="L611" s="3">
        <f t="shared" si="843"/>
        <v>1.1409741935483904</v>
      </c>
      <c r="M611" s="5">
        <f t="shared" si="844"/>
        <v>0.14004660764859184</v>
      </c>
      <c r="N611" s="5">
        <f t="shared" si="845"/>
        <v>0.11551125516240981</v>
      </c>
      <c r="O611" s="5">
        <f t="shared" si="846"/>
        <v>0.15978956522103993</v>
      </c>
      <c r="P611" s="5">
        <f t="shared" si="847"/>
        <v>0.13179536120469287</v>
      </c>
      <c r="Q611" s="5">
        <f t="shared" si="848"/>
        <v>4.7637176984234891E-2</v>
      </c>
      <c r="R611" s="5">
        <f t="shared" si="849"/>
        <v>9.1157885157762006E-2</v>
      </c>
      <c r="S611" s="5">
        <f t="shared" si="850"/>
        <v>3.1007565136209361E-2</v>
      </c>
      <c r="T611" s="5">
        <f t="shared" si="851"/>
        <v>5.4352789592509346E-2</v>
      </c>
      <c r="U611" s="5">
        <f t="shared" si="852"/>
        <v>7.5187552981971661E-2</v>
      </c>
      <c r="V611" s="5">
        <f t="shared" si="853"/>
        <v>3.2422961944363546E-3</v>
      </c>
      <c r="W611" s="5">
        <f t="shared" si="854"/>
        <v>1.3097140059853405E-2</v>
      </c>
      <c r="X611" s="5">
        <f t="shared" si="855"/>
        <v>1.4943498817581556E-2</v>
      </c>
      <c r="Y611" s="5">
        <f t="shared" si="856"/>
        <v>8.5250732560907243E-3</v>
      </c>
      <c r="Z611" s="5">
        <f t="shared" si="857"/>
        <v>3.4669598167818096E-2</v>
      </c>
      <c r="AA611" s="5">
        <f t="shared" si="858"/>
        <v>2.8595685876160664E-2</v>
      </c>
      <c r="AB611" s="5">
        <f t="shared" si="859"/>
        <v>1.1792943875061886E-2</v>
      </c>
      <c r="AC611" s="5">
        <f t="shared" si="860"/>
        <v>1.907041900430125E-4</v>
      </c>
      <c r="AD611" s="5">
        <f t="shared" si="861"/>
        <v>2.7006492923192862E-3</v>
      </c>
      <c r="AE611" s="5">
        <f t="shared" si="862"/>
        <v>3.081371148361029E-3</v>
      </c>
      <c r="AF611" s="5">
        <f t="shared" si="863"/>
        <v>1.7578824805122521E-3</v>
      </c>
      <c r="AG611" s="5">
        <f t="shared" si="864"/>
        <v>6.6856618185177018E-4</v>
      </c>
      <c r="AH611" s="5">
        <f t="shared" si="865"/>
        <v>9.8892792025432521E-3</v>
      </c>
      <c r="AI611" s="5">
        <f t="shared" si="866"/>
        <v>8.1567349078788785E-3</v>
      </c>
      <c r="AJ611" s="5">
        <f t="shared" si="867"/>
        <v>3.3638611568525415E-3</v>
      </c>
      <c r="AK611" s="5">
        <f t="shared" si="868"/>
        <v>9.2484407142300864E-4</v>
      </c>
      <c r="AL611" s="5">
        <f t="shared" si="869"/>
        <v>7.1787322897628033E-6</v>
      </c>
      <c r="AM611" s="5">
        <f t="shared" si="870"/>
        <v>4.4550224349887906E-4</v>
      </c>
      <c r="AN611" s="5">
        <f t="shared" si="871"/>
        <v>5.0830656300013223E-4</v>
      </c>
      <c r="AO611" s="5">
        <f t="shared" si="872"/>
        <v>2.8998233539721509E-4</v>
      </c>
      <c r="AP611" s="5">
        <f t="shared" si="873"/>
        <v>1.1028745375770544E-4</v>
      </c>
      <c r="AQ611" s="5">
        <f t="shared" si="874"/>
        <v>3.1458784652425841E-5</v>
      </c>
      <c r="AR611" s="5">
        <f t="shared" si="875"/>
        <v>2.2566824725793288E-3</v>
      </c>
      <c r="AS611" s="5">
        <f t="shared" si="876"/>
        <v>1.8613248067010195E-3</v>
      </c>
      <c r="AT611" s="5">
        <f t="shared" si="877"/>
        <v>7.6761575412971606E-4</v>
      </c>
      <c r="AU611" s="5">
        <f t="shared" si="878"/>
        <v>2.1104464370997524E-4</v>
      </c>
      <c r="AV611" s="5">
        <f t="shared" si="879"/>
        <v>4.3517711888124991E-5</v>
      </c>
      <c r="AW611" s="5">
        <f t="shared" si="880"/>
        <v>1.8766046512948439E-7</v>
      </c>
      <c r="AX611" s="5">
        <f t="shared" si="881"/>
        <v>6.1242139537516152E-5</v>
      </c>
      <c r="AY611" s="5">
        <f t="shared" si="882"/>
        <v>6.987570076999549E-5</v>
      </c>
      <c r="AZ611" s="5">
        <f t="shared" si="883"/>
        <v>3.9863185667337137E-5</v>
      </c>
      <c r="BA611" s="5">
        <f t="shared" si="884"/>
        <v>1.5160955373019913E-5</v>
      </c>
      <c r="BB611" s="5">
        <f t="shared" si="885"/>
        <v>4.3245647075386325E-6</v>
      </c>
      <c r="BC611" s="5">
        <f t="shared" si="886"/>
        <v>9.8684334592634342E-7</v>
      </c>
      <c r="BD611" s="5">
        <f t="shared" si="887"/>
        <v>4.2913607737433171E-4</v>
      </c>
      <c r="BE611" s="5">
        <f t="shared" si="888"/>
        <v>3.5395392837621862E-4</v>
      </c>
      <c r="BF611" s="5">
        <f t="shared" si="889"/>
        <v>1.459716276705322E-4</v>
      </c>
      <c r="BG611" s="5">
        <f t="shared" si="890"/>
        <v>4.0132748693282773E-5</v>
      </c>
      <c r="BH611" s="5">
        <f t="shared" si="891"/>
        <v>8.2754310377707782E-6</v>
      </c>
      <c r="BI611" s="5">
        <f t="shared" si="892"/>
        <v>1.3651247141686522E-6</v>
      </c>
      <c r="BJ611" s="8">
        <f t="shared" si="893"/>
        <v>0.26385239374543173</v>
      </c>
      <c r="BK611" s="8">
        <f t="shared" si="894"/>
        <v>0.30635958880703318</v>
      </c>
      <c r="BL611" s="8">
        <f t="shared" si="895"/>
        <v>0.39497737277756839</v>
      </c>
      <c r="BM611" s="8">
        <f t="shared" si="896"/>
        <v>0.31385141407881523</v>
      </c>
      <c r="BN611" s="8">
        <f t="shared" si="897"/>
        <v>0.68593785137873131</v>
      </c>
    </row>
    <row r="612" spans="1:66" x14ac:dyDescent="0.25">
      <c r="A612" t="s">
        <v>21</v>
      </c>
      <c r="B612" t="s">
        <v>268</v>
      </c>
      <c r="C612" t="s">
        <v>150</v>
      </c>
      <c r="D612" t="s">
        <v>499</v>
      </c>
      <c r="E612">
        <f>VLOOKUP(A612,home!$A$2:$E$405,3,FALSE)</f>
        <v>1.3612903225806501</v>
      </c>
      <c r="F612">
        <f>VLOOKUP(B612,home!$B$2:$E$405,3,FALSE)</f>
        <v>0.93</v>
      </c>
      <c r="G612">
        <f>VLOOKUP(C612,away!$B$2:$E$405,4,FALSE)</f>
        <v>0.88</v>
      </c>
      <c r="H612">
        <f>VLOOKUP(A612,away!$A$2:$E$405,3,FALSE)</f>
        <v>1.32903225806452</v>
      </c>
      <c r="I612">
        <f>VLOOKUP(C612,away!$B$2:$E$405,3,FALSE)</f>
        <v>0.73</v>
      </c>
      <c r="J612">
        <f>VLOOKUP(B612,home!$B$2:$E$405,4,FALSE)</f>
        <v>1.25</v>
      </c>
      <c r="K612" s="3">
        <f t="shared" si="842"/>
        <v>1.1140800000000042</v>
      </c>
      <c r="L612" s="3">
        <f t="shared" si="843"/>
        <v>1.2127419354838744</v>
      </c>
      <c r="M612" s="5">
        <f t="shared" si="844"/>
        <v>9.7605451119952377E-2</v>
      </c>
      <c r="N612" s="5">
        <f t="shared" si="845"/>
        <v>0.10874028098371695</v>
      </c>
      <c r="O612" s="5">
        <f t="shared" si="846"/>
        <v>0.11837022370498776</v>
      </c>
      <c r="P612" s="5">
        <f t="shared" si="847"/>
        <v>0.13187389882525324</v>
      </c>
      <c r="Q612" s="5">
        <f t="shared" si="848"/>
        <v>6.0572686119169925E-2</v>
      </c>
      <c r="R612" s="5">
        <f t="shared" si="849"/>
        <v>7.1776267099823043E-2</v>
      </c>
      <c r="S612" s="5">
        <f t="shared" si="850"/>
        <v>4.4543427113514333E-2</v>
      </c>
      <c r="T612" s="5">
        <f t="shared" si="851"/>
        <v>7.3459036601619357E-2</v>
      </c>
      <c r="U612" s="5">
        <f t="shared" si="852"/>
        <v>7.9964503650571145E-2</v>
      </c>
      <c r="V612" s="5">
        <f t="shared" si="853"/>
        <v>6.686916370501372E-3</v>
      </c>
      <c r="W612" s="5">
        <f t="shared" si="854"/>
        <v>2.2494272717215023E-2</v>
      </c>
      <c r="X612" s="5">
        <f t="shared" si="855"/>
        <v>2.7279747832377462E-2</v>
      </c>
      <c r="Y612" s="5">
        <f t="shared" si="856"/>
        <v>1.6541647092874739E-2</v>
      </c>
      <c r="Z612" s="5">
        <f t="shared" si="857"/>
        <v>2.9015363028148979E-2</v>
      </c>
      <c r="AA612" s="5">
        <f t="shared" si="858"/>
        <v>3.2325435642400334E-2</v>
      </c>
      <c r="AB612" s="5">
        <f t="shared" si="859"/>
        <v>1.8006560670242752E-2</v>
      </c>
      <c r="AC612" s="5">
        <f t="shared" si="860"/>
        <v>5.6466475666706222E-4</v>
      </c>
      <c r="AD612" s="5">
        <f t="shared" si="861"/>
        <v>6.2651048371987527E-3</v>
      </c>
      <c r="AE612" s="5">
        <f t="shared" si="862"/>
        <v>7.5979553662738012E-3</v>
      </c>
      <c r="AF612" s="5">
        <f t="shared" si="863"/>
        <v>4.6071795483074909E-3</v>
      </c>
      <c r="AG612" s="5">
        <f t="shared" si="864"/>
        <v>1.8624399475120495E-3</v>
      </c>
      <c r="AH612" s="5">
        <f t="shared" si="865"/>
        <v>8.7970368793811628E-3</v>
      </c>
      <c r="AI612" s="5">
        <f t="shared" si="866"/>
        <v>9.8006028465810018E-3</v>
      </c>
      <c r="AJ612" s="5">
        <f t="shared" si="867"/>
        <v>5.4593278096595026E-3</v>
      </c>
      <c r="AK612" s="5">
        <f t="shared" si="868"/>
        <v>2.0273759753951601E-3</v>
      </c>
      <c r="AL612" s="5">
        <f t="shared" si="869"/>
        <v>3.0516550924757241E-5</v>
      </c>
      <c r="AM612" s="5">
        <f t="shared" si="870"/>
        <v>1.3959655994052816E-3</v>
      </c>
      <c r="AN612" s="5">
        <f t="shared" si="871"/>
        <v>1.6929460228916685E-3</v>
      </c>
      <c r="AO612" s="5">
        <f t="shared" si="872"/>
        <v>1.0265533182356849E-3</v>
      </c>
      <c r="AP612" s="5">
        <f t="shared" si="873"/>
        <v>4.149814193448461E-4</v>
      </c>
      <c r="AQ612" s="5">
        <f t="shared" si="874"/>
        <v>1.2581634242152853E-4</v>
      </c>
      <c r="AR612" s="5">
        <f t="shared" si="875"/>
        <v>2.133707106324744E-3</v>
      </c>
      <c r="AS612" s="5">
        <f t="shared" si="876"/>
        <v>2.3771204130142798E-3</v>
      </c>
      <c r="AT612" s="5">
        <f t="shared" si="877"/>
        <v>1.3241511548654796E-3</v>
      </c>
      <c r="AU612" s="5">
        <f t="shared" si="878"/>
        <v>4.917367728708462E-4</v>
      </c>
      <c r="AV612" s="5">
        <f t="shared" si="879"/>
        <v>1.3695852597998863E-4</v>
      </c>
      <c r="AW612" s="5">
        <f t="shared" si="880"/>
        <v>1.1452959346278404E-6</v>
      </c>
      <c r="AX612" s="5">
        <f t="shared" si="881"/>
        <v>2.5920289249757356E-4</v>
      </c>
      <c r="AY612" s="5">
        <f t="shared" si="882"/>
        <v>3.1434621753052605E-4</v>
      </c>
      <c r="AZ612" s="5">
        <f t="shared" si="883"/>
        <v>1.9061042013000264E-4</v>
      </c>
      <c r="BA612" s="5">
        <f t="shared" si="884"/>
        <v>7.7053749943951282E-5</v>
      </c>
      <c r="BB612" s="5">
        <f t="shared" si="885"/>
        <v>2.3361578460829491E-5</v>
      </c>
      <c r="BC612" s="5">
        <f t="shared" si="886"/>
        <v>5.6663131757089432E-6</v>
      </c>
      <c r="BD612" s="5">
        <f t="shared" si="887"/>
        <v>4.3127268097999447E-4</v>
      </c>
      <c r="BE612" s="5">
        <f t="shared" si="888"/>
        <v>4.80472268426194E-4</v>
      </c>
      <c r="BF612" s="5">
        <f t="shared" si="889"/>
        <v>2.6764227240412818E-4</v>
      </c>
      <c r="BG612" s="5">
        <f t="shared" si="890"/>
        <v>9.9391634279997392E-5</v>
      </c>
      <c r="BH612" s="5">
        <f t="shared" si="891"/>
        <v>2.7682557979664982E-5</v>
      </c>
      <c r="BI612" s="5">
        <f t="shared" si="892"/>
        <v>6.1681168387970518E-6</v>
      </c>
      <c r="BJ612" s="8">
        <f t="shared" si="893"/>
        <v>0.33494685492030329</v>
      </c>
      <c r="BK612" s="8">
        <f t="shared" si="894"/>
        <v>0.28161922095434366</v>
      </c>
      <c r="BL612" s="8">
        <f t="shared" si="895"/>
        <v>0.35430363778300605</v>
      </c>
      <c r="BM612" s="8">
        <f t="shared" si="896"/>
        <v>0.41063306791130277</v>
      </c>
      <c r="BN612" s="8">
        <f t="shared" si="897"/>
        <v>0.5889388078529032</v>
      </c>
    </row>
    <row r="613" spans="1:66" x14ac:dyDescent="0.25">
      <c r="A613" t="s">
        <v>154</v>
      </c>
      <c r="B613" t="s">
        <v>161</v>
      </c>
      <c r="C613" t="s">
        <v>157</v>
      </c>
      <c r="D613" t="s">
        <v>499</v>
      </c>
      <c r="E613">
        <f>VLOOKUP(A613,home!$A$2:$E$405,3,FALSE)</f>
        <v>1.3192182410423501</v>
      </c>
      <c r="F613">
        <f>VLOOKUP(B613,home!$B$2:$E$405,3,FALSE)</f>
        <v>0.56000000000000005</v>
      </c>
      <c r="G613">
        <f>VLOOKUP(C613,away!$B$2:$E$405,4,FALSE)</f>
        <v>0.81</v>
      </c>
      <c r="H613">
        <f>VLOOKUP(A613,away!$A$2:$E$405,3,FALSE)</f>
        <v>1.0293159609120499</v>
      </c>
      <c r="I613">
        <f>VLOOKUP(C613,away!$B$2:$E$405,3,FALSE)</f>
        <v>1.01</v>
      </c>
      <c r="J613">
        <f>VLOOKUP(B613,home!$B$2:$E$405,4,FALSE)</f>
        <v>0.52</v>
      </c>
      <c r="K613" s="3">
        <f t="shared" si="842"/>
        <v>0.59839739413681003</v>
      </c>
      <c r="L613" s="3">
        <f t="shared" si="843"/>
        <v>0.54059674267100866</v>
      </c>
      <c r="M613" s="5">
        <f t="shared" si="844"/>
        <v>0.32014087784293677</v>
      </c>
      <c r="N613" s="5">
        <f t="shared" si="845"/>
        <v>0.19157146705788416</v>
      </c>
      <c r="O613" s="5">
        <f t="shared" si="846"/>
        <v>0.17306711575772887</v>
      </c>
      <c r="P613" s="5">
        <f t="shared" si="847"/>
        <v>0.10356291108019862</v>
      </c>
      <c r="Q613" s="5">
        <f t="shared" si="848"/>
        <v>5.7317933339201814E-2</v>
      </c>
      <c r="R613" s="5">
        <f t="shared" si="849"/>
        <v>4.6779759521047307E-2</v>
      </c>
      <c r="S613" s="5">
        <f t="shared" si="850"/>
        <v>8.3754350769499487E-3</v>
      </c>
      <c r="T613" s="5">
        <f t="shared" si="851"/>
        <v>3.098588805980651E-2</v>
      </c>
      <c r="U613" s="5">
        <f t="shared" si="852"/>
        <v>2.7992886195741338E-2</v>
      </c>
      <c r="V613" s="5">
        <f t="shared" si="853"/>
        <v>3.0104262014497287E-4</v>
      </c>
      <c r="W613" s="5">
        <f t="shared" si="854"/>
        <v>1.1432967315828584E-2</v>
      </c>
      <c r="X613" s="5">
        <f t="shared" si="855"/>
        <v>6.1806248900010373E-3</v>
      </c>
      <c r="Y613" s="5">
        <f t="shared" si="856"/>
        <v>1.6706128416029606E-3</v>
      </c>
      <c r="Z613" s="5">
        <f t="shared" si="857"/>
        <v>8.4296618733370951E-3</v>
      </c>
      <c r="AA613" s="5">
        <f t="shared" si="858"/>
        <v>5.0442876984593387E-3</v>
      </c>
      <c r="AB613" s="5">
        <f t="shared" si="859"/>
        <v>1.5092443070172173E-3</v>
      </c>
      <c r="AC613" s="5">
        <f t="shared" si="860"/>
        <v>6.0865489732772031E-6</v>
      </c>
      <c r="AD613" s="5">
        <f t="shared" si="861"/>
        <v>1.7103644622607859E-3</v>
      </c>
      <c r="AE613" s="5">
        <f t="shared" si="862"/>
        <v>9.2461745707843215E-4</v>
      </c>
      <c r="AF613" s="5">
        <f t="shared" si="863"/>
        <v>2.4992259275667574E-4</v>
      </c>
      <c r="AG613" s="5">
        <f t="shared" si="864"/>
        <v>4.5035779854717328E-5</v>
      </c>
      <c r="AH613" s="5">
        <f t="shared" si="865"/>
        <v>1.1392619376360063E-3</v>
      </c>
      <c r="AI613" s="5">
        <f t="shared" si="866"/>
        <v>6.8173137472063916E-4</v>
      </c>
      <c r="AJ613" s="5">
        <f t="shared" si="867"/>
        <v>2.0397313906706779E-4</v>
      </c>
      <c r="AK613" s="5">
        <f t="shared" si="868"/>
        <v>4.0685664963879513E-5</v>
      </c>
      <c r="AL613" s="5">
        <f t="shared" si="869"/>
        <v>7.8757918620318256E-8</v>
      </c>
      <c r="AM613" s="5">
        <f t="shared" si="870"/>
        <v>2.0469552744821221E-4</v>
      </c>
      <c r="AN613" s="5">
        <f t="shared" si="871"/>
        <v>1.1065773537782756E-4</v>
      </c>
      <c r="AO613" s="5">
        <f t="shared" si="872"/>
        <v>2.9910605648302004E-5</v>
      </c>
      <c r="AP613" s="5">
        <f t="shared" si="873"/>
        <v>5.3898586615963804E-6</v>
      </c>
      <c r="AQ613" s="5">
        <f t="shared" si="874"/>
        <v>7.284350089790312E-7</v>
      </c>
      <c r="AR613" s="5">
        <f t="shared" si="875"/>
        <v>1.231762585070174E-4</v>
      </c>
      <c r="AS613" s="5">
        <f t="shared" si="876"/>
        <v>7.3708352110121286E-5</v>
      </c>
      <c r="AT613" s="5">
        <f t="shared" si="877"/>
        <v>2.2053442914407509E-5</v>
      </c>
      <c r="AU613" s="5">
        <f t="shared" si="878"/>
        <v>4.3989075905754498E-6</v>
      </c>
      <c r="AV613" s="5">
        <f t="shared" si="879"/>
        <v>6.5807370981224575E-7</v>
      </c>
      <c r="AW613" s="5">
        <f t="shared" si="880"/>
        <v>7.0770921035123498E-10</v>
      </c>
      <c r="AX613" s="5">
        <f t="shared" si="881"/>
        <v>2.0414878369411661E-5</v>
      </c>
      <c r="AY613" s="5">
        <f t="shared" si="882"/>
        <v>1.1036216748528777E-5</v>
      </c>
      <c r="AZ613" s="5">
        <f t="shared" si="883"/>
        <v>2.9830714128329429E-6</v>
      </c>
      <c r="BA613" s="5">
        <f t="shared" si="884"/>
        <v>5.3754622964416445E-7</v>
      </c>
      <c r="BB613" s="5">
        <f t="shared" si="885"/>
        <v>7.2648935195179294E-8</v>
      </c>
      <c r="BC613" s="5">
        <f t="shared" si="886"/>
        <v>7.8547555450062268E-9</v>
      </c>
      <c r="BD613" s="5">
        <f t="shared" si="887"/>
        <v>1.1098114020549288E-5</v>
      </c>
      <c r="BE613" s="5">
        <f t="shared" si="888"/>
        <v>6.6410825097298898E-6</v>
      </c>
      <c r="BF613" s="5">
        <f t="shared" si="889"/>
        <v>1.9870032340349561E-6</v>
      </c>
      <c r="BG613" s="5">
        <f t="shared" si="890"/>
        <v>3.9633918579597726E-7</v>
      </c>
      <c r="BH613" s="5">
        <f t="shared" si="891"/>
        <v>5.9292083993654446E-8</v>
      </c>
      <c r="BI613" s="5">
        <f t="shared" si="892"/>
        <v>7.0960457109487388E-9</v>
      </c>
      <c r="BJ613" s="8">
        <f t="shared" si="893"/>
        <v>0.30247586817487182</v>
      </c>
      <c r="BK613" s="8">
        <f t="shared" si="894"/>
        <v>0.4323974681438707</v>
      </c>
      <c r="BL613" s="8">
        <f t="shared" si="895"/>
        <v>0.2567031295582935</v>
      </c>
      <c r="BM613" s="8">
        <f t="shared" si="896"/>
        <v>0.10755502764233615</v>
      </c>
      <c r="BN613" s="8">
        <f t="shared" si="897"/>
        <v>0.8924400645989975</v>
      </c>
    </row>
    <row r="614" spans="1:66" x14ac:dyDescent="0.25">
      <c r="A614" t="s">
        <v>154</v>
      </c>
      <c r="B614" t="s">
        <v>164</v>
      </c>
      <c r="C614" t="s">
        <v>160</v>
      </c>
      <c r="D614" t="s">
        <v>499</v>
      </c>
      <c r="E614">
        <f>VLOOKUP(A614,home!$A$2:$E$405,3,FALSE)</f>
        <v>1.3192182410423501</v>
      </c>
      <c r="F614">
        <f>VLOOKUP(B614,home!$B$2:$E$405,3,FALSE)</f>
        <v>0.91</v>
      </c>
      <c r="G614">
        <f>VLOOKUP(C614,away!$B$2:$E$405,4,FALSE)</f>
        <v>1.1100000000000001</v>
      </c>
      <c r="H614">
        <f>VLOOKUP(A614,away!$A$2:$E$405,3,FALSE)</f>
        <v>1.0293159609120499</v>
      </c>
      <c r="I614">
        <f>VLOOKUP(C614,away!$B$2:$E$405,3,FALSE)</f>
        <v>0.81</v>
      </c>
      <c r="J614">
        <f>VLOOKUP(B614,home!$B$2:$E$405,4,FALSE)</f>
        <v>1.68</v>
      </c>
      <c r="K614" s="3">
        <f t="shared" si="842"/>
        <v>1.3325423452768779</v>
      </c>
      <c r="L614" s="3">
        <f t="shared" si="843"/>
        <v>1.4006931596091177</v>
      </c>
      <c r="M614" s="5">
        <f t="shared" si="844"/>
        <v>6.5008613343672292E-2</v>
      </c>
      <c r="N614" s="5">
        <f t="shared" si="845"/>
        <v>8.6626730088174814E-2</v>
      </c>
      <c r="O614" s="5">
        <f t="shared" si="846"/>
        <v>9.1057120026155777E-2</v>
      </c>
      <c r="P614" s="5">
        <f t="shared" si="847"/>
        <v>0.1213374682738118</v>
      </c>
      <c r="Q614" s="5">
        <f t="shared" si="848"/>
        <v>5.7716893037681787E-2</v>
      </c>
      <c r="R614" s="5">
        <f t="shared" si="849"/>
        <v>6.3771542577171422E-2</v>
      </c>
      <c r="S614" s="5">
        <f t="shared" si="850"/>
        <v>5.6618578869177469E-2</v>
      </c>
      <c r="T614" s="5">
        <f t="shared" si="851"/>
        <v>8.0843657271771979E-2</v>
      </c>
      <c r="U614" s="5">
        <f t="shared" si="852"/>
        <v>8.4978280907708273E-2</v>
      </c>
      <c r="V614" s="5">
        <f t="shared" si="853"/>
        <v>1.1741956888301805E-2</v>
      </c>
      <c r="W614" s="5">
        <f t="shared" si="854"/>
        <v>2.5636734670175729E-2</v>
      </c>
      <c r="X614" s="5">
        <f t="shared" si="855"/>
        <v>3.590919888722905E-2</v>
      </c>
      <c r="Y614" s="5">
        <f t="shared" si="856"/>
        <v>2.5148884624192541E-2</v>
      </c>
      <c r="Z614" s="5">
        <f t="shared" si="857"/>
        <v>2.9774787821855209E-2</v>
      </c>
      <c r="AA614" s="5">
        <f t="shared" si="858"/>
        <v>3.9676165594256366E-2</v>
      </c>
      <c r="AB614" s="5">
        <f t="shared" si="859"/>
        <v>2.6435085376282079E-2</v>
      </c>
      <c r="AC614" s="5">
        <f t="shared" si="860"/>
        <v>1.3697601442008234E-3</v>
      </c>
      <c r="AD614" s="5">
        <f t="shared" si="861"/>
        <v>8.5405086356592549E-3</v>
      </c>
      <c r="AE614" s="5">
        <f t="shared" si="862"/>
        <v>1.1962632025550516E-2</v>
      </c>
      <c r="AF614" s="5">
        <f t="shared" si="863"/>
        <v>8.3779884245547883E-3</v>
      </c>
      <c r="AG614" s="5">
        <f t="shared" si="864"/>
        <v>3.9116636925194204E-3</v>
      </c>
      <c r="AH614" s="5">
        <f t="shared" si="865"/>
        <v>1.0426335407721359E-2</v>
      </c>
      <c r="AI614" s="5">
        <f t="shared" si="866"/>
        <v>1.3893533436848373E-2</v>
      </c>
      <c r="AJ614" s="5">
        <f t="shared" si="867"/>
        <v>9.256860815060327E-3</v>
      </c>
      <c r="AK614" s="5">
        <f t="shared" si="868"/>
        <v>4.1117196734673728E-3</v>
      </c>
      <c r="AL614" s="5">
        <f t="shared" si="869"/>
        <v>1.0226535807558605E-4</v>
      </c>
      <c r="AM614" s="5">
        <f t="shared" si="870"/>
        <v>2.276117881443762E-3</v>
      </c>
      <c r="AN614" s="5">
        <f t="shared" si="871"/>
        <v>3.1881427470022736E-3</v>
      </c>
      <c r="AO614" s="5">
        <f t="shared" si="872"/>
        <v>2.2328048687917539E-3</v>
      </c>
      <c r="AP614" s="5">
        <f t="shared" si="873"/>
        <v>1.0424915021528479E-3</v>
      </c>
      <c r="AQ614" s="5">
        <f t="shared" si="874"/>
        <v>3.6505267900403181E-4</v>
      </c>
      <c r="AR614" s="5">
        <f t="shared" si="875"/>
        <v>2.9208193370771295E-3</v>
      </c>
      <c r="AS614" s="5">
        <f t="shared" si="876"/>
        <v>3.8921154495588136E-3</v>
      </c>
      <c r="AT614" s="5">
        <f t="shared" si="877"/>
        <v>2.5932043246217362E-3</v>
      </c>
      <c r="AU614" s="5">
        <f t="shared" si="878"/>
        <v>1.1518515241711969E-3</v>
      </c>
      <c r="AV614" s="5">
        <f t="shared" si="879"/>
        <v>3.8372273285745834E-4</v>
      </c>
      <c r="AW614" s="5">
        <f t="shared" si="880"/>
        <v>5.3021263058581389E-6</v>
      </c>
      <c r="AX614" s="5">
        <f t="shared" si="881"/>
        <v>5.0550390997761835E-4</v>
      </c>
      <c r="AY614" s="5">
        <f t="shared" si="882"/>
        <v>7.0805586886131327E-4</v>
      </c>
      <c r="AZ614" s="5">
        <f t="shared" si="883"/>
        <v>4.9588450606756604E-4</v>
      </c>
      <c r="BA614" s="5">
        <f t="shared" si="884"/>
        <v>2.3152734520166197E-4</v>
      </c>
      <c r="BB614" s="5">
        <f t="shared" si="885"/>
        <v>8.1074692171606669E-5</v>
      </c>
      <c r="BC614" s="5">
        <f t="shared" si="886"/>
        <v>2.2712153348436866E-5</v>
      </c>
      <c r="BD614" s="5">
        <f t="shared" si="887"/>
        <v>6.8186194431632877E-4</v>
      </c>
      <c r="BE614" s="5">
        <f t="shared" si="888"/>
        <v>9.0860991443433262E-4</v>
      </c>
      <c r="BF614" s="5">
        <f t="shared" si="889"/>
        <v>6.053805931610746E-4</v>
      </c>
      <c r="BG614" s="5">
        <f t="shared" si="890"/>
        <v>2.6889842513198859E-4</v>
      </c>
      <c r="BH614" s="5">
        <f t="shared" si="891"/>
        <v>8.9579634516659772E-5</v>
      </c>
      <c r="BI614" s="5">
        <f t="shared" si="892"/>
        <v>2.3873731253575071E-5</v>
      </c>
      <c r="BJ614" s="8">
        <f t="shared" si="893"/>
        <v>0.35582425951153279</v>
      </c>
      <c r="BK614" s="8">
        <f t="shared" si="894"/>
        <v>0.25688669874610104</v>
      </c>
      <c r="BL614" s="8">
        <f t="shared" si="895"/>
        <v>0.35712656142577159</v>
      </c>
      <c r="BM614" s="8">
        <f t="shared" si="896"/>
        <v>0.51339118641603732</v>
      </c>
      <c r="BN614" s="8">
        <f t="shared" si="897"/>
        <v>0.48551836734666792</v>
      </c>
    </row>
    <row r="615" spans="1:66" x14ac:dyDescent="0.25">
      <c r="A615" t="s">
        <v>154</v>
      </c>
      <c r="B615" t="s">
        <v>169</v>
      </c>
      <c r="C615" t="s">
        <v>171</v>
      </c>
      <c r="D615" t="s">
        <v>499</v>
      </c>
      <c r="E615">
        <f>VLOOKUP(A615,home!$A$2:$E$405,3,FALSE)</f>
        <v>1.3192182410423501</v>
      </c>
      <c r="F615">
        <f>VLOOKUP(B615,home!$B$2:$E$405,3,FALSE)</f>
        <v>0.76</v>
      </c>
      <c r="G615">
        <f>VLOOKUP(C615,away!$B$2:$E$405,4,FALSE)</f>
        <v>1.01</v>
      </c>
      <c r="H615">
        <f>VLOOKUP(A615,away!$A$2:$E$405,3,FALSE)</f>
        <v>1.0293159609120499</v>
      </c>
      <c r="I615">
        <f>VLOOKUP(C615,away!$B$2:$E$405,3,FALSE)</f>
        <v>0.66</v>
      </c>
      <c r="J615">
        <f>VLOOKUP(B615,home!$B$2:$E$405,4,FALSE)</f>
        <v>1.42</v>
      </c>
      <c r="K615" s="3">
        <f t="shared" si="842"/>
        <v>1.012631921824108</v>
      </c>
      <c r="L615" s="3">
        <f t="shared" si="843"/>
        <v>0.96467491856677312</v>
      </c>
      <c r="M615" s="5">
        <f t="shared" si="844"/>
        <v>0.13844158096947731</v>
      </c>
      <c r="N615" s="5">
        <f t="shared" si="845"/>
        <v>0.14019036419748965</v>
      </c>
      <c r="O615" s="5">
        <f t="shared" si="846"/>
        <v>0.13355112084798584</v>
      </c>
      <c r="P615" s="5">
        <f t="shared" si="847"/>
        <v>0.1352381281660596</v>
      </c>
      <c r="Q615" s="5">
        <f t="shared" si="848"/>
        <v>7.0980618959262776E-2</v>
      </c>
      <c r="R615" s="5">
        <f t="shared" si="849"/>
        <v>6.4416708314265991E-2</v>
      </c>
      <c r="S615" s="5">
        <f t="shared" si="850"/>
        <v>3.3027200321216851E-2</v>
      </c>
      <c r="T615" s="5">
        <f t="shared" si="851"/>
        <v>6.8473222814345966E-2</v>
      </c>
      <c r="U615" s="5">
        <f t="shared" si="852"/>
        <v>6.5230415137858169E-2</v>
      </c>
      <c r="V615" s="5">
        <f t="shared" si="853"/>
        <v>3.5847745860493269E-3</v>
      </c>
      <c r="W615" s="5">
        <f t="shared" si="854"/>
        <v>2.395908019632767E-2</v>
      </c>
      <c r="X615" s="5">
        <f t="shared" si="855"/>
        <v>2.311272373732718E-2</v>
      </c>
      <c r="Y615" s="5">
        <f t="shared" si="856"/>
        <v>1.1148132444581208E-2</v>
      </c>
      <c r="Z615" s="5">
        <f t="shared" si="857"/>
        <v>2.071372761580138E-2</v>
      </c>
      <c r="AA615" s="5">
        <f t="shared" si="858"/>
        <v>2.0975381803730049E-2</v>
      </c>
      <c r="AB615" s="5">
        <f t="shared" si="859"/>
        <v>1.062017059345279E-2</v>
      </c>
      <c r="AC615" s="5">
        <f t="shared" si="860"/>
        <v>2.1886406955899375E-4</v>
      </c>
      <c r="AD615" s="5">
        <f t="shared" si="861"/>
        <v>6.0654323560863019E-3</v>
      </c>
      <c r="AE615" s="5">
        <f t="shared" si="862"/>
        <v>5.8511704641798241E-3</v>
      </c>
      <c r="AF615" s="5">
        <f t="shared" si="863"/>
        <v>2.8222386955264892E-3</v>
      </c>
      <c r="AG615" s="5">
        <f t="shared" si="864"/>
        <v>9.0751429459433753E-4</v>
      </c>
      <c r="AH615" s="5">
        <f t="shared" si="865"/>
        <v>4.9955033752468779E-3</v>
      </c>
      <c r="AI615" s="5">
        <f t="shared" si="866"/>
        <v>5.058606183355064E-3</v>
      </c>
      <c r="AJ615" s="5">
        <f t="shared" si="867"/>
        <v>2.561253050601077E-3</v>
      </c>
      <c r="AK615" s="5">
        <f t="shared" si="868"/>
        <v>8.6453553296934296E-4</v>
      </c>
      <c r="AL615" s="5">
        <f t="shared" si="869"/>
        <v>8.551987598723055E-6</v>
      </c>
      <c r="AM615" s="5">
        <f t="shared" si="870"/>
        <v>1.2284100846875602E-3</v>
      </c>
      <c r="AN615" s="5">
        <f t="shared" si="871"/>
        <v>1.185016398412575E-3</v>
      </c>
      <c r="AO615" s="5">
        <f t="shared" si="872"/>
        <v>5.7157779881947062E-4</v>
      </c>
      <c r="AP615" s="5">
        <f t="shared" si="873"/>
        <v>1.8379558884358278E-4</v>
      </c>
      <c r="AQ615" s="5">
        <f t="shared" si="874"/>
        <v>4.4325748675153834E-5</v>
      </c>
      <c r="AR615" s="5">
        <f t="shared" si="875"/>
        <v>9.6380736234326467E-4</v>
      </c>
      <c r="AS615" s="5">
        <f t="shared" si="876"/>
        <v>9.7598210159788442E-4</v>
      </c>
      <c r="AT615" s="5">
        <f t="shared" si="877"/>
        <v>4.9415531560349877E-4</v>
      </c>
      <c r="AU615" s="5">
        <f t="shared" si="878"/>
        <v>1.6679914897305657E-4</v>
      </c>
      <c r="AV615" s="5">
        <f t="shared" si="879"/>
        <v>4.2226535695802975E-5</v>
      </c>
      <c r="AW615" s="5">
        <f t="shared" si="880"/>
        <v>2.3205832999729921E-7</v>
      </c>
      <c r="AX615" s="5">
        <f t="shared" si="881"/>
        <v>2.0732121080754647E-4</v>
      </c>
      <c r="AY615" s="5">
        <f t="shared" si="882"/>
        <v>1.9999757215293467E-4</v>
      </c>
      <c r="AZ615" s="5">
        <f t="shared" si="883"/>
        <v>9.6466320815092287E-5</v>
      </c>
      <c r="BA615" s="5">
        <f t="shared" si="884"/>
        <v>3.1019546725578454E-5</v>
      </c>
      <c r="BB615" s="5">
        <f t="shared" si="885"/>
        <v>7.4809446778689025E-6</v>
      </c>
      <c r="BC615" s="5">
        <f t="shared" si="886"/>
        <v>1.4433359395851437E-6</v>
      </c>
      <c r="BD615" s="5">
        <f t="shared" si="887"/>
        <v>1.5496013146375752E-4</v>
      </c>
      <c r="BE615" s="5">
        <f t="shared" si="888"/>
        <v>1.5691757573026117E-4</v>
      </c>
      <c r="BF615" s="5">
        <f t="shared" si="889"/>
        <v>7.9449873139857187E-5</v>
      </c>
      <c r="BG615" s="5">
        <f t="shared" si="890"/>
        <v>2.6817825908765062E-5</v>
      </c>
      <c r="BH615" s="5">
        <f t="shared" si="891"/>
        <v>6.7891466472842781E-6</v>
      </c>
      <c r="BI615" s="5">
        <f t="shared" si="892"/>
        <v>1.374981323397036E-6</v>
      </c>
      <c r="BJ615" s="8">
        <f t="shared" si="893"/>
        <v>0.35726735271027832</v>
      </c>
      <c r="BK615" s="8">
        <f t="shared" si="894"/>
        <v>0.31071909767211381</v>
      </c>
      <c r="BL615" s="8">
        <f t="shared" si="895"/>
        <v>0.31134297483789197</v>
      </c>
      <c r="BM615" s="8">
        <f t="shared" si="896"/>
        <v>0.31702486586772138</v>
      </c>
      <c r="BN615" s="8">
        <f t="shared" si="897"/>
        <v>0.68281852145454125</v>
      </c>
    </row>
    <row r="616" spans="1:66" x14ac:dyDescent="0.25">
      <c r="A616" t="s">
        <v>154</v>
      </c>
      <c r="B616" t="s">
        <v>162</v>
      </c>
      <c r="C616" t="s">
        <v>158</v>
      </c>
      <c r="D616" t="s">
        <v>499</v>
      </c>
      <c r="E616">
        <f>VLOOKUP(A616,home!$A$2:$E$405,3,FALSE)</f>
        <v>1.3192182410423501</v>
      </c>
      <c r="F616">
        <f>VLOOKUP(B616,home!$B$2:$E$405,3,FALSE)</f>
        <v>0.51</v>
      </c>
      <c r="G616">
        <f>VLOOKUP(C616,away!$B$2:$E$405,4,FALSE)</f>
        <v>0.45</v>
      </c>
      <c r="H616">
        <f>VLOOKUP(A616,away!$A$2:$E$405,3,FALSE)</f>
        <v>1.0293159609120499</v>
      </c>
      <c r="I616">
        <f>VLOOKUP(C616,away!$B$2:$E$405,3,FALSE)</f>
        <v>1.01</v>
      </c>
      <c r="J616">
        <f>VLOOKUP(B616,home!$B$2:$E$405,4,FALSE)</f>
        <v>0.97</v>
      </c>
      <c r="K616" s="3">
        <f t="shared" si="842"/>
        <v>0.30276058631921937</v>
      </c>
      <c r="L616" s="3">
        <f t="shared" si="843"/>
        <v>1.0084208469055354</v>
      </c>
      <c r="M616" s="5">
        <f t="shared" si="844"/>
        <v>0.26950147023655546</v>
      </c>
      <c r="N616" s="5">
        <f t="shared" si="845"/>
        <v>8.1594423142711175E-2</v>
      </c>
      <c r="O616" s="5">
        <f t="shared" si="846"/>
        <v>0.27177090085823413</v>
      </c>
      <c r="P616" s="5">
        <f t="shared" si="847"/>
        <v>8.2281517288341405E-2</v>
      </c>
      <c r="Q616" s="5">
        <f t="shared" si="848"/>
        <v>1.2351787695532858E-2</v>
      </c>
      <c r="R616" s="5">
        <f t="shared" si="849"/>
        <v>0.13702972100387037</v>
      </c>
      <c r="S616" s="5">
        <f t="shared" si="850"/>
        <v>6.2803442976851172E-3</v>
      </c>
      <c r="T616" s="5">
        <f t="shared" si="851"/>
        <v>1.2455800208726614E-2</v>
      </c>
      <c r="U616" s="5">
        <f t="shared" si="852"/>
        <v>4.1487198674290848E-2</v>
      </c>
      <c r="V616" s="5">
        <f t="shared" si="853"/>
        <v>2.1305027367471039E-4</v>
      </c>
      <c r="W616" s="5">
        <f t="shared" si="854"/>
        <v>1.2465448282633497E-3</v>
      </c>
      <c r="X616" s="5">
        <f t="shared" si="855"/>
        <v>1.2570417914230419E-3</v>
      </c>
      <c r="Y616" s="5">
        <f t="shared" si="856"/>
        <v>6.3381357395123755E-4</v>
      </c>
      <c r="Z616" s="5">
        <f t="shared" si="857"/>
        <v>4.6061209101984066E-2</v>
      </c>
      <c r="AA616" s="5">
        <f t="shared" si="858"/>
        <v>1.394551867428886E-2</v>
      </c>
      <c r="AB616" s="5">
        <f t="shared" si="859"/>
        <v>2.1110767051766587E-3</v>
      </c>
      <c r="AC616" s="5">
        <f t="shared" si="860"/>
        <v>4.0653998476484351E-6</v>
      </c>
      <c r="AD616" s="5">
        <f t="shared" si="861"/>
        <v>9.4351160769550564E-5</v>
      </c>
      <c r="AE616" s="5">
        <f t="shared" si="862"/>
        <v>9.5145677449750483E-5</v>
      </c>
      <c r="AF616" s="5">
        <f t="shared" si="863"/>
        <v>4.7973442316639136E-5</v>
      </c>
      <c r="AG616" s="5">
        <f t="shared" si="864"/>
        <v>1.6125806443306362E-5</v>
      </c>
      <c r="AH616" s="5">
        <f t="shared" si="865"/>
        <v>1.1612270873028931E-2</v>
      </c>
      <c r="AI616" s="5">
        <f t="shared" si="866"/>
        <v>3.5157379380158327E-3</v>
      </c>
      <c r="AJ616" s="5">
        <f t="shared" si="867"/>
        <v>5.3221343972919828E-4</v>
      </c>
      <c r="AK616" s="5">
        <f t="shared" si="868"/>
        <v>5.3711084353126888E-5</v>
      </c>
      <c r="AL616" s="5">
        <f t="shared" si="869"/>
        <v>4.9648303225164753E-8</v>
      </c>
      <c r="AM616" s="5">
        <f t="shared" si="870"/>
        <v>5.7131625508976132E-6</v>
      </c>
      <c r="AN616" s="5">
        <f t="shared" si="871"/>
        <v>5.761272218085159E-6</v>
      </c>
      <c r="AO616" s="5">
        <f t="shared" si="872"/>
        <v>2.904893504707384E-6</v>
      </c>
      <c r="AP616" s="5">
        <f t="shared" si="873"/>
        <v>9.7645172272913622E-7</v>
      </c>
      <c r="AQ616" s="5">
        <f t="shared" si="874"/>
        <v>2.4616856829922115E-7</v>
      </c>
      <c r="AR616" s="5">
        <f t="shared" si="875"/>
        <v>2.3420112056552634E-3</v>
      </c>
      <c r="AS616" s="5">
        <f t="shared" si="876"/>
        <v>7.0906868579036946E-4</v>
      </c>
      <c r="AT616" s="5">
        <f t="shared" si="877"/>
        <v>1.0733902552524527E-4</v>
      </c>
      <c r="AU616" s="5">
        <f t="shared" si="878"/>
        <v>1.0832675434318975E-5</v>
      </c>
      <c r="AV616" s="5">
        <f t="shared" si="879"/>
        <v>8.1992679147505405E-7</v>
      </c>
      <c r="AW616" s="5">
        <f t="shared" si="880"/>
        <v>4.210591047335237E-10</v>
      </c>
      <c r="AX616" s="5">
        <f t="shared" si="881"/>
        <v>2.8828674060779461E-7</v>
      </c>
      <c r="AY616" s="5">
        <f t="shared" si="882"/>
        <v>2.9071435911534855E-7</v>
      </c>
      <c r="AZ616" s="5">
        <f t="shared" si="883"/>
        <v>1.4658121011334987E-7</v>
      </c>
      <c r="BA616" s="5">
        <f t="shared" si="884"/>
        <v>4.9271849347647502E-8</v>
      </c>
      <c r="BB616" s="5">
        <f t="shared" si="885"/>
        <v>1.242169001193916E-8</v>
      </c>
      <c r="BC616" s="5">
        <f t="shared" si="886"/>
        <v>2.5052582323675442E-9</v>
      </c>
      <c r="BD616" s="5">
        <f t="shared" si="887"/>
        <v>3.936221539115223E-4</v>
      </c>
      <c r="BE616" s="5">
        <f t="shared" si="888"/>
        <v>1.191732741064865E-4</v>
      </c>
      <c r="BF616" s="5">
        <f t="shared" si="889"/>
        <v>1.8040485171030447E-5</v>
      </c>
      <c r="BG616" s="5">
        <f t="shared" si="890"/>
        <v>1.8206492892881205E-6</v>
      </c>
      <c r="BH616" s="5">
        <f t="shared" si="891"/>
        <v>1.3780521157663531E-7</v>
      </c>
      <c r="BI616" s="5">
        <f t="shared" si="892"/>
        <v>8.3443973309572404E-9</v>
      </c>
      <c r="BJ616" s="8">
        <f t="shared" si="893"/>
        <v>0.10980939905725966</v>
      </c>
      <c r="BK616" s="8">
        <f t="shared" si="894"/>
        <v>0.35828078785876671</v>
      </c>
      <c r="BL616" s="8">
        <f t="shared" si="895"/>
        <v>0.48576122348227185</v>
      </c>
      <c r="BM616" s="8">
        <f t="shared" si="896"/>
        <v>0.14538250898173688</v>
      </c>
      <c r="BN616" s="8">
        <f t="shared" si="897"/>
        <v>0.85452982022524548</v>
      </c>
    </row>
    <row r="617" spans="1:66" x14ac:dyDescent="0.25">
      <c r="A617" t="s">
        <v>154</v>
      </c>
      <c r="B617" t="s">
        <v>170</v>
      </c>
      <c r="C617" t="s">
        <v>167</v>
      </c>
      <c r="D617" t="s">
        <v>499</v>
      </c>
      <c r="E617">
        <f>VLOOKUP(A617,home!$A$2:$E$405,3,FALSE)</f>
        <v>1.3192182410423501</v>
      </c>
      <c r="F617">
        <f>VLOOKUP(B617,home!$B$2:$E$405,3,FALSE)</f>
        <v>1.1599999999999999</v>
      </c>
      <c r="G617">
        <f>VLOOKUP(C617,away!$B$2:$E$405,4,FALSE)</f>
        <v>0.56000000000000005</v>
      </c>
      <c r="H617">
        <f>VLOOKUP(A617,away!$A$2:$E$405,3,FALSE)</f>
        <v>1.0293159609120499</v>
      </c>
      <c r="I617">
        <f>VLOOKUP(C617,away!$B$2:$E$405,3,FALSE)</f>
        <v>0.96</v>
      </c>
      <c r="J617">
        <f>VLOOKUP(B617,home!$B$2:$E$405,4,FALSE)</f>
        <v>1.49</v>
      </c>
      <c r="K617" s="3">
        <f t="shared" si="842"/>
        <v>0.85696416938111064</v>
      </c>
      <c r="L617" s="3">
        <f t="shared" si="843"/>
        <v>1.4723335504885962</v>
      </c>
      <c r="M617" s="5">
        <f t="shared" si="844"/>
        <v>9.7364099958097208E-2</v>
      </c>
      <c r="N617" s="5">
        <f t="shared" si="845"/>
        <v>8.3437545048130196E-2</v>
      </c>
      <c r="O617" s="5">
        <f t="shared" si="846"/>
        <v>0.14335243098143183</v>
      </c>
      <c r="P617" s="5">
        <f t="shared" si="847"/>
        <v>0.12284789694476571</v>
      </c>
      <c r="Q617" s="5">
        <f t="shared" si="848"/>
        <v>3.5751493243684949E-2</v>
      </c>
      <c r="R617" s="5">
        <f t="shared" si="849"/>
        <v>0.10553129683903151</v>
      </c>
      <c r="S617" s="5">
        <f t="shared" si="850"/>
        <v>3.8750437251119221E-2</v>
      </c>
      <c r="T617" s="5">
        <f t="shared" si="851"/>
        <v>5.2638122982743715E-2</v>
      </c>
      <c r="U617" s="5">
        <f t="shared" si="852"/>
        <v>9.0436540139372051E-2</v>
      </c>
      <c r="V617" s="5">
        <f t="shared" si="853"/>
        <v>5.4325404721257105E-3</v>
      </c>
      <c r="W617" s="5">
        <f t="shared" si="854"/>
        <v>1.0212582903902956E-2</v>
      </c>
      <c r="X617" s="5">
        <f t="shared" si="855"/>
        <v>1.5036328446562573E-2</v>
      </c>
      <c r="Y617" s="5">
        <f t="shared" si="856"/>
        <v>1.1069245424020078E-2</v>
      </c>
      <c r="Z617" s="5">
        <f t="shared" si="857"/>
        <v>5.1792422987559088E-2</v>
      </c>
      <c r="AA617" s="5">
        <f t="shared" si="858"/>
        <v>4.4384250745768711E-2</v>
      </c>
      <c r="AB617" s="5">
        <f t="shared" si="859"/>
        <v>1.9017856286975311E-2</v>
      </c>
      <c r="AC617" s="5">
        <f t="shared" si="860"/>
        <v>4.2840236567892343E-4</v>
      </c>
      <c r="AD617" s="5">
        <f t="shared" si="861"/>
        <v>2.1879544063697315E-3</v>
      </c>
      <c r="AE617" s="5">
        <f t="shared" si="862"/>
        <v>3.2213986794375152E-3</v>
      </c>
      <c r="AF617" s="5">
        <f t="shared" si="863"/>
        <v>2.3714866776177561E-3</v>
      </c>
      <c r="AG617" s="5">
        <f t="shared" si="864"/>
        <v>1.1638731333311189E-3</v>
      </c>
      <c r="AH617" s="5">
        <f t="shared" si="865"/>
        <v>1.9063930506420013E-2</v>
      </c>
      <c r="AI617" s="5">
        <f t="shared" si="866"/>
        <v>1.6337105371573443E-2</v>
      </c>
      <c r="AJ617" s="5">
        <f t="shared" si="867"/>
        <v>7.0001569674210586E-3</v>
      </c>
      <c r="AK617" s="5">
        <f t="shared" si="868"/>
        <v>1.9996279003744607E-3</v>
      </c>
      <c r="AL617" s="5">
        <f t="shared" si="869"/>
        <v>2.1621246308431128E-5</v>
      </c>
      <c r="AM617" s="5">
        <f t="shared" si="870"/>
        <v>3.7499970609967568E-4</v>
      </c>
      <c r="AN617" s="5">
        <f t="shared" si="871"/>
        <v>5.5212464871391546E-4</v>
      </c>
      <c r="AO617" s="5">
        <f t="shared" si="872"/>
        <v>4.0645582217661413E-4</v>
      </c>
      <c r="AP617" s="5">
        <f t="shared" si="873"/>
        <v>1.9947951459401865E-4</v>
      </c>
      <c r="AQ617" s="5">
        <f t="shared" si="874"/>
        <v>7.3425095492988309E-5</v>
      </c>
      <c r="AR617" s="5">
        <f t="shared" si="875"/>
        <v>5.6136928977570458E-3</v>
      </c>
      <c r="AS617" s="5">
        <f t="shared" si="876"/>
        <v>4.8107336712870062E-3</v>
      </c>
      <c r="AT617" s="5">
        <f t="shared" si="877"/>
        <v>2.0613131923641055E-3</v>
      </c>
      <c r="AU617" s="5">
        <f t="shared" si="878"/>
        <v>5.8882384924287701E-4</v>
      </c>
      <c r="AV617" s="5">
        <f t="shared" si="879"/>
        <v>1.2615023521955261E-4</v>
      </c>
      <c r="AW617" s="5">
        <f t="shared" si="880"/>
        <v>7.5778690487523491E-7</v>
      </c>
      <c r="AX617" s="5">
        <f t="shared" si="881"/>
        <v>5.3560218609311509E-5</v>
      </c>
      <c r="AY617" s="5">
        <f t="shared" si="882"/>
        <v>7.8858506829992996E-5</v>
      </c>
      <c r="AZ617" s="5">
        <f t="shared" si="883"/>
        <v>5.805301267361641E-5</v>
      </c>
      <c r="BA617" s="5">
        <f t="shared" si="884"/>
        <v>2.8491132755435048E-5</v>
      </c>
      <c r="BB617" s="5">
        <f t="shared" si="885"/>
        <v>1.0487112661812906E-5</v>
      </c>
      <c r="BC617" s="5">
        <f t="shared" si="886"/>
        <v>3.0881055639481802E-6</v>
      </c>
      <c r="BD617" s="5">
        <f t="shared" si="887"/>
        <v>1.3775380659178736E-3</v>
      </c>
      <c r="BE617" s="5">
        <f t="shared" si="888"/>
        <v>1.1805007644501721E-3</v>
      </c>
      <c r="BF617" s="5">
        <f t="shared" si="889"/>
        <v>5.0582342853040395E-4</v>
      </c>
      <c r="BG617" s="5">
        <f t="shared" si="890"/>
        <v>1.4449085142802107E-4</v>
      </c>
      <c r="BH617" s="5">
        <f t="shared" si="891"/>
        <v>3.0955870619295879E-5</v>
      </c>
      <c r="BI617" s="5">
        <f t="shared" si="892"/>
        <v>5.3056143905468059E-6</v>
      </c>
      <c r="BJ617" s="8">
        <f t="shared" si="893"/>
        <v>0.21892905382197186</v>
      </c>
      <c r="BK617" s="8">
        <f t="shared" si="894"/>
        <v>0.26492385674492519</v>
      </c>
      <c r="BL617" s="8">
        <f t="shared" si="895"/>
        <v>0.46356852417957528</v>
      </c>
      <c r="BM617" s="8">
        <f t="shared" si="896"/>
        <v>0.41085099399896496</v>
      </c>
      <c r="BN617" s="8">
        <f t="shared" si="897"/>
        <v>0.58828476301514132</v>
      </c>
    </row>
    <row r="618" spans="1:66" x14ac:dyDescent="0.25">
      <c r="A618" t="s">
        <v>154</v>
      </c>
      <c r="B618" t="s">
        <v>166</v>
      </c>
      <c r="C618" t="s">
        <v>155</v>
      </c>
      <c r="D618" t="s">
        <v>499</v>
      </c>
      <c r="E618">
        <f>VLOOKUP(A618,home!$A$2:$E$405,3,FALSE)</f>
        <v>1.3192182410423501</v>
      </c>
      <c r="F618">
        <f>VLOOKUP(B618,home!$B$2:$E$405,3,FALSE)</f>
        <v>0.87</v>
      </c>
      <c r="G618">
        <f>VLOOKUP(C618,away!$B$2:$E$405,4,FALSE)</f>
        <v>0.86</v>
      </c>
      <c r="H618">
        <f>VLOOKUP(A618,away!$A$2:$E$405,3,FALSE)</f>
        <v>1.0293159609120499</v>
      </c>
      <c r="I618">
        <f>VLOOKUP(C618,away!$B$2:$E$405,3,FALSE)</f>
        <v>1.06</v>
      </c>
      <c r="J618">
        <f>VLOOKUP(B618,home!$B$2:$E$405,4,FALSE)</f>
        <v>0.83</v>
      </c>
      <c r="K618" s="3">
        <f t="shared" si="842"/>
        <v>0.9870390879478862</v>
      </c>
      <c r="L618" s="3">
        <f t="shared" si="843"/>
        <v>0.9055921824104215</v>
      </c>
      <c r="M618" s="5">
        <f t="shared" si="844"/>
        <v>0.150674820584562</v>
      </c>
      <c r="N618" s="5">
        <f t="shared" si="845"/>
        <v>0.14872193748649745</v>
      </c>
      <c r="O618" s="5">
        <f t="shared" si="846"/>
        <v>0.1364499396074722</v>
      </c>
      <c r="P618" s="5">
        <f t="shared" si="847"/>
        <v>0.13468142394070351</v>
      </c>
      <c r="Q618" s="5">
        <f t="shared" si="848"/>
        <v>7.3397182767257499E-2</v>
      </c>
      <c r="R618" s="5">
        <f t="shared" si="849"/>
        <v>6.1783999299450464E-2</v>
      </c>
      <c r="S618" s="5">
        <f t="shared" si="850"/>
        <v>3.0096412068590199E-2</v>
      </c>
      <c r="T618" s="5">
        <f t="shared" si="851"/>
        <v>6.6467914924977292E-2</v>
      </c>
      <c r="U618" s="5">
        <f t="shared" si="852"/>
        <v>6.0983222318302423E-2</v>
      </c>
      <c r="V618" s="5">
        <f t="shared" si="853"/>
        <v>2.9890916501717039E-3</v>
      </c>
      <c r="W618" s="5">
        <f t="shared" si="854"/>
        <v>2.4148629445512718E-2</v>
      </c>
      <c r="X618" s="5">
        <f t="shared" si="855"/>
        <v>2.1868810041782431E-2</v>
      </c>
      <c r="Y618" s="5">
        <f t="shared" si="856"/>
        <v>9.9021117062283431E-3</v>
      </c>
      <c r="Z618" s="5">
        <f t="shared" si="857"/>
        <v>1.8650368921211108E-2</v>
      </c>
      <c r="AA618" s="5">
        <f t="shared" si="858"/>
        <v>1.8408643129883811E-2</v>
      </c>
      <c r="AB618" s="5">
        <f t="shared" si="859"/>
        <v>9.0850251626393187E-3</v>
      </c>
      <c r="AC618" s="5">
        <f t="shared" si="860"/>
        <v>1.669883852244485E-4</v>
      </c>
      <c r="AD618" s="5">
        <f t="shared" si="861"/>
        <v>5.9589102957725839E-3</v>
      </c>
      <c r="AE618" s="5">
        <f t="shared" si="862"/>
        <v>5.3963425795366246E-3</v>
      </c>
      <c r="AF618" s="5">
        <f t="shared" si="863"/>
        <v>2.4434428268184272E-3</v>
      </c>
      <c r="AG618" s="5">
        <f t="shared" si="864"/>
        <v>7.3758757404452995E-4</v>
      </c>
      <c r="AH618" s="5">
        <f t="shared" si="865"/>
        <v>4.2224070735297648E-3</v>
      </c>
      <c r="AI618" s="5">
        <f t="shared" si="866"/>
        <v>4.1676808268015222E-3</v>
      </c>
      <c r="AJ618" s="5">
        <f t="shared" si="867"/>
        <v>2.0568319410720331E-3</v>
      </c>
      <c r="AK618" s="5">
        <f t="shared" si="868"/>
        <v>6.7672450772594014E-4</v>
      </c>
      <c r="AL618" s="5">
        <f t="shared" si="869"/>
        <v>5.9705353333314169E-6</v>
      </c>
      <c r="AM618" s="5">
        <f t="shared" si="870"/>
        <v>1.1763354767005286E-3</v>
      </c>
      <c r="AN618" s="5">
        <f t="shared" si="871"/>
        <v>1.0652802115920354E-3</v>
      </c>
      <c r="AO618" s="5">
        <f t="shared" si="872"/>
        <v>4.823547158471333E-4</v>
      </c>
      <c r="AP618" s="5">
        <f t="shared" si="873"/>
        <v>1.4560555327332143E-4</v>
      </c>
      <c r="AQ618" s="5">
        <f t="shared" si="874"/>
        <v>3.2964812689966001E-5</v>
      </c>
      <c r="AR618" s="5">
        <f t="shared" si="875"/>
        <v>7.6475576734860446E-4</v>
      </c>
      <c r="AS618" s="5">
        <f t="shared" si="876"/>
        <v>7.5484383510665239E-4</v>
      </c>
      <c r="AT618" s="5">
        <f t="shared" si="877"/>
        <v>3.7253018527337735E-4</v>
      </c>
      <c r="AU618" s="5">
        <f t="shared" si="878"/>
        <v>1.2256728476843051E-4</v>
      </c>
      <c r="AV618" s="5">
        <f t="shared" si="879"/>
        <v>3.0244675242520116E-5</v>
      </c>
      <c r="AW618" s="5">
        <f t="shared" si="880"/>
        <v>1.4824422651480546E-7</v>
      </c>
      <c r="AX618" s="5">
        <f t="shared" si="881"/>
        <v>1.9351484934053854E-4</v>
      </c>
      <c r="AY618" s="5">
        <f t="shared" si="882"/>
        <v>1.7524553474312221E-4</v>
      </c>
      <c r="AZ618" s="5">
        <f t="shared" si="883"/>
        <v>7.9350493132852672E-5</v>
      </c>
      <c r="BA618" s="5">
        <f t="shared" si="884"/>
        <v>2.3953062083841082E-5</v>
      </c>
      <c r="BB618" s="5">
        <f t="shared" si="885"/>
        <v>5.4229264419794893E-6</v>
      </c>
      <c r="BC618" s="5">
        <f t="shared" si="886"/>
        <v>9.8219195832867794E-7</v>
      </c>
      <c r="BD618" s="5">
        <f t="shared" si="887"/>
        <v>1.1542614072736316E-4</v>
      </c>
      <c r="BE618" s="5">
        <f t="shared" si="888"/>
        <v>1.1393011266888089E-4</v>
      </c>
      <c r="BF618" s="5">
        <f t="shared" si="889"/>
        <v>5.6226737249246048E-5</v>
      </c>
      <c r="BG618" s="5">
        <f t="shared" si="890"/>
        <v>1.8499329150927089E-5</v>
      </c>
      <c r="BH618" s="5">
        <f t="shared" si="891"/>
        <v>4.5648902431947036E-6</v>
      </c>
      <c r="BI618" s="5">
        <f t="shared" si="892"/>
        <v>9.0114502044502135E-7</v>
      </c>
      <c r="BJ618" s="8">
        <f t="shared" si="893"/>
        <v>0.36242387947623145</v>
      </c>
      <c r="BK618" s="8">
        <f t="shared" si="894"/>
        <v>0.31878995269932836</v>
      </c>
      <c r="BL618" s="8">
        <f t="shared" si="895"/>
        <v>0.30018896396967715</v>
      </c>
      <c r="BM618" s="8">
        <f t="shared" si="896"/>
        <v>0.29416876408998827</v>
      </c>
      <c r="BN618" s="8">
        <f t="shared" si="897"/>
        <v>0.70570930368594309</v>
      </c>
    </row>
    <row r="619" spans="1:66" x14ac:dyDescent="0.25">
      <c r="A619" t="s">
        <v>154</v>
      </c>
      <c r="B619" t="s">
        <v>174</v>
      </c>
      <c r="C619" t="s">
        <v>156</v>
      </c>
      <c r="D619" t="s">
        <v>499</v>
      </c>
      <c r="E619">
        <f>VLOOKUP(A619,home!$A$2:$E$405,3,FALSE)</f>
        <v>1.3192182410423501</v>
      </c>
      <c r="F619">
        <f>VLOOKUP(B619,home!$B$2:$E$405,3,FALSE)</f>
        <v>1.21</v>
      </c>
      <c r="G619">
        <f>VLOOKUP(C619,away!$B$2:$E$405,4,FALSE)</f>
        <v>0.76</v>
      </c>
      <c r="H619">
        <f>VLOOKUP(A619,away!$A$2:$E$405,3,FALSE)</f>
        <v>1.0293159609120499</v>
      </c>
      <c r="I619">
        <f>VLOOKUP(C619,away!$B$2:$E$405,3,FALSE)</f>
        <v>0.62</v>
      </c>
      <c r="J619">
        <f>VLOOKUP(B619,home!$B$2:$E$405,4,FALSE)</f>
        <v>0.97</v>
      </c>
      <c r="K619" s="3">
        <f t="shared" si="842"/>
        <v>1.213153094462545</v>
      </c>
      <c r="L619" s="3">
        <f t="shared" si="843"/>
        <v>0.61903061889250677</v>
      </c>
      <c r="M619" s="5">
        <f t="shared" si="844"/>
        <v>0.16006365272102954</v>
      </c>
      <c r="N619" s="5">
        <f t="shared" si="845"/>
        <v>0.19418171560949515</v>
      </c>
      <c r="O619" s="5">
        <f t="shared" si="846"/>
        <v>9.9084302006094194E-2</v>
      </c>
      <c r="P619" s="5">
        <f t="shared" si="847"/>
        <v>0.12020442759135452</v>
      </c>
      <c r="Q619" s="5">
        <f t="shared" si="848"/>
        <v>0.11778607458985249</v>
      </c>
      <c r="R619" s="5">
        <f t="shared" si="849"/>
        <v>3.066810839668227E-2</v>
      </c>
      <c r="S619" s="5">
        <f t="shared" si="850"/>
        <v>2.2567747528772407E-2</v>
      </c>
      <c r="T619" s="5">
        <f t="shared" si="851"/>
        <v>7.2913186650275352E-2</v>
      </c>
      <c r="U619" s="5">
        <f t="shared" si="852"/>
        <v>3.7205110602747851E-2</v>
      </c>
      <c r="V619" s="5">
        <f t="shared" si="853"/>
        <v>1.8831002733437263E-3</v>
      </c>
      <c r="W619" s="5">
        <f t="shared" si="854"/>
        <v>4.7630846957758585E-2</v>
      </c>
      <c r="X619" s="5">
        <f t="shared" si="855"/>
        <v>2.948495267063557E-2</v>
      </c>
      <c r="Y619" s="5">
        <f t="shared" si="856"/>
        <v>9.1260442498599034E-3</v>
      </c>
      <c r="Z619" s="5">
        <f t="shared" si="857"/>
        <v>6.3281660403535708E-3</v>
      </c>
      <c r="AA619" s="5">
        <f t="shared" si="858"/>
        <v>7.6770342141277235E-3</v>
      </c>
      <c r="AB619" s="5">
        <f t="shared" si="859"/>
        <v>4.6567089065819413E-3</v>
      </c>
      <c r="AC619" s="5">
        <f t="shared" si="860"/>
        <v>8.8385537021682956E-5</v>
      </c>
      <c r="AD619" s="5">
        <f t="shared" si="861"/>
        <v>1.4445877344669174E-2</v>
      </c>
      <c r="AE619" s="5">
        <f t="shared" si="862"/>
        <v>8.9424403931158015E-3</v>
      </c>
      <c r="AF619" s="5">
        <f t="shared" si="863"/>
        <v>2.7678222054799131E-3</v>
      </c>
      <c r="AG619" s="5">
        <f t="shared" si="864"/>
        <v>5.7112223094755131E-4</v>
      </c>
      <c r="AH619" s="5">
        <f t="shared" si="865"/>
        <v>9.793321351036536E-4</v>
      </c>
      <c r="AI619" s="5">
        <f t="shared" si="866"/>
        <v>1.1880798102076086E-3</v>
      </c>
      <c r="AJ619" s="5">
        <f t="shared" si="867"/>
        <v>7.2066134911091687E-4</v>
      </c>
      <c r="AK619" s="5">
        <f t="shared" si="868"/>
        <v>2.9142418191115387E-4</v>
      </c>
      <c r="AL619" s="5">
        <f t="shared" si="869"/>
        <v>2.6550269731911515E-6</v>
      </c>
      <c r="AM619" s="5">
        <f t="shared" si="870"/>
        <v>3.5050121605823535E-3</v>
      </c>
      <c r="AN619" s="5">
        <f t="shared" si="871"/>
        <v>2.1697098469910569E-3</v>
      </c>
      <c r="AO619" s="5">
        <f t="shared" si="872"/>
        <v>6.7155841470001993E-4</v>
      </c>
      <c r="AP619" s="5">
        <f t="shared" si="873"/>
        <v>1.3857174035807472E-4</v>
      </c>
      <c r="AQ619" s="5">
        <f t="shared" si="874"/>
        <v>2.1445037548717684E-5</v>
      </c>
      <c r="AR619" s="5">
        <f t="shared" si="875"/>
        <v>1.2124731553890697E-4</v>
      </c>
      <c r="AS619" s="5">
        <f t="shared" si="876"/>
        <v>1.4709155604130162E-4</v>
      </c>
      <c r="AT619" s="5">
        <f t="shared" si="877"/>
        <v>8.9222288190407974E-5</v>
      </c>
      <c r="AU619" s="5">
        <f t="shared" si="878"/>
        <v>3.6080098337740823E-5</v>
      </c>
      <c r="AV619" s="5">
        <f t="shared" si="879"/>
        <v>1.0942670736735797E-5</v>
      </c>
      <c r="AW619" s="5">
        <f t="shared" si="880"/>
        <v>5.5385257352079086E-8</v>
      </c>
      <c r="AX619" s="5">
        <f t="shared" si="881"/>
        <v>7.0868605812322296E-4</v>
      </c>
      <c r="AY619" s="5">
        <f t="shared" si="882"/>
        <v>4.3869836916050979E-4</v>
      </c>
      <c r="AZ619" s="5">
        <f t="shared" si="883"/>
        <v>1.3578386148428188E-4</v>
      </c>
      <c r="BA619" s="5">
        <f t="shared" si="884"/>
        <v>2.8018122603409811E-5</v>
      </c>
      <c r="BB619" s="5">
        <f t="shared" si="885"/>
        <v>4.3360189438487265E-6</v>
      </c>
      <c r="BC619" s="5">
        <f t="shared" si="886"/>
        <v>5.3682569806806231E-7</v>
      </c>
      <c r="BD619" s="5">
        <f t="shared" si="887"/>
        <v>1.2509300129517437E-5</v>
      </c>
      <c r="BE619" s="5">
        <f t="shared" si="888"/>
        <v>1.5175696161684793E-5</v>
      </c>
      <c r="BF619" s="5">
        <f t="shared" si="889"/>
        <v>9.2052213795856387E-6</v>
      </c>
      <c r="BG619" s="5">
        <f t="shared" si="890"/>
        <v>3.7224476006190333E-6</v>
      </c>
      <c r="BH619" s="5">
        <f t="shared" si="891"/>
        <v>1.1289747064164135E-6</v>
      </c>
      <c r="BI619" s="5">
        <f t="shared" si="892"/>
        <v>2.7392383173180288E-7</v>
      </c>
      <c r="BJ619" s="8">
        <f t="shared" si="893"/>
        <v>0.50567243935828321</v>
      </c>
      <c r="BK619" s="8">
        <f t="shared" si="894"/>
        <v>0.30524866704765546</v>
      </c>
      <c r="BL619" s="8">
        <f t="shared" si="895"/>
        <v>0.18291736109522197</v>
      </c>
      <c r="BM619" s="8">
        <f t="shared" si="896"/>
        <v>0.27773970964310274</v>
      </c>
      <c r="BN619" s="8">
        <f t="shared" si="897"/>
        <v>0.72198828091450817</v>
      </c>
    </row>
    <row r="620" spans="1:66" x14ac:dyDescent="0.25">
      <c r="A620" t="s">
        <v>154</v>
      </c>
      <c r="B620" t="s">
        <v>172</v>
      </c>
      <c r="C620" t="s">
        <v>168</v>
      </c>
      <c r="D620" t="s">
        <v>499</v>
      </c>
      <c r="E620">
        <f>VLOOKUP(A620,home!$A$2:$E$405,3,FALSE)</f>
        <v>1.3192182410423501</v>
      </c>
      <c r="F620">
        <f>VLOOKUP(B620,home!$B$2:$E$405,3,FALSE)</f>
        <v>0.86</v>
      </c>
      <c r="G620">
        <f>VLOOKUP(C620,away!$B$2:$E$405,4,FALSE)</f>
        <v>1.1599999999999999</v>
      </c>
      <c r="H620">
        <f>VLOOKUP(A620,away!$A$2:$E$405,3,FALSE)</f>
        <v>1.0293159609120499</v>
      </c>
      <c r="I620">
        <f>VLOOKUP(C620,away!$B$2:$E$405,3,FALSE)</f>
        <v>0.4</v>
      </c>
      <c r="J620">
        <f>VLOOKUP(B620,home!$B$2:$E$405,4,FALSE)</f>
        <v>0.97</v>
      </c>
      <c r="K620" s="3">
        <f t="shared" si="842"/>
        <v>1.3160521172638482</v>
      </c>
      <c r="L620" s="3">
        <f t="shared" si="843"/>
        <v>0.39937459283387539</v>
      </c>
      <c r="M620" s="5">
        <f t="shared" si="844"/>
        <v>0.1798869447579626</v>
      </c>
      <c r="N620" s="5">
        <f t="shared" si="845"/>
        <v>0.2367405945168416</v>
      </c>
      <c r="O620" s="5">
        <f t="shared" si="846"/>
        <v>7.1842275318841145E-2</v>
      </c>
      <c r="P620" s="5">
        <f t="shared" si="847"/>
        <v>9.4548178542413208E-2</v>
      </c>
      <c r="Q620" s="5">
        <f t="shared" si="848"/>
        <v>0.1557814803280958</v>
      </c>
      <c r="R620" s="5">
        <f t="shared" si="849"/>
        <v>1.4345989726860678E-2</v>
      </c>
      <c r="S620" s="5">
        <f t="shared" si="850"/>
        <v>1.2423578150315364E-2</v>
      </c>
      <c r="T620" s="5">
        <f t="shared" si="851"/>
        <v>6.221516527709163E-2</v>
      </c>
      <c r="U620" s="5">
        <f t="shared" si="852"/>
        <v>1.888007015428041E-2</v>
      </c>
      <c r="V620" s="5">
        <f t="shared" si="853"/>
        <v>7.2553389739816706E-4</v>
      </c>
      <c r="W620" s="5">
        <f t="shared" si="854"/>
        <v>6.8338849005428984E-2</v>
      </c>
      <c r="X620" s="5">
        <f t="shared" si="855"/>
        <v>2.7292799996278892E-2</v>
      </c>
      <c r="Y620" s="5">
        <f t="shared" si="856"/>
        <v>5.4500254429051377E-3</v>
      </c>
      <c r="Z620" s="5">
        <f t="shared" si="857"/>
        <v>1.9098079353213142E-3</v>
      </c>
      <c r="AA620" s="5">
        <f t="shared" si="858"/>
        <v>2.5134067768469142E-3</v>
      </c>
      <c r="AB620" s="5">
        <f t="shared" si="859"/>
        <v>1.6538871551073434E-3</v>
      </c>
      <c r="AC620" s="5">
        <f t="shared" si="860"/>
        <v>2.3833687792794341E-5</v>
      </c>
      <c r="AD620" s="5">
        <f t="shared" si="861"/>
        <v>2.2484371731242309E-2</v>
      </c>
      <c r="AE620" s="5">
        <f t="shared" si="862"/>
        <v>8.979686805290394E-3</v>
      </c>
      <c r="AF620" s="5">
        <f t="shared" si="863"/>
        <v>1.793129380819287E-3</v>
      </c>
      <c r="AG620" s="5">
        <f t="shared" si="864"/>
        <v>2.3871010545438732E-4</v>
      </c>
      <c r="AH620" s="5">
        <f t="shared" si="865"/>
        <v>1.9068219163996349E-4</v>
      </c>
      <c r="AI620" s="5">
        <f t="shared" si="866"/>
        <v>2.509477020322848E-4</v>
      </c>
      <c r="AJ620" s="5">
        <f t="shared" si="867"/>
        <v>1.651301272910429E-4</v>
      </c>
      <c r="AK620" s="5">
        <f t="shared" si="868"/>
        <v>7.2439951215141907E-5</v>
      </c>
      <c r="AL620" s="5">
        <f t="shared" si="869"/>
        <v>5.0107733427553421E-7</v>
      </c>
      <c r="AM620" s="5">
        <f t="shared" si="870"/>
        <v>5.9181210044497732E-3</v>
      </c>
      <c r="AN620" s="5">
        <f t="shared" si="871"/>
        <v>2.3635471664937334E-3</v>
      </c>
      <c r="AO620" s="5">
        <f t="shared" si="872"/>
        <v>4.7197034363104728E-4</v>
      </c>
      <c r="AP620" s="5">
        <f t="shared" si="873"/>
        <v>6.2830987939104595E-5</v>
      </c>
      <c r="AQ620" s="5">
        <f t="shared" si="874"/>
        <v>6.2732750563825072E-6</v>
      </c>
      <c r="AR620" s="5">
        <f t="shared" si="875"/>
        <v>1.5230724529376285E-5</v>
      </c>
      <c r="AS620" s="5">
        <f t="shared" si="876"/>
        <v>2.0044427264348091E-5</v>
      </c>
      <c r="AT620" s="5">
        <f t="shared" si="877"/>
        <v>1.3189755470293257E-5</v>
      </c>
      <c r="AU620" s="5">
        <f t="shared" si="878"/>
        <v>5.7861352042906202E-6</v>
      </c>
      <c r="AV620" s="5">
        <f t="shared" si="879"/>
        <v>1.9037138715953897E-6</v>
      </c>
      <c r="AW620" s="5">
        <f t="shared" si="880"/>
        <v>7.3156981595029409E-9</v>
      </c>
      <c r="AX620" s="5">
        <f t="shared" si="881"/>
        <v>1.2980926130216283E-3</v>
      </c>
      <c r="AY620" s="5">
        <f t="shared" si="882"/>
        <v>5.184252087861741E-4</v>
      </c>
      <c r="AZ620" s="5">
        <f t="shared" si="883"/>
        <v>1.0352292833689755E-4</v>
      </c>
      <c r="BA620" s="5">
        <f t="shared" si="884"/>
        <v>1.3781475784506308E-5</v>
      </c>
      <c r="BB620" s="5">
        <f t="shared" si="885"/>
        <v>1.3759928200217798E-6</v>
      </c>
      <c r="BC620" s="5">
        <f t="shared" si="886"/>
        <v>1.0990731444770688E-7</v>
      </c>
      <c r="BD620" s="5">
        <f t="shared" si="887"/>
        <v>1.0137940679140954E-6</v>
      </c>
      <c r="BE620" s="5">
        <f t="shared" si="888"/>
        <v>1.3342058295478748E-6</v>
      </c>
      <c r="BF620" s="5">
        <f t="shared" si="889"/>
        <v>8.7794220342112496E-7</v>
      </c>
      <c r="BG620" s="5">
        <f t="shared" si="890"/>
        <v>3.8513923188255315E-7</v>
      </c>
      <c r="BH620" s="5">
        <f t="shared" si="891"/>
        <v>1.2671582539010154E-7</v>
      </c>
      <c r="BI620" s="5">
        <f t="shared" si="892"/>
        <v>3.3352926059095858E-8</v>
      </c>
      <c r="BJ620" s="8">
        <f t="shared" si="893"/>
        <v>0.60007286349308231</v>
      </c>
      <c r="BK620" s="8">
        <f t="shared" si="894"/>
        <v>0.28812699532200259</v>
      </c>
      <c r="BL620" s="8">
        <f t="shared" si="895"/>
        <v>0.10997475501053904</v>
      </c>
      <c r="BM620" s="8">
        <f t="shared" si="896"/>
        <v>0.2464205406768421</v>
      </c>
      <c r="BN620" s="8">
        <f t="shared" si="897"/>
        <v>0.75314546319101505</v>
      </c>
    </row>
    <row r="621" spans="1:66" x14ac:dyDescent="0.25">
      <c r="A621" t="s">
        <v>154</v>
      </c>
      <c r="B621" t="s">
        <v>173</v>
      </c>
      <c r="C621" t="s">
        <v>163</v>
      </c>
      <c r="D621" t="s">
        <v>499</v>
      </c>
      <c r="E621">
        <f>VLOOKUP(A621,home!$A$2:$E$405,3,FALSE)</f>
        <v>1.3192182410423501</v>
      </c>
      <c r="F621">
        <f>VLOOKUP(B621,home!$B$2:$E$405,3,FALSE)</f>
        <v>0.91</v>
      </c>
      <c r="G621">
        <f>VLOOKUP(C621,away!$B$2:$E$405,4,FALSE)</f>
        <v>1.01</v>
      </c>
      <c r="H621">
        <f>VLOOKUP(A621,away!$A$2:$E$405,3,FALSE)</f>
        <v>1.0293159609120499</v>
      </c>
      <c r="I621">
        <f>VLOOKUP(C621,away!$B$2:$E$405,3,FALSE)</f>
        <v>0.96</v>
      </c>
      <c r="J621">
        <f>VLOOKUP(B621,home!$B$2:$E$405,4,FALSE)</f>
        <v>0.97</v>
      </c>
      <c r="K621" s="3">
        <f t="shared" si="842"/>
        <v>1.2124934853420239</v>
      </c>
      <c r="L621" s="3">
        <f t="shared" si="843"/>
        <v>0.95849902280130084</v>
      </c>
      <c r="M621" s="5">
        <f t="shared" si="844"/>
        <v>0.11406435091427695</v>
      </c>
      <c r="N621" s="5">
        <f t="shared" si="845"/>
        <v>0.13830228239332734</v>
      </c>
      <c r="O621" s="5">
        <f t="shared" si="846"/>
        <v>0.10933056888779911</v>
      </c>
      <c r="P621" s="5">
        <f t="shared" si="847"/>
        <v>0.13256260252519381</v>
      </c>
      <c r="Q621" s="5">
        <f t="shared" si="848"/>
        <v>8.3845308204921157E-2</v>
      </c>
      <c r="R621" s="5">
        <f t="shared" si="849"/>
        <v>5.2396621720632884E-2</v>
      </c>
      <c r="S621" s="5">
        <f t="shared" si="850"/>
        <v>3.8515196569739577E-2</v>
      </c>
      <c r="T621" s="5">
        <f t="shared" si="851"/>
        <v>8.0365645980890826E-2</v>
      </c>
      <c r="U621" s="5">
        <f t="shared" si="852"/>
        <v>6.353056249019777E-2</v>
      </c>
      <c r="V621" s="5">
        <f t="shared" si="853"/>
        <v>4.9734836842632388E-3</v>
      </c>
      <c r="W621" s="5">
        <f t="shared" si="854"/>
        <v>3.3887296658320368E-2</v>
      </c>
      <c r="X621" s="5">
        <f t="shared" si="855"/>
        <v>3.248094073237786E-2</v>
      </c>
      <c r="Y621" s="5">
        <f t="shared" si="856"/>
        <v>1.5566474975825573E-2</v>
      </c>
      <c r="Z621" s="5">
        <f t="shared" si="857"/>
        <v>1.6740703572438679E-2</v>
      </c>
      <c r="AA621" s="5">
        <f t="shared" si="858"/>
        <v>2.0297994021623848E-2</v>
      </c>
      <c r="AB621" s="5">
        <f t="shared" si="859"/>
        <v>1.2305592758365132E-2</v>
      </c>
      <c r="AC621" s="5">
        <f t="shared" si="860"/>
        <v>3.6125328351822644E-4</v>
      </c>
      <c r="AD621" s="5">
        <f t="shared" si="861"/>
        <v>1.0272031608516497E-2</v>
      </c>
      <c r="AE621" s="5">
        <f t="shared" si="862"/>
        <v>9.8457322589471374E-3</v>
      </c>
      <c r="AF621" s="5">
        <f t="shared" si="863"/>
        <v>4.7185623744820382E-3</v>
      </c>
      <c r="AG621" s="5">
        <f t="shared" si="864"/>
        <v>1.5075791416560064E-3</v>
      </c>
      <c r="AH621" s="5">
        <f t="shared" si="865"/>
        <v>4.0114870037971798E-3</v>
      </c>
      <c r="AI621" s="5">
        <f t="shared" si="866"/>
        <v>4.8639018586382754E-3</v>
      </c>
      <c r="AJ621" s="5">
        <f t="shared" si="867"/>
        <v>2.9487246584709356E-3</v>
      </c>
      <c r="AK621" s="5">
        <f t="shared" si="868"/>
        <v>1.1917698128211319E-3</v>
      </c>
      <c r="AL621" s="5">
        <f t="shared" si="869"/>
        <v>1.6793564352086717E-5</v>
      </c>
      <c r="AM621" s="5">
        <f t="shared" si="870"/>
        <v>2.4909542813107196E-3</v>
      </c>
      <c r="AN621" s="5">
        <f t="shared" si="871"/>
        <v>2.3875772444790413E-3</v>
      </c>
      <c r="AO621" s="5">
        <f t="shared" si="872"/>
        <v>1.1442452278478919E-3</v>
      </c>
      <c r="AP621" s="5">
        <f t="shared" si="873"/>
        <v>3.6558597757908537E-4</v>
      </c>
      <c r="AQ621" s="5">
        <f t="shared" si="874"/>
        <v>8.7603450564852892E-5</v>
      </c>
      <c r="AR621" s="5">
        <f t="shared" si="875"/>
        <v>7.6900127462394311E-4</v>
      </c>
      <c r="AS621" s="5">
        <f t="shared" si="876"/>
        <v>9.3240903570124386E-4</v>
      </c>
      <c r="AT621" s="5">
        <f t="shared" si="877"/>
        <v>5.6526994073089842E-4</v>
      </c>
      <c r="AU621" s="5">
        <f t="shared" si="878"/>
        <v>2.2846204019862887E-4</v>
      </c>
      <c r="AV621" s="5">
        <f t="shared" si="879"/>
        <v>6.925218384719629E-5</v>
      </c>
      <c r="AW621" s="5">
        <f t="shared" si="880"/>
        <v>5.4214002357805381E-7</v>
      </c>
      <c r="AX621" s="5">
        <f t="shared" si="881"/>
        <v>5.0337763972901168E-4</v>
      </c>
      <c r="AY621" s="5">
        <f t="shared" si="882"/>
        <v>4.8248697578028292E-4</v>
      </c>
      <c r="AZ621" s="5">
        <f t="shared" si="883"/>
        <v>2.3123164739987807E-4</v>
      </c>
      <c r="BA621" s="5">
        <f t="shared" si="884"/>
        <v>7.3878436024506038E-5</v>
      </c>
      <c r="BB621" s="5">
        <f t="shared" si="885"/>
        <v>1.7703102183894362E-5</v>
      </c>
      <c r="BC621" s="5">
        <f t="shared" si="886"/>
        <v>3.3936812287628649E-6</v>
      </c>
      <c r="BD621" s="5">
        <f t="shared" si="887"/>
        <v>1.2284782837666732E-4</v>
      </c>
      <c r="BE621" s="5">
        <f t="shared" si="888"/>
        <v>1.4895219159512417E-4</v>
      </c>
      <c r="BF621" s="5">
        <f t="shared" si="889"/>
        <v>9.0301780968252525E-5</v>
      </c>
      <c r="BG621" s="5">
        <f t="shared" si="890"/>
        <v>3.6496773712929531E-5</v>
      </c>
      <c r="BH621" s="5">
        <f t="shared" si="891"/>
        <v>1.1063025090732274E-5</v>
      </c>
      <c r="BI621" s="5">
        <f t="shared" si="892"/>
        <v>2.6827691701376455E-6</v>
      </c>
      <c r="BJ621" s="8">
        <f t="shared" si="893"/>
        <v>0.41857989199339268</v>
      </c>
      <c r="BK621" s="8">
        <f t="shared" si="894"/>
        <v>0.29097616751712418</v>
      </c>
      <c r="BL621" s="8">
        <f t="shared" si="895"/>
        <v>0.27385396205636203</v>
      </c>
      <c r="BM621" s="8">
        <f t="shared" si="896"/>
        <v>0.3691670456574096</v>
      </c>
      <c r="BN621" s="8">
        <f t="shared" si="897"/>
        <v>0.63050173464615122</v>
      </c>
    </row>
    <row r="622" spans="1:66" x14ac:dyDescent="0.25">
      <c r="A622" t="s">
        <v>175</v>
      </c>
      <c r="B622" t="s">
        <v>179</v>
      </c>
      <c r="C622" t="s">
        <v>178</v>
      </c>
      <c r="D622" t="s">
        <v>499</v>
      </c>
      <c r="E622">
        <f>VLOOKUP(A622,home!$A$2:$E$405,3,FALSE)</f>
        <v>1.2091836734693899</v>
      </c>
      <c r="F622">
        <f>VLOOKUP(B622,home!$B$2:$E$405,3,FALSE)</f>
        <v>0.89</v>
      </c>
      <c r="G622">
        <f>VLOOKUP(C622,away!$B$2:$E$405,4,FALSE)</f>
        <v>1.42</v>
      </c>
      <c r="H622">
        <f>VLOOKUP(A622,away!$A$2:$E$405,3,FALSE)</f>
        <v>1.06632653061225</v>
      </c>
      <c r="I622">
        <f>VLOOKUP(C622,away!$B$2:$E$405,3,FALSE)</f>
        <v>0.77</v>
      </c>
      <c r="J622">
        <f>VLOOKUP(B622,home!$B$2:$E$405,4,FALSE)</f>
        <v>1.54</v>
      </c>
      <c r="K622" s="3">
        <f t="shared" si="842"/>
        <v>1.5281663265306151</v>
      </c>
      <c r="L622" s="3">
        <f t="shared" si="843"/>
        <v>1.2644500000000061</v>
      </c>
      <c r="M622" s="5">
        <f t="shared" si="844"/>
        <v>6.1260725999434197E-2</v>
      </c>
      <c r="N622" s="5">
        <f t="shared" si="845"/>
        <v>9.3616578611153897E-2</v>
      </c>
      <c r="O622" s="5">
        <f t="shared" si="846"/>
        <v>7.7461124989984934E-2</v>
      </c>
      <c r="P622" s="5">
        <f t="shared" si="847"/>
        <v>0.11837348282487412</v>
      </c>
      <c r="Q622" s="5">
        <f t="shared" si="848"/>
        <v>7.1530851519285829E-2</v>
      </c>
      <c r="R622" s="5">
        <f t="shared" si="849"/>
        <v>4.8972859746793468E-2</v>
      </c>
      <c r="S622" s="5">
        <f t="shared" si="850"/>
        <v>5.7182971665321887E-2</v>
      </c>
      <c r="T622" s="5">
        <f t="shared" si="851"/>
        <v>9.0447185203561403E-2</v>
      </c>
      <c r="U622" s="5">
        <f t="shared" si="852"/>
        <v>7.4838675178956399E-2</v>
      </c>
      <c r="V622" s="5">
        <f t="shared" si="853"/>
        <v>1.2277119918128953E-2</v>
      </c>
      <c r="W622" s="5">
        <f t="shared" si="854"/>
        <v>3.6437012866611287E-2</v>
      </c>
      <c r="X622" s="5">
        <f t="shared" si="855"/>
        <v>4.6072780919186866E-2</v>
      </c>
      <c r="Y622" s="5">
        <f t="shared" si="856"/>
        <v>2.9128363916633059E-2</v>
      </c>
      <c r="Z622" s="5">
        <f t="shared" si="857"/>
        <v>2.0641244168944438E-2</v>
      </c>
      <c r="AA622" s="5">
        <f t="shared" si="858"/>
        <v>3.1543254276677299E-2</v>
      </c>
      <c r="AB622" s="5">
        <f t="shared" si="859"/>
        <v>2.4101669507405544E-2</v>
      </c>
      <c r="AC622" s="5">
        <f t="shared" si="860"/>
        <v>1.4826846850674153E-3</v>
      </c>
      <c r="AD622" s="5">
        <f t="shared" si="861"/>
        <v>1.3920454025529532E-2</v>
      </c>
      <c r="AE622" s="5">
        <f t="shared" si="862"/>
        <v>1.76017180925809E-2</v>
      </c>
      <c r="AF622" s="5">
        <f t="shared" si="863"/>
        <v>1.1128246221082015E-2</v>
      </c>
      <c r="AG622" s="5">
        <f t="shared" si="864"/>
        <v>4.6903703114157414E-3</v>
      </c>
      <c r="AH622" s="5">
        <f t="shared" si="865"/>
        <v>6.5249552973554777E-3</v>
      </c>
      <c r="AI622" s="5">
        <f t="shared" si="866"/>
        <v>9.9712169675361985E-3</v>
      </c>
      <c r="AJ622" s="5">
        <f t="shared" si="867"/>
        <v>7.6188390021597694E-3</v>
      </c>
      <c r="AK622" s="5">
        <f t="shared" si="868"/>
        <v>3.8809510701195561E-3</v>
      </c>
      <c r="AL622" s="5">
        <f t="shared" si="869"/>
        <v>1.1459906636049512E-4</v>
      </c>
      <c r="AM622" s="5">
        <f t="shared" si="870"/>
        <v>4.2545538183663576E-3</v>
      </c>
      <c r="AN622" s="5">
        <f t="shared" si="871"/>
        <v>5.3796705756333661E-3</v>
      </c>
      <c r="AO622" s="5">
        <f t="shared" si="872"/>
        <v>3.4011622296798217E-3</v>
      </c>
      <c r="AP622" s="5">
        <f t="shared" si="873"/>
        <v>1.4335331937728908E-3</v>
      </c>
      <c r="AQ622" s="5">
        <f t="shared" si="874"/>
        <v>4.5315776171653499E-4</v>
      </c>
      <c r="AR622" s="5">
        <f t="shared" si="875"/>
        <v>1.6500959451482354E-3</v>
      </c>
      <c r="AS622" s="5">
        <f t="shared" si="876"/>
        <v>2.5216210589202423E-3</v>
      </c>
      <c r="AT622" s="5">
        <f t="shared" si="877"/>
        <v>1.926728195256194E-3</v>
      </c>
      <c r="AU622" s="5">
        <f t="shared" si="878"/>
        <v>9.8145371612253949E-4</v>
      </c>
      <c r="AV622" s="5">
        <f t="shared" si="879"/>
        <v>3.7495613000670057E-4</v>
      </c>
      <c r="AW622" s="5">
        <f t="shared" si="880"/>
        <v>6.1510727723627725E-6</v>
      </c>
      <c r="AX622" s="5">
        <f t="shared" si="881"/>
        <v>1.0836109799399524E-3</v>
      </c>
      <c r="AY622" s="5">
        <f t="shared" si="882"/>
        <v>1.3701719035850793E-3</v>
      </c>
      <c r="AZ622" s="5">
        <f t="shared" si="883"/>
        <v>8.6625693174408101E-4</v>
      </c>
      <c r="BA622" s="5">
        <f t="shared" si="884"/>
        <v>3.6511285911460293E-4</v>
      </c>
      <c r="BB622" s="5">
        <f t="shared" si="885"/>
        <v>1.1541673867686544E-4</v>
      </c>
      <c r="BC622" s="5">
        <f t="shared" si="886"/>
        <v>2.918773904399265E-5</v>
      </c>
      <c r="BD622" s="5">
        <f t="shared" si="887"/>
        <v>3.477439696404489E-4</v>
      </c>
      <c r="BE622" s="5">
        <f t="shared" si="888"/>
        <v>5.3141062465861851E-4</v>
      </c>
      <c r="BF622" s="5">
        <f t="shared" si="889"/>
        <v>4.0604191108195044E-4</v>
      </c>
      <c r="BG622" s="5">
        <f t="shared" si="890"/>
        <v>2.0683319189185821E-4</v>
      </c>
      <c r="BH622" s="5">
        <f t="shared" si="891"/>
        <v>7.9018879764495691E-5</v>
      </c>
      <c r="BI622" s="5">
        <f t="shared" si="892"/>
        <v>2.4150798243254758E-5</v>
      </c>
      <c r="BJ622" s="8">
        <f t="shared" si="893"/>
        <v>0.43332539641831408</v>
      </c>
      <c r="BK622" s="8">
        <f t="shared" si="894"/>
        <v>0.25206175606277215</v>
      </c>
      <c r="BL622" s="8">
        <f t="shared" si="895"/>
        <v>0.29396360045772313</v>
      </c>
      <c r="BM622" s="8">
        <f t="shared" si="896"/>
        <v>0.52741235258541475</v>
      </c>
      <c r="BN622" s="8">
        <f t="shared" si="897"/>
        <v>0.47121562369152648</v>
      </c>
    </row>
    <row r="623" spans="1:66" x14ac:dyDescent="0.25">
      <c r="A623" t="s">
        <v>175</v>
      </c>
      <c r="B623" t="s">
        <v>280</v>
      </c>
      <c r="C623" t="s">
        <v>278</v>
      </c>
      <c r="D623" t="s">
        <v>499</v>
      </c>
      <c r="E623">
        <f>VLOOKUP(A623,home!$A$2:$E$405,3,FALSE)</f>
        <v>1.2091836734693899</v>
      </c>
      <c r="F623">
        <f>VLOOKUP(B623,home!$B$2:$E$405,3,FALSE)</f>
        <v>0.59</v>
      </c>
      <c r="G623">
        <f>VLOOKUP(C623,away!$B$2:$E$405,4,FALSE)</f>
        <v>1.1200000000000001</v>
      </c>
      <c r="H623">
        <f>VLOOKUP(A623,away!$A$2:$E$405,3,FALSE)</f>
        <v>1.06632653061225</v>
      </c>
      <c r="I623">
        <f>VLOOKUP(C623,away!$B$2:$E$405,3,FALSE)</f>
        <v>0.59</v>
      </c>
      <c r="J623">
        <f>VLOOKUP(B623,home!$B$2:$E$405,4,FALSE)</f>
        <v>0.87</v>
      </c>
      <c r="K623" s="3">
        <f t="shared" si="842"/>
        <v>0.79902857142857286</v>
      </c>
      <c r="L623" s="3">
        <f t="shared" si="843"/>
        <v>0.54734540816326793</v>
      </c>
      <c r="M623" s="5">
        <f t="shared" si="844"/>
        <v>0.26018197743194316</v>
      </c>
      <c r="N623" s="5">
        <f t="shared" si="845"/>
        <v>0.20789283373890671</v>
      </c>
      <c r="O623" s="5">
        <f t="shared" si="846"/>
        <v>0.14240941063421306</v>
      </c>
      <c r="P623" s="5">
        <f t="shared" si="847"/>
        <v>0.11378918793704028</v>
      </c>
      <c r="Q623" s="5">
        <f t="shared" si="848"/>
        <v>8.3056156976318213E-2</v>
      </c>
      <c r="R623" s="5">
        <f t="shared" si="849"/>
        <v>3.897356849493689E-2</v>
      </c>
      <c r="S623" s="5">
        <f t="shared" si="850"/>
        <v>1.2441272277167938E-2</v>
      </c>
      <c r="T623" s="5">
        <f t="shared" si="851"/>
        <v>4.5460406140675341E-2</v>
      </c>
      <c r="U623" s="5">
        <f t="shared" si="852"/>
        <v>3.1140994757983056E-2</v>
      </c>
      <c r="V623" s="5">
        <f t="shared" si="853"/>
        <v>6.0456927677042147E-4</v>
      </c>
      <c r="W623" s="5">
        <f t="shared" si="854"/>
        <v>2.2121414152378283E-2</v>
      </c>
      <c r="X623" s="5">
        <f t="shared" si="855"/>
        <v>1.2108054458382181E-2</v>
      </c>
      <c r="Y623" s="5">
        <f t="shared" si="856"/>
        <v>3.3136440047931352E-3</v>
      </c>
      <c r="Z623" s="5">
        <f t="shared" si="857"/>
        <v>7.1106679184801038E-3</v>
      </c>
      <c r="AA623" s="5">
        <f t="shared" si="858"/>
        <v>5.6816268288061413E-3</v>
      </c>
      <c r="AB623" s="5">
        <f t="shared" si="859"/>
        <v>2.2698910842056117E-3</v>
      </c>
      <c r="AC623" s="5">
        <f t="shared" si="860"/>
        <v>1.652532002177797E-5</v>
      </c>
      <c r="AD623" s="5">
        <f t="shared" si="861"/>
        <v>4.4189104870386567E-3</v>
      </c>
      <c r="AE623" s="5">
        <f t="shared" si="862"/>
        <v>2.4186703641651186E-3</v>
      </c>
      <c r="AF623" s="5">
        <f t="shared" si="863"/>
        <v>6.6192405884317831E-4</v>
      </c>
      <c r="AG623" s="5">
        <f t="shared" si="864"/>
        <v>1.207670313868688E-4</v>
      </c>
      <c r="AH623" s="5">
        <f t="shared" si="865"/>
        <v>9.7299785853848669E-4</v>
      </c>
      <c r="AI623" s="5">
        <f t="shared" si="866"/>
        <v>7.7745308891106763E-4</v>
      </c>
      <c r="AJ623" s="5">
        <f t="shared" si="867"/>
        <v>3.1060361549267078E-4</v>
      </c>
      <c r="AK623" s="5">
        <f t="shared" si="868"/>
        <v>8.2727054389219497E-5</v>
      </c>
      <c r="AL623" s="5">
        <f t="shared" si="869"/>
        <v>2.8909039192304462E-7</v>
      </c>
      <c r="AM623" s="5">
        <f t="shared" si="870"/>
        <v>7.0616714674584752E-4</v>
      </c>
      <c r="AN623" s="5">
        <f t="shared" si="871"/>
        <v>3.865173451670962E-4</v>
      </c>
      <c r="AO623" s="5">
        <f t="shared" si="872"/>
        <v>1.0577924702633349E-4</v>
      </c>
      <c r="AP623" s="5">
        <f t="shared" si="873"/>
        <v>1.9299261712943884E-5</v>
      </c>
      <c r="AQ623" s="5">
        <f t="shared" si="874"/>
        <v>2.6408405698802492E-6</v>
      </c>
      <c r="AR623" s="5">
        <f t="shared" si="875"/>
        <v>1.0651318200474679E-4</v>
      </c>
      <c r="AS623" s="5">
        <f t="shared" si="876"/>
        <v>8.5107075655564411E-5</v>
      </c>
      <c r="AT623" s="5">
        <f t="shared" si="877"/>
        <v>3.4001492539764544E-5</v>
      </c>
      <c r="AU623" s="5">
        <f t="shared" si="878"/>
        <v>9.0560546701624496E-6</v>
      </c>
      <c r="AV623" s="5">
        <f t="shared" si="879"/>
        <v>1.8090116064697388E-6</v>
      </c>
      <c r="AW623" s="5">
        <f t="shared" si="880"/>
        <v>3.5120035409669836E-9</v>
      </c>
      <c r="AX623" s="5">
        <f t="shared" si="881"/>
        <v>9.404128774235432E-5</v>
      </c>
      <c r="AY623" s="5">
        <f t="shared" si="882"/>
        <v>5.1473067023538243E-5</v>
      </c>
      <c r="AZ623" s="5">
        <f t="shared" si="883"/>
        <v>1.4086773439706892E-5</v>
      </c>
      <c r="BA623" s="5">
        <f t="shared" si="884"/>
        <v>2.5701102526866169E-6</v>
      </c>
      <c r="BB623" s="5">
        <f t="shared" si="885"/>
        <v>3.5168451132033896E-7</v>
      </c>
      <c r="BC623" s="5">
        <f t="shared" si="886"/>
        <v>3.8498580478666099E-8</v>
      </c>
      <c r="BD623" s="5">
        <f t="shared" si="887"/>
        <v>9.7165835131927577E-6</v>
      </c>
      <c r="BE623" s="5">
        <f t="shared" si="888"/>
        <v>7.7638278437128328E-6</v>
      </c>
      <c r="BF623" s="5">
        <f t="shared" si="889"/>
        <v>3.1017601353896203E-6</v>
      </c>
      <c r="BG623" s="5">
        <f t="shared" si="890"/>
        <v>8.2613165663148855E-7</v>
      </c>
      <c r="BH623" s="5">
        <f t="shared" si="891"/>
        <v>1.6502569935254459E-7</v>
      </c>
      <c r="BI623" s="5">
        <f t="shared" si="892"/>
        <v>2.6372049760532978E-8</v>
      </c>
      <c r="BJ623" s="8">
        <f t="shared" si="893"/>
        <v>0.38295574667565996</v>
      </c>
      <c r="BK623" s="8">
        <f t="shared" si="894"/>
        <v>0.38708529440035905</v>
      </c>
      <c r="BL623" s="8">
        <f t="shared" si="895"/>
        <v>0.22287735993485094</v>
      </c>
      <c r="BM623" s="8">
        <f t="shared" si="896"/>
        <v>0.15367446416097172</v>
      </c>
      <c r="BN623" s="8">
        <f t="shared" si="897"/>
        <v>0.84630313521335832</v>
      </c>
    </row>
    <row r="624" spans="1:66" x14ac:dyDescent="0.25">
      <c r="A624" t="s">
        <v>175</v>
      </c>
      <c r="B624" t="s">
        <v>277</v>
      </c>
      <c r="C624" t="s">
        <v>285</v>
      </c>
      <c r="D624" t="s">
        <v>499</v>
      </c>
      <c r="E624">
        <f>VLOOKUP(A624,home!$A$2:$E$405,3,FALSE)</f>
        <v>1.2091836734693899</v>
      </c>
      <c r="F624">
        <f>VLOOKUP(B624,home!$B$2:$E$405,3,FALSE)</f>
        <v>0.59</v>
      </c>
      <c r="G624">
        <f>VLOOKUP(C624,away!$B$2:$E$405,4,FALSE)</f>
        <v>1.1200000000000001</v>
      </c>
      <c r="H624">
        <f>VLOOKUP(A624,away!$A$2:$E$405,3,FALSE)</f>
        <v>1.06632653061225</v>
      </c>
      <c r="I624">
        <f>VLOOKUP(C624,away!$B$2:$E$405,3,FALSE)</f>
        <v>0.47</v>
      </c>
      <c r="J624">
        <f>VLOOKUP(B624,home!$B$2:$E$405,4,FALSE)</f>
        <v>0.87</v>
      </c>
      <c r="K624" s="3">
        <f t="shared" si="842"/>
        <v>0.79902857142857286</v>
      </c>
      <c r="L624" s="3">
        <f t="shared" si="843"/>
        <v>0.43602091836734908</v>
      </c>
      <c r="M624" s="5">
        <f t="shared" si="844"/>
        <v>0.29082036937097117</v>
      </c>
      <c r="N624" s="5">
        <f t="shared" si="845"/>
        <v>0.23237378428081701</v>
      </c>
      <c r="O624" s="5">
        <f t="shared" si="846"/>
        <v>0.12680376453306252</v>
      </c>
      <c r="P624" s="5">
        <f t="shared" si="847"/>
        <v>0.10131983082661808</v>
      </c>
      <c r="Q624" s="5">
        <f t="shared" si="848"/>
        <v>9.2836646445676269E-2</v>
      </c>
      <c r="R624" s="5">
        <f t="shared" si="849"/>
        <v>2.7644546932071499E-2</v>
      </c>
      <c r="S624" s="5">
        <f t="shared" si="850"/>
        <v>8.8247842997884567E-3</v>
      </c>
      <c r="T624" s="5">
        <f t="shared" si="851"/>
        <v>4.0478719841388656E-2</v>
      </c>
      <c r="U624" s="5">
        <f t="shared" si="852"/>
        <v>2.2088782842923226E-2</v>
      </c>
      <c r="V624" s="5">
        <f t="shared" si="853"/>
        <v>3.4161051001647052E-4</v>
      </c>
      <c r="W624" s="5">
        <f t="shared" si="854"/>
        <v>2.4726377661902738E-2</v>
      </c>
      <c r="X624" s="5">
        <f t="shared" si="855"/>
        <v>1.0781217896040737E-2</v>
      </c>
      <c r="Y624" s="5">
        <f t="shared" si="856"/>
        <v>2.3504182640750903E-3</v>
      </c>
      <c r="Z624" s="5">
        <f t="shared" si="857"/>
        <v>4.0178669137237001E-3</v>
      </c>
      <c r="AA624" s="5">
        <f t="shared" si="858"/>
        <v>3.2103904602627771E-3</v>
      </c>
      <c r="AB624" s="5">
        <f t="shared" si="859"/>
        <v>1.2825968515958427E-3</v>
      </c>
      <c r="AC624" s="5">
        <f t="shared" si="860"/>
        <v>7.4384230629905684E-6</v>
      </c>
      <c r="AD624" s="5">
        <f t="shared" si="861"/>
        <v>4.9392705549483789E-3</v>
      </c>
      <c r="AE624" s="5">
        <f t="shared" si="862"/>
        <v>2.1536252834333976E-3</v>
      </c>
      <c r="AF624" s="5">
        <f t="shared" si="863"/>
        <v>4.695128369508862E-4</v>
      </c>
      <c r="AG624" s="5">
        <f t="shared" si="864"/>
        <v>6.8239139450861633E-5</v>
      </c>
      <c r="AH624" s="5">
        <f t="shared" si="865"/>
        <v>4.3796850539989837E-4</v>
      </c>
      <c r="AI624" s="5">
        <f t="shared" si="866"/>
        <v>3.4994934920038801E-4</v>
      </c>
      <c r="AJ624" s="5">
        <f t="shared" si="867"/>
        <v>1.3980976428197239E-4</v>
      </c>
      <c r="AK624" s="5">
        <f t="shared" si="868"/>
        <v>3.7237332075329971E-5</v>
      </c>
      <c r="AL624" s="5">
        <f t="shared" si="869"/>
        <v>1.0365983207973284E-7</v>
      </c>
      <c r="AM624" s="5">
        <f t="shared" si="870"/>
        <v>7.8932365908392359E-4</v>
      </c>
      <c r="AN624" s="5">
        <f t="shared" si="871"/>
        <v>3.4416162672284869E-4</v>
      </c>
      <c r="AO624" s="5">
        <f t="shared" si="872"/>
        <v>7.5030834275248621E-5</v>
      </c>
      <c r="AP624" s="5">
        <f t="shared" si="873"/>
        <v>1.0905004422187429E-5</v>
      </c>
      <c r="AQ624" s="5">
        <f t="shared" si="874"/>
        <v>1.1887025107405407E-6</v>
      </c>
      <c r="AR624" s="5">
        <f t="shared" si="875"/>
        <v>3.8192685988087789E-5</v>
      </c>
      <c r="AS624" s="5">
        <f t="shared" si="876"/>
        <v>3.0517047324081861E-5</v>
      </c>
      <c r="AT624" s="5">
        <f t="shared" si="877"/>
        <v>1.219199636378964E-5</v>
      </c>
      <c r="AU624" s="5">
        <f t="shared" si="878"/>
        <v>3.2472511458070639E-6</v>
      </c>
      <c r="AV624" s="5">
        <f t="shared" si="879"/>
        <v>6.4866161102600339E-7</v>
      </c>
      <c r="AW624" s="5">
        <f t="shared" si="880"/>
        <v>1.0031771571410558E-9</v>
      </c>
      <c r="AX624" s="5">
        <f t="shared" si="881"/>
        <v>1.0511535928543354E-4</v>
      </c>
      <c r="AY624" s="5">
        <f t="shared" si="882"/>
        <v>4.5832495490148583E-5</v>
      </c>
      <c r="AZ624" s="5">
        <f t="shared" si="883"/>
        <v>9.9919633873409846E-6</v>
      </c>
      <c r="BA624" s="5">
        <f t="shared" si="884"/>
        <v>1.4522350174804484E-6</v>
      </c>
      <c r="BB624" s="5">
        <f t="shared" si="885"/>
        <v>1.58301211501762E-7</v>
      </c>
      <c r="BC624" s="5">
        <f t="shared" si="886"/>
        <v>1.3804527923532447E-8</v>
      </c>
      <c r="BD624" s="5">
        <f t="shared" si="887"/>
        <v>2.7754683365736385E-6</v>
      </c>
      <c r="BE624" s="5">
        <f t="shared" si="888"/>
        <v>2.217678500017672E-6</v>
      </c>
      <c r="BF624" s="5">
        <f t="shared" si="889"/>
        <v>8.859942418784902E-7</v>
      </c>
      <c r="BG624" s="5">
        <f t="shared" si="890"/>
        <v>2.359782377940372E-7</v>
      </c>
      <c r="BH624" s="5">
        <f t="shared" si="891"/>
        <v>4.7138338558200387E-8</v>
      </c>
      <c r="BI624" s="5">
        <f t="shared" si="892"/>
        <v>7.5329758635350539E-9</v>
      </c>
      <c r="BJ624" s="8">
        <f t="shared" si="893"/>
        <v>0.41256098619061882</v>
      </c>
      <c r="BK624" s="8">
        <f t="shared" si="894"/>
        <v>0.40135996958577941</v>
      </c>
      <c r="BL624" s="8">
        <f t="shared" si="895"/>
        <v>0.18208601400393692</v>
      </c>
      <c r="BM624" s="8">
        <f t="shared" si="896"/>
        <v>0.12818006281252919</v>
      </c>
      <c r="BN624" s="8">
        <f t="shared" si="897"/>
        <v>0.87179894238921651</v>
      </c>
    </row>
    <row r="625" spans="1:66" x14ac:dyDescent="0.25">
      <c r="A625" t="s">
        <v>175</v>
      </c>
      <c r="B625" t="s">
        <v>177</v>
      </c>
      <c r="C625" t="s">
        <v>281</v>
      </c>
      <c r="D625" t="s">
        <v>499</v>
      </c>
      <c r="E625">
        <f>VLOOKUP(A625,home!$A$2:$E$405,3,FALSE)</f>
        <v>1.2091836734693899</v>
      </c>
      <c r="F625">
        <f>VLOOKUP(B625,home!$B$2:$E$405,3,FALSE)</f>
        <v>0.65</v>
      </c>
      <c r="G625">
        <f>VLOOKUP(C625,away!$B$2:$E$405,4,FALSE)</f>
        <v>1.18</v>
      </c>
      <c r="H625">
        <f>VLOOKUP(A625,away!$A$2:$E$405,3,FALSE)</f>
        <v>1.06632653061225</v>
      </c>
      <c r="I625">
        <f>VLOOKUP(C625,away!$B$2:$E$405,3,FALSE)</f>
        <v>0.47</v>
      </c>
      <c r="J625">
        <f>VLOOKUP(B625,home!$B$2:$E$405,4,FALSE)</f>
        <v>1.21</v>
      </c>
      <c r="K625" s="3">
        <f t="shared" si="842"/>
        <v>0.92744387755102209</v>
      </c>
      <c r="L625" s="3">
        <f t="shared" si="843"/>
        <v>0.6064198979591866</v>
      </c>
      <c r="M625" s="5">
        <f t="shared" si="844"/>
        <v>0.21570063633250816</v>
      </c>
      <c r="N625" s="5">
        <f t="shared" si="845"/>
        <v>0.20005023455044421</v>
      </c>
      <c r="O625" s="5">
        <f t="shared" si="846"/>
        <v>0.13080515787449123</v>
      </c>
      <c r="P625" s="5">
        <f t="shared" si="847"/>
        <v>0.12131444282279173</v>
      </c>
      <c r="Q625" s="5">
        <f t="shared" si="848"/>
        <v>9.2767682618227709E-2</v>
      </c>
      <c r="R625" s="5">
        <f t="shared" si="849"/>
        <v>3.966142524539213E-2</v>
      </c>
      <c r="S625" s="5">
        <f t="shared" si="850"/>
        <v>1.7057430019257646E-2</v>
      </c>
      <c r="T625" s="5">
        <f t="shared" si="851"/>
        <v>5.6256168627255861E-2</v>
      </c>
      <c r="U625" s="5">
        <f t="shared" si="852"/>
        <v>3.6783746018786465E-2</v>
      </c>
      <c r="V625" s="5">
        <f t="shared" si="853"/>
        <v>1.0659385536253146E-3</v>
      </c>
      <c r="W625" s="5">
        <f t="shared" si="854"/>
        <v>2.8678939759623896E-2</v>
      </c>
      <c r="X625" s="5">
        <f t="shared" si="855"/>
        <v>1.7391479722608783E-2</v>
      </c>
      <c r="Y625" s="5">
        <f t="shared" si="856"/>
        <v>5.2732696793718406E-3</v>
      </c>
      <c r="Z625" s="5">
        <f t="shared" si="857"/>
        <v>8.017159150075533E-3</v>
      </c>
      <c r="AA625" s="5">
        <f t="shared" si="858"/>
        <v>7.435465169089708E-3</v>
      </c>
      <c r="AB625" s="5">
        <f t="shared" si="859"/>
        <v>3.4479883239080622E-3</v>
      </c>
      <c r="AC625" s="5">
        <f t="shared" si="860"/>
        <v>3.7469100669760827E-5</v>
      </c>
      <c r="AD625" s="5">
        <f t="shared" si="861"/>
        <v>6.6495267736794384E-3</v>
      </c>
      <c r="AE625" s="5">
        <f t="shared" si="862"/>
        <v>4.0324053475715646E-3</v>
      </c>
      <c r="AF625" s="5">
        <f t="shared" si="863"/>
        <v>1.2226654197022133E-3</v>
      </c>
      <c r="AG625" s="5">
        <f t="shared" si="864"/>
        <v>2.4714954635134736E-4</v>
      </c>
      <c r="AH625" s="5">
        <f t="shared" si="865"/>
        <v>1.2154412084278408E-3</v>
      </c>
      <c r="AI625" s="5">
        <f t="shared" si="866"/>
        <v>1.1272535072796167E-3</v>
      </c>
      <c r="AJ625" s="5">
        <f t="shared" si="867"/>
        <v>5.2273218188719837E-4</v>
      </c>
      <c r="AK625" s="5">
        <f t="shared" si="868"/>
        <v>1.6160158723005653E-4</v>
      </c>
      <c r="AL625" s="5">
        <f t="shared" si="869"/>
        <v>8.4293549580745016E-7</v>
      </c>
      <c r="AM625" s="5">
        <f t="shared" si="870"/>
        <v>1.2334125789721197E-3</v>
      </c>
      <c r="AN625" s="5">
        <f t="shared" si="871"/>
        <v>7.4796593028184999E-4</v>
      </c>
      <c r="AO625" s="5">
        <f t="shared" si="872"/>
        <v>2.2679071155923378E-4</v>
      </c>
      <c r="AP625" s="5">
        <f t="shared" si="873"/>
        <v>4.5843466720613954E-5</v>
      </c>
      <c r="AQ625" s="5">
        <f t="shared" si="874"/>
        <v>6.9500976027025191E-6</v>
      </c>
      <c r="AR625" s="5">
        <f t="shared" si="875"/>
        <v>1.4741354671804041E-4</v>
      </c>
      <c r="AS625" s="5">
        <f t="shared" si="876"/>
        <v>1.3671779137172812E-4</v>
      </c>
      <c r="AT625" s="5">
        <f t="shared" si="877"/>
        <v>6.3399039280003587E-5</v>
      </c>
      <c r="AU625" s="5">
        <f t="shared" si="878"/>
        <v>1.9599683607618703E-5</v>
      </c>
      <c r="AV625" s="5">
        <f t="shared" si="879"/>
        <v>4.5444016409557726E-6</v>
      </c>
      <c r="AW625" s="5">
        <f t="shared" si="880"/>
        <v>1.3169003803416072E-8</v>
      </c>
      <c r="AX625" s="5">
        <f t="shared" si="881"/>
        <v>1.9065349081035142E-4</v>
      </c>
      <c r="AY625" s="5">
        <f t="shared" si="882"/>
        <v>1.1561607044277603E-4</v>
      </c>
      <c r="AZ625" s="5">
        <f t="shared" si="883"/>
        <v>3.5055942820175185E-5</v>
      </c>
      <c r="BA625" s="5">
        <f t="shared" si="884"/>
        <v>7.0862070892912377E-6</v>
      </c>
      <c r="BB625" s="5">
        <f t="shared" si="885"/>
        <v>1.0743042450014142E-6</v>
      </c>
      <c r="BC625" s="5">
        <f t="shared" si="886"/>
        <v>1.3029589412617578E-7</v>
      </c>
      <c r="BD625" s="5">
        <f t="shared" si="887"/>
        <v>1.4899084659759298E-5</v>
      </c>
      <c r="BE625" s="5">
        <f t="shared" si="888"/>
        <v>1.381806484880811E-5</v>
      </c>
      <c r="BF625" s="5">
        <f t="shared" si="889"/>
        <v>6.4077398218150354E-6</v>
      </c>
      <c r="BG625" s="5">
        <f t="shared" si="890"/>
        <v>1.9809396888940779E-6</v>
      </c>
      <c r="BH625" s="5">
        <f t="shared" si="891"/>
        <v>4.593025965656596E-7</v>
      </c>
      <c r="BI625" s="5">
        <f t="shared" si="892"/>
        <v>8.5195476225621647E-8</v>
      </c>
      <c r="BJ625" s="8">
        <f t="shared" si="893"/>
        <v>0.41518010114127513</v>
      </c>
      <c r="BK625" s="8">
        <f t="shared" si="894"/>
        <v>0.35529237583479117</v>
      </c>
      <c r="BL625" s="8">
        <f t="shared" si="895"/>
        <v>0.22157013590620278</v>
      </c>
      <c r="BM625" s="8">
        <f t="shared" si="896"/>
        <v>0.19964458968705048</v>
      </c>
      <c r="BN625" s="8">
        <f t="shared" si="897"/>
        <v>0.80029957944385521</v>
      </c>
    </row>
    <row r="626" spans="1:66" x14ac:dyDescent="0.25">
      <c r="A626" t="s">
        <v>24</v>
      </c>
      <c r="B626" t="s">
        <v>288</v>
      </c>
      <c r="C626" t="s">
        <v>180</v>
      </c>
      <c r="D626" t="s">
        <v>499</v>
      </c>
      <c r="E626">
        <f>VLOOKUP(A626,home!$A$2:$E$405,3,FALSE)</f>
        <v>1.59861591695502</v>
      </c>
      <c r="F626">
        <f>VLOOKUP(B626,home!$B$2:$E$405,3,FALSE)</f>
        <v>0.89</v>
      </c>
      <c r="G626">
        <f>VLOOKUP(C626,away!$B$2:$E$405,4,FALSE)</f>
        <v>0.96</v>
      </c>
      <c r="H626">
        <f>VLOOKUP(A626,away!$A$2:$E$405,3,FALSE)</f>
        <v>1.4152249134948101</v>
      </c>
      <c r="I626">
        <f>VLOOKUP(C626,away!$B$2:$E$405,3,FALSE)</f>
        <v>0.63</v>
      </c>
      <c r="J626">
        <f>VLOOKUP(B626,home!$B$2:$E$405,4,FALSE)</f>
        <v>1.46</v>
      </c>
      <c r="K626" s="3">
        <f t="shared" si="842"/>
        <v>1.3658574394463689</v>
      </c>
      <c r="L626" s="3">
        <f t="shared" si="843"/>
        <v>1.3017238754325262</v>
      </c>
      <c r="M626" s="5">
        <f t="shared" si="844"/>
        <v>6.9419927363781761E-2</v>
      </c>
      <c r="N626" s="5">
        <f t="shared" si="845"/>
        <v>9.4817724235647868E-2</v>
      </c>
      <c r="O626" s="5">
        <f t="shared" si="846"/>
        <v>9.0365576880226478E-2</v>
      </c>
      <c r="P626" s="5">
        <f t="shared" si="847"/>
        <v>0.12342649545172012</v>
      </c>
      <c r="Q626" s="5">
        <f t="shared" si="848"/>
        <v>6.4753747019316965E-2</v>
      </c>
      <c r="R626" s="5">
        <f t="shared" si="849"/>
        <v>5.8815514471112162E-2</v>
      </c>
      <c r="S626" s="5">
        <f t="shared" si="850"/>
        <v>5.4862128058929413E-2</v>
      </c>
      <c r="T626" s="5">
        <f t="shared" si="851"/>
        <v>8.4291498518762678E-2</v>
      </c>
      <c r="U626" s="5">
        <f t="shared" si="852"/>
        <v>8.0333607995234105E-2</v>
      </c>
      <c r="V626" s="5">
        <f t="shared" si="853"/>
        <v>1.0838130677205682E-2</v>
      </c>
      <c r="W626" s="5">
        <f t="shared" si="854"/>
        <v>2.9481462366120734E-2</v>
      </c>
      <c r="X626" s="5">
        <f t="shared" si="855"/>
        <v>3.8376723444644864E-2</v>
      </c>
      <c r="Y626" s="5">
        <f t="shared" si="856"/>
        <v>2.4977948584382702E-2</v>
      </c>
      <c r="Z626" s="5">
        <f t="shared" si="857"/>
        <v>2.5520519810964658E-2</v>
      </c>
      <c r="AA626" s="5">
        <f t="shared" si="858"/>
        <v>3.4857391842344515E-2</v>
      </c>
      <c r="AB626" s="5">
        <f t="shared" si="859"/>
        <v>2.3805113983781719E-2</v>
      </c>
      <c r="AC626" s="5">
        <f t="shared" si="860"/>
        <v>1.2043664347677599E-3</v>
      </c>
      <c r="AD626" s="5">
        <f t="shared" si="861"/>
        <v>1.006686867463104E-2</v>
      </c>
      <c r="AE626" s="5">
        <f t="shared" si="862"/>
        <v>1.3104283304611017E-2</v>
      </c>
      <c r="AF626" s="5">
        <f t="shared" si="863"/>
        <v>8.5290792240220042E-3</v>
      </c>
      <c r="AG626" s="5">
        <f t="shared" si="864"/>
        <v>3.7008353537883233E-3</v>
      </c>
      <c r="AH626" s="5">
        <f t="shared" si="865"/>
        <v>8.3051674878453687E-3</v>
      </c>
      <c r="AI626" s="5">
        <f t="shared" si="866"/>
        <v>1.1343674799121706E-2</v>
      </c>
      <c r="AJ626" s="5">
        <f t="shared" si="867"/>
        <v>7.7469213075203394E-3</v>
      </c>
      <c r="AK626" s="5">
        <f t="shared" si="868"/>
        <v>3.5270633668940819E-3</v>
      </c>
      <c r="AL626" s="5">
        <f t="shared" si="869"/>
        <v>8.5653058957605401E-5</v>
      </c>
      <c r="AM626" s="5">
        <f t="shared" si="870"/>
        <v>2.7499814942348825E-3</v>
      </c>
      <c r="AN626" s="5">
        <f t="shared" si="871"/>
        <v>3.5797165680431608E-3</v>
      </c>
      <c r="AO626" s="5">
        <f t="shared" si="872"/>
        <v>2.3299012619515834E-3</v>
      </c>
      <c r="AP626" s="5">
        <f t="shared" si="873"/>
        <v>1.0109627000275832E-3</v>
      </c>
      <c r="AQ626" s="5">
        <f t="shared" si="874"/>
        <v>3.28998570949409E-4</v>
      </c>
      <c r="AR626" s="5">
        <f t="shared" si="875"/>
        <v>2.1622069616788553E-3</v>
      </c>
      <c r="AS626" s="5">
        <f t="shared" si="876"/>
        <v>2.953266464231794E-3</v>
      </c>
      <c r="AT626" s="5">
        <f t="shared" si="877"/>
        <v>2.0168704854192352E-3</v>
      </c>
      <c r="AU626" s="5">
        <f t="shared" si="878"/>
        <v>9.1825251896989043E-4</v>
      </c>
      <c r="AV626" s="5">
        <f t="shared" si="879"/>
        <v>3.1355050858134826E-4</v>
      </c>
      <c r="AW626" s="5">
        <f t="shared" si="880"/>
        <v>4.23023622455817E-6</v>
      </c>
      <c r="AX626" s="5">
        <f t="shared" si="881"/>
        <v>6.2601378037342563E-4</v>
      </c>
      <c r="AY626" s="5">
        <f t="shared" si="882"/>
        <v>8.14897084261862E-4</v>
      </c>
      <c r="AZ626" s="5">
        <f t="shared" si="883"/>
        <v>5.3038549530200847E-4</v>
      </c>
      <c r="BA626" s="5">
        <f t="shared" si="884"/>
        <v>2.3013848747257691E-4</v>
      </c>
      <c r="BB626" s="5">
        <f t="shared" si="885"/>
        <v>7.4894190949745658E-5</v>
      </c>
      <c r="BC626" s="5">
        <f t="shared" si="886"/>
        <v>1.9498311298097284E-5</v>
      </c>
      <c r="BD626" s="5">
        <f t="shared" si="887"/>
        <v>4.6909940427396468E-4</v>
      </c>
      <c r="BE626" s="5">
        <f t="shared" si="888"/>
        <v>6.4072291116745446E-4</v>
      </c>
      <c r="BF626" s="5">
        <f t="shared" si="889"/>
        <v>4.3756807742090139E-4</v>
      </c>
      <c r="BG626" s="5">
        <f t="shared" si="890"/>
        <v>1.992185379365276E-4</v>
      </c>
      <c r="BH626" s="5">
        <f t="shared" si="891"/>
        <v>6.8026030529058721E-5</v>
      </c>
      <c r="BI626" s="5">
        <f t="shared" si="892"/>
        <v>1.8582771974824132E-5</v>
      </c>
      <c r="BJ626" s="8">
        <f t="shared" si="893"/>
        <v>0.38439555867079256</v>
      </c>
      <c r="BK626" s="8">
        <f t="shared" si="894"/>
        <v>0.26065159812962413</v>
      </c>
      <c r="BL626" s="8">
        <f t="shared" si="895"/>
        <v>0.32929739680626424</v>
      </c>
      <c r="BM626" s="8">
        <f t="shared" si="896"/>
        <v>0.49745542114780295</v>
      </c>
      <c r="BN626" s="8">
        <f t="shared" si="897"/>
        <v>0.50159898542180537</v>
      </c>
    </row>
    <row r="627" spans="1:66" x14ac:dyDescent="0.25">
      <c r="A627" t="s">
        <v>24</v>
      </c>
      <c r="B627" t="s">
        <v>183</v>
      </c>
      <c r="C627" t="s">
        <v>326</v>
      </c>
      <c r="D627" t="s">
        <v>499</v>
      </c>
      <c r="E627">
        <f>VLOOKUP(A627,home!$A$2:$E$405,3,FALSE)</f>
        <v>1.59861591695502</v>
      </c>
      <c r="F627">
        <f>VLOOKUP(B627,home!$B$2:$E$405,3,FALSE)</f>
        <v>0.76</v>
      </c>
      <c r="G627">
        <f>VLOOKUP(C627,away!$B$2:$E$405,4,FALSE)</f>
        <v>1.07</v>
      </c>
      <c r="H627">
        <f>VLOOKUP(A627,away!$A$2:$E$405,3,FALSE)</f>
        <v>1.4152249134948101</v>
      </c>
      <c r="I627">
        <f>VLOOKUP(C627,away!$B$2:$E$405,3,FALSE)</f>
        <v>0.71</v>
      </c>
      <c r="J627">
        <f>VLOOKUP(B627,home!$B$2:$E$405,4,FALSE)</f>
        <v>1.1599999999999999</v>
      </c>
      <c r="K627" s="3">
        <f t="shared" si="842"/>
        <v>1.2999944636678225</v>
      </c>
      <c r="L627" s="3">
        <f t="shared" si="843"/>
        <v>1.1655792387543256</v>
      </c>
      <c r="M627" s="5">
        <f t="shared" si="844"/>
        <v>8.4960086579922087E-2</v>
      </c>
      <c r="N627" s="5">
        <f t="shared" si="845"/>
        <v>0.11044764218663758</v>
      </c>
      <c r="O627" s="5">
        <f t="shared" si="846"/>
        <v>9.9027713040327162E-2</v>
      </c>
      <c r="P627" s="5">
        <f t="shared" si="847"/>
        <v>0.12873547870211116</v>
      </c>
      <c r="Q627" s="5">
        <f t="shared" si="848"/>
        <v>7.179066168389675E-2</v>
      </c>
      <c r="R627" s="5">
        <f t="shared" si="849"/>
        <v>5.7712323190563193E-2</v>
      </c>
      <c r="S627" s="5">
        <f t="shared" si="850"/>
        <v>4.876649772794088E-2</v>
      </c>
      <c r="T627" s="5">
        <f t="shared" si="851"/>
        <v>8.3677704795185701E-2</v>
      </c>
      <c r="U627" s="5">
        <f t="shared" si="852"/>
        <v>7.5025700633140235E-2</v>
      </c>
      <c r="V627" s="5">
        <f t="shared" si="853"/>
        <v>8.2103630884579892E-3</v>
      </c>
      <c r="W627" s="5">
        <f t="shared" si="854"/>
        <v>3.1109154244038484E-2</v>
      </c>
      <c r="X627" s="5">
        <f t="shared" si="855"/>
        <v>3.6260184322057271E-2</v>
      </c>
      <c r="Y627" s="5">
        <f t="shared" si="856"/>
        <v>2.113205901959753E-2</v>
      </c>
      <c r="Z627" s="5">
        <f t="shared" si="857"/>
        <v>2.2422761910400081E-2</v>
      </c>
      <c r="AA627" s="5">
        <f t="shared" si="858"/>
        <v>2.9149466343661837E-2</v>
      </c>
      <c r="AB627" s="5">
        <f t="shared" si="859"/>
        <v>1.8947072432815956E-2</v>
      </c>
      <c r="AC627" s="5">
        <f t="shared" si="860"/>
        <v>7.775452752720644E-4</v>
      </c>
      <c r="AD627" s="5">
        <f t="shared" si="861"/>
        <v>1.0110432071659599E-2</v>
      </c>
      <c r="AE627" s="5">
        <f t="shared" si="862"/>
        <v>1.1784509717562314E-2</v>
      </c>
      <c r="AF627" s="5">
        <f t="shared" si="863"/>
        <v>6.8678899328446195E-3</v>
      </c>
      <c r="AG627" s="5">
        <f t="shared" si="864"/>
        <v>2.668356639924509E-3</v>
      </c>
      <c r="AH627" s="5">
        <f t="shared" si="865"/>
        <v>6.5338764395734003E-3</v>
      </c>
      <c r="AI627" s="5">
        <f t="shared" si="866"/>
        <v>8.4940031977350453E-3</v>
      </c>
      <c r="AJ627" s="5">
        <f t="shared" si="867"/>
        <v>5.5210785657161705E-3</v>
      </c>
      <c r="AK627" s="5">
        <f t="shared" si="868"/>
        <v>2.3924571896353679E-3</v>
      </c>
      <c r="AL627" s="5">
        <f t="shared" si="869"/>
        <v>4.7126912061489873E-5</v>
      </c>
      <c r="AM627" s="5">
        <f t="shared" si="870"/>
        <v>2.6287011436894113E-3</v>
      </c>
      <c r="AN627" s="5">
        <f t="shared" si="871"/>
        <v>3.0639594779741288E-3</v>
      </c>
      <c r="AO627" s="5">
        <f t="shared" si="872"/>
        <v>1.7856437779555936E-3</v>
      </c>
      <c r="AP627" s="5">
        <f t="shared" si="873"/>
        <v>6.937697717986261E-4</v>
      </c>
      <c r="AQ627" s="5">
        <f t="shared" si="874"/>
        <v>2.021609106209511E-4</v>
      </c>
      <c r="AR627" s="5">
        <f t="shared" si="875"/>
        <v>1.523150145310557E-3</v>
      </c>
      <c r="AS627" s="5">
        <f t="shared" si="876"/>
        <v>1.9800867562385638E-3</v>
      </c>
      <c r="AT627" s="5">
        <f t="shared" si="877"/>
        <v>1.2870509103460551E-3</v>
      </c>
      <c r="AU627" s="5">
        <f t="shared" si="878"/>
        <v>5.5771968596950085E-4</v>
      </c>
      <c r="AV627" s="5">
        <f t="shared" si="879"/>
        <v>1.8125812600972702E-4</v>
      </c>
      <c r="AW627" s="5">
        <f t="shared" si="880"/>
        <v>1.9835803127654731E-6</v>
      </c>
      <c r="AX627" s="5">
        <f t="shared" si="881"/>
        <v>5.6954948890558554E-4</v>
      </c>
      <c r="AY627" s="5">
        <f t="shared" si="882"/>
        <v>6.6385505971148758E-4</v>
      </c>
      <c r="AZ627" s="5">
        <f t="shared" si="883"/>
        <v>3.8688783757086166E-4</v>
      </c>
      <c r="BA627" s="5">
        <f t="shared" si="884"/>
        <v>1.5031614373305066E-4</v>
      </c>
      <c r="BB627" s="5">
        <f t="shared" si="885"/>
        <v>4.3801344096213724E-5</v>
      </c>
      <c r="BC627" s="5">
        <f t="shared" si="886"/>
        <v>1.021078746161621E-5</v>
      </c>
      <c r="BD627" s="5">
        <f t="shared" si="887"/>
        <v>2.9589203114660333E-4</v>
      </c>
      <c r="BE627" s="5">
        <f t="shared" si="888"/>
        <v>3.8465800233401131E-4</v>
      </c>
      <c r="BF627" s="5">
        <f t="shared" si="889"/>
        <v>2.5002663671986952E-4</v>
      </c>
      <c r="BG627" s="5">
        <f t="shared" si="890"/>
        <v>1.083444145017721E-4</v>
      </c>
      <c r="BH627" s="5">
        <f t="shared" si="891"/>
        <v>3.5211784755408889E-5</v>
      </c>
      <c r="BI627" s="5">
        <f t="shared" si="892"/>
        <v>9.1550250475789059E-6</v>
      </c>
      <c r="BJ627" s="8">
        <f t="shared" si="893"/>
        <v>0.3960474503569219</v>
      </c>
      <c r="BK627" s="8">
        <f t="shared" si="894"/>
        <v>0.27216095334547719</v>
      </c>
      <c r="BL627" s="8">
        <f t="shared" si="895"/>
        <v>0.30941624455154798</v>
      </c>
      <c r="BM627" s="8">
        <f t="shared" si="896"/>
        <v>0.44671163330149039</v>
      </c>
      <c r="BN627" s="8">
        <f t="shared" si="897"/>
        <v>0.55267390538345795</v>
      </c>
    </row>
    <row r="628" spans="1:66" x14ac:dyDescent="0.25">
      <c r="A628" t="s">
        <v>27</v>
      </c>
      <c r="B628" t="s">
        <v>298</v>
      </c>
      <c r="C628" t="s">
        <v>29</v>
      </c>
      <c r="D628" t="s">
        <v>499</v>
      </c>
      <c r="E628">
        <f>VLOOKUP(A628,home!$A$2:$E$405,3,FALSE)</f>
        <v>1.2429022082018899</v>
      </c>
      <c r="F628">
        <f>VLOOKUP(B628,home!$B$2:$E$405,3,FALSE)</f>
        <v>1.39</v>
      </c>
      <c r="G628">
        <f>VLOOKUP(C628,away!$B$2:$E$405,4,FALSE)</f>
        <v>1.21</v>
      </c>
      <c r="H628">
        <f>VLOOKUP(A628,away!$A$2:$E$405,3,FALSE)</f>
        <v>1.0788643533122999</v>
      </c>
      <c r="I628">
        <f>VLOOKUP(C628,away!$B$2:$E$405,3,FALSE)</f>
        <v>0.5</v>
      </c>
      <c r="J628">
        <f>VLOOKUP(B628,home!$B$2:$E$405,4,FALSE)</f>
        <v>0.62</v>
      </c>
      <c r="K628" s="3">
        <f t="shared" si="842"/>
        <v>2.0904372239747584</v>
      </c>
      <c r="L628" s="3">
        <f t="shared" si="843"/>
        <v>0.33444794952681295</v>
      </c>
      <c r="M628" s="5">
        <f t="shared" si="844"/>
        <v>8.8488279258004315E-2</v>
      </c>
      <c r="N628" s="5">
        <f t="shared" si="845"/>
        <v>0.18497919284640571</v>
      </c>
      <c r="O628" s="5">
        <f t="shared" si="846"/>
        <v>2.959472355499556E-2</v>
      </c>
      <c r="P628" s="5">
        <f t="shared" si="847"/>
        <v>6.1865911752605307E-2</v>
      </c>
      <c r="Q628" s="5">
        <f t="shared" si="848"/>
        <v>0.19334369519346595</v>
      </c>
      <c r="R628" s="5">
        <f t="shared" si="849"/>
        <v>4.9489473048905681E-3</v>
      </c>
      <c r="S628" s="5">
        <f t="shared" si="850"/>
        <v>1.0813271172958583E-2</v>
      </c>
      <c r="T628" s="5">
        <f t="shared" si="851"/>
        <v>6.4663402411391818E-2</v>
      </c>
      <c r="U628" s="5">
        <f t="shared" si="852"/>
        <v>1.0345463665632802E-2</v>
      </c>
      <c r="V628" s="5">
        <f t="shared" si="853"/>
        <v>8.4000186961701658E-4</v>
      </c>
      <c r="W628" s="5">
        <f t="shared" si="854"/>
        <v>0.13472428581775026</v>
      </c>
      <c r="X628" s="5">
        <f t="shared" si="855"/>
        <v>4.5058261143210869E-2</v>
      </c>
      <c r="Y628" s="5">
        <f t="shared" si="856"/>
        <v>7.5348215242952727E-3</v>
      </c>
      <c r="Z628" s="5">
        <f t="shared" si="857"/>
        <v>5.5172175947896607E-4</v>
      </c>
      <c r="AA628" s="5">
        <f t="shared" si="858"/>
        <v>1.153339703291679E-3</v>
      </c>
      <c r="AB628" s="5">
        <f t="shared" si="859"/>
        <v>1.2054921238244646E-3</v>
      </c>
      <c r="AC628" s="5">
        <f t="shared" si="860"/>
        <v>3.6705059962114309E-5</v>
      </c>
      <c r="AD628" s="5">
        <f t="shared" si="861"/>
        <v>7.0408165511709975E-2</v>
      </c>
      <c r="AE628" s="5">
        <f t="shared" si="862"/>
        <v>2.3547866585335871E-2</v>
      </c>
      <c r="AF628" s="5">
        <f t="shared" si="863"/>
        <v>3.9377678475982685E-3</v>
      </c>
      <c r="AG628" s="5">
        <f t="shared" si="864"/>
        <v>4.3899279411395095E-4</v>
      </c>
      <c r="AH628" s="5">
        <f t="shared" si="865"/>
        <v>4.6130552791766409E-5</v>
      </c>
      <c r="AI628" s="5">
        <f t="shared" si="866"/>
        <v>9.6433024718441219E-5</v>
      </c>
      <c r="AJ628" s="5">
        <f t="shared" si="867"/>
        <v>1.0079359224595377E-4</v>
      </c>
      <c r="AK628" s="5">
        <f t="shared" si="868"/>
        <v>7.0234225723025102E-5</v>
      </c>
      <c r="AL628" s="5">
        <f t="shared" si="869"/>
        <v>1.026482611948787E-6</v>
      </c>
      <c r="AM628" s="5">
        <f t="shared" si="870"/>
        <v>2.9436770011490823E-2</v>
      </c>
      <c r="AN628" s="5">
        <f t="shared" si="871"/>
        <v>9.8450673710354843E-3</v>
      </c>
      <c r="AO628" s="5">
        <f t="shared" si="872"/>
        <v>1.6463312975980744E-3</v>
      </c>
      <c r="AP628" s="5">
        <f t="shared" si="873"/>
        <v>1.835373755744978E-4</v>
      </c>
      <c r="AQ628" s="5">
        <f t="shared" si="874"/>
        <v>1.5345924730605837E-5</v>
      </c>
      <c r="AR628" s="5">
        <f t="shared" si="875"/>
        <v>3.085653758348937E-6</v>
      </c>
      <c r="AS628" s="5">
        <f t="shared" si="876"/>
        <v>6.4503654767502313E-6</v>
      </c>
      <c r="AT628" s="5">
        <f t="shared" si="877"/>
        <v>6.7420420504201875E-6</v>
      </c>
      <c r="AU628" s="5">
        <f t="shared" si="878"/>
        <v>4.6979385559338214E-6</v>
      </c>
      <c r="AV628" s="5">
        <f t="shared" si="879"/>
        <v>2.4551864083175718E-6</v>
      </c>
      <c r="AW628" s="5">
        <f t="shared" si="880"/>
        <v>1.9934932255343231E-8</v>
      </c>
      <c r="AX628" s="5">
        <f t="shared" si="881"/>
        <v>1.0255953297600736E-2</v>
      </c>
      <c r="AY628" s="5">
        <f t="shared" si="882"/>
        <v>3.4300825508253221E-3</v>
      </c>
      <c r="AZ628" s="5">
        <f t="shared" si="883"/>
        <v>5.735920379156146E-4</v>
      </c>
      <c r="BA628" s="5">
        <f t="shared" si="884"/>
        <v>6.3945560315261093E-5</v>
      </c>
      <c r="BB628" s="5">
        <f t="shared" si="885"/>
        <v>5.3466153821955535E-6</v>
      </c>
      <c r="BC628" s="5">
        <f t="shared" si="886"/>
        <v>3.5763291029676432E-7</v>
      </c>
      <c r="BD628" s="5">
        <f t="shared" si="887"/>
        <v>1.7199842873825091E-7</v>
      </c>
      <c r="BE628" s="5">
        <f t="shared" si="888"/>
        <v>3.5955191789960948E-7</v>
      </c>
      <c r="BF628" s="5">
        <f t="shared" si="889"/>
        <v>3.7581035656443004E-7</v>
      </c>
      <c r="BG628" s="5">
        <f t="shared" si="890"/>
        <v>2.6186931950583703E-7</v>
      </c>
      <c r="BH628" s="5">
        <f t="shared" si="891"/>
        <v>1.3685534332798531E-7</v>
      </c>
      <c r="BI628" s="5">
        <f t="shared" si="892"/>
        <v>5.721750079853314E-8</v>
      </c>
      <c r="BJ628" s="8">
        <f t="shared" si="893"/>
        <v>0.78409278135065719</v>
      </c>
      <c r="BK628" s="8">
        <f t="shared" si="894"/>
        <v>0.16547527814658461</v>
      </c>
      <c r="BL628" s="8">
        <f t="shared" si="895"/>
        <v>4.7586352237230872E-2</v>
      </c>
      <c r="BM628" s="8">
        <f t="shared" si="896"/>
        <v>0.43105532096769084</v>
      </c>
      <c r="BN628" s="8">
        <f t="shared" si="897"/>
        <v>0.56322074991036741</v>
      </c>
    </row>
    <row r="629" spans="1:66" x14ac:dyDescent="0.25">
      <c r="A629" t="s">
        <v>27</v>
      </c>
      <c r="B629" t="s">
        <v>31</v>
      </c>
      <c r="C629" t="s">
        <v>195</v>
      </c>
      <c r="D629" t="s">
        <v>499</v>
      </c>
      <c r="E629">
        <f>VLOOKUP(A629,home!$A$2:$E$405,3,FALSE)</f>
        <v>1.2429022082018899</v>
      </c>
      <c r="F629">
        <f>VLOOKUP(B629,home!$B$2:$E$405,3,FALSE)</f>
        <v>0.55000000000000004</v>
      </c>
      <c r="G629">
        <f>VLOOKUP(C629,away!$B$2:$E$405,4,FALSE)</f>
        <v>0.75</v>
      </c>
      <c r="H629">
        <f>VLOOKUP(A629,away!$A$2:$E$405,3,FALSE)</f>
        <v>1.0788643533122999</v>
      </c>
      <c r="I629">
        <f>VLOOKUP(C629,away!$B$2:$E$405,3,FALSE)</f>
        <v>1.46</v>
      </c>
      <c r="J629">
        <f>VLOOKUP(B629,home!$B$2:$E$405,4,FALSE)</f>
        <v>1.04</v>
      </c>
      <c r="K629" s="3">
        <f t="shared" si="842"/>
        <v>0.51269716088327955</v>
      </c>
      <c r="L629" s="3">
        <f t="shared" si="843"/>
        <v>1.6381476340693961</v>
      </c>
      <c r="M629" s="5">
        <f t="shared" si="844"/>
        <v>0.11638579409936094</v>
      </c>
      <c r="N629" s="5">
        <f t="shared" si="845"/>
        <v>5.9670666201888316E-2</v>
      </c>
      <c r="O629" s="5">
        <f t="shared" si="846"/>
        <v>0.19065711324315601</v>
      </c>
      <c r="P629" s="5">
        <f t="shared" si="847"/>
        <v>9.7749360661968016E-2</v>
      </c>
      <c r="Q629" s="5">
        <f t="shared" si="848"/>
        <v>1.5296490574861002E-2</v>
      </c>
      <c r="R629" s="5">
        <f t="shared" si="849"/>
        <v>0.15616224948888852</v>
      </c>
      <c r="S629" s="5">
        <f t="shared" si="850"/>
        <v>2.0524277863469862E-2</v>
      </c>
      <c r="T629" s="5">
        <f t="shared" si="851"/>
        <v>2.5057909844773366E-2</v>
      </c>
      <c r="U629" s="5">
        <f t="shared" si="852"/>
        <v>8.0063941950099526E-2</v>
      </c>
      <c r="V629" s="5">
        <f t="shared" si="853"/>
        <v>1.9153111088931983E-3</v>
      </c>
      <c r="W629" s="5">
        <f t="shared" si="854"/>
        <v>2.6141557630696938E-3</v>
      </c>
      <c r="X629" s="5">
        <f t="shared" si="855"/>
        <v>4.2823730783614952E-3</v>
      </c>
      <c r="Y629" s="5">
        <f t="shared" si="856"/>
        <v>3.507579663260181E-3</v>
      </c>
      <c r="Z629" s="5">
        <f t="shared" si="857"/>
        <v>8.5272273177059155E-2</v>
      </c>
      <c r="AA629" s="5">
        <f t="shared" si="858"/>
        <v>4.3718852359941669E-2</v>
      </c>
      <c r="AB629" s="5">
        <f t="shared" si="859"/>
        <v>1.1207265741008679E-2</v>
      </c>
      <c r="AC629" s="5">
        <f t="shared" si="860"/>
        <v>1.0053870717849444E-4</v>
      </c>
      <c r="AD629" s="5">
        <f t="shared" si="861"/>
        <v>3.3506755945812369E-4</v>
      </c>
      <c r="AE629" s="5">
        <f t="shared" si="862"/>
        <v>5.48890129779732E-4</v>
      </c>
      <c r="AF629" s="5">
        <f t="shared" si="863"/>
        <v>4.4958153373135599E-4</v>
      </c>
      <c r="AG629" s="5">
        <f t="shared" si="864"/>
        <v>2.4549364193443709E-4</v>
      </c>
      <c r="AH629" s="5">
        <f t="shared" si="865"/>
        <v>3.4922143139179684E-2</v>
      </c>
      <c r="AI629" s="5">
        <f t="shared" si="866"/>
        <v>1.7904483639416928E-2</v>
      </c>
      <c r="AJ629" s="5">
        <f t="shared" si="867"/>
        <v>4.589788964505093E-3</v>
      </c>
      <c r="AK629" s="5">
        <f t="shared" si="868"/>
        <v>7.8439059038505632E-4</v>
      </c>
      <c r="AL629" s="5">
        <f t="shared" si="869"/>
        <v>3.3775924027596092E-6</v>
      </c>
      <c r="AM629" s="5">
        <f t="shared" si="870"/>
        <v>3.4357637287653913E-5</v>
      </c>
      <c r="AN629" s="5">
        <f t="shared" si="871"/>
        <v>5.6282882234984721E-5</v>
      </c>
      <c r="AO629" s="5">
        <f t="shared" si="872"/>
        <v>4.6099835185923343E-5</v>
      </c>
      <c r="AP629" s="5">
        <f t="shared" si="873"/>
        <v>2.5172778646936474E-5</v>
      </c>
      <c r="AQ629" s="5">
        <f t="shared" si="874"/>
        <v>1.0309181945857905E-5</v>
      </c>
      <c r="AR629" s="5">
        <f t="shared" si="875"/>
        <v>1.1441525232015991E-2</v>
      </c>
      <c r="AS629" s="5">
        <f t="shared" si="876"/>
        <v>5.8660375026290054E-3</v>
      </c>
      <c r="AT629" s="5">
        <f t="shared" si="877"/>
        <v>1.5037503866163673E-3</v>
      </c>
      <c r="AU629" s="5">
        <f t="shared" si="878"/>
        <v>2.5698951796511519E-4</v>
      </c>
      <c r="AV629" s="5">
        <f t="shared" si="879"/>
        <v>3.293944905936927E-5</v>
      </c>
      <c r="AW629" s="5">
        <f t="shared" si="880"/>
        <v>7.8798634151129457E-8</v>
      </c>
      <c r="AX629" s="5">
        <f t="shared" si="881"/>
        <v>2.9358438486729428E-6</v>
      </c>
      <c r="AY629" s="5">
        <f t="shared" si="882"/>
        <v>4.8093456547007712E-6</v>
      </c>
      <c r="AZ629" s="5">
        <f t="shared" si="883"/>
        <v>3.9392091028350005E-6</v>
      </c>
      <c r="BA629" s="5">
        <f t="shared" si="884"/>
        <v>2.1510020239712614E-6</v>
      </c>
      <c r="BB629" s="5">
        <f t="shared" si="885"/>
        <v>8.8091471911175153E-7</v>
      </c>
      <c r="BC629" s="5">
        <f t="shared" si="886"/>
        <v>2.8861367258596428E-7</v>
      </c>
      <c r="BD629" s="5">
        <f t="shared" si="887"/>
        <v>3.1238179148287159E-3</v>
      </c>
      <c r="BE629" s="5">
        <f t="shared" si="888"/>
        <v>1.6015725760490092E-3</v>
      </c>
      <c r="BF629" s="5">
        <f t="shared" si="889"/>
        <v>4.1056085634442362E-4</v>
      </c>
      <c r="BG629" s="5">
        <f t="shared" si="890"/>
        <v>7.0164461805864668E-5</v>
      </c>
      <c r="BH629" s="5">
        <f t="shared" si="891"/>
        <v>8.9932800906925286E-6</v>
      </c>
      <c r="BI629" s="5">
        <f t="shared" si="892"/>
        <v>9.221658339052369E-7</v>
      </c>
      <c r="BJ629" s="8">
        <f t="shared" si="893"/>
        <v>0.11219543523544095</v>
      </c>
      <c r="BK629" s="8">
        <f t="shared" si="894"/>
        <v>0.23668346937892795</v>
      </c>
      <c r="BL629" s="8">
        <f t="shared" si="895"/>
        <v>0.56432750245981955</v>
      </c>
      <c r="BM629" s="8">
        <f t="shared" si="896"/>
        <v>0.36255227543410434</v>
      </c>
      <c r="BN629" s="8">
        <f t="shared" si="897"/>
        <v>0.63592167427012281</v>
      </c>
    </row>
    <row r="630" spans="1:66" x14ac:dyDescent="0.25">
      <c r="A630" t="s">
        <v>27</v>
      </c>
      <c r="B630" t="s">
        <v>329</v>
      </c>
      <c r="C630" t="s">
        <v>189</v>
      </c>
      <c r="D630" t="s">
        <v>499</v>
      </c>
      <c r="E630">
        <f>VLOOKUP(A630,home!$A$2:$E$405,3,FALSE)</f>
        <v>1.2429022082018899</v>
      </c>
      <c r="F630">
        <f>VLOOKUP(B630,home!$B$2:$E$405,3,FALSE)</f>
        <v>0.85</v>
      </c>
      <c r="G630">
        <f>VLOOKUP(C630,away!$B$2:$E$405,4,FALSE)</f>
        <v>0.8</v>
      </c>
      <c r="H630">
        <f>VLOOKUP(A630,away!$A$2:$E$405,3,FALSE)</f>
        <v>1.0788643533122999</v>
      </c>
      <c r="I630">
        <f>VLOOKUP(C630,away!$B$2:$E$405,3,FALSE)</f>
        <v>0.75</v>
      </c>
      <c r="J630">
        <f>VLOOKUP(B630,home!$B$2:$E$405,4,FALSE)</f>
        <v>1.1599999999999999</v>
      </c>
      <c r="K630" s="3">
        <f t="shared" si="842"/>
        <v>0.8451735015772851</v>
      </c>
      <c r="L630" s="3">
        <f t="shared" si="843"/>
        <v>0.93861198738170093</v>
      </c>
      <c r="M630" s="5">
        <f t="shared" si="844"/>
        <v>0.16800097618697798</v>
      </c>
      <c r="N630" s="5">
        <f t="shared" si="845"/>
        <v>0.14198997331235028</v>
      </c>
      <c r="O630" s="5">
        <f t="shared" si="846"/>
        <v>0.15768773014092521</v>
      </c>
      <c r="P630" s="5">
        <f t="shared" si="847"/>
        <v>0.13327349103897976</v>
      </c>
      <c r="Q630" s="5">
        <f t="shared" si="848"/>
        <v>6.0003081466632177E-2</v>
      </c>
      <c r="R630" s="5">
        <f t="shared" si="849"/>
        <v>7.4003796886641562E-2</v>
      </c>
      <c r="S630" s="5">
        <f t="shared" si="850"/>
        <v>2.643113126013753E-2</v>
      </c>
      <c r="T630" s="5">
        <f t="shared" si="851"/>
        <v>5.6319611544421729E-2</v>
      </c>
      <c r="U630" s="5">
        <f t="shared" si="852"/>
        <v>6.2546048144697053E-2</v>
      </c>
      <c r="V630" s="5">
        <f t="shared" si="853"/>
        <v>2.3297279542971007E-3</v>
      </c>
      <c r="W630" s="5">
        <f t="shared" si="854"/>
        <v>1.6904338156193539E-2</v>
      </c>
      <c r="X630" s="5">
        <f t="shared" si="855"/>
        <v>1.5866614432157134E-2</v>
      </c>
      <c r="Y630" s="5">
        <f t="shared" si="856"/>
        <v>7.4462972525930916E-3</v>
      </c>
      <c r="Z630" s="5">
        <f t="shared" si="857"/>
        <v>2.3153616956520795E-2</v>
      </c>
      <c r="AA630" s="5">
        <f t="shared" si="858"/>
        <v>1.9568823517321886E-2</v>
      </c>
      <c r="AB630" s="5">
        <f t="shared" si="859"/>
        <v>8.2695255469414312E-3</v>
      </c>
      <c r="AC630" s="5">
        <f t="shared" si="860"/>
        <v>1.1550936514154236E-4</v>
      </c>
      <c r="AD630" s="5">
        <f t="shared" si="861"/>
        <v>3.5717746678291498E-3</v>
      </c>
      <c r="AE630" s="5">
        <f t="shared" si="862"/>
        <v>3.3525105194507328E-3</v>
      </c>
      <c r="AF630" s="5">
        <f t="shared" si="863"/>
        <v>1.5733532806898552E-3</v>
      </c>
      <c r="AG630" s="5">
        <f t="shared" si="864"/>
        <v>4.9225608321394143E-4</v>
      </c>
      <c r="AH630" s="5">
        <f t="shared" si="865"/>
        <v>5.4330656066586573E-3</v>
      </c>
      <c r="AI630" s="5">
        <f t="shared" si="866"/>
        <v>4.5918830830788144E-3</v>
      </c>
      <c r="AJ630" s="5">
        <f t="shared" si="867"/>
        <v>1.9404689520796108E-3</v>
      </c>
      <c r="AK630" s="5">
        <f t="shared" si="868"/>
        <v>5.466776463103765E-4</v>
      </c>
      <c r="AL630" s="5">
        <f t="shared" si="869"/>
        <v>3.665296878507741E-6</v>
      </c>
      <c r="AM630" s="5">
        <f t="shared" si="870"/>
        <v>6.0375386057084153E-4</v>
      </c>
      <c r="AN630" s="5">
        <f t="shared" si="871"/>
        <v>5.6669061095977183E-4</v>
      </c>
      <c r="AO630" s="5">
        <f t="shared" si="872"/>
        <v>2.6595130029175083E-4</v>
      </c>
      <c r="AP630" s="5">
        <f t="shared" si="873"/>
        <v>8.3208359504529275E-5</v>
      </c>
      <c r="AQ630" s="5">
        <f t="shared" si="874"/>
        <v>1.9525090920329317E-5</v>
      </c>
      <c r="AR630" s="5">
        <f t="shared" si="875"/>
        <v>1.0199081013282101E-3</v>
      </c>
      <c r="AS630" s="5">
        <f t="shared" si="876"/>
        <v>8.6199930128660375E-4</v>
      </c>
      <c r="AT630" s="5">
        <f t="shared" si="877"/>
        <v>3.6426948391278605E-4</v>
      </c>
      <c r="AU630" s="5">
        <f t="shared" si="878"/>
        <v>1.0262363841210664E-4</v>
      </c>
      <c r="AV630" s="5">
        <f t="shared" si="879"/>
        <v>2.1683694955340334E-5</v>
      </c>
      <c r="AW630" s="5">
        <f t="shared" si="880"/>
        <v>8.0767869095484119E-8</v>
      </c>
      <c r="AX630" s="5">
        <f t="shared" si="881"/>
        <v>8.5046127404910324E-5</v>
      </c>
      <c r="AY630" s="5">
        <f t="shared" si="882"/>
        <v>7.9825314662640212E-5</v>
      </c>
      <c r="AZ630" s="5">
        <f t="shared" si="883"/>
        <v>3.7462498619435178E-5</v>
      </c>
      <c r="BA630" s="5">
        <f t="shared" si="884"/>
        <v>1.1720916760490761E-5</v>
      </c>
      <c r="BB630" s="5">
        <f t="shared" si="885"/>
        <v>2.7503482436249298E-6</v>
      </c>
      <c r="BC630" s="5">
        <f t="shared" si="886"/>
        <v>5.1630196618811328E-7</v>
      </c>
      <c r="BD630" s="5">
        <f t="shared" si="887"/>
        <v>1.5954966165572805E-4</v>
      </c>
      <c r="BE630" s="5">
        <f t="shared" si="888"/>
        <v>1.3484714621704276E-4</v>
      </c>
      <c r="BF630" s="5">
        <f t="shared" si="889"/>
        <v>5.6984617372981102E-5</v>
      </c>
      <c r="BG630" s="5">
        <f t="shared" si="890"/>
        <v>1.6053962867054741E-5</v>
      </c>
      <c r="BH630" s="5">
        <f t="shared" si="891"/>
        <v>3.3920960026350915E-6</v>
      </c>
      <c r="BI630" s="5">
        <f t="shared" si="892"/>
        <v>5.7338193124668255E-7</v>
      </c>
      <c r="BJ630" s="8">
        <f t="shared" si="893"/>
        <v>0.30927626144543618</v>
      </c>
      <c r="BK630" s="8">
        <f t="shared" si="894"/>
        <v>0.33023432641707506</v>
      </c>
      <c r="BL630" s="8">
        <f t="shared" si="895"/>
        <v>0.33732990461059648</v>
      </c>
      <c r="BM630" s="8">
        <f t="shared" si="896"/>
        <v>0.264955315850328</v>
      </c>
      <c r="BN630" s="8">
        <f t="shared" si="897"/>
        <v>0.73495904903250697</v>
      </c>
    </row>
    <row r="631" spans="1:66" x14ac:dyDescent="0.25">
      <c r="A631" t="s">
        <v>27</v>
      </c>
      <c r="B631" t="s">
        <v>30</v>
      </c>
      <c r="C631" t="s">
        <v>296</v>
      </c>
      <c r="D631" t="s">
        <v>499</v>
      </c>
      <c r="E631">
        <f>VLOOKUP(A631,home!$A$2:$E$405,3,FALSE)</f>
        <v>1.2429022082018899</v>
      </c>
      <c r="F631">
        <f>VLOOKUP(B631,home!$B$2:$E$405,3,FALSE)</f>
        <v>0.96</v>
      </c>
      <c r="G631">
        <f>VLOOKUP(C631,away!$B$2:$E$405,4,FALSE)</f>
        <v>1.21</v>
      </c>
      <c r="H631">
        <f>VLOOKUP(A631,away!$A$2:$E$405,3,FALSE)</f>
        <v>1.0788643533122999</v>
      </c>
      <c r="I631">
        <f>VLOOKUP(C631,away!$B$2:$E$405,3,FALSE)</f>
        <v>0.5</v>
      </c>
      <c r="J631">
        <f>VLOOKUP(B631,home!$B$2:$E$405,4,FALSE)</f>
        <v>1.04</v>
      </c>
      <c r="K631" s="3">
        <f t="shared" si="842"/>
        <v>1.4437552050473152</v>
      </c>
      <c r="L631" s="3">
        <f t="shared" si="843"/>
        <v>0.56100946372239602</v>
      </c>
      <c r="M631" s="5">
        <f t="shared" si="844"/>
        <v>0.13469198919765207</v>
      </c>
      <c r="N631" s="5">
        <f t="shared" si="845"/>
        <v>0.19446226048228696</v>
      </c>
      <c r="O631" s="5">
        <f t="shared" si="846"/>
        <v>7.5563480627477544E-2</v>
      </c>
      <c r="P631" s="5">
        <f t="shared" si="847"/>
        <v>0.10909516846741267</v>
      </c>
      <c r="Q631" s="5">
        <f t="shared" si="848"/>
        <v>0.14037795037828432</v>
      </c>
      <c r="R631" s="5">
        <f t="shared" si="849"/>
        <v>2.1195913871909413E-2</v>
      </c>
      <c r="S631" s="5">
        <f t="shared" si="850"/>
        <v>2.2090689754139851E-2</v>
      </c>
      <c r="T631" s="5">
        <f t="shared" si="851"/>
        <v>7.87533586601704E-2</v>
      </c>
      <c r="U631" s="5">
        <f t="shared" si="852"/>
        <v>3.060171097830381E-2</v>
      </c>
      <c r="V631" s="5">
        <f t="shared" si="853"/>
        <v>1.9880647151947787E-3</v>
      </c>
      <c r="W631" s="5">
        <f t="shared" si="854"/>
        <v>6.7557132177507265E-2</v>
      </c>
      <c r="X631" s="5">
        <f t="shared" si="855"/>
        <v>3.7900190493526373E-2</v>
      </c>
      <c r="Y631" s="5">
        <f t="shared" si="856"/>
        <v>1.063118277187494E-2</v>
      </c>
      <c r="Z631" s="5">
        <f t="shared" si="857"/>
        <v>3.9637027581286653E-3</v>
      </c>
      <c r="AA631" s="5">
        <f t="shared" si="858"/>
        <v>5.7226164883086598E-3</v>
      </c>
      <c r="AB631" s="5">
        <f t="shared" si="859"/>
        <v>4.1310286707426092E-3</v>
      </c>
      <c r="AC631" s="5">
        <f t="shared" si="860"/>
        <v>1.0064084746254985E-4</v>
      </c>
      <c r="AD631" s="5">
        <f t="shared" si="861"/>
        <v>2.4383990304836383E-2</v>
      </c>
      <c r="AE631" s="5">
        <f t="shared" si="862"/>
        <v>1.3679649324328363E-2</v>
      </c>
      <c r="AF631" s="5">
        <f t="shared" si="863"/>
        <v>3.8372063656759454E-3</v>
      </c>
      <c r="AG631" s="5">
        <f t="shared" si="864"/>
        <v>7.175696951333421E-4</v>
      </c>
      <c r="AH631" s="5">
        <f t="shared" si="865"/>
        <v>5.5591868967318605E-4</v>
      </c>
      <c r="AI631" s="5">
        <f t="shared" si="866"/>
        <v>8.0261050179874561E-4</v>
      </c>
      <c r="AJ631" s="5">
        <f t="shared" si="867"/>
        <v>5.7938654479878832E-4</v>
      </c>
      <c r="AK631" s="5">
        <f t="shared" si="868"/>
        <v>2.7883077992921018E-4</v>
      </c>
      <c r="AL631" s="5">
        <f t="shared" si="869"/>
        <v>3.2606037742952728E-6</v>
      </c>
      <c r="AM631" s="5">
        <f t="shared" si="870"/>
        <v>7.0409025844861599E-3</v>
      </c>
      <c r="AN631" s="5">
        <f t="shared" si="871"/>
        <v>3.9500129830442121E-3</v>
      </c>
      <c r="AO631" s="5">
        <f t="shared" si="872"/>
        <v>1.1079973326570674E-3</v>
      </c>
      <c r="AP631" s="5">
        <f t="shared" si="873"/>
        <v>2.0719899646659553E-4</v>
      </c>
      <c r="AQ631" s="5">
        <f t="shared" si="874"/>
        <v>2.9060149472885847E-5</v>
      </c>
      <c r="AR631" s="5">
        <f t="shared" si="875"/>
        <v>6.2375129193362265E-5</v>
      </c>
      <c r="AS631" s="5">
        <f t="shared" si="876"/>
        <v>9.0054417438415515E-5</v>
      </c>
      <c r="AT631" s="5">
        <f t="shared" si="877"/>
        <v>6.500826695710807E-5</v>
      </c>
      <c r="AU631" s="5">
        <f t="shared" si="878"/>
        <v>3.1285341263476736E-5</v>
      </c>
      <c r="AV631" s="5">
        <f t="shared" si="879"/>
        <v>1.1292093572706515E-5</v>
      </c>
      <c r="AW631" s="5">
        <f t="shared" si="880"/>
        <v>7.3359992219035918E-8</v>
      </c>
      <c r="AX631" s="5">
        <f t="shared" si="881"/>
        <v>1.6942232924304979E-3</v>
      </c>
      <c r="AY631" s="5">
        <f t="shared" si="882"/>
        <v>9.5047530071242566E-4</v>
      </c>
      <c r="AZ631" s="5">
        <f t="shared" si="883"/>
        <v>2.6661281936703044E-4</v>
      </c>
      <c r="BA631" s="5">
        <f t="shared" si="884"/>
        <v>4.9857438271537931E-5</v>
      </c>
      <c r="BB631" s="5">
        <f t="shared" si="885"/>
        <v>6.9926236768219892E-6</v>
      </c>
      <c r="BC631" s="5">
        <f t="shared" si="886"/>
        <v>7.8458561178928687E-7</v>
      </c>
      <c r="BD631" s="5">
        <f t="shared" si="887"/>
        <v>5.8321729630638842E-6</v>
      </c>
      <c r="BE631" s="5">
        <f t="shared" si="888"/>
        <v>8.4202300721597056E-6</v>
      </c>
      <c r="BF631" s="5">
        <f t="shared" si="889"/>
        <v>6.0783754971882544E-6</v>
      </c>
      <c r="BG631" s="5">
        <f t="shared" si="890"/>
        <v>2.9252287540992027E-6</v>
      </c>
      <c r="BH631" s="5">
        <f t="shared" si="891"/>
        <v>1.0558285599211986E-6</v>
      </c>
      <c r="BI631" s="5">
        <f t="shared" si="892"/>
        <v>3.0487159580476835E-7</v>
      </c>
      <c r="BJ631" s="8">
        <f t="shared" si="893"/>
        <v>0.58760460875982157</v>
      </c>
      <c r="BK631" s="8">
        <f t="shared" si="894"/>
        <v>0.26892028888634867</v>
      </c>
      <c r="BL631" s="8">
        <f t="shared" si="895"/>
        <v>0.13971612910880926</v>
      </c>
      <c r="BM631" s="8">
        <f t="shared" si="896"/>
        <v>0.32386756454736471</v>
      </c>
      <c r="BN631" s="8">
        <f t="shared" si="897"/>
        <v>0.67538676302502287</v>
      </c>
    </row>
    <row r="632" spans="1:66" x14ac:dyDescent="0.25">
      <c r="A632" t="s">
        <v>27</v>
      </c>
      <c r="B632" t="s">
        <v>188</v>
      </c>
      <c r="C632" t="s">
        <v>193</v>
      </c>
      <c r="D632" t="s">
        <v>499</v>
      </c>
      <c r="E632">
        <f>VLOOKUP(A632,home!$A$2:$E$405,3,FALSE)</f>
        <v>1.2429022082018899</v>
      </c>
      <c r="F632">
        <f>VLOOKUP(B632,home!$B$2:$E$405,3,FALSE)</f>
        <v>1.21</v>
      </c>
      <c r="G632">
        <f>VLOOKUP(C632,away!$B$2:$E$405,4,FALSE)</f>
        <v>0.75</v>
      </c>
      <c r="H632">
        <f>VLOOKUP(A632,away!$A$2:$E$405,3,FALSE)</f>
        <v>1.0788643533122999</v>
      </c>
      <c r="I632">
        <f>VLOOKUP(C632,away!$B$2:$E$405,3,FALSE)</f>
        <v>1.06</v>
      </c>
      <c r="J632">
        <f>VLOOKUP(B632,home!$B$2:$E$405,4,FALSE)</f>
        <v>0.75</v>
      </c>
      <c r="K632" s="3">
        <f t="shared" si="842"/>
        <v>1.127933753943215</v>
      </c>
      <c r="L632" s="3">
        <f t="shared" si="843"/>
        <v>0.85769716088327841</v>
      </c>
      <c r="M632" s="5">
        <f t="shared" si="844"/>
        <v>0.13729396598730415</v>
      </c>
      <c r="N632" s="5">
        <f t="shared" si="845"/>
        <v>0.15485849844981203</v>
      </c>
      <c r="O632" s="5">
        <f t="shared" si="846"/>
        <v>0.11775664483371616</v>
      </c>
      <c r="P632" s="5">
        <f t="shared" si="847"/>
        <v>0.13282169445905134</v>
      </c>
      <c r="Q632" s="5">
        <f t="shared" si="848"/>
        <v>8.7335063743253047E-2</v>
      </c>
      <c r="R632" s="5">
        <f t="shared" si="849"/>
        <v>5.0499769974509452E-2</v>
      </c>
      <c r="S632" s="5">
        <f t="shared" si="850"/>
        <v>3.2123776147243335E-2</v>
      </c>
      <c r="T632" s="5">
        <f t="shared" si="851"/>
        <v>7.4907036218148287E-2</v>
      </c>
      <c r="U632" s="5">
        <f t="shared" si="852"/>
        <v>5.6960395120617298E-2</v>
      </c>
      <c r="V632" s="5">
        <f t="shared" si="853"/>
        <v>3.453040302258902E-3</v>
      </c>
      <c r="W632" s="5">
        <f t="shared" si="854"/>
        <v>3.283605543293245E-2</v>
      </c>
      <c r="X632" s="5">
        <f t="shared" si="855"/>
        <v>2.8163391519432111E-2</v>
      </c>
      <c r="Y632" s="5">
        <f t="shared" si="856"/>
        <v>1.207783047353056E-2</v>
      </c>
      <c r="Z632" s="5">
        <f t="shared" si="857"/>
        <v>1.44378364441318E-2</v>
      </c>
      <c r="AA632" s="5">
        <f t="shared" si="858"/>
        <v>1.6284923059247738E-2</v>
      </c>
      <c r="AB632" s="5">
        <f t="shared" si="859"/>
        <v>9.1841571994468671E-3</v>
      </c>
      <c r="AC632" s="5">
        <f t="shared" si="860"/>
        <v>2.0878496948285112E-4</v>
      </c>
      <c r="AD632" s="5">
        <f t="shared" si="861"/>
        <v>9.2592238172887528E-3</v>
      </c>
      <c r="AE632" s="5">
        <f t="shared" si="862"/>
        <v>7.9416099800713943E-3</v>
      </c>
      <c r="AF632" s="5">
        <f t="shared" si="863"/>
        <v>3.4057481663747717E-3</v>
      </c>
      <c r="AG632" s="5">
        <f t="shared" si="864"/>
        <v>9.7370017766102465E-4</v>
      </c>
      <c r="AH632" s="5">
        <f t="shared" si="865"/>
        <v>3.0958228318572426E-3</v>
      </c>
      <c r="AI632" s="5">
        <f t="shared" si="866"/>
        <v>3.4918830682798539E-3</v>
      </c>
      <c r="AJ632" s="5">
        <f t="shared" si="867"/>
        <v>1.9693063887678245E-3</v>
      </c>
      <c r="AK632" s="5">
        <f t="shared" si="868"/>
        <v>7.4041571591574934E-4</v>
      </c>
      <c r="AL632" s="5">
        <f t="shared" si="869"/>
        <v>8.0793567947066083E-6</v>
      </c>
      <c r="AM632" s="5">
        <f t="shared" si="870"/>
        <v>2.0887582157669837E-3</v>
      </c>
      <c r="AN632" s="5">
        <f t="shared" si="871"/>
        <v>1.7915219914349642E-3</v>
      </c>
      <c r="AO632" s="5">
        <f t="shared" si="872"/>
        <v>7.6829166285686276E-4</v>
      </c>
      <c r="AP632" s="5">
        <f t="shared" si="873"/>
        <v>2.1965385932087479E-4</v>
      </c>
      <c r="AQ632" s="5">
        <f t="shared" si="874"/>
        <v>4.7099122879142324E-5</v>
      </c>
      <c r="AR632" s="5">
        <f t="shared" si="875"/>
        <v>5.3105569069631764E-4</v>
      </c>
      <c r="AS632" s="5">
        <f t="shared" si="876"/>
        <v>5.9899563876000448E-4</v>
      </c>
      <c r="AT632" s="5">
        <f t="shared" si="877"/>
        <v>3.3781369971109301E-4</v>
      </c>
      <c r="AU632" s="5">
        <f t="shared" si="878"/>
        <v>1.2701049148285966E-4</v>
      </c>
      <c r="AV632" s="5">
        <f t="shared" si="879"/>
        <v>3.5814855112108672E-5</v>
      </c>
      <c r="AW632" s="5">
        <f t="shared" si="880"/>
        <v>2.1711601167757878E-7</v>
      </c>
      <c r="AX632" s="5">
        <f t="shared" si="881"/>
        <v>3.9266348256496489E-4</v>
      </c>
      <c r="AY632" s="5">
        <f t="shared" si="882"/>
        <v>3.3678635417851106E-4</v>
      </c>
      <c r="AZ632" s="5">
        <f t="shared" si="883"/>
        <v>1.4443034990156958E-4</v>
      </c>
      <c r="BA632" s="5">
        <f t="shared" si="884"/>
        <v>4.1292500351984919E-5</v>
      </c>
      <c r="BB632" s="5">
        <f t="shared" si="885"/>
        <v>8.8541150794173075E-6</v>
      </c>
      <c r="BC632" s="5">
        <f t="shared" si="886"/>
        <v>1.51882987315001E-6</v>
      </c>
      <c r="BD632" s="5">
        <f t="shared" si="887"/>
        <v>7.5914159696856642E-5</v>
      </c>
      <c r="BE632" s="5">
        <f t="shared" si="888"/>
        <v>8.5626143124320226E-5</v>
      </c>
      <c r="BF632" s="5">
        <f t="shared" si="889"/>
        <v>4.8290308524946774E-5</v>
      </c>
      <c r="BG632" s="5">
        <f t="shared" si="890"/>
        <v>1.8156089657873082E-5</v>
      </c>
      <c r="BH632" s="5">
        <f t="shared" si="891"/>
        <v>5.1197165911835936E-6</v>
      </c>
      <c r="BI632" s="5">
        <f t="shared" si="892"/>
        <v>1.154940230763813E-6</v>
      </c>
      <c r="BJ632" s="8">
        <f t="shared" si="893"/>
        <v>0.41759902846271285</v>
      </c>
      <c r="BK632" s="8">
        <f t="shared" si="894"/>
        <v>0.30624612757631375</v>
      </c>
      <c r="BL632" s="8">
        <f t="shared" si="895"/>
        <v>0.26184826992594645</v>
      </c>
      <c r="BM632" s="8">
        <f t="shared" si="896"/>
        <v>0.31922905572329185</v>
      </c>
      <c r="BN632" s="8">
        <f t="shared" si="897"/>
        <v>0.6805656374476462</v>
      </c>
    </row>
    <row r="633" spans="1:66" x14ac:dyDescent="0.25">
      <c r="A633" t="s">
        <v>27</v>
      </c>
      <c r="B633" t="s">
        <v>328</v>
      </c>
      <c r="C633" t="s">
        <v>186</v>
      </c>
      <c r="D633" t="s">
        <v>499</v>
      </c>
      <c r="E633">
        <f>VLOOKUP(A633,home!$A$2:$E$405,3,FALSE)</f>
        <v>1.2429022082018899</v>
      </c>
      <c r="F633">
        <f>VLOOKUP(B633,home!$B$2:$E$405,3,FALSE)</f>
        <v>1.1599999999999999</v>
      </c>
      <c r="G633">
        <f>VLOOKUP(C633,away!$B$2:$E$405,4,FALSE)</f>
        <v>0.85</v>
      </c>
      <c r="H633">
        <f>VLOOKUP(A633,away!$A$2:$E$405,3,FALSE)</f>
        <v>1.0788643533122999</v>
      </c>
      <c r="I633">
        <f>VLOOKUP(C633,away!$B$2:$E$405,3,FALSE)</f>
        <v>0.96</v>
      </c>
      <c r="J633">
        <f>VLOOKUP(B633,home!$B$2:$E$405,4,FALSE)</f>
        <v>0.93</v>
      </c>
      <c r="K633" s="3">
        <f t="shared" si="842"/>
        <v>1.2255015772870632</v>
      </c>
      <c r="L633" s="3">
        <f t="shared" si="843"/>
        <v>0.96321009463722129</v>
      </c>
      <c r="M633" s="5">
        <f t="shared" si="844"/>
        <v>0.1120610270257215</v>
      </c>
      <c r="N633" s="5">
        <f t="shared" si="845"/>
        <v>0.13733096537242992</v>
      </c>
      <c r="O633" s="5">
        <f t="shared" si="846"/>
        <v>0.10793831244658945</v>
      </c>
      <c r="P633" s="5">
        <f t="shared" si="847"/>
        <v>0.13227857215299921</v>
      </c>
      <c r="Q633" s="5">
        <f t="shared" si="848"/>
        <v>8.4149657337133976E-2</v>
      </c>
      <c r="R633" s="5">
        <f t="shared" si="849"/>
        <v>5.1983636073330675E-2</v>
      </c>
      <c r="S633" s="5">
        <f t="shared" si="850"/>
        <v>3.9035918898949501E-2</v>
      </c>
      <c r="T633" s="5">
        <f t="shared" si="851"/>
        <v>8.1053799407390575E-2</v>
      </c>
      <c r="U633" s="5">
        <f t="shared" si="852"/>
        <v>6.370602800098342E-2</v>
      </c>
      <c r="V633" s="5">
        <f t="shared" si="853"/>
        <v>5.1198448159938837E-3</v>
      </c>
      <c r="W633" s="5">
        <f t="shared" si="854"/>
        <v>3.4375179264941193E-2</v>
      </c>
      <c r="X633" s="5">
        <f t="shared" si="855"/>
        <v>3.311051967295546E-2</v>
      </c>
      <c r="Y633" s="5">
        <f t="shared" si="856"/>
        <v>1.5946193393837498E-2</v>
      </c>
      <c r="Z633" s="5">
        <f t="shared" si="857"/>
        <v>1.6690387673926572E-2</v>
      </c>
      <c r="AA633" s="5">
        <f t="shared" si="858"/>
        <v>2.0454096419929575E-2</v>
      </c>
      <c r="AB633" s="5">
        <f t="shared" si="859"/>
        <v>1.2533263712302683E-2</v>
      </c>
      <c r="AC633" s="5">
        <f t="shared" si="860"/>
        <v>3.7772150802546444E-4</v>
      </c>
      <c r="AD633" s="5">
        <f t="shared" si="861"/>
        <v>1.0531709102177744E-2</v>
      </c>
      <c r="AE633" s="5">
        <f t="shared" si="862"/>
        <v>1.0144248521000312E-2</v>
      </c>
      <c r="AF633" s="5">
        <f t="shared" si="863"/>
        <v>4.8855212889680998E-3</v>
      </c>
      <c r="AG633" s="5">
        <f t="shared" si="864"/>
        <v>1.5685944743663745E-3</v>
      </c>
      <c r="AH633" s="5">
        <f t="shared" si="865"/>
        <v>4.0190874727336805E-3</v>
      </c>
      <c r="AI633" s="5">
        <f t="shared" si="866"/>
        <v>4.9253980370898027E-3</v>
      </c>
      <c r="AJ633" s="5">
        <f t="shared" si="867"/>
        <v>3.0180415316100788E-3</v>
      </c>
      <c r="AK633" s="5">
        <f t="shared" si="868"/>
        <v>1.2328715524353385E-3</v>
      </c>
      <c r="AL633" s="5">
        <f t="shared" si="869"/>
        <v>1.7834732762753519E-5</v>
      </c>
      <c r="AM633" s="5">
        <f t="shared" si="870"/>
        <v>2.581325223249469E-3</v>
      </c>
      <c r="AN633" s="5">
        <f t="shared" si="871"/>
        <v>2.4863585125755681E-3</v>
      </c>
      <c r="AO633" s="5">
        <f t="shared" si="872"/>
        <v>1.1974428090999864E-3</v>
      </c>
      <c r="AP633" s="5">
        <f t="shared" si="873"/>
        <v>3.8446300049195276E-4</v>
      </c>
      <c r="AQ633" s="5">
        <f t="shared" si="874"/>
        <v>9.2579660772090943E-5</v>
      </c>
      <c r="AR633" s="5">
        <f t="shared" si="875"/>
        <v>7.7424512499341613E-4</v>
      </c>
      <c r="AS633" s="5">
        <f t="shared" si="876"/>
        <v>9.4883862188625096E-4</v>
      </c>
      <c r="AT633" s="5">
        <f t="shared" si="877"/>
        <v>5.8140161385624193E-4</v>
      </c>
      <c r="AU633" s="5">
        <f t="shared" si="878"/>
        <v>2.375028649393562E-4</v>
      </c>
      <c r="AV633" s="5">
        <f t="shared" si="879"/>
        <v>7.2765033898344335E-5</v>
      </c>
      <c r="AW633" s="5">
        <f t="shared" si="880"/>
        <v>5.8478874492741344E-7</v>
      </c>
      <c r="AX633" s="5">
        <f t="shared" si="881"/>
        <v>5.2723635543051796E-4</v>
      </c>
      <c r="AY633" s="5">
        <f t="shared" si="882"/>
        <v>5.0783937981041299E-4</v>
      </c>
      <c r="AZ633" s="5">
        <f t="shared" si="883"/>
        <v>2.4457800854384772E-4</v>
      </c>
      <c r="BA633" s="5">
        <f t="shared" si="884"/>
        <v>7.8526668918567577E-5</v>
      </c>
      <c r="BB633" s="5">
        <f t="shared" si="885"/>
        <v>1.8909420050149802E-5</v>
      </c>
      <c r="BC633" s="5">
        <f t="shared" si="886"/>
        <v>3.6427488552079535E-6</v>
      </c>
      <c r="BD633" s="5">
        <f t="shared" si="887"/>
        <v>1.2429345335288587E-4</v>
      </c>
      <c r="BE633" s="5">
        <f t="shared" si="888"/>
        <v>1.5232182313041766E-4</v>
      </c>
      <c r="BF633" s="5">
        <f t="shared" si="889"/>
        <v>9.3335317250783952E-5</v>
      </c>
      <c r="BG633" s="5">
        <f t="shared" si="890"/>
        <v>3.8127526169141388E-5</v>
      </c>
      <c r="BH633" s="5">
        <f t="shared" si="891"/>
        <v>1.1681335864584138E-5</v>
      </c>
      <c r="BI633" s="5">
        <f t="shared" si="892"/>
        <v>2.8630991053735599E-6</v>
      </c>
      <c r="BJ633" s="8">
        <f t="shared" si="893"/>
        <v>0.42121928962299893</v>
      </c>
      <c r="BK633" s="8">
        <f t="shared" si="894"/>
        <v>0.28939875851426272</v>
      </c>
      <c r="BL633" s="8">
        <f t="shared" si="895"/>
        <v>0.27284811106145151</v>
      </c>
      <c r="BM633" s="8">
        <f t="shared" si="896"/>
        <v>0.37390712187336944</v>
      </c>
      <c r="BN633" s="8">
        <f t="shared" si="897"/>
        <v>0.62574217040820479</v>
      </c>
    </row>
    <row r="634" spans="1:66" x14ac:dyDescent="0.25">
      <c r="A634" t="s">
        <v>196</v>
      </c>
      <c r="B634" t="s">
        <v>204</v>
      </c>
      <c r="C634" t="s">
        <v>201</v>
      </c>
      <c r="D634" t="s">
        <v>499</v>
      </c>
      <c r="E634">
        <f>VLOOKUP(A634,home!$A$2:$E$405,3,FALSE)</f>
        <v>1.6215139442231099</v>
      </c>
      <c r="F634">
        <f>VLOOKUP(B634,home!$B$2:$E$405,3,FALSE)</f>
        <v>0.88</v>
      </c>
      <c r="G634">
        <f>VLOOKUP(C634,away!$B$2:$E$405,4,FALSE)</f>
        <v>0.66</v>
      </c>
      <c r="H634">
        <f>VLOOKUP(A634,away!$A$2:$E$405,3,FALSE)</f>
        <v>1.4223107569721101</v>
      </c>
      <c r="I634">
        <f>VLOOKUP(C634,away!$B$2:$E$405,3,FALSE)</f>
        <v>1.04</v>
      </c>
      <c r="J634">
        <f>VLOOKUP(B634,home!$B$2:$E$405,4,FALSE)</f>
        <v>1.36</v>
      </c>
      <c r="K634" s="3">
        <f t="shared" si="842"/>
        <v>0.94177529880478228</v>
      </c>
      <c r="L634" s="3">
        <f t="shared" si="843"/>
        <v>2.0117163346613527</v>
      </c>
      <c r="M634" s="5">
        <f t="shared" si="844"/>
        <v>5.2157273558398096E-2</v>
      </c>
      <c r="N634" s="5">
        <f t="shared" si="845"/>
        <v>4.9120431890303136E-2</v>
      </c>
      <c r="O634" s="5">
        <f t="shared" si="846"/>
        <v>0.10492563918883009</v>
      </c>
      <c r="P634" s="5">
        <f t="shared" si="847"/>
        <v>9.881637519934322E-2</v>
      </c>
      <c r="Q634" s="5">
        <f t="shared" si="848"/>
        <v>2.3130204710455092E-2</v>
      </c>
      <c r="R634" s="5">
        <f t="shared" si="849"/>
        <v>0.10554031114047646</v>
      </c>
      <c r="S634" s="5">
        <f t="shared" si="850"/>
        <v>4.6803999429745502E-2</v>
      </c>
      <c r="T634" s="5">
        <f t="shared" si="851"/>
        <v>4.6531410640083468E-2</v>
      </c>
      <c r="U634" s="5">
        <f t="shared" si="852"/>
        <v>9.9395258060271899E-2</v>
      </c>
      <c r="V634" s="5">
        <f t="shared" si="853"/>
        <v>9.8526826289917144E-3</v>
      </c>
      <c r="W634" s="5">
        <f t="shared" si="854"/>
        <v>7.261151817534877E-3</v>
      </c>
      <c r="X634" s="5">
        <f t="shared" si="855"/>
        <v>1.4607377719790879E-2</v>
      </c>
      <c r="Y634" s="5">
        <f t="shared" si="856"/>
        <v>1.4692950182735812E-2</v>
      </c>
      <c r="Z634" s="5">
        <f t="shared" si="857"/>
        <v>7.0772389295512675E-2</v>
      </c>
      <c r="AA634" s="5">
        <f t="shared" si="858"/>
        <v>6.6651688075909821E-2</v>
      </c>
      <c r="AB634" s="5">
        <f t="shared" si="859"/>
        <v>3.1385456726766556E-2</v>
      </c>
      <c r="AC634" s="5">
        <f t="shared" si="860"/>
        <v>1.1666713923135694E-3</v>
      </c>
      <c r="AD634" s="5">
        <f t="shared" si="861"/>
        <v>1.7095933556564491E-3</v>
      </c>
      <c r="AE634" s="5">
        <f t="shared" si="862"/>
        <v>3.4392168792025933E-3</v>
      </c>
      <c r="AF634" s="5">
        <f t="shared" si="863"/>
        <v>3.4593643871674499E-3</v>
      </c>
      <c r="AG634" s="5">
        <f t="shared" si="864"/>
        <v>2.3197532817368395E-3</v>
      </c>
      <c r="AH634" s="5">
        <f t="shared" si="865"/>
        <v>3.5593492897198771E-2</v>
      </c>
      <c r="AI634" s="5">
        <f t="shared" si="866"/>
        <v>3.3521072408765264E-2</v>
      </c>
      <c r="AJ634" s="5">
        <f t="shared" si="867"/>
        <v>1.5784658992010824E-2</v>
      </c>
      <c r="AK634" s="5">
        <f t="shared" si="868"/>
        <v>4.9552006462441961E-3</v>
      </c>
      <c r="AL634" s="5">
        <f t="shared" si="869"/>
        <v>8.841431322756335E-5</v>
      </c>
      <c r="AM634" s="5">
        <f t="shared" si="870"/>
        <v>3.2201055867160465E-4</v>
      </c>
      <c r="AN634" s="5">
        <f t="shared" si="871"/>
        <v>6.4779390081309482E-4</v>
      </c>
      <c r="AO634" s="5">
        <f t="shared" si="872"/>
        <v>6.5158878587984973E-4</v>
      </c>
      <c r="AP634" s="5">
        <f t="shared" si="873"/>
        <v>4.3693726801221743E-4</v>
      </c>
      <c r="AQ634" s="5">
        <f t="shared" si="874"/>
        <v>2.1974845982062073E-4</v>
      </c>
      <c r="AR634" s="5">
        <f t="shared" si="875"/>
        <v>1.4320802213789523E-2</v>
      </c>
      <c r="AS634" s="5">
        <f t="shared" si="876"/>
        <v>1.3486977784015815E-2</v>
      </c>
      <c r="AT634" s="5">
        <f t="shared" si="877"/>
        <v>6.3508512662574764E-3</v>
      </c>
      <c r="AU634" s="5">
        <f t="shared" si="878"/>
        <v>1.9936916163147884E-3</v>
      </c>
      <c r="AV634" s="5">
        <f t="shared" si="879"/>
        <v>4.6940237941986228E-4</v>
      </c>
      <c r="AW634" s="5">
        <f t="shared" si="880"/>
        <v>4.6530113809986709E-6</v>
      </c>
      <c r="AX634" s="5">
        <f t="shared" si="881"/>
        <v>5.0543598351874193E-5</v>
      </c>
      <c r="AY634" s="5">
        <f t="shared" si="882"/>
        <v>1.0167938241702792E-4</v>
      </c>
      <c r="AZ634" s="5">
        <f t="shared" si="883"/>
        <v>1.0227503725330674E-4</v>
      </c>
      <c r="BA634" s="5">
        <f t="shared" si="884"/>
        <v>6.8582787690191842E-5</v>
      </c>
      <c r="BB634" s="5">
        <f t="shared" si="885"/>
        <v>3.4492278568242605E-5</v>
      </c>
      <c r="BC634" s="5">
        <f t="shared" si="886"/>
        <v>1.3877736043084674E-5</v>
      </c>
      <c r="BD634" s="5">
        <f t="shared" si="887"/>
        <v>4.8015652898224714E-3</v>
      </c>
      <c r="BE634" s="5">
        <f t="shared" si="888"/>
        <v>4.5219955855532283E-3</v>
      </c>
      <c r="BF634" s="5">
        <f t="shared" si="889"/>
        <v>2.1293518718891488E-3</v>
      </c>
      <c r="BG634" s="5">
        <f t="shared" si="890"/>
        <v>6.6845699846964203E-4</v>
      </c>
      <c r="BH634" s="5">
        <f t="shared" si="891"/>
        <v>1.5738407236797372E-4</v>
      </c>
      <c r="BI634" s="5">
        <f t="shared" si="892"/>
        <v>2.96440863562924E-5</v>
      </c>
      <c r="BJ634" s="8">
        <f t="shared" si="893"/>
        <v>0.16892098465818772</v>
      </c>
      <c r="BK634" s="8">
        <f t="shared" si="894"/>
        <v>0.20898709590443673</v>
      </c>
      <c r="BL634" s="8">
        <f t="shared" si="895"/>
        <v>0.54668290130073005</v>
      </c>
      <c r="BM634" s="8">
        <f t="shared" si="896"/>
        <v>0.56157610910002509</v>
      </c>
      <c r="BN634" s="8">
        <f t="shared" si="897"/>
        <v>0.43369023568780607</v>
      </c>
    </row>
    <row r="635" spans="1:66" s="10" customFormat="1" x14ac:dyDescent="0.25">
      <c r="A635" t="s">
        <v>196</v>
      </c>
      <c r="B635" t="s">
        <v>307</v>
      </c>
      <c r="C635" t="s">
        <v>197</v>
      </c>
      <c r="D635" t="s">
        <v>499</v>
      </c>
      <c r="E635">
        <f>VLOOKUP(A635,home!$A$2:$E$405,3,FALSE)</f>
        <v>1.6215139442231099</v>
      </c>
      <c r="F635">
        <f>VLOOKUP(B635,home!$B$2:$E$405,3,FALSE)</f>
        <v>1.41</v>
      </c>
      <c r="G635">
        <f>VLOOKUP(C635,away!$B$2:$E$405,4,FALSE)</f>
        <v>0.97</v>
      </c>
      <c r="H635">
        <f>VLOOKUP(A635,away!$A$2:$E$405,3,FALSE)</f>
        <v>1.4223107569721101</v>
      </c>
      <c r="I635">
        <f>VLOOKUP(C635,away!$B$2:$E$405,3,FALSE)</f>
        <v>0.31</v>
      </c>
      <c r="J635">
        <f>VLOOKUP(B635,home!$B$2:$E$405,4,FALSE)</f>
        <v>0.5</v>
      </c>
      <c r="K635" s="3">
        <f t="shared" si="842"/>
        <v>2.2177446215139471</v>
      </c>
      <c r="L635" s="3">
        <f t="shared" si="843"/>
        <v>0.22045816733067705</v>
      </c>
      <c r="M635" s="5">
        <f t="shared" si="844"/>
        <v>8.7317638764283681E-2</v>
      </c>
      <c r="N635" s="5">
        <f t="shared" si="845"/>
        <v>0.19364822373278787</v>
      </c>
      <c r="O635" s="5">
        <f t="shared" si="846"/>
        <v>1.9249886617616063E-2</v>
      </c>
      <c r="P635" s="5">
        <f t="shared" si="847"/>
        <v>4.2691332510971333E-2</v>
      </c>
      <c r="Q635" s="5">
        <f t="shared" si="848"/>
        <v>0.21473115332455997</v>
      </c>
      <c r="R635" s="5">
        <f t="shared" si="849"/>
        <v>2.1218973625214813E-3</v>
      </c>
      <c r="S635" s="5">
        <f t="shared" si="850"/>
        <v>5.2181606641996487E-3</v>
      </c>
      <c r="T635" s="5">
        <f t="shared" si="851"/>
        <v>4.7339236530735108E-2</v>
      </c>
      <c r="U635" s="5">
        <f t="shared" si="852"/>
        <v>4.7058264631366451E-3</v>
      </c>
      <c r="V635" s="5">
        <f t="shared" si="853"/>
        <v>2.8347362974442795E-4</v>
      </c>
      <c r="W635" s="5">
        <f t="shared" si="854"/>
        <v>0.15873962011900986</v>
      </c>
      <c r="X635" s="5">
        <f t="shared" si="855"/>
        <v>3.499544573420478E-2</v>
      </c>
      <c r="Y635" s="5">
        <f t="shared" si="856"/>
        <v>3.8575159157414724E-3</v>
      </c>
      <c r="Z635" s="5">
        <f t="shared" si="857"/>
        <v>1.5592986793509442E-4</v>
      </c>
      <c r="AA635" s="5">
        <f t="shared" si="858"/>
        <v>3.4581262594643572E-4</v>
      </c>
      <c r="AB635" s="5">
        <f t="shared" si="859"/>
        <v>3.8346204562216121E-4</v>
      </c>
      <c r="AC635" s="5">
        <f t="shared" si="860"/>
        <v>8.6622439325952308E-6</v>
      </c>
      <c r="AD635" s="5">
        <f t="shared" si="861"/>
        <v>8.8010984685025287E-2</v>
      </c>
      <c r="AE635" s="5">
        <f t="shared" si="862"/>
        <v>1.9402740388628957E-2</v>
      </c>
      <c r="AF635" s="5">
        <f t="shared" si="863"/>
        <v>2.1387462936350238E-3</v>
      </c>
      <c r="AG635" s="5">
        <f t="shared" si="864"/>
        <v>1.5716802942668522E-4</v>
      </c>
      <c r="AH635" s="5">
        <f t="shared" si="865"/>
        <v>8.5940032292713487E-6</v>
      </c>
      <c r="AI635" s="5">
        <f t="shared" si="866"/>
        <v>1.9059304438990027E-5</v>
      </c>
      <c r="AJ635" s="5">
        <f t="shared" si="867"/>
        <v>2.1134334954683518E-5</v>
      </c>
      <c r="AK635" s="5">
        <f t="shared" si="868"/>
        <v>1.5623519225007861E-5</v>
      </c>
      <c r="AL635" s="5">
        <f t="shared" si="869"/>
        <v>1.6940574264306876E-7</v>
      </c>
      <c r="AM635" s="5">
        <f t="shared" si="870"/>
        <v>3.9037177583872248E-2</v>
      </c>
      <c r="AN635" s="5">
        <f t="shared" si="871"/>
        <v>8.6060646279026622E-3</v>
      </c>
      <c r="AO635" s="5">
        <f t="shared" si="872"/>
        <v>9.4863861789839295E-4</v>
      </c>
      <c r="AP635" s="5">
        <f t="shared" si="873"/>
        <v>6.9711710386995401E-5</v>
      </c>
      <c r="AQ635" s="5">
        <f t="shared" si="874"/>
        <v>3.8421289783509799E-6</v>
      </c>
      <c r="AR635" s="5">
        <f t="shared" si="875"/>
        <v>3.7892364039181645E-7</v>
      </c>
      <c r="AS635" s="5">
        <f t="shared" si="876"/>
        <v>8.4035586544343596E-7</v>
      </c>
      <c r="AT635" s="5">
        <f t="shared" si="877"/>
        <v>9.3184735037243948E-7</v>
      </c>
      <c r="AU635" s="5">
        <f t="shared" si="878"/>
        <v>6.8886648312016671E-7</v>
      </c>
      <c r="AV635" s="5">
        <f t="shared" si="879"/>
        <v>3.8193248447024441E-7</v>
      </c>
      <c r="AW635" s="5">
        <f t="shared" si="880"/>
        <v>2.3007178130814929E-9</v>
      </c>
      <c r="AX635" s="5">
        <f t="shared" si="881"/>
        <v>1.4429081770952925E-2</v>
      </c>
      <c r="AY635" s="5">
        <f t="shared" si="882"/>
        <v>3.1810089234887619E-3</v>
      </c>
      <c r="AZ635" s="5">
        <f t="shared" si="883"/>
        <v>3.506396987674311E-4</v>
      </c>
      <c r="BA635" s="5">
        <f t="shared" si="884"/>
        <v>2.5767128461216185E-5</v>
      </c>
      <c r="BB635" s="5">
        <f t="shared" si="885"/>
        <v>1.4201434794834612E-6</v>
      </c>
      <c r="BC635" s="5">
        <f t="shared" si="886"/>
        <v>6.2616445766706982E-8</v>
      </c>
      <c r="BD635" s="5">
        <f t="shared" si="887"/>
        <v>1.3922801886508067E-8</v>
      </c>
      <c r="BE635" s="5">
        <f t="shared" si="888"/>
        <v>3.0877219000207503E-8</v>
      </c>
      <c r="BF635" s="5">
        <f t="shared" si="889"/>
        <v>3.4238893182509232E-8</v>
      </c>
      <c r="BG635" s="5">
        <f t="shared" si="890"/>
        <v>2.5311040400700133E-8</v>
      </c>
      <c r="BH635" s="5">
        <f t="shared" si="891"/>
        <v>1.4033355928393729E-8</v>
      </c>
      <c r="BI635" s="5">
        <f t="shared" si="892"/>
        <v>6.2244799263972127E-9</v>
      </c>
      <c r="BJ635" s="8">
        <f t="shared" si="893"/>
        <v>0.8296742497043893</v>
      </c>
      <c r="BK635" s="8">
        <f t="shared" si="894"/>
        <v>0.1387004461423631</v>
      </c>
      <c r="BL635" s="8">
        <f t="shared" si="895"/>
        <v>2.6874642810304862E-2</v>
      </c>
      <c r="BM635" s="8">
        <f t="shared" si="896"/>
        <v>0.43246412958948105</v>
      </c>
      <c r="BN635" s="8">
        <f t="shared" si="897"/>
        <v>0.55976013231274035</v>
      </c>
    </row>
    <row r="636" spans="1:66" x14ac:dyDescent="0.25">
      <c r="A636" t="s">
        <v>196</v>
      </c>
      <c r="B636" t="s">
        <v>300</v>
      </c>
      <c r="C636" t="s">
        <v>302</v>
      </c>
      <c r="D636" t="s">
        <v>499</v>
      </c>
      <c r="E636">
        <f>VLOOKUP(A636,home!$A$2:$E$405,3,FALSE)</f>
        <v>1.6215139442231099</v>
      </c>
      <c r="F636">
        <f>VLOOKUP(B636,home!$B$2:$E$405,3,FALSE)</f>
        <v>0.79</v>
      </c>
      <c r="G636">
        <f>VLOOKUP(C636,away!$B$2:$E$405,4,FALSE)</f>
        <v>0.97</v>
      </c>
      <c r="H636">
        <f>VLOOKUP(A636,away!$A$2:$E$405,3,FALSE)</f>
        <v>1.4223107569721101</v>
      </c>
      <c r="I636">
        <f>VLOOKUP(C636,away!$B$2:$E$405,3,FALSE)</f>
        <v>0.84</v>
      </c>
      <c r="J636">
        <f>VLOOKUP(B636,home!$B$2:$E$405,4,FALSE)</f>
        <v>1</v>
      </c>
      <c r="K636" s="3">
        <f t="shared" si="842"/>
        <v>1.242566135458169</v>
      </c>
      <c r="L636" s="3">
        <f t="shared" si="843"/>
        <v>1.1947410358565724</v>
      </c>
      <c r="M636" s="5">
        <f t="shared" si="844"/>
        <v>8.7395877002768116E-2</v>
      </c>
      <c r="N636" s="5">
        <f t="shared" si="845"/>
        <v>0.10859515714230705</v>
      </c>
      <c r="O636" s="5">
        <f t="shared" si="846"/>
        <v>0.10441544061988078</v>
      </c>
      <c r="P636" s="5">
        <f t="shared" si="847"/>
        <v>0.12974309053320721</v>
      </c>
      <c r="Q636" s="5">
        <f t="shared" si="848"/>
        <v>6.7468332369894538E-2</v>
      </c>
      <c r="R636" s="5">
        <f t="shared" si="849"/>
        <v>6.2374705842808416E-2</v>
      </c>
      <c r="S636" s="5">
        <f t="shared" si="850"/>
        <v>4.8152356033268125E-2</v>
      </c>
      <c r="T636" s="5">
        <f t="shared" si="851"/>
        <v>8.0607185303123316E-2</v>
      </c>
      <c r="U636" s="5">
        <f t="shared" si="852"/>
        <v>7.7504697189438532E-2</v>
      </c>
      <c r="V636" s="5">
        <f t="shared" si="853"/>
        <v>7.9427030484308016E-3</v>
      </c>
      <c r="W636" s="5">
        <f t="shared" si="854"/>
        <v>2.7944621672889046E-2</v>
      </c>
      <c r="X636" s="5">
        <f t="shared" si="855"/>
        <v>3.3386586244087489E-2</v>
      </c>
      <c r="Y636" s="5">
        <f t="shared" si="856"/>
        <v>1.9944162316487941E-2</v>
      </c>
      <c r="Z636" s="5">
        <f t="shared" si="857"/>
        <v>2.4840540223295293E-2</v>
      </c>
      <c r="AA636" s="5">
        <f t="shared" si="858"/>
        <v>3.0866014067953237E-2</v>
      </c>
      <c r="AB636" s="5">
        <f t="shared" si="859"/>
        <v>1.9176531908707068E-2</v>
      </c>
      <c r="AC636" s="5">
        <f t="shared" si="860"/>
        <v>7.3695613285216773E-4</v>
      </c>
      <c r="AD636" s="5">
        <f t="shared" si="861"/>
        <v>8.6807601397305856E-3</v>
      </c>
      <c r="AE636" s="5">
        <f t="shared" si="862"/>
        <v>1.0371260361364164E-2</v>
      </c>
      <c r="AF636" s="5">
        <f t="shared" si="863"/>
        <v>6.1954851736372172E-3</v>
      </c>
      <c r="AG636" s="5">
        <f t="shared" si="864"/>
        <v>2.4673334579951201E-3</v>
      </c>
      <c r="AH636" s="5">
        <f t="shared" si="865"/>
        <v>7.4195031894041729E-3</v>
      </c>
      <c r="AI636" s="5">
        <f t="shared" si="866"/>
        <v>9.2192234050775031E-3</v>
      </c>
      <c r="AJ636" s="5">
        <f t="shared" si="867"/>
        <v>5.7277473991863281E-3</v>
      </c>
      <c r="AK636" s="5">
        <f t="shared" si="868"/>
        <v>2.3723683168958448E-3</v>
      </c>
      <c r="AL636" s="5">
        <f t="shared" si="869"/>
        <v>4.3761774373229328E-5</v>
      </c>
      <c r="AM636" s="5">
        <f t="shared" si="870"/>
        <v>2.1572837159328701E-3</v>
      </c>
      <c r="AN636" s="5">
        <f t="shared" si="871"/>
        <v>2.5773953814101531E-3</v>
      </c>
      <c r="AO636" s="5">
        <f t="shared" si="872"/>
        <v>1.5396600138989562E-3</v>
      </c>
      <c r="AP636" s="5">
        <f t="shared" si="873"/>
        <v>6.1316499995752751E-4</v>
      </c>
      <c r="AQ636" s="5">
        <f t="shared" si="874"/>
        <v>1.8314334680006304E-4</v>
      </c>
      <c r="AR636" s="5">
        <f t="shared" si="875"/>
        <v>1.7728769852099757E-3</v>
      </c>
      <c r="AS636" s="5">
        <f t="shared" si="876"/>
        <v>2.2029169041550894E-3</v>
      </c>
      <c r="AT636" s="5">
        <f t="shared" si="877"/>
        <v>1.3686349721657315E-3</v>
      </c>
      <c r="AU636" s="5">
        <f t="shared" si="878"/>
        <v>5.6687315607229058E-4</v>
      </c>
      <c r="AV636" s="5">
        <f t="shared" si="879"/>
        <v>1.7609434670893043E-4</v>
      </c>
      <c r="AW636" s="5">
        <f t="shared" si="880"/>
        <v>1.804619790975771E-6</v>
      </c>
      <c r="AX636" s="5">
        <f t="shared" si="881"/>
        <v>4.4676128166559048E-4</v>
      </c>
      <c r="AY636" s="5">
        <f t="shared" si="882"/>
        <v>5.3376403643775759E-4</v>
      </c>
      <c r="AZ636" s="5">
        <f t="shared" si="883"/>
        <v>3.1885489889831595E-4</v>
      </c>
      <c r="BA636" s="5">
        <f t="shared" si="884"/>
        <v>1.2698301073257214E-4</v>
      </c>
      <c r="BB636" s="5">
        <f t="shared" si="885"/>
        <v>3.7927953444704899E-5</v>
      </c>
      <c r="BC636" s="5">
        <f t="shared" si="886"/>
        <v>9.0628164772893111E-6</v>
      </c>
      <c r="BD636" s="5">
        <f t="shared" si="887"/>
        <v>3.5302148095934003E-4</v>
      </c>
      <c r="BE636" s="5">
        <f t="shared" si="888"/>
        <v>4.3865253732936675E-4</v>
      </c>
      <c r="BF636" s="5">
        <f t="shared" si="889"/>
        <v>2.7252739405913575E-4</v>
      </c>
      <c r="BG636" s="5">
        <f t="shared" si="890"/>
        <v>1.1287777028084864E-4</v>
      </c>
      <c r="BH636" s="5">
        <f t="shared" si="891"/>
        <v>3.5064523699252267E-5</v>
      </c>
      <c r="BI636" s="5">
        <f t="shared" si="892"/>
        <v>8.7139979409322551E-6</v>
      </c>
      <c r="BJ636" s="8">
        <f t="shared" si="893"/>
        <v>0.37420488563717214</v>
      </c>
      <c r="BK636" s="8">
        <f t="shared" si="894"/>
        <v>0.27454850856133739</v>
      </c>
      <c r="BL636" s="8">
        <f t="shared" si="895"/>
        <v>0.32638448600793285</v>
      </c>
      <c r="BM636" s="8">
        <f t="shared" si="896"/>
        <v>0.43945385750222493</v>
      </c>
      <c r="BN636" s="8">
        <f t="shared" si="897"/>
        <v>0.5599926035108661</v>
      </c>
    </row>
    <row r="637" spans="1:66" x14ac:dyDescent="0.25">
      <c r="A637" t="s">
        <v>32</v>
      </c>
      <c r="B637" t="s">
        <v>207</v>
      </c>
      <c r="C637" t="s">
        <v>309</v>
      </c>
      <c r="D637" t="s">
        <v>499</v>
      </c>
      <c r="E637">
        <f>VLOOKUP(A637,home!$A$2:$E$405,3,FALSE)</f>
        <v>1.24444444444444</v>
      </c>
      <c r="F637">
        <f>VLOOKUP(B637,home!$B$2:$E$405,3,FALSE)</f>
        <v>1.41</v>
      </c>
      <c r="G637">
        <f>VLOOKUP(C637,away!$B$2:$E$405,4,FALSE)</f>
        <v>0.94</v>
      </c>
      <c r="H637">
        <f>VLOOKUP(A637,away!$A$2:$E$405,3,FALSE)</f>
        <v>1.1244444444444399</v>
      </c>
      <c r="I637">
        <f>VLOOKUP(C637,away!$B$2:$E$405,3,FALSE)</f>
        <v>0.54</v>
      </c>
      <c r="J637">
        <f>VLOOKUP(B637,home!$B$2:$E$405,4,FALSE)</f>
        <v>0.67</v>
      </c>
      <c r="K637" s="3">
        <f t="shared" si="842"/>
        <v>1.6493866666666606</v>
      </c>
      <c r="L637" s="3">
        <f t="shared" si="843"/>
        <v>0.40682399999999841</v>
      </c>
      <c r="M637" s="5">
        <f t="shared" si="844"/>
        <v>0.12793785168710564</v>
      </c>
      <c r="N637" s="5">
        <f t="shared" si="845"/>
        <v>0.21101898673468877</v>
      </c>
      <c r="O637" s="5">
        <f t="shared" si="846"/>
        <v>5.2048188574754857E-2</v>
      </c>
      <c r="P637" s="5">
        <f t="shared" si="847"/>
        <v>8.5847588259352681E-2</v>
      </c>
      <c r="Q637" s="5">
        <f t="shared" si="848"/>
        <v>0.1740259515668523</v>
      </c>
      <c r="R637" s="5">
        <f t="shared" si="849"/>
        <v>1.0587226134367992E-2</v>
      </c>
      <c r="S637" s="5">
        <f t="shared" si="850"/>
        <v>1.4401149293899943E-2</v>
      </c>
      <c r="T637" s="5">
        <f t="shared" si="851"/>
        <v>7.0797933720232839E-2</v>
      </c>
      <c r="U637" s="5">
        <f t="shared" si="852"/>
        <v>1.7462429623011377E-2</v>
      </c>
      <c r="V637" s="5">
        <f t="shared" si="853"/>
        <v>1.0737018175805712E-3</v>
      </c>
      <c r="W637" s="5">
        <f t="shared" si="854"/>
        <v>9.5678694722781385E-2</v>
      </c>
      <c r="X637" s="5">
        <f t="shared" si="855"/>
        <v>3.8924389301900661E-2</v>
      </c>
      <c r="Y637" s="5">
        <f t="shared" si="856"/>
        <v>7.9176878766781845E-3</v>
      </c>
      <c r="Z637" s="5">
        <f t="shared" si="857"/>
        <v>1.4357125616293693E-3</v>
      </c>
      <c r="AA637" s="5">
        <f t="shared" si="858"/>
        <v>2.3680451563173181E-3</v>
      </c>
      <c r="AB637" s="5">
        <f t="shared" si="859"/>
        <v>1.9529110534471763E-3</v>
      </c>
      <c r="AC637" s="5">
        <f t="shared" si="860"/>
        <v>4.5029046492826094E-5</v>
      </c>
      <c r="AD637" s="5">
        <f t="shared" si="861"/>
        <v>3.9452790839956363E-2</v>
      </c>
      <c r="AE637" s="5">
        <f t="shared" si="862"/>
        <v>1.6050342180674346E-2</v>
      </c>
      <c r="AF637" s="5">
        <f t="shared" si="863"/>
        <v>3.2648322036553166E-3</v>
      </c>
      <c r="AG637" s="5">
        <f t="shared" si="864"/>
        <v>4.4273736547328853E-4</v>
      </c>
      <c r="AH637" s="5">
        <f t="shared" si="865"/>
        <v>1.4602058179307602E-4</v>
      </c>
      <c r="AI637" s="5">
        <f t="shared" si="866"/>
        <v>2.4084440066840813E-4</v>
      </c>
      <c r="AJ637" s="5">
        <f t="shared" si="867"/>
        <v>1.9862277160189769E-4</v>
      </c>
      <c r="AK637" s="5">
        <f t="shared" si="868"/>
        <v>1.0920191705884912E-4</v>
      </c>
      <c r="AL637" s="5">
        <f t="shared" si="869"/>
        <v>1.2085977658844756E-6</v>
      </c>
      <c r="AM637" s="5">
        <f t="shared" si="870"/>
        <v>1.3014581434842512E-2</v>
      </c>
      <c r="AN637" s="5">
        <f t="shared" si="871"/>
        <v>5.2946440776483489E-3</v>
      </c>
      <c r="AO637" s="5">
        <f t="shared" si="872"/>
        <v>1.0769941411226016E-3</v>
      </c>
      <c r="AP637" s="5">
        <f t="shared" si="873"/>
        <v>1.4604902148935319E-4</v>
      </c>
      <c r="AQ637" s="5">
        <f t="shared" si="874"/>
        <v>1.4854061779596095E-5</v>
      </c>
      <c r="AR637" s="5">
        <f t="shared" si="875"/>
        <v>1.1880935433477226E-5</v>
      </c>
      <c r="AS637" s="5">
        <f t="shared" si="876"/>
        <v>1.9596256491504817E-5</v>
      </c>
      <c r="AT637" s="5">
        <f t="shared" si="877"/>
        <v>1.6160902086834022E-5</v>
      </c>
      <c r="AU637" s="5">
        <f t="shared" si="878"/>
        <v>8.885192141109813E-6</v>
      </c>
      <c r="AV637" s="5">
        <f t="shared" si="879"/>
        <v>3.6637793620794825E-6</v>
      </c>
      <c r="AW637" s="5">
        <f t="shared" si="880"/>
        <v>2.2527257920026736E-8</v>
      </c>
      <c r="AX637" s="5">
        <f t="shared" si="881"/>
        <v>3.5776795151461166E-3</v>
      </c>
      <c r="AY637" s="5">
        <f t="shared" si="882"/>
        <v>1.4554858910697979E-3</v>
      </c>
      <c r="AZ637" s="5">
        <f t="shared" si="883"/>
        <v>2.9606329607428857E-4</v>
      </c>
      <c r="BA637" s="5">
        <f t="shared" si="884"/>
        <v>4.0148551454041972E-5</v>
      </c>
      <c r="BB637" s="5">
        <f t="shared" si="885"/>
        <v>4.0833485741847757E-6</v>
      </c>
      <c r="BC637" s="5">
        <f t="shared" si="886"/>
        <v>3.3224084006882814E-7</v>
      </c>
      <c r="BD637" s="5">
        <f t="shared" si="887"/>
        <v>8.0557494613148665E-7</v>
      </c>
      <c r="BE637" s="5">
        <f t="shared" si="888"/>
        <v>1.3287045751499874E-6</v>
      </c>
      <c r="BF637" s="5">
        <f t="shared" si="889"/>
        <v>1.0957738050956896E-6</v>
      </c>
      <c r="BG637" s="5">
        <f t="shared" si="890"/>
        <v>6.0245156793580731E-7</v>
      </c>
      <c r="BH637" s="5">
        <f t="shared" si="891"/>
        <v>2.4841889586643626E-7</v>
      </c>
      <c r="BI637" s="5">
        <f t="shared" si="892"/>
        <v>8.1947762918030664E-8</v>
      </c>
      <c r="BJ637" s="8">
        <f t="shared" si="893"/>
        <v>0.68249526209293443</v>
      </c>
      <c r="BK637" s="8">
        <f t="shared" si="894"/>
        <v>0.23076201459326737</v>
      </c>
      <c r="BL637" s="8">
        <f t="shared" si="895"/>
        <v>8.5177840150089057E-2</v>
      </c>
      <c r="BM637" s="8">
        <f t="shared" si="896"/>
        <v>0.33694957307698586</v>
      </c>
      <c r="BN637" s="8">
        <f t="shared" si="897"/>
        <v>0.66146579295712227</v>
      </c>
    </row>
    <row r="638" spans="1:66" x14ac:dyDescent="0.25">
      <c r="A638" t="s">
        <v>32</v>
      </c>
      <c r="B638" t="s">
        <v>310</v>
      </c>
      <c r="C638" t="s">
        <v>211</v>
      </c>
      <c r="D638" t="s">
        <v>499</v>
      </c>
      <c r="E638">
        <f>VLOOKUP(A638,home!$A$2:$E$405,3,FALSE)</f>
        <v>1.24444444444444</v>
      </c>
      <c r="F638">
        <f>VLOOKUP(B638,home!$B$2:$E$405,3,FALSE)</f>
        <v>0.87</v>
      </c>
      <c r="G638">
        <f>VLOOKUP(C638,away!$B$2:$E$405,4,FALSE)</f>
        <v>1.85</v>
      </c>
      <c r="H638">
        <f>VLOOKUP(A638,away!$A$2:$E$405,3,FALSE)</f>
        <v>1.1244444444444399</v>
      </c>
      <c r="I638">
        <f>VLOOKUP(C638,away!$B$2:$E$405,3,FALSE)</f>
        <v>0.74</v>
      </c>
      <c r="J638">
        <f>VLOOKUP(B638,home!$B$2:$E$405,4,FALSE)</f>
        <v>0.89</v>
      </c>
      <c r="K638" s="3">
        <f t="shared" si="842"/>
        <v>2.0029333333333263</v>
      </c>
      <c r="L638" s="3">
        <f t="shared" si="843"/>
        <v>0.74055911111110817</v>
      </c>
      <c r="M638" s="5">
        <f t="shared" si="844"/>
        <v>6.4345231873549805E-2</v>
      </c>
      <c r="N638" s="5">
        <f t="shared" si="845"/>
        <v>0.12887920976059491</v>
      </c>
      <c r="O638" s="5">
        <f t="shared" si="846"/>
        <v>4.765144772051419E-2</v>
      </c>
      <c r="P638" s="5">
        <f t="shared" si="847"/>
        <v>9.5442673021008215E-2</v>
      </c>
      <c r="Q638" s="5">
        <f t="shared" si="848"/>
        <v>0.12906823260157671</v>
      </c>
      <c r="R638" s="5">
        <f t="shared" si="849"/>
        <v>1.764435688353071E-2</v>
      </c>
      <c r="S638" s="5">
        <f t="shared" si="850"/>
        <v>3.5392303237388852E-2</v>
      </c>
      <c r="T638" s="5">
        <f t="shared" si="851"/>
        <v>9.5582655608105402E-2</v>
      </c>
      <c r="U638" s="5">
        <f t="shared" si="852"/>
        <v>3.5340470547252985E-2</v>
      </c>
      <c r="V638" s="5">
        <f t="shared" si="853"/>
        <v>5.8330075766310427E-3</v>
      </c>
      <c r="W638" s="5">
        <f t="shared" si="854"/>
        <v>8.6171688450705705E-2</v>
      </c>
      <c r="X638" s="5">
        <f t="shared" si="855"/>
        <v>6.3815229001997958E-2</v>
      </c>
      <c r="Y638" s="5">
        <f t="shared" si="856"/>
        <v>2.3629474632535705E-2</v>
      </c>
      <c r="Z638" s="5">
        <f t="shared" si="857"/>
        <v>4.3555630832648904E-3</v>
      </c>
      <c r="AA638" s="5">
        <f t="shared" si="858"/>
        <v>8.7239024849073265E-3</v>
      </c>
      <c r="AB638" s="5">
        <f t="shared" si="859"/>
        <v>8.7366975418851633E-3</v>
      </c>
      <c r="AC638" s="5">
        <f t="shared" si="860"/>
        <v>5.4075280585622163E-4</v>
      </c>
      <c r="AD638" s="5">
        <f t="shared" si="861"/>
        <v>4.3149036796883207E-2</v>
      </c>
      <c r="AE638" s="5">
        <f t="shared" si="862"/>
        <v>3.1954412335600327E-2</v>
      </c>
      <c r="AF638" s="5">
        <f t="shared" si="863"/>
        <v>1.1832065597665E-2</v>
      </c>
      <c r="AG638" s="5">
        <f t="shared" si="864"/>
        <v>2.9207813272050394E-3</v>
      </c>
      <c r="AH638" s="5">
        <f t="shared" si="865"/>
        <v>8.0638798133275105E-4</v>
      </c>
      <c r="AI638" s="5">
        <f t="shared" si="866"/>
        <v>1.615141367410739E-3</v>
      </c>
      <c r="AJ638" s="5">
        <f t="shared" si="867"/>
        <v>1.6175102414162697E-3</v>
      </c>
      <c r="AK638" s="5">
        <f t="shared" si="868"/>
        <v>1.0799217265135609E-3</v>
      </c>
      <c r="AL638" s="5">
        <f t="shared" si="869"/>
        <v>3.2083740617146608E-5</v>
      </c>
      <c r="AM638" s="5">
        <f t="shared" si="870"/>
        <v>1.7284928820340745E-2</v>
      </c>
      <c r="AN638" s="5">
        <f t="shared" si="871"/>
        <v>1.2800511522810316E-2</v>
      </c>
      <c r="AO638" s="5">
        <f t="shared" si="872"/>
        <v>4.7397677175499515E-3</v>
      </c>
      <c r="AP638" s="5">
        <f t="shared" si="873"/>
        <v>1.1700260559273064E-3</v>
      </c>
      <c r="AQ638" s="5">
        <f t="shared" si="874"/>
        <v>2.166183639885904E-4</v>
      </c>
      <c r="AR638" s="5">
        <f t="shared" si="875"/>
        <v>1.1943559333329262E-4</v>
      </c>
      <c r="AS638" s="5">
        <f t="shared" si="876"/>
        <v>2.392215310736954E-4</v>
      </c>
      <c r="AT638" s="5">
        <f t="shared" si="877"/>
        <v>2.3957238931926941E-4</v>
      </c>
      <c r="AU638" s="5">
        <f t="shared" si="878"/>
        <v>1.5994917477129121E-4</v>
      </c>
      <c r="AV638" s="5">
        <f t="shared" si="879"/>
        <v>8.0091883447144246E-5</v>
      </c>
      <c r="AW638" s="5">
        <f t="shared" si="880"/>
        <v>1.3219307941845055E-6</v>
      </c>
      <c r="AX638" s="5">
        <f t="shared" si="881"/>
        <v>5.7700933497590607E-3</v>
      </c>
      <c r="AY638" s="5">
        <f t="shared" si="882"/>
        <v>4.273095202125687E-3</v>
      </c>
      <c r="AZ638" s="5">
        <f t="shared" si="883"/>
        <v>1.5822397922896695E-3</v>
      </c>
      <c r="BA638" s="5">
        <f t="shared" si="884"/>
        <v>3.9058069804755413E-4</v>
      </c>
      <c r="BB638" s="5">
        <f t="shared" si="885"/>
        <v>7.2312023640813192E-5</v>
      </c>
      <c r="BC638" s="5">
        <f t="shared" si="886"/>
        <v>1.0710265590017214E-5</v>
      </c>
      <c r="BD638" s="5">
        <f t="shared" si="887"/>
        <v>1.4741519472321824E-5</v>
      </c>
      <c r="BE638" s="5">
        <f t="shared" si="888"/>
        <v>2.9526280735095687E-5</v>
      </c>
      <c r="BF638" s="5">
        <f t="shared" si="889"/>
        <v>2.9569585946840399E-5</v>
      </c>
      <c r="BG638" s="5">
        <f t="shared" si="890"/>
        <v>1.9741969781930439E-5</v>
      </c>
      <c r="BH638" s="5">
        <f t="shared" si="891"/>
        <v>9.8854623354719319E-6</v>
      </c>
      <c r="BI638" s="5">
        <f t="shared" si="892"/>
        <v>3.9599844054255725E-6</v>
      </c>
      <c r="BJ638" s="8">
        <f t="shared" si="893"/>
        <v>0.66531366992493968</v>
      </c>
      <c r="BK638" s="8">
        <f t="shared" si="894"/>
        <v>0.20585914745717696</v>
      </c>
      <c r="BL638" s="8">
        <f t="shared" si="895"/>
        <v>0.12416153186938546</v>
      </c>
      <c r="BM638" s="8">
        <f t="shared" si="896"/>
        <v>0.51238698720266074</v>
      </c>
      <c r="BN638" s="8">
        <f t="shared" si="897"/>
        <v>0.4830311518607745</v>
      </c>
    </row>
    <row r="639" spans="1:66" x14ac:dyDescent="0.25">
      <c r="A639" t="s">
        <v>32</v>
      </c>
      <c r="B639" t="s">
        <v>330</v>
      </c>
      <c r="C639" t="s">
        <v>35</v>
      </c>
      <c r="D639" t="s">
        <v>499</v>
      </c>
      <c r="E639">
        <f>VLOOKUP(A639,home!$A$2:$E$405,3,FALSE)</f>
        <v>1.24444444444444</v>
      </c>
      <c r="F639">
        <f>VLOOKUP(B639,home!$B$2:$E$405,3,FALSE)</f>
        <v>1</v>
      </c>
      <c r="G639">
        <f>VLOOKUP(C639,away!$B$2:$E$405,4,FALSE)</f>
        <v>0.8</v>
      </c>
      <c r="H639">
        <f>VLOOKUP(A639,away!$A$2:$E$405,3,FALSE)</f>
        <v>1.1244444444444399</v>
      </c>
      <c r="I639">
        <f>VLOOKUP(C639,away!$B$2:$E$405,3,FALSE)</f>
        <v>1.74</v>
      </c>
      <c r="J639">
        <f>VLOOKUP(B639,home!$B$2:$E$405,4,FALSE)</f>
        <v>0.74</v>
      </c>
      <c r="K639" s="3">
        <f t="shared" si="842"/>
        <v>0.99555555555555209</v>
      </c>
      <c r="L639" s="3">
        <f t="shared" si="843"/>
        <v>1.4478346666666608</v>
      </c>
      <c r="M639" s="5">
        <f t="shared" si="844"/>
        <v>8.6865857137151295E-2</v>
      </c>
      <c r="N639" s="5">
        <f t="shared" si="845"/>
        <v>8.647978666098588E-2</v>
      </c>
      <c r="O639" s="5">
        <f t="shared" si="846"/>
        <v>0.12576739931288122</v>
      </c>
      <c r="P639" s="5">
        <f t="shared" si="847"/>
        <v>0.12520843309371241</v>
      </c>
      <c r="Q639" s="5">
        <f t="shared" si="848"/>
        <v>4.3047716026801706E-2</v>
      </c>
      <c r="R639" s="5">
        <f t="shared" si="849"/>
        <v>9.1045200330849133E-2</v>
      </c>
      <c r="S639" s="5">
        <f t="shared" si="850"/>
        <v>4.5118854042475592E-2</v>
      </c>
      <c r="T639" s="5">
        <f t="shared" si="851"/>
        <v>6.2325975584425521E-2</v>
      </c>
      <c r="U639" s="5">
        <f t="shared" si="852"/>
        <v>9.0640554996045036E-2</v>
      </c>
      <c r="V639" s="5">
        <f t="shared" si="853"/>
        <v>7.2260343627975725E-3</v>
      </c>
      <c r="W639" s="5">
        <f t="shared" si="854"/>
        <v>1.4285464281486738E-2</v>
      </c>
      <c r="X639" s="5">
        <f t="shared" si="855"/>
        <v>2.068299041616484E-2</v>
      </c>
      <c r="Y639" s="5">
        <f t="shared" si="856"/>
        <v>1.4972775267428885E-2</v>
      </c>
      <c r="Z639" s="5">
        <f t="shared" si="857"/>
        <v>4.3939465757538092E-2</v>
      </c>
      <c r="AA639" s="5">
        <f t="shared" si="858"/>
        <v>4.374417924305999E-2</v>
      </c>
      <c r="AB639" s="5">
        <f t="shared" si="859"/>
        <v>2.1774880334323118E-2</v>
      </c>
      <c r="AC639" s="5">
        <f t="shared" si="860"/>
        <v>6.509753010744871E-4</v>
      </c>
      <c r="AD639" s="5">
        <f t="shared" si="861"/>
        <v>3.5554933322811308E-3</v>
      </c>
      <c r="AE639" s="5">
        <f t="shared" si="862"/>
        <v>5.1477665035787861E-3</v>
      </c>
      <c r="AF639" s="5">
        <f t="shared" si="863"/>
        <v>3.726557399893398E-3</v>
      </c>
      <c r="AG639" s="5">
        <f t="shared" si="864"/>
        <v>1.7984796636296115E-3</v>
      </c>
      <c r="AH639" s="5">
        <f t="shared" si="865"/>
        <v>1.590427043964409E-2</v>
      </c>
      <c r="AI639" s="5">
        <f t="shared" si="866"/>
        <v>1.5833584793245616E-2</v>
      </c>
      <c r="AJ639" s="5">
        <f t="shared" si="867"/>
        <v>7.8816066526377904E-3</v>
      </c>
      <c r="AK639" s="5">
        <f t="shared" si="868"/>
        <v>2.6155257632457167E-3</v>
      </c>
      <c r="AL639" s="5">
        <f t="shared" si="869"/>
        <v>3.7532627946813687E-5</v>
      </c>
      <c r="AM639" s="5">
        <f t="shared" si="870"/>
        <v>7.0793822793864081E-4</v>
      </c>
      <c r="AN639" s="5">
        <f t="shared" si="871"/>
        <v>1.0249775082681286E-3</v>
      </c>
      <c r="AO639" s="5">
        <f t="shared" si="872"/>
        <v>7.4199898451210542E-4</v>
      </c>
      <c r="AP639" s="5">
        <f t="shared" si="873"/>
        <v>3.5809728413602822E-4</v>
      </c>
      <c r="AQ639" s="5">
        <f t="shared" si="874"/>
        <v>1.296164155028308E-4</v>
      </c>
      <c r="AR639" s="5">
        <f t="shared" si="875"/>
        <v>4.6053508181117054E-3</v>
      </c>
      <c r="AS639" s="5">
        <f t="shared" si="876"/>
        <v>4.5848825922534149E-3</v>
      </c>
      <c r="AT639" s="5">
        <f t="shared" si="877"/>
        <v>2.2822526681439141E-3</v>
      </c>
      <c r="AU639" s="5">
        <f t="shared" si="878"/>
        <v>7.5736977431738509E-4</v>
      </c>
      <c r="AV639" s="5">
        <f t="shared" si="879"/>
        <v>1.8850092160788183E-4</v>
      </c>
      <c r="AW639" s="5">
        <f t="shared" si="880"/>
        <v>1.5027645594369982E-6</v>
      </c>
      <c r="AX639" s="5">
        <f t="shared" si="881"/>
        <v>1.1746530596907771E-4</v>
      </c>
      <c r="AY639" s="5">
        <f t="shared" si="882"/>
        <v>1.7007034211263694E-4</v>
      </c>
      <c r="AZ639" s="5">
        <f t="shared" si="883"/>
        <v>1.2311686854126738E-4</v>
      </c>
      <c r="BA639" s="5">
        <f t="shared" si="884"/>
        <v>5.9417623441829632E-5</v>
      </c>
      <c r="BB639" s="5">
        <f t="shared" si="885"/>
        <v>2.1506723757506659E-5</v>
      </c>
      <c r="BC639" s="5">
        <f t="shared" si="886"/>
        <v>6.2276360445083208E-6</v>
      </c>
      <c r="BD639" s="5">
        <f t="shared" si="887"/>
        <v>1.1112977611039661E-3</v>
      </c>
      <c r="BE639" s="5">
        <f t="shared" si="888"/>
        <v>1.1063586599435E-3</v>
      </c>
      <c r="BF639" s="5">
        <f t="shared" si="889"/>
        <v>5.507207551718737E-4</v>
      </c>
      <c r="BG639" s="5">
        <f t="shared" si="890"/>
        <v>1.8275770245703595E-4</v>
      </c>
      <c r="BH639" s="5">
        <f t="shared" si="891"/>
        <v>4.5486361500417672E-5</v>
      </c>
      <c r="BI639" s="5">
        <f t="shared" si="892"/>
        <v>9.0568399787498023E-6</v>
      </c>
      <c r="BJ639" s="8">
        <f t="shared" si="893"/>
        <v>0.25948343805690111</v>
      </c>
      <c r="BK639" s="8">
        <f t="shared" si="894"/>
        <v>0.26527775690727079</v>
      </c>
      <c r="BL639" s="8">
        <f t="shared" si="895"/>
        <v>0.43063123672052156</v>
      </c>
      <c r="BM639" s="8">
        <f t="shared" si="896"/>
        <v>0.44074893730229675</v>
      </c>
      <c r="BN639" s="8">
        <f t="shared" si="897"/>
        <v>0.55841439256238168</v>
      </c>
    </row>
    <row r="640" spans="1:66" x14ac:dyDescent="0.25">
      <c r="A640" t="s">
        <v>32</v>
      </c>
      <c r="B640" t="s">
        <v>33</v>
      </c>
      <c r="C640" t="s">
        <v>209</v>
      </c>
      <c r="D640" t="s">
        <v>499</v>
      </c>
      <c r="E640">
        <f>VLOOKUP(A640,home!$A$2:$E$405,3,FALSE)</f>
        <v>1.24444444444444</v>
      </c>
      <c r="F640">
        <f>VLOOKUP(B640,home!$B$2:$E$405,3,FALSE)</f>
        <v>1.54</v>
      </c>
      <c r="G640">
        <f>VLOOKUP(C640,away!$B$2:$E$405,4,FALSE)</f>
        <v>0.67</v>
      </c>
      <c r="H640">
        <f>VLOOKUP(A640,away!$A$2:$E$405,3,FALSE)</f>
        <v>1.1244444444444399</v>
      </c>
      <c r="I640">
        <f>VLOOKUP(C640,away!$B$2:$E$405,3,FALSE)</f>
        <v>0.94</v>
      </c>
      <c r="J640">
        <f>VLOOKUP(B640,home!$B$2:$E$405,4,FALSE)</f>
        <v>0.44</v>
      </c>
      <c r="K640" s="3">
        <f t="shared" si="842"/>
        <v>1.2840177777777733</v>
      </c>
      <c r="L640" s="3">
        <f t="shared" si="843"/>
        <v>0.46507022222222028</v>
      </c>
      <c r="M640" s="5">
        <f t="shared" si="844"/>
        <v>0.17393249757656487</v>
      </c>
      <c r="N640" s="5">
        <f t="shared" si="845"/>
        <v>0.22333241902159875</v>
      </c>
      <c r="O640" s="5">
        <f t="shared" si="846"/>
        <v>8.0890825299598804E-2</v>
      </c>
      <c r="P640" s="5">
        <f t="shared" si="847"/>
        <v>0.10386525774380094</v>
      </c>
      <c r="Q640" s="5">
        <f t="shared" si="848"/>
        <v>0.1433813981889239</v>
      </c>
      <c r="R640" s="5">
        <f t="shared" si="849"/>
        <v>1.880995704891161E-2</v>
      </c>
      <c r="S640" s="5">
        <f t="shared" si="850"/>
        <v>1.5506003645807108E-2</v>
      </c>
      <c r="T640" s="5">
        <f t="shared" si="851"/>
        <v>6.6682418718255476E-2</v>
      </c>
      <c r="U640" s="5">
        <f t="shared" si="852"/>
        <v>2.4152319250038846E-2</v>
      </c>
      <c r="V640" s="5">
        <f t="shared" si="853"/>
        <v>1.0288378714526669E-3</v>
      </c>
      <c r="W640" s="5">
        <f t="shared" si="854"/>
        <v>6.136808809240403E-2</v>
      </c>
      <c r="X640" s="5">
        <f t="shared" si="855"/>
        <v>2.8540470366487127E-2</v>
      </c>
      <c r="Y640" s="5">
        <f t="shared" si="856"/>
        <v>6.6366614478344313E-3</v>
      </c>
      <c r="Z640" s="5">
        <f t="shared" si="857"/>
        <v>2.9159836349092467E-3</v>
      </c>
      <c r="AA640" s="5">
        <f t="shared" si="858"/>
        <v>3.7441748269325245E-3</v>
      </c>
      <c r="AB640" s="5">
        <f t="shared" si="859"/>
        <v>2.4037935204446895E-3</v>
      </c>
      <c r="AC640" s="5">
        <f t="shared" si="860"/>
        <v>3.8398700711455209E-5</v>
      </c>
      <c r="AD640" s="5">
        <f t="shared" si="861"/>
        <v>1.969942902471981E-2</v>
      </c>
      <c r="AE640" s="5">
        <f t="shared" si="862"/>
        <v>9.1616178341772971E-3</v>
      </c>
      <c r="AF640" s="5">
        <f t="shared" si="863"/>
        <v>2.1303978210279457E-3</v>
      </c>
      <c r="AG640" s="5">
        <f t="shared" si="864"/>
        <v>3.3026152934906685E-4</v>
      </c>
      <c r="AH640" s="5">
        <f t="shared" si="865"/>
        <v>3.390342892709002E-4</v>
      </c>
      <c r="AI640" s="5">
        <f t="shared" si="866"/>
        <v>4.3532605470008803E-4</v>
      </c>
      <c r="AJ640" s="5">
        <f t="shared" si="867"/>
        <v>2.7948319668238622E-4</v>
      </c>
      <c r="AK640" s="5">
        <f t="shared" si="868"/>
        <v>1.1962046437678197E-4</v>
      </c>
      <c r="AL640" s="5">
        <f t="shared" si="869"/>
        <v>9.1720431822505779E-7</v>
      </c>
      <c r="AM640" s="5">
        <f t="shared" si="870"/>
        <v>5.0588834159623359E-3</v>
      </c>
      <c r="AN640" s="5">
        <f t="shared" si="871"/>
        <v>2.3527360344579081E-3</v>
      </c>
      <c r="AO640" s="5">
        <f t="shared" si="872"/>
        <v>5.470937351877823E-4</v>
      </c>
      <c r="AP640" s="5">
        <f t="shared" si="873"/>
        <v>8.4812335000055488E-5</v>
      </c>
      <c r="AQ640" s="5">
        <f t="shared" si="874"/>
        <v>9.8609228714152981E-6</v>
      </c>
      <c r="AR640" s="5">
        <f t="shared" si="875"/>
        <v>3.1534950450434027E-5</v>
      </c>
      <c r="AS640" s="5">
        <f t="shared" si="876"/>
        <v>4.0491436999698495E-5</v>
      </c>
      <c r="AT640" s="5">
        <f t="shared" si="877"/>
        <v>2.5995862477690786E-5</v>
      </c>
      <c r="AU640" s="5">
        <f t="shared" si="878"/>
        <v>1.112638319000704E-5</v>
      </c>
      <c r="AV640" s="5">
        <f t="shared" si="879"/>
        <v>3.5716184545842021E-6</v>
      </c>
      <c r="AW640" s="5">
        <f t="shared" si="880"/>
        <v>1.5214341489998143E-8</v>
      </c>
      <c r="AX640" s="5">
        <f t="shared" si="881"/>
        <v>1.0826160403001311E-3</v>
      </c>
      <c r="AY640" s="5">
        <f t="shared" si="882"/>
        <v>5.0349248244372204E-4</v>
      </c>
      <c r="AZ640" s="5">
        <f t="shared" si="883"/>
        <v>1.1707968034865958E-4</v>
      </c>
      <c r="BA640" s="5">
        <f t="shared" si="884"/>
        <v>1.8150090985819208E-5</v>
      </c>
      <c r="BB640" s="5">
        <f t="shared" si="885"/>
        <v>2.1102667120321139E-6</v>
      </c>
      <c r="BC640" s="5">
        <f t="shared" si="886"/>
        <v>1.9628444174258597E-7</v>
      </c>
      <c r="BD640" s="5">
        <f t="shared" si="887"/>
        <v>2.4443277356250086E-6</v>
      </c>
      <c r="BE640" s="5">
        <f t="shared" si="888"/>
        <v>3.1385602672577999E-6</v>
      </c>
      <c r="BF640" s="5">
        <f t="shared" si="889"/>
        <v>2.0149835898929873E-6</v>
      </c>
      <c r="BG640" s="5">
        <f t="shared" si="890"/>
        <v>8.6242491711769127E-7</v>
      </c>
      <c r="BH640" s="5">
        <f t="shared" si="891"/>
        <v>2.7684223139440949E-7</v>
      </c>
      <c r="BI640" s="5">
        <f t="shared" si="892"/>
        <v>7.1094069350017903E-8</v>
      </c>
      <c r="BJ640" s="8">
        <f t="shared" si="893"/>
        <v>0.57104019333348965</v>
      </c>
      <c r="BK640" s="8">
        <f t="shared" si="894"/>
        <v>0.29487540522509903</v>
      </c>
      <c r="BL640" s="8">
        <f t="shared" si="895"/>
        <v>0.1312960624353397</v>
      </c>
      <c r="BM640" s="8">
        <f t="shared" si="896"/>
        <v>0.25541181248133632</v>
      </c>
      <c r="BN640" s="8">
        <f t="shared" si="897"/>
        <v>0.74421235487939896</v>
      </c>
    </row>
    <row r="641" spans="1:66" x14ac:dyDescent="0.25">
      <c r="A641" t="s">
        <v>213</v>
      </c>
      <c r="B641" t="s">
        <v>217</v>
      </c>
      <c r="C641" t="s">
        <v>221</v>
      </c>
      <c r="D641" t="s">
        <v>499</v>
      </c>
      <c r="E641">
        <f>VLOOKUP(A641,home!$A$2:$E$405,3,FALSE)</f>
        <v>1.24242424242424</v>
      </c>
      <c r="F641">
        <f>VLOOKUP(B641,home!$B$2:$E$405,3,FALSE)</f>
        <v>0.9</v>
      </c>
      <c r="G641">
        <f>VLOOKUP(C641,away!$B$2:$E$405,4,FALSE)</f>
        <v>0.75</v>
      </c>
      <c r="H641">
        <f>VLOOKUP(A641,away!$A$2:$E$405,3,FALSE)</f>
        <v>1.1565656565656599</v>
      </c>
      <c r="I641">
        <f>VLOOKUP(C641,away!$B$2:$E$405,3,FALSE)</f>
        <v>0.5</v>
      </c>
      <c r="J641">
        <f>VLOOKUP(B641,home!$B$2:$E$405,4,FALSE)</f>
        <v>1.02</v>
      </c>
      <c r="K641" s="3">
        <f t="shared" si="842"/>
        <v>0.83863636363636196</v>
      </c>
      <c r="L641" s="3">
        <f t="shared" si="843"/>
        <v>0.58984848484848651</v>
      </c>
      <c r="M641" s="5">
        <f t="shared" si="844"/>
        <v>0.23967178634751127</v>
      </c>
      <c r="N641" s="5">
        <f t="shared" si="845"/>
        <v>0.20099747536870791</v>
      </c>
      <c r="O641" s="5">
        <f t="shared" si="846"/>
        <v>0.14137004003800971</v>
      </c>
      <c r="P641" s="5">
        <f t="shared" si="847"/>
        <v>0.11855805630460335</v>
      </c>
      <c r="Q641" s="5">
        <f t="shared" si="848"/>
        <v>8.4281895921651209E-2</v>
      </c>
      <c r="R641" s="5">
        <f t="shared" si="849"/>
        <v>4.1693451959694934E-2</v>
      </c>
      <c r="S641" s="5">
        <f t="shared" si="850"/>
        <v>1.4661730661890492E-2</v>
      </c>
      <c r="T641" s="5">
        <f t="shared" si="851"/>
        <v>4.9713548609543801E-2</v>
      </c>
      <c r="U641" s="5">
        <f t="shared" si="852"/>
        <v>3.4965644938925906E-2</v>
      </c>
      <c r="V641" s="5">
        <f t="shared" si="853"/>
        <v>8.0585496423427332E-4</v>
      </c>
      <c r="W641" s="5">
        <f t="shared" si="854"/>
        <v>2.3560620905370637E-2</v>
      </c>
      <c r="X641" s="5">
        <f t="shared" si="855"/>
        <v>1.3897196543122445E-2</v>
      </c>
      <c r="Y641" s="5">
        <f t="shared" si="856"/>
        <v>4.0986201623011984E-3</v>
      </c>
      <c r="Z641" s="5">
        <f t="shared" si="857"/>
        <v>8.1976064888430733E-3</v>
      </c>
      <c r="AA641" s="5">
        <f t="shared" si="858"/>
        <v>6.8748108963252001E-3</v>
      </c>
      <c r="AB641" s="5">
        <f t="shared" si="859"/>
        <v>2.8827332053909019E-3</v>
      </c>
      <c r="AC641" s="5">
        <f t="shared" si="860"/>
        <v>2.4914436029117728E-5</v>
      </c>
      <c r="AD641" s="5">
        <f t="shared" si="861"/>
        <v>4.939698360273719E-3</v>
      </c>
      <c r="AE641" s="5">
        <f t="shared" si="862"/>
        <v>2.9136735934160067E-3</v>
      </c>
      <c r="AF641" s="5">
        <f t="shared" si="863"/>
        <v>8.5931297720973803E-4</v>
      </c>
      <c r="AG641" s="5">
        <f t="shared" si="864"/>
        <v>1.6895481920593537E-4</v>
      </c>
      <c r="AH641" s="5">
        <f t="shared" si="865"/>
        <v>1.2088364417070518E-3</v>
      </c>
      <c r="AI641" s="5">
        <f t="shared" si="866"/>
        <v>1.0137741977043209E-3</v>
      </c>
      <c r="AJ641" s="5">
        <f t="shared" si="867"/>
        <v>4.2509395335556092E-4</v>
      </c>
      <c r="AK641" s="5">
        <f t="shared" si="868"/>
        <v>1.1883308241530432E-4</v>
      </c>
      <c r="AL641" s="5">
        <f t="shared" si="869"/>
        <v>4.9297535676639356E-7</v>
      </c>
      <c r="AM641" s="5">
        <f t="shared" si="870"/>
        <v>8.2852213406409071E-4</v>
      </c>
      <c r="AN641" s="5">
        <f t="shared" si="871"/>
        <v>4.8870252544113855E-4</v>
      </c>
      <c r="AO641" s="5">
        <f t="shared" si="872"/>
        <v>1.4413022208654218E-4</v>
      </c>
      <c r="AP641" s="5">
        <f t="shared" si="873"/>
        <v>2.8338331039540932E-5</v>
      </c>
      <c r="AQ641" s="5">
        <f t="shared" si="874"/>
        <v>4.1788304067020125E-6</v>
      </c>
      <c r="AR641" s="5">
        <f t="shared" si="875"/>
        <v>1.4260606871410814E-4</v>
      </c>
      <c r="AS641" s="5">
        <f t="shared" si="876"/>
        <v>1.1959463489887682E-4</v>
      </c>
      <c r="AT641" s="5">
        <f t="shared" si="877"/>
        <v>5.0148204861006192E-5</v>
      </c>
      <c r="AU641" s="5">
        <f t="shared" si="878"/>
        <v>1.4018702722508523E-5</v>
      </c>
      <c r="AV641" s="5">
        <f t="shared" si="879"/>
        <v>2.9391484685259287E-6</v>
      </c>
      <c r="AW641" s="5">
        <f t="shared" si="880"/>
        <v>6.7738701463114957E-9</v>
      </c>
      <c r="AX641" s="5">
        <f t="shared" si="881"/>
        <v>1.1580479828395784E-4</v>
      </c>
      <c r="AY641" s="5">
        <f t="shared" si="882"/>
        <v>6.8307284805977137E-5</v>
      </c>
      <c r="AZ641" s="5">
        <f t="shared" si="883"/>
        <v>2.0145474223459822E-5</v>
      </c>
      <c r="BA641" s="5">
        <f t="shared" si="884"/>
        <v>3.9609258157540065E-6</v>
      </c>
      <c r="BB641" s="5">
        <f t="shared" si="885"/>
        <v>5.8408652275493883E-7</v>
      </c>
      <c r="BC641" s="5">
        <f t="shared" si="886"/>
        <v>6.8904510093484383E-8</v>
      </c>
      <c r="BD641" s="5">
        <f t="shared" si="887"/>
        <v>1.4019328926869295E-5</v>
      </c>
      <c r="BE641" s="5">
        <f t="shared" si="888"/>
        <v>1.1757119031851725E-5</v>
      </c>
      <c r="BF641" s="5">
        <f t="shared" si="889"/>
        <v>4.9299737758559976E-6</v>
      </c>
      <c r="BG641" s="5">
        <f t="shared" si="890"/>
        <v>1.378151760068833E-6</v>
      </c>
      <c r="BH641" s="5">
        <f t="shared" si="891"/>
        <v>2.8894204515079452E-7</v>
      </c>
      <c r="BI641" s="5">
        <f t="shared" si="892"/>
        <v>4.8463461209383183E-8</v>
      </c>
      <c r="BJ641" s="8">
        <f t="shared" si="893"/>
        <v>0.38713374077800261</v>
      </c>
      <c r="BK641" s="8">
        <f t="shared" si="894"/>
        <v>0.37379114297443128</v>
      </c>
      <c r="BL641" s="8">
        <f t="shared" si="895"/>
        <v>0.23091494745219487</v>
      </c>
      <c r="BM641" s="8">
        <f t="shared" si="896"/>
        <v>0.17339643124235762</v>
      </c>
      <c r="BN641" s="8">
        <f t="shared" si="897"/>
        <v>0.82657270594017851</v>
      </c>
    </row>
    <row r="642" spans="1:66" x14ac:dyDescent="0.25">
      <c r="A642" t="s">
        <v>213</v>
      </c>
      <c r="B642" t="s">
        <v>216</v>
      </c>
      <c r="C642" t="s">
        <v>223</v>
      </c>
      <c r="D642" t="s">
        <v>499</v>
      </c>
      <c r="E642">
        <f>VLOOKUP(A642,home!$A$2:$E$405,3,FALSE)</f>
        <v>1.24242424242424</v>
      </c>
      <c r="F642">
        <f>VLOOKUP(B642,home!$B$2:$E$405,3,FALSE)</f>
        <v>0.65</v>
      </c>
      <c r="G642">
        <f>VLOOKUP(C642,away!$B$2:$E$405,4,FALSE)</f>
        <v>0.86</v>
      </c>
      <c r="H642">
        <f>VLOOKUP(A642,away!$A$2:$E$405,3,FALSE)</f>
        <v>1.1565656565656599</v>
      </c>
      <c r="I642">
        <f>VLOOKUP(C642,away!$B$2:$E$405,3,FALSE)</f>
        <v>0.8</v>
      </c>
      <c r="J642">
        <f>VLOOKUP(B642,home!$B$2:$E$405,4,FALSE)</f>
        <v>1.35</v>
      </c>
      <c r="K642" s="3">
        <f t="shared" si="842"/>
        <v>0.6945151515151502</v>
      </c>
      <c r="L642" s="3">
        <f t="shared" si="843"/>
        <v>1.2490909090909128</v>
      </c>
      <c r="M642" s="5">
        <f t="shared" si="844"/>
        <v>0.14318667784298322</v>
      </c>
      <c r="N642" s="5">
        <f t="shared" si="845"/>
        <v>9.9445317257070509E-2</v>
      </c>
      <c r="O642" s="5">
        <f t="shared" si="846"/>
        <v>0.17885317759659958</v>
      </c>
      <c r="P642" s="5">
        <f t="shared" si="847"/>
        <v>0.12421624173746844</v>
      </c>
      <c r="Q642" s="5">
        <f t="shared" si="848"/>
        <v>3.4533139791133247E-2</v>
      </c>
      <c r="R642" s="5">
        <f t="shared" si="849"/>
        <v>0.11170193909896757</v>
      </c>
      <c r="S642" s="5">
        <f t="shared" si="850"/>
        <v>2.6939787527407388E-2</v>
      </c>
      <c r="T642" s="5">
        <f t="shared" si="851"/>
        <v>4.3135030975470202E-2</v>
      </c>
      <c r="U642" s="5">
        <f t="shared" si="852"/>
        <v>7.7578689157855554E-2</v>
      </c>
      <c r="V642" s="5">
        <f t="shared" si="853"/>
        <v>2.5967337885768405E-3</v>
      </c>
      <c r="W642" s="5">
        <f t="shared" si="854"/>
        <v>7.9945962714442556E-3</v>
      </c>
      <c r="X642" s="5">
        <f t="shared" si="855"/>
        <v>9.9859775245131292E-3</v>
      </c>
      <c r="Y642" s="5">
        <f t="shared" si="856"/>
        <v>6.2366968721277657E-3</v>
      </c>
      <c r="Z642" s="5">
        <f t="shared" si="857"/>
        <v>4.6508625552115712E-2</v>
      </c>
      <c r="AA642" s="5">
        <f t="shared" si="858"/>
        <v>3.2300945122089031E-2</v>
      </c>
      <c r="AB642" s="5">
        <f t="shared" si="859"/>
        <v>1.1216747897775107E-2</v>
      </c>
      <c r="AC642" s="5">
        <f t="shared" si="860"/>
        <v>1.4079369885733396E-4</v>
      </c>
      <c r="AD642" s="5">
        <f t="shared" si="861"/>
        <v>1.3880920601911401E-3</v>
      </c>
      <c r="AE642" s="5">
        <f t="shared" si="862"/>
        <v>1.7338531733660295E-3</v>
      </c>
      <c r="AF642" s="5">
        <f t="shared" si="863"/>
        <v>1.0828701182749693E-3</v>
      </c>
      <c r="AG642" s="5">
        <f t="shared" si="864"/>
        <v>4.508677401544884E-4</v>
      </c>
      <c r="AH642" s="5">
        <f t="shared" si="865"/>
        <v>1.4523375342865279E-2</v>
      </c>
      <c r="AI642" s="5">
        <f t="shared" si="866"/>
        <v>1.0086704226761478E-2</v>
      </c>
      <c r="AJ642" s="5">
        <f t="shared" si="867"/>
        <v>3.5026844571688759E-3</v>
      </c>
      <c r="AK642" s="5">
        <f t="shared" si="868"/>
        <v>8.1088914216013454E-4</v>
      </c>
      <c r="AL642" s="5">
        <f t="shared" si="869"/>
        <v>4.8856120962742042E-6</v>
      </c>
      <c r="AM642" s="5">
        <f t="shared" si="870"/>
        <v>1.9281019350012542E-4</v>
      </c>
      <c r="AN642" s="5">
        <f t="shared" si="871"/>
        <v>2.4083745988106648E-4</v>
      </c>
      <c r="AO642" s="5">
        <f t="shared" si="872"/>
        <v>1.5041394085299383E-4</v>
      </c>
      <c r="AP642" s="5">
        <f t="shared" si="873"/>
        <v>6.2626895373337599E-5</v>
      </c>
      <c r="AQ642" s="5">
        <f t="shared" si="874"/>
        <v>1.9556671418855952E-5</v>
      </c>
      <c r="AR642" s="5">
        <f t="shared" si="875"/>
        <v>3.628203222017623E-3</v>
      </c>
      <c r="AS642" s="5">
        <f t="shared" si="876"/>
        <v>2.5198421104673258E-3</v>
      </c>
      <c r="AT642" s="5">
        <f t="shared" si="877"/>
        <v>8.7503426257273516E-4</v>
      </c>
      <c r="AU642" s="5">
        <f t="shared" si="878"/>
        <v>2.0257485115055028E-4</v>
      </c>
      <c r="AV642" s="5">
        <f t="shared" si="879"/>
        <v>3.517282585999585E-5</v>
      </c>
      <c r="AW642" s="5">
        <f t="shared" si="880"/>
        <v>1.1773138518045211E-7</v>
      </c>
      <c r="AX642" s="5">
        <f t="shared" si="881"/>
        <v>2.2318266792067495E-5</v>
      </c>
      <c r="AY642" s="5">
        <f t="shared" si="882"/>
        <v>2.7877544156637116E-5</v>
      </c>
      <c r="AZ642" s="5">
        <f t="shared" si="883"/>
        <v>1.7410793486917967E-5</v>
      </c>
      <c r="BA642" s="5">
        <f t="shared" si="884"/>
        <v>7.2492212881895E-6</v>
      </c>
      <c r="BB642" s="5">
        <f t="shared" si="885"/>
        <v>2.2637341022664569E-6</v>
      </c>
      <c r="BC642" s="5">
        <f t="shared" si="886"/>
        <v>5.655219375480213E-7</v>
      </c>
      <c r="BD642" s="5">
        <f t="shared" si="887"/>
        <v>7.5532594349276237E-4</v>
      </c>
      <c r="BE642" s="5">
        <f t="shared" si="888"/>
        <v>5.2458531208819973E-4</v>
      </c>
      <c r="BF642" s="5">
        <f t="shared" si="889"/>
        <v>1.8216622375377917E-4</v>
      </c>
      <c r="BG642" s="5">
        <f t="shared" si="890"/>
        <v>4.2172400830432893E-5</v>
      </c>
      <c r="BH642" s="5">
        <f t="shared" si="891"/>
        <v>7.3223428381264348E-6</v>
      </c>
      <c r="BI642" s="5">
        <f t="shared" si="892"/>
        <v>1.0170956091334516E-6</v>
      </c>
      <c r="BJ642" s="8">
        <f t="shared" si="893"/>
        <v>0.20673037202653574</v>
      </c>
      <c r="BK642" s="8">
        <f t="shared" si="894"/>
        <v>0.29711299775154609</v>
      </c>
      <c r="BL642" s="8">
        <f t="shared" si="895"/>
        <v>0.44934856863292338</v>
      </c>
      <c r="BM642" s="8">
        <f t="shared" si="896"/>
        <v>0.30773631082612701</v>
      </c>
      <c r="BN642" s="8">
        <f t="shared" si="897"/>
        <v>0.69193649332422258</v>
      </c>
    </row>
    <row r="643" spans="1:66" x14ac:dyDescent="0.25">
      <c r="A643" t="s">
        <v>213</v>
      </c>
      <c r="B643" t="s">
        <v>219</v>
      </c>
      <c r="C643" t="s">
        <v>314</v>
      </c>
      <c r="D643" t="s">
        <v>499</v>
      </c>
      <c r="E643">
        <f>VLOOKUP(A643,home!$A$2:$E$405,3,FALSE)</f>
        <v>1.24242424242424</v>
      </c>
      <c r="F643">
        <f>VLOOKUP(B643,home!$B$2:$E$405,3,FALSE)</f>
        <v>1.1100000000000001</v>
      </c>
      <c r="G643">
        <f>VLOOKUP(C643,away!$B$2:$E$405,4,FALSE)</f>
        <v>1.04</v>
      </c>
      <c r="H643">
        <f>VLOOKUP(A643,away!$A$2:$E$405,3,FALSE)</f>
        <v>1.1565656565656599</v>
      </c>
      <c r="I643">
        <f>VLOOKUP(C643,away!$B$2:$E$405,3,FALSE)</f>
        <v>0.76</v>
      </c>
      <c r="J643">
        <f>VLOOKUP(B643,home!$B$2:$E$405,4,FALSE)</f>
        <v>1.19</v>
      </c>
      <c r="K643" s="3">
        <f t="shared" si="842"/>
        <v>1.4342545454545428</v>
      </c>
      <c r="L643" s="3">
        <f t="shared" si="843"/>
        <v>1.0459979797979828</v>
      </c>
      <c r="M643" s="5">
        <f t="shared" si="844"/>
        <v>8.3722080982892244E-2</v>
      </c>
      <c r="N643" s="5">
        <f t="shared" si="845"/>
        <v>0.12007877520462655</v>
      </c>
      <c r="O643" s="5">
        <f t="shared" si="846"/>
        <v>8.7573127572588394E-2</v>
      </c>
      <c r="P643" s="5">
        <f t="shared" si="847"/>
        <v>0.12560215628065546</v>
      </c>
      <c r="Q643" s="5">
        <f t="shared" si="848"/>
        <v>8.6111764574924962E-2</v>
      </c>
      <c r="R643" s="5">
        <f t="shared" si="849"/>
        <v>4.580065726275924E-2</v>
      </c>
      <c r="S643" s="5">
        <f t="shared" si="850"/>
        <v>4.7107947739539129E-2</v>
      </c>
      <c r="T643" s="5">
        <f t="shared" si="851"/>
        <v>9.0072731782210994E-2</v>
      </c>
      <c r="U643" s="5">
        <f t="shared" si="852"/>
        <v>6.5689800863918069E-2</v>
      </c>
      <c r="V643" s="5">
        <f t="shared" si="853"/>
        <v>7.8525146593201416E-3</v>
      </c>
      <c r="W643" s="5">
        <f t="shared" si="854"/>
        <v>4.1168729919565855E-2</v>
      </c>
      <c r="X643" s="5">
        <f t="shared" si="855"/>
        <v>4.3062408326714652E-2</v>
      </c>
      <c r="Y643" s="5">
        <f t="shared" si="856"/>
        <v>2.2521596057489678E-2</v>
      </c>
      <c r="Z643" s="5">
        <f t="shared" si="857"/>
        <v>1.5969131656755328E-2</v>
      </c>
      <c r="AA643" s="5">
        <f t="shared" si="858"/>
        <v>2.2903799665663364E-2</v>
      </c>
      <c r="AB643" s="5">
        <f t="shared" si="859"/>
        <v>1.6424939389328964E-2</v>
      </c>
      <c r="AC643" s="5">
        <f t="shared" si="860"/>
        <v>7.3628483210242085E-4</v>
      </c>
      <c r="AD643" s="5">
        <f t="shared" si="861"/>
        <v>1.4761609504431932E-2</v>
      </c>
      <c r="AE643" s="5">
        <f t="shared" si="862"/>
        <v>1.5440613720202501E-2</v>
      </c>
      <c r="AF643" s="5">
        <f t="shared" si="863"/>
        <v>8.0754253790864157E-3</v>
      </c>
      <c r="AG643" s="5">
        <f t="shared" si="864"/>
        <v>2.8156262108445839E-3</v>
      </c>
      <c r="AH643" s="5">
        <f t="shared" si="865"/>
        <v>4.1759198630235209E-3</v>
      </c>
      <c r="AI643" s="5">
        <f t="shared" si="866"/>
        <v>5.9893320449953963E-3</v>
      </c>
      <c r="AJ643" s="5">
        <f t="shared" si="867"/>
        <v>4.2951133548856006E-3</v>
      </c>
      <c r="AK643" s="5">
        <f t="shared" si="868"/>
        <v>2.0534286174957277E-3</v>
      </c>
      <c r="AL643" s="5">
        <f t="shared" si="869"/>
        <v>4.4183785908380197E-5</v>
      </c>
      <c r="AM643" s="5">
        <f t="shared" si="870"/>
        <v>4.2343811059912971E-3</v>
      </c>
      <c r="AN643" s="5">
        <f t="shared" si="871"/>
        <v>4.4291540825616444E-3</v>
      </c>
      <c r="AO643" s="5">
        <f t="shared" si="872"/>
        <v>2.3164431112867338E-3</v>
      </c>
      <c r="AP643" s="5">
        <f t="shared" si="873"/>
        <v>8.0766493824095925E-4</v>
      </c>
      <c r="AQ643" s="5">
        <f t="shared" si="874"/>
        <v>2.1120397343842641E-4</v>
      </c>
      <c r="AR643" s="5">
        <f t="shared" si="875"/>
        <v>8.7360074810417484E-4</v>
      </c>
      <c r="AS643" s="5">
        <f t="shared" si="876"/>
        <v>1.252965843880902E-3</v>
      </c>
      <c r="AT643" s="5">
        <f t="shared" si="877"/>
        <v>8.9853597844273547E-4</v>
      </c>
      <c r="AU643" s="5">
        <f t="shared" si="878"/>
        <v>4.2957643711197941E-4</v>
      </c>
      <c r="AV643" s="5">
        <f t="shared" si="879"/>
        <v>1.540304893870059E-4</v>
      </c>
      <c r="AW643" s="5">
        <f t="shared" si="880"/>
        <v>1.8412701210639281E-6</v>
      </c>
      <c r="AX643" s="5">
        <f t="shared" si="881"/>
        <v>1.0121967247424743E-3</v>
      </c>
      <c r="AY643" s="5">
        <f t="shared" si="882"/>
        <v>1.0587557292387629E-3</v>
      </c>
      <c r="AZ643" s="5">
        <f t="shared" si="883"/>
        <v>5.5372817694164295E-4</v>
      </c>
      <c r="BA643" s="5">
        <f t="shared" si="884"/>
        <v>1.9306618481272622E-4</v>
      </c>
      <c r="BB643" s="5">
        <f t="shared" si="885"/>
        <v>5.0486709820353886E-5</v>
      </c>
      <c r="BC643" s="5">
        <f t="shared" si="886"/>
        <v>1.0561799295747435E-5</v>
      </c>
      <c r="BD643" s="5">
        <f t="shared" si="887"/>
        <v>1.522974362778288E-4</v>
      </c>
      <c r="BE643" s="5">
        <f t="shared" si="888"/>
        <v>2.1843329024254956E-4</v>
      </c>
      <c r="BF643" s="5">
        <f t="shared" si="889"/>
        <v>1.566444697044841E-4</v>
      </c>
      <c r="BG643" s="5">
        <f t="shared" si="890"/>
        <v>7.4889347564657563E-5</v>
      </c>
      <c r="BH643" s="5">
        <f t="shared" si="891"/>
        <v>2.6852596787683788E-5</v>
      </c>
      <c r="BI643" s="5">
        <f t="shared" si="892"/>
        <v>7.7026917999987073E-6</v>
      </c>
      <c r="BJ643" s="8">
        <f t="shared" si="893"/>
        <v>0.45898692321646889</v>
      </c>
      <c r="BK643" s="8">
        <f t="shared" si="894"/>
        <v>0.26612392400965651</v>
      </c>
      <c r="BL643" s="8">
        <f t="shared" si="895"/>
        <v>0.25915164796396228</v>
      </c>
      <c r="BM643" s="8">
        <f t="shared" si="896"/>
        <v>0.4502861505092785</v>
      </c>
      <c r="BN643" s="8">
        <f t="shared" si="897"/>
        <v>0.54888856187844692</v>
      </c>
    </row>
    <row r="644" spans="1:66" x14ac:dyDescent="0.25">
      <c r="A644" t="s">
        <v>213</v>
      </c>
      <c r="B644" t="s">
        <v>215</v>
      </c>
      <c r="C644" t="s">
        <v>218</v>
      </c>
      <c r="D644" t="s">
        <v>499</v>
      </c>
      <c r="E644">
        <f>VLOOKUP(A644,home!$A$2:$E$405,3,FALSE)</f>
        <v>1.24242424242424</v>
      </c>
      <c r="F644">
        <f>VLOOKUP(B644,home!$B$2:$E$405,3,FALSE)</f>
        <v>0.9</v>
      </c>
      <c r="G644">
        <f>VLOOKUP(C644,away!$B$2:$E$405,4,FALSE)</f>
        <v>0.56999999999999995</v>
      </c>
      <c r="H644">
        <f>VLOOKUP(A644,away!$A$2:$E$405,3,FALSE)</f>
        <v>1.1565656565656599</v>
      </c>
      <c r="I644">
        <f>VLOOKUP(C644,away!$B$2:$E$405,3,FALSE)</f>
        <v>1.18</v>
      </c>
      <c r="J644">
        <f>VLOOKUP(B644,home!$B$2:$E$405,4,FALSE)</f>
        <v>1.02</v>
      </c>
      <c r="K644" s="3">
        <f t="shared" si="842"/>
        <v>0.63736363636363502</v>
      </c>
      <c r="L644" s="3">
        <f t="shared" si="843"/>
        <v>1.3920424242424283</v>
      </c>
      <c r="M644" s="5">
        <f t="shared" si="844"/>
        <v>0.13141354965813543</v>
      </c>
      <c r="N644" s="5">
        <f t="shared" si="845"/>
        <v>8.375821787756231E-2</v>
      </c>
      <c r="O644" s="5">
        <f t="shared" si="846"/>
        <v>0.18293323624441357</v>
      </c>
      <c r="P644" s="5">
        <f t="shared" si="847"/>
        <v>0.11659499266450735</v>
      </c>
      <c r="Q644" s="5">
        <f t="shared" si="848"/>
        <v>2.6692221160890369E-2</v>
      </c>
      <c r="R644" s="5">
        <f t="shared" si="849"/>
        <v>0.12732541282809318</v>
      </c>
      <c r="S644" s="5">
        <f t="shared" si="850"/>
        <v>2.5861854332756271E-2</v>
      </c>
      <c r="T644" s="5">
        <f t="shared" si="851"/>
        <v>3.715670425322088E-2</v>
      </c>
      <c r="U644" s="5">
        <f t="shared" si="852"/>
        <v>8.115258812161448E-2</v>
      </c>
      <c r="V644" s="5">
        <f t="shared" si="853"/>
        <v>2.549511086745759E-3</v>
      </c>
      <c r="W644" s="5">
        <f t="shared" si="854"/>
        <v>5.6708837139091512E-3</v>
      </c>
      <c r="X644" s="5">
        <f t="shared" si="855"/>
        <v>7.8941107127070004E-3</v>
      </c>
      <c r="Y644" s="5">
        <f t="shared" si="856"/>
        <v>5.4944685068773888E-3</v>
      </c>
      <c r="Z644" s="5">
        <f t="shared" si="857"/>
        <v>5.908079211362894E-2</v>
      </c>
      <c r="AA644" s="5">
        <f t="shared" si="858"/>
        <v>3.7655948500786511E-2</v>
      </c>
      <c r="AB644" s="5">
        <f t="shared" si="859"/>
        <v>1.2000266133591531E-2</v>
      </c>
      <c r="AC644" s="5">
        <f t="shared" si="860"/>
        <v>1.4137632079725925E-4</v>
      </c>
      <c r="AD644" s="5">
        <f t="shared" si="861"/>
        <v>9.0360376632311315E-4</v>
      </c>
      <c r="AE644" s="5">
        <f t="shared" si="862"/>
        <v>1.2578547774270152E-3</v>
      </c>
      <c r="AF644" s="5">
        <f t="shared" si="863"/>
        <v>8.7549360685721116E-4</v>
      </c>
      <c r="AG644" s="5">
        <f t="shared" si="864"/>
        <v>4.0624141429941997E-4</v>
      </c>
      <c r="AH644" s="5">
        <f t="shared" si="865"/>
        <v>2.0560742270004734E-2</v>
      </c>
      <c r="AI644" s="5">
        <f t="shared" si="866"/>
        <v>1.3104669459545717E-2</v>
      </c>
      <c r="AJ644" s="5">
        <f t="shared" si="867"/>
        <v>4.1762198900397651E-3</v>
      </c>
      <c r="AK644" s="5">
        <f t="shared" si="868"/>
        <v>8.8725689845662811E-4</v>
      </c>
      <c r="AL644" s="5">
        <f t="shared" si="869"/>
        <v>5.0173733619320198E-6</v>
      </c>
      <c r="AM644" s="5">
        <f t="shared" si="870"/>
        <v>1.1518483646711519E-4</v>
      </c>
      <c r="AN644" s="5">
        <f t="shared" si="871"/>
        <v>1.6034217899165069E-4</v>
      </c>
      <c r="AO644" s="5">
        <f t="shared" si="872"/>
        <v>1.116015577759254E-4</v>
      </c>
      <c r="AP644" s="5">
        <f t="shared" si="873"/>
        <v>5.1784701011876881E-5</v>
      </c>
      <c r="AQ644" s="5">
        <f t="shared" si="874"/>
        <v>1.80216251838106E-5</v>
      </c>
      <c r="AR644" s="5">
        <f t="shared" si="875"/>
        <v>5.7242851027522303E-3</v>
      </c>
      <c r="AS644" s="5">
        <f t="shared" si="876"/>
        <v>3.6484511686723457E-3</v>
      </c>
      <c r="AT644" s="5">
        <f t="shared" si="877"/>
        <v>1.16269505198008E-3</v>
      </c>
      <c r="AU644" s="5">
        <f t="shared" si="878"/>
        <v>2.4701984877067648E-4</v>
      </c>
      <c r="AV644" s="5">
        <f t="shared" si="879"/>
        <v>3.9360367266618392E-5</v>
      </c>
      <c r="AW644" s="5">
        <f t="shared" si="880"/>
        <v>1.2365556668906895E-7</v>
      </c>
      <c r="AX644" s="5">
        <f t="shared" si="881"/>
        <v>1.223577103743852E-5</v>
      </c>
      <c r="AY644" s="5">
        <f t="shared" si="882"/>
        <v>1.703271237743121E-5</v>
      </c>
      <c r="AZ644" s="5">
        <f t="shared" si="883"/>
        <v>1.185512911465168E-5</v>
      </c>
      <c r="BA644" s="5">
        <f t="shared" si="884"/>
        <v>5.5009475574889063E-6</v>
      </c>
      <c r="BB644" s="5">
        <f t="shared" si="885"/>
        <v>1.91438809338933E-6</v>
      </c>
      <c r="BC644" s="5">
        <f t="shared" si="886"/>
        <v>5.3298188849250441E-7</v>
      </c>
      <c r="BD644" s="5">
        <f t="shared" si="887"/>
        <v>1.3280746185816725E-3</v>
      </c>
      <c r="BE644" s="5">
        <f t="shared" si="888"/>
        <v>8.464664682614623E-4</v>
      </c>
      <c r="BF644" s="5">
        <f t="shared" si="889"/>
        <v>2.6975347313550453E-4</v>
      </c>
      <c r="BG644" s="5">
        <f t="shared" si="890"/>
        <v>5.7310351519788435E-5</v>
      </c>
      <c r="BH644" s="5">
        <f t="shared" si="891"/>
        <v>9.1318835114826341E-6</v>
      </c>
      <c r="BI644" s="5">
        <f t="shared" si="892"/>
        <v>1.1640660963455389E-6</v>
      </c>
      <c r="BJ644" s="8">
        <f t="shared" si="893"/>
        <v>0.1706158066195731</v>
      </c>
      <c r="BK644" s="8">
        <f t="shared" si="894"/>
        <v>0.27658333414868141</v>
      </c>
      <c r="BL644" s="8">
        <f t="shared" si="895"/>
        <v>0.49313005274709432</v>
      </c>
      <c r="BM644" s="8">
        <f t="shared" si="896"/>
        <v>0.33067544613856475</v>
      </c>
      <c r="BN644" s="8">
        <f t="shared" si="897"/>
        <v>0.66871763043360211</v>
      </c>
    </row>
    <row r="645" spans="1:66" x14ac:dyDescent="0.25">
      <c r="A645" t="s">
        <v>213</v>
      </c>
      <c r="B645" t="s">
        <v>222</v>
      </c>
      <c r="C645" t="s">
        <v>220</v>
      </c>
      <c r="D645" t="s">
        <v>499</v>
      </c>
      <c r="E645">
        <f>VLOOKUP(A645,home!$A$2:$E$405,3,FALSE)</f>
        <v>1.24242424242424</v>
      </c>
      <c r="F645">
        <f>VLOOKUP(B645,home!$B$2:$E$405,3,FALSE)</f>
        <v>0.4</v>
      </c>
      <c r="G645">
        <f>VLOOKUP(C645,away!$B$2:$E$405,4,FALSE)</f>
        <v>1.41</v>
      </c>
      <c r="H645">
        <f>VLOOKUP(A645,away!$A$2:$E$405,3,FALSE)</f>
        <v>1.1565656565656599</v>
      </c>
      <c r="I645">
        <f>VLOOKUP(C645,away!$B$2:$E$405,3,FALSE)</f>
        <v>0.5</v>
      </c>
      <c r="J645">
        <f>VLOOKUP(B645,home!$B$2:$E$405,4,FALSE)</f>
        <v>0.7</v>
      </c>
      <c r="K645" s="3">
        <f t="shared" si="842"/>
        <v>0.70072727272727131</v>
      </c>
      <c r="L645" s="3">
        <f t="shared" si="843"/>
        <v>0.40479797979798093</v>
      </c>
      <c r="M645" s="5">
        <f t="shared" si="844"/>
        <v>0.33103695857061483</v>
      </c>
      <c r="N645" s="5">
        <f t="shared" si="845"/>
        <v>0.23196662515111763</v>
      </c>
      <c r="O645" s="5">
        <f t="shared" si="846"/>
        <v>0.1340030920678528</v>
      </c>
      <c r="P645" s="5">
        <f t="shared" si="847"/>
        <v>9.3899621241727946E-2</v>
      </c>
      <c r="Q645" s="5">
        <f t="shared" si="848"/>
        <v>8.1272670302945937E-2</v>
      </c>
      <c r="R645" s="5">
        <f t="shared" si="849"/>
        <v>2.7122090477874818E-2</v>
      </c>
      <c r="S645" s="5">
        <f t="shared" si="850"/>
        <v>6.6587269495613889E-3</v>
      </c>
      <c r="T645" s="5">
        <f t="shared" si="851"/>
        <v>3.2899012751419876E-2</v>
      </c>
      <c r="U645" s="5">
        <f t="shared" si="852"/>
        <v>1.9005188491223519E-2</v>
      </c>
      <c r="V645" s="5">
        <f t="shared" si="853"/>
        <v>2.0986308571965215E-4</v>
      </c>
      <c r="W645" s="5">
        <f t="shared" si="854"/>
        <v>1.8983325536215338E-2</v>
      </c>
      <c r="X645" s="5">
        <f t="shared" si="855"/>
        <v>7.6844118269073919E-3</v>
      </c>
      <c r="Y645" s="5">
        <f t="shared" si="856"/>
        <v>1.5553171917339118E-3</v>
      </c>
      <c r="Z645" s="5">
        <f t="shared" si="857"/>
        <v>3.6596558111139273E-3</v>
      </c>
      <c r="AA645" s="5">
        <f t="shared" si="858"/>
        <v>2.5644206356423725E-3</v>
      </c>
      <c r="AB645" s="5">
        <f t="shared" si="859"/>
        <v>8.9847973906960748E-4</v>
      </c>
      <c r="AC645" s="5">
        <f t="shared" si="860"/>
        <v>3.720518161096059E-6</v>
      </c>
      <c r="AD645" s="5">
        <f t="shared" si="861"/>
        <v>3.3255334825715347E-3</v>
      </c>
      <c r="AE645" s="5">
        <f t="shared" si="862"/>
        <v>1.3461692354955013E-3</v>
      </c>
      <c r="AF645" s="5">
        <f t="shared" si="863"/>
        <v>2.724632934973856E-4</v>
      </c>
      <c r="AG645" s="5">
        <f t="shared" si="864"/>
        <v>3.676419692561535E-5</v>
      </c>
      <c r="AH645" s="5">
        <f t="shared" si="865"/>
        <v>3.7035531977371478E-4</v>
      </c>
      <c r="AI645" s="5">
        <f t="shared" si="866"/>
        <v>2.5951807316507163E-4</v>
      </c>
      <c r="AJ645" s="5">
        <f t="shared" si="867"/>
        <v>9.0925695816198524E-5</v>
      </c>
      <c r="AK645" s="5">
        <f t="shared" si="868"/>
        <v>2.1238038283371423E-5</v>
      </c>
      <c r="AL645" s="5">
        <f t="shared" si="869"/>
        <v>4.2213443194786689E-8</v>
      </c>
      <c r="AM645" s="5">
        <f t="shared" si="870"/>
        <v>4.6605840152111534E-4</v>
      </c>
      <c r="AN645" s="5">
        <f t="shared" si="871"/>
        <v>1.8865949940362374E-4</v>
      </c>
      <c r="AO645" s="5">
        <f t="shared" si="872"/>
        <v>3.8184492114142634E-5</v>
      </c>
      <c r="AP645" s="5">
        <f t="shared" si="873"/>
        <v>5.1523350891389569E-6</v>
      </c>
      <c r="AQ645" s="5">
        <f t="shared" si="874"/>
        <v>5.2141370883142495E-7</v>
      </c>
      <c r="AR645" s="5">
        <f t="shared" si="875"/>
        <v>2.9983817050366987E-5</v>
      </c>
      <c r="AS645" s="5">
        <f t="shared" si="876"/>
        <v>2.1010478347657119E-5</v>
      </c>
      <c r="AT645" s="5">
        <f t="shared" si="877"/>
        <v>7.3613075956245774E-6</v>
      </c>
      <c r="AU645" s="5">
        <f t="shared" si="878"/>
        <v>1.7194229983961859E-6</v>
      </c>
      <c r="AV645" s="5">
        <f t="shared" si="879"/>
        <v>3.0121164708267669E-7</v>
      </c>
      <c r="AW645" s="5">
        <f t="shared" si="880"/>
        <v>3.3261025398754044E-10</v>
      </c>
      <c r="AX645" s="5">
        <f t="shared" si="881"/>
        <v>5.4429972104920429E-5</v>
      </c>
      <c r="AY645" s="5">
        <f t="shared" si="882"/>
        <v>2.2033142748532247E-5</v>
      </c>
      <c r="AZ645" s="5">
        <f t="shared" si="883"/>
        <v>4.4594858366031918E-6</v>
      </c>
      <c r="BA645" s="5">
        <f t="shared" si="884"/>
        <v>6.0173028586489365E-7</v>
      </c>
      <c r="BB645" s="5">
        <f t="shared" si="885"/>
        <v>6.0894801025342627E-8</v>
      </c>
      <c r="BC645" s="5">
        <f t="shared" si="886"/>
        <v>4.9300184870517426E-9</v>
      </c>
      <c r="BD645" s="5">
        <f t="shared" si="887"/>
        <v>2.0228980947701344E-6</v>
      </c>
      <c r="BE645" s="5">
        <f t="shared" si="888"/>
        <v>1.4174998649534695E-6</v>
      </c>
      <c r="BF645" s="5">
        <f t="shared" si="889"/>
        <v>4.9664040723005994E-7</v>
      </c>
      <c r="BG645" s="5">
        <f t="shared" si="890"/>
        <v>1.1600315936149379E-7</v>
      </c>
      <c r="BH645" s="5">
        <f t="shared" si="891"/>
        <v>2.0321644371781641E-8</v>
      </c>
      <c r="BI645" s="5">
        <f t="shared" si="892"/>
        <v>2.8479860875944115E-9</v>
      </c>
      <c r="BJ645" s="8">
        <f t="shared" si="893"/>
        <v>0.38012245926646243</v>
      </c>
      <c r="BK645" s="8">
        <f t="shared" si="894"/>
        <v>0.4318309657219766</v>
      </c>
      <c r="BL645" s="8">
        <f t="shared" si="895"/>
        <v>0.18439976098749741</v>
      </c>
      <c r="BM645" s="8">
        <f t="shared" si="896"/>
        <v>0.10068975116477807</v>
      </c>
      <c r="BN645" s="8">
        <f t="shared" si="897"/>
        <v>0.89930105781213387</v>
      </c>
    </row>
    <row r="646" spans="1:66" x14ac:dyDescent="0.25">
      <c r="A646" t="s">
        <v>37</v>
      </c>
      <c r="B646" t="s">
        <v>229</v>
      </c>
      <c r="C646" t="s">
        <v>225</v>
      </c>
      <c r="D646" t="s">
        <v>499</v>
      </c>
      <c r="E646">
        <f>VLOOKUP(A646,home!$A$2:$E$405,3,FALSE)</f>
        <v>1.55752212389381</v>
      </c>
      <c r="F646">
        <f>VLOOKUP(B646,home!$B$2:$E$405,3,FALSE)</f>
        <v>0.64</v>
      </c>
      <c r="G646">
        <f>VLOOKUP(C646,away!$B$2:$E$405,4,FALSE)</f>
        <v>0.47</v>
      </c>
      <c r="H646">
        <f>VLOOKUP(A646,away!$A$2:$E$405,3,FALSE)</f>
        <v>1.3097345132743401</v>
      </c>
      <c r="I646">
        <f>VLOOKUP(C646,away!$B$2:$E$405,3,FALSE)</f>
        <v>0.88</v>
      </c>
      <c r="J646">
        <f>VLOOKUP(B646,home!$B$2:$E$405,4,FALSE)</f>
        <v>0.7</v>
      </c>
      <c r="K646" s="3">
        <f t="shared" si="842"/>
        <v>0.46850265486725806</v>
      </c>
      <c r="L646" s="3">
        <f t="shared" si="843"/>
        <v>0.80679646017699358</v>
      </c>
      <c r="M646" s="5">
        <f t="shared" si="844"/>
        <v>0.27934739871405401</v>
      </c>
      <c r="N646" s="5">
        <f t="shared" si="845"/>
        <v>0.13087499792779678</v>
      </c>
      <c r="O646" s="5">
        <f t="shared" si="846"/>
        <v>0.22537649244215002</v>
      </c>
      <c r="P646" s="5">
        <f t="shared" si="847"/>
        <v>0.10558948505381781</v>
      </c>
      <c r="Q646" s="5">
        <f t="shared" si="848"/>
        <v>3.0657641992459843E-2</v>
      </c>
      <c r="R646" s="5">
        <f t="shared" si="849"/>
        <v>9.0916478154716776E-2</v>
      </c>
      <c r="S646" s="5">
        <f t="shared" si="850"/>
        <v>9.9778442588460536E-3</v>
      </c>
      <c r="T646" s="5">
        <f t="shared" si="851"/>
        <v>2.4734477036890152E-2</v>
      </c>
      <c r="U646" s="5">
        <f t="shared" si="852"/>
        <v>4.2594611386665884E-2</v>
      </c>
      <c r="V646" s="5">
        <f t="shared" si="853"/>
        <v>4.1905425211629255E-4</v>
      </c>
      <c r="W646" s="5">
        <f t="shared" si="854"/>
        <v>4.7877288884791234E-3</v>
      </c>
      <c r="X646" s="5">
        <f t="shared" si="855"/>
        <v>3.8627227195120882E-3</v>
      </c>
      <c r="Y646" s="5">
        <f t="shared" si="856"/>
        <v>1.5582155083738013E-3</v>
      </c>
      <c r="Z646" s="5">
        <f t="shared" si="857"/>
        <v>2.4450364248994827E-2</v>
      </c>
      <c r="AA646" s="5">
        <f t="shared" si="858"/>
        <v>1.145506056312557E-2</v>
      </c>
      <c r="AB646" s="5">
        <f t="shared" si="859"/>
        <v>2.6833631427447785E-3</v>
      </c>
      <c r="AC646" s="5">
        <f t="shared" si="860"/>
        <v>9.8997974596912617E-6</v>
      </c>
      <c r="AD646" s="5">
        <f t="shared" si="861"/>
        <v>5.6076592375928398E-4</v>
      </c>
      <c r="AE646" s="5">
        <f t="shared" si="862"/>
        <v>4.5242396227687215E-4</v>
      </c>
      <c r="AF646" s="5">
        <f t="shared" si="863"/>
        <v>1.8250702563211505E-4</v>
      </c>
      <c r="AG646" s="5">
        <f t="shared" si="864"/>
        <v>4.9082007412474099E-5</v>
      </c>
      <c r="AH646" s="5">
        <f t="shared" si="865"/>
        <v>4.9316168315317842E-3</v>
      </c>
      <c r="AI646" s="5">
        <f t="shared" si="866"/>
        <v>2.3104755783606963E-3</v>
      </c>
      <c r="AJ646" s="5">
        <f t="shared" si="867"/>
        <v>5.4123197123397485E-4</v>
      </c>
      <c r="AK646" s="5">
        <f t="shared" si="868"/>
        <v>8.4522871807385535E-5</v>
      </c>
      <c r="AL646" s="5">
        <f t="shared" si="869"/>
        <v>1.4967950597970682E-7</v>
      </c>
      <c r="AM646" s="5">
        <f t="shared" si="870"/>
        <v>5.254406480806302E-5</v>
      </c>
      <c r="AN646" s="5">
        <f t="shared" si="871"/>
        <v>4.2392365490455782E-5</v>
      </c>
      <c r="AO646" s="5">
        <f t="shared" si="872"/>
        <v>1.7101005208114533E-5</v>
      </c>
      <c r="AP646" s="5">
        <f t="shared" si="873"/>
        <v>4.5990101557917124E-6</v>
      </c>
      <c r="AQ646" s="5">
        <f t="shared" si="874"/>
        <v>9.2761627850269911E-7</v>
      </c>
      <c r="AR646" s="5">
        <f t="shared" si="875"/>
        <v>7.9576220052582499E-4</v>
      </c>
      <c r="AS646" s="5">
        <f t="shared" si="876"/>
        <v>3.7281670358936043E-4</v>
      </c>
      <c r="AT646" s="5">
        <f t="shared" si="877"/>
        <v>8.7332807705237475E-5</v>
      </c>
      <c r="AU646" s="5">
        <f t="shared" si="878"/>
        <v>1.3638550755638495E-5</v>
      </c>
      <c r="AV646" s="5">
        <f t="shared" si="879"/>
        <v>1.5974243093896211E-6</v>
      </c>
      <c r="AW646" s="5">
        <f t="shared" si="880"/>
        <v>1.5715777829427698E-9</v>
      </c>
      <c r="AX646" s="5">
        <f t="shared" si="881"/>
        <v>4.1028389766824611E-6</v>
      </c>
      <c r="AY646" s="5">
        <f t="shared" si="882"/>
        <v>3.3101559630636076E-6</v>
      </c>
      <c r="AZ646" s="5">
        <f t="shared" si="883"/>
        <v>1.3353110568167429E-6</v>
      </c>
      <c r="BA646" s="5">
        <f t="shared" si="884"/>
        <v>3.5910807795831619E-7</v>
      </c>
      <c r="BB646" s="5">
        <f t="shared" si="885"/>
        <v>7.2431781529433321E-8</v>
      </c>
      <c r="BC646" s="5">
        <f t="shared" si="886"/>
        <v>1.1687540988452032E-8</v>
      </c>
      <c r="BD646" s="5">
        <f t="shared" si="887"/>
        <v>1.0700302108781507E-4</v>
      </c>
      <c r="BE646" s="5">
        <f t="shared" si="888"/>
        <v>5.0131199458458564E-5</v>
      </c>
      <c r="BF646" s="5">
        <f t="shared" si="889"/>
        <v>1.1743300018983941E-5</v>
      </c>
      <c r="BG646" s="5">
        <f t="shared" si="890"/>
        <v>1.8339224119322326E-6</v>
      </c>
      <c r="BH646" s="5">
        <f t="shared" si="891"/>
        <v>2.1479937970270411E-7</v>
      </c>
      <c r="BI646" s="5">
        <f t="shared" si="892"/>
        <v>2.0126815930911427E-8</v>
      </c>
      <c r="BJ646" s="8">
        <f t="shared" si="893"/>
        <v>0.19784731858793045</v>
      </c>
      <c r="BK646" s="8">
        <f t="shared" si="894"/>
        <v>0.3953471419117629</v>
      </c>
      <c r="BL646" s="8">
        <f t="shared" si="895"/>
        <v>0.38233594699839502</v>
      </c>
      <c r="BM646" s="8">
        <f t="shared" si="896"/>
        <v>0.13721496887770282</v>
      </c>
      <c r="BN646" s="8">
        <f t="shared" si="897"/>
        <v>0.86276249428499519</v>
      </c>
    </row>
    <row r="647" spans="1:66" x14ac:dyDescent="0.25">
      <c r="A647" t="s">
        <v>37</v>
      </c>
      <c r="B647" t="s">
        <v>227</v>
      </c>
      <c r="C647" t="s">
        <v>230</v>
      </c>
      <c r="D647" t="s">
        <v>499</v>
      </c>
      <c r="E647">
        <f>VLOOKUP(A647,home!$A$2:$E$405,3,FALSE)</f>
        <v>1.55752212389381</v>
      </c>
      <c r="F647">
        <f>VLOOKUP(B647,home!$B$2:$E$405,3,FALSE)</f>
        <v>0.57999999999999996</v>
      </c>
      <c r="G647">
        <f>VLOOKUP(C647,away!$B$2:$E$405,4,FALSE)</f>
        <v>0.88</v>
      </c>
      <c r="H647">
        <f>VLOOKUP(A647,away!$A$2:$E$405,3,FALSE)</f>
        <v>1.3097345132743401</v>
      </c>
      <c r="I647">
        <f>VLOOKUP(C647,away!$B$2:$E$405,3,FALSE)</f>
        <v>0.99</v>
      </c>
      <c r="J647">
        <f>VLOOKUP(B647,home!$B$2:$E$405,4,FALSE)</f>
        <v>0.76</v>
      </c>
      <c r="K647" s="3">
        <f t="shared" si="842"/>
        <v>0.7949592920354005</v>
      </c>
      <c r="L647" s="3">
        <f t="shared" si="843"/>
        <v>0.98544424778761353</v>
      </c>
      <c r="M647" s="5">
        <f t="shared" si="844"/>
        <v>0.16857010878953455</v>
      </c>
      <c r="N647" s="5">
        <f t="shared" si="845"/>
        <v>0.1340063743416588</v>
      </c>
      <c r="O647" s="5">
        <f t="shared" si="846"/>
        <v>0.16611644405557902</v>
      </c>
      <c r="P647" s="5">
        <f t="shared" si="847"/>
        <v>0.13205581076186129</v>
      </c>
      <c r="Q647" s="5">
        <f t="shared" si="848"/>
        <v>5.326480623743797E-2</v>
      </c>
      <c r="R647" s="5">
        <f t="shared" si="849"/>
        <v>8.184924712875162E-2</v>
      </c>
      <c r="S647" s="5">
        <f t="shared" si="850"/>
        <v>2.5862736402669968E-2</v>
      </c>
      <c r="T647" s="5">
        <f t="shared" si="851"/>
        <v>5.2489496916205039E-2</v>
      </c>
      <c r="U647" s="5">
        <f t="shared" si="852"/>
        <v>6.5066819551102925E-2</v>
      </c>
      <c r="V647" s="5">
        <f t="shared" si="853"/>
        <v>2.2511732152406929E-3</v>
      </c>
      <c r="W647" s="5">
        <f t="shared" si="854"/>
        <v>1.4114450885638827E-2</v>
      </c>
      <c r="X647" s="5">
        <f t="shared" si="855"/>
        <v>1.3909004435933566E-2</v>
      </c>
      <c r="Y647" s="5">
        <f t="shared" si="856"/>
        <v>6.853274206921567E-3</v>
      </c>
      <c r="Z647" s="5">
        <f t="shared" si="857"/>
        <v>2.6885956589591715E-2</v>
      </c>
      <c r="AA647" s="5">
        <f t="shared" si="858"/>
        <v>2.1373241016156338E-2</v>
      </c>
      <c r="AB647" s="5">
        <f t="shared" si="859"/>
        <v>8.4954282733528137E-3</v>
      </c>
      <c r="AC647" s="5">
        <f t="shared" si="860"/>
        <v>1.1022138883292488E-4</v>
      </c>
      <c r="AD647" s="5">
        <f t="shared" si="861"/>
        <v>2.805103470878968E-3</v>
      </c>
      <c r="AE647" s="5">
        <f t="shared" si="862"/>
        <v>2.7642730798267479E-3</v>
      </c>
      <c r="AF647" s="5">
        <f t="shared" si="863"/>
        <v>1.3620185029147097E-3</v>
      </c>
      <c r="AG647" s="5">
        <f t="shared" si="864"/>
        <v>4.4739776635919928E-4</v>
      </c>
      <c r="AH647" s="5">
        <f t="shared" si="865"/>
        <v>6.6236528168701582E-3</v>
      </c>
      <c r="AI647" s="5">
        <f t="shared" si="866"/>
        <v>5.2655343539873868E-3</v>
      </c>
      <c r="AJ647" s="5">
        <f t="shared" si="867"/>
        <v>2.0929427311169465E-3</v>
      </c>
      <c r="AK647" s="5">
        <f t="shared" si="868"/>
        <v>5.5460142393312184E-4</v>
      </c>
      <c r="AL647" s="5">
        <f t="shared" si="869"/>
        <v>3.453844805618094E-6</v>
      </c>
      <c r="AM647" s="5">
        <f t="shared" si="870"/>
        <v>4.4598861385919798E-4</v>
      </c>
      <c r="AN647" s="5">
        <f t="shared" si="871"/>
        <v>4.3949691410631776E-4</v>
      </c>
      <c r="AO647" s="5">
        <f t="shared" si="872"/>
        <v>2.1654985296323882E-4</v>
      </c>
      <c r="AP647" s="5">
        <f t="shared" si="873"/>
        <v>7.1132602320625744E-5</v>
      </c>
      <c r="AQ647" s="5">
        <f t="shared" si="874"/>
        <v>1.7524303446756119E-5</v>
      </c>
      <c r="AR647" s="5">
        <f t="shared" si="875"/>
        <v>1.3054481135453843E-3</v>
      </c>
      <c r="AS647" s="5">
        <f t="shared" si="876"/>
        <v>1.0377781081329879E-3</v>
      </c>
      <c r="AT647" s="5">
        <f t="shared" si="877"/>
        <v>4.1249567506561861E-4</v>
      </c>
      <c r="AU647" s="5">
        <f t="shared" si="878"/>
        <v>1.0930575660594295E-4</v>
      </c>
      <c r="AV647" s="5">
        <f t="shared" si="879"/>
        <v>2.1723406721713548E-5</v>
      </c>
      <c r="AW647" s="5">
        <f t="shared" si="880"/>
        <v>7.5158355200215409E-8</v>
      </c>
      <c r="AX647" s="5">
        <f t="shared" si="881"/>
        <v>5.9090465454892916E-5</v>
      </c>
      <c r="AY647" s="5">
        <f t="shared" si="882"/>
        <v>5.8230359281616905E-5</v>
      </c>
      <c r="AZ647" s="5">
        <f t="shared" si="883"/>
        <v>2.8691386300337723E-5</v>
      </c>
      <c r="BA647" s="5">
        <f t="shared" si="884"/>
        <v>9.4245871969067175E-6</v>
      </c>
      <c r="BB647" s="5">
        <f t="shared" si="885"/>
        <v>2.3218513102411278E-6</v>
      </c>
      <c r="BC647" s="5">
        <f t="shared" si="886"/>
        <v>4.5761100357905075E-7</v>
      </c>
      <c r="BD647" s="5">
        <f t="shared" si="887"/>
        <v>2.1440772237974834E-4</v>
      </c>
      <c r="BE647" s="5">
        <f t="shared" si="888"/>
        <v>1.7044541118992743E-4</v>
      </c>
      <c r="BF647" s="5">
        <f t="shared" si="889"/>
        <v>6.7748581705113714E-5</v>
      </c>
      <c r="BG647" s="5">
        <f t="shared" si="890"/>
        <v>1.7952454849566564E-5</v>
      </c>
      <c r="BH647" s="5">
        <f t="shared" si="891"/>
        <v>3.5678676993772316E-6</v>
      </c>
      <c r="BI647" s="5">
        <f t="shared" si="892"/>
        <v>5.6726191607457974E-7</v>
      </c>
      <c r="BJ647" s="8">
        <f t="shared" si="893"/>
        <v>0.28336510839101908</v>
      </c>
      <c r="BK647" s="8">
        <f t="shared" si="894"/>
        <v>0.32891173476222663</v>
      </c>
      <c r="BL647" s="8">
        <f t="shared" si="895"/>
        <v>0.36079935171066185</v>
      </c>
      <c r="BM647" s="8">
        <f t="shared" si="896"/>
        <v>0.26404120493774952</v>
      </c>
      <c r="BN647" s="8">
        <f t="shared" si="897"/>
        <v>0.73586279131482324</v>
      </c>
    </row>
    <row r="648" spans="1:66" x14ac:dyDescent="0.25">
      <c r="A648" t="s">
        <v>37</v>
      </c>
      <c r="B648" t="s">
        <v>39</v>
      </c>
      <c r="C648" t="s">
        <v>231</v>
      </c>
      <c r="D648" t="s">
        <v>499</v>
      </c>
      <c r="E648">
        <f>VLOOKUP(A648,home!$A$2:$E$405,3,FALSE)</f>
        <v>1.55752212389381</v>
      </c>
      <c r="F648">
        <f>VLOOKUP(B648,home!$B$2:$E$405,3,FALSE)</f>
        <v>0.99</v>
      </c>
      <c r="G648">
        <f>VLOOKUP(C648,away!$B$2:$E$405,4,FALSE)</f>
        <v>0.75</v>
      </c>
      <c r="H648">
        <f>VLOOKUP(A648,away!$A$2:$E$405,3,FALSE)</f>
        <v>1.3097345132743401</v>
      </c>
      <c r="I648">
        <f>VLOOKUP(C648,away!$B$2:$E$405,3,FALSE)</f>
        <v>1.02</v>
      </c>
      <c r="J648">
        <f>VLOOKUP(B648,home!$B$2:$E$405,4,FALSE)</f>
        <v>0.62</v>
      </c>
      <c r="K648" s="3">
        <f t="shared" si="842"/>
        <v>1.1564601769911538</v>
      </c>
      <c r="L648" s="3">
        <f t="shared" si="843"/>
        <v>0.82827610619469272</v>
      </c>
      <c r="M648" s="5">
        <f t="shared" si="844"/>
        <v>0.13741684847243002</v>
      </c>
      <c r="N648" s="5">
        <f t="shared" si="845"/>
        <v>0.15891711290599297</v>
      </c>
      <c r="O648" s="5">
        <f t="shared" si="846"/>
        <v>0.11381909217829045</v>
      </c>
      <c r="P648" s="5">
        <f t="shared" si="847"/>
        <v>0.13162724748547822</v>
      </c>
      <c r="Q648" s="5">
        <f t="shared" si="848"/>
        <v>9.18906562590939E-2</v>
      </c>
      <c r="R648" s="5">
        <f t="shared" si="849"/>
        <v>4.7136817240024602E-2</v>
      </c>
      <c r="S648" s="5">
        <f t="shared" si="850"/>
        <v>3.1520393010758423E-2</v>
      </c>
      <c r="T648" s="5">
        <f t="shared" si="851"/>
        <v>7.6110834961957266E-2</v>
      </c>
      <c r="U648" s="5">
        <f t="shared" si="852"/>
        <v>5.4511852008198525E-2</v>
      </c>
      <c r="V648" s="5">
        <f t="shared" si="853"/>
        <v>3.3547095876424494E-3</v>
      </c>
      <c r="W648" s="5">
        <f t="shared" si="854"/>
        <v>3.5422628200408333E-2</v>
      </c>
      <c r="X648" s="5">
        <f t="shared" si="855"/>
        <v>2.9339716557016528E-2</v>
      </c>
      <c r="Y648" s="5">
        <f t="shared" si="856"/>
        <v>1.2150693093350803E-2</v>
      </c>
      <c r="Z648" s="5">
        <f t="shared" si="857"/>
        <v>1.3014099813992814E-2</v>
      </c>
      <c r="AA648" s="5">
        <f t="shared" si="858"/>
        <v>1.5050288174270671E-2</v>
      </c>
      <c r="AB648" s="5">
        <f t="shared" si="859"/>
        <v>8.7025294628924645E-3</v>
      </c>
      <c r="AC648" s="5">
        <f t="shared" si="860"/>
        <v>2.0083562989326218E-4</v>
      </c>
      <c r="AD648" s="5">
        <f t="shared" si="861"/>
        <v>1.0241214719534011E-2</v>
      </c>
      <c r="AE648" s="5">
        <f t="shared" si="862"/>
        <v>8.4825534505994036E-3</v>
      </c>
      <c r="AF648" s="5">
        <f t="shared" si="863"/>
        <v>3.512948171325414E-3</v>
      </c>
      <c r="AG648" s="5">
        <f t="shared" si="864"/>
        <v>9.6989701086972672E-4</v>
      </c>
      <c r="AH648" s="5">
        <f t="shared" si="865"/>
        <v>2.6948169798907602E-3</v>
      </c>
      <c r="AI648" s="5">
        <f t="shared" si="866"/>
        <v>3.1164485215232351E-3</v>
      </c>
      <c r="AJ648" s="5">
        <f t="shared" si="867"/>
        <v>1.80202430439229E-3</v>
      </c>
      <c r="AK648" s="5">
        <f t="shared" si="868"/>
        <v>6.9465644866662272E-4</v>
      </c>
      <c r="AL648" s="5">
        <f t="shared" si="869"/>
        <v>7.694963595433078E-6</v>
      </c>
      <c r="AM648" s="5">
        <f t="shared" si="870"/>
        <v>2.3687113974313408E-3</v>
      </c>
      <c r="AN648" s="5">
        <f t="shared" si="871"/>
        <v>1.9619470529634205E-3</v>
      </c>
      <c r="AO648" s="5">
        <f t="shared" si="872"/>
        <v>8.1251693279434719E-4</v>
      </c>
      <c r="AP648" s="5">
        <f t="shared" si="873"/>
        <v>2.2432945377071889E-4</v>
      </c>
      <c r="AQ648" s="5">
        <f t="shared" si="874"/>
        <v>4.6451681618498338E-5</v>
      </c>
      <c r="AR648" s="5">
        <f t="shared" si="875"/>
        <v>4.4641050300225221E-4</v>
      </c>
      <c r="AS648" s="5">
        <f t="shared" si="876"/>
        <v>5.1625596931269453E-4</v>
      </c>
      <c r="AT648" s="5">
        <f t="shared" si="877"/>
        <v>2.9851473482204918E-4</v>
      </c>
      <c r="AU648" s="5">
        <f t="shared" si="878"/>
        <v>1.1507346768892478E-4</v>
      </c>
      <c r="AV648" s="5">
        <f t="shared" si="879"/>
        <v>3.3269470702629932E-5</v>
      </c>
      <c r="AW648" s="5">
        <f t="shared" si="880"/>
        <v>2.0474338741071637E-7</v>
      </c>
      <c r="AX648" s="5">
        <f t="shared" si="881"/>
        <v>4.5655340031906924E-4</v>
      </c>
      <c r="AY648" s="5">
        <f t="shared" si="882"/>
        <v>3.7815227268622547E-4</v>
      </c>
      <c r="AZ648" s="5">
        <f t="shared" si="883"/>
        <v>1.5660724598461024E-4</v>
      </c>
      <c r="BA648" s="5">
        <f t="shared" si="884"/>
        <v>4.3238013302002459E-5</v>
      </c>
      <c r="BB648" s="5">
        <f t="shared" si="885"/>
        <v>8.9532533243442308E-6</v>
      </c>
      <c r="BC648" s="5">
        <f t="shared" si="886"/>
        <v>1.4831531602525058E-6</v>
      </c>
      <c r="BD648" s="5">
        <f t="shared" si="887"/>
        <v>6.162519219851991E-5</v>
      </c>
      <c r="BE648" s="5">
        <f t="shared" si="888"/>
        <v>7.1267080677014217E-5</v>
      </c>
      <c r="BF648" s="5">
        <f t="shared" si="889"/>
        <v>4.1208770366691346E-5</v>
      </c>
      <c r="BG648" s="5">
        <f t="shared" si="890"/>
        <v>1.5885433957283893E-5</v>
      </c>
      <c r="BH648" s="5">
        <f t="shared" si="891"/>
        <v>4.5927179414554528E-6</v>
      </c>
      <c r="BI648" s="5">
        <f t="shared" si="892"/>
        <v>1.0622590806892034E-6</v>
      </c>
      <c r="BJ648" s="8">
        <f t="shared" si="893"/>
        <v>0.43349719918750307</v>
      </c>
      <c r="BK648" s="8">
        <f t="shared" si="894"/>
        <v>0.30450588142248403</v>
      </c>
      <c r="BL648" s="8">
        <f t="shared" si="895"/>
        <v>0.24913369091789986</v>
      </c>
      <c r="BM648" s="8">
        <f t="shared" si="896"/>
        <v>0.3189651492712709</v>
      </c>
      <c r="BN648" s="8">
        <f t="shared" si="897"/>
        <v>0.68080777454131014</v>
      </c>
    </row>
    <row r="649" spans="1:66" x14ac:dyDescent="0.25">
      <c r="A649" t="s">
        <v>37</v>
      </c>
      <c r="B649" t="s">
        <v>38</v>
      </c>
      <c r="C649" t="s">
        <v>228</v>
      </c>
      <c r="D649" t="s">
        <v>499</v>
      </c>
      <c r="E649">
        <f>VLOOKUP(A649,home!$A$2:$E$405,3,FALSE)</f>
        <v>1.55752212389381</v>
      </c>
      <c r="F649">
        <f>VLOOKUP(B649,home!$B$2:$E$405,3,FALSE)</f>
        <v>0.7</v>
      </c>
      <c r="G649">
        <f>VLOOKUP(C649,away!$B$2:$E$405,4,FALSE)</f>
        <v>1.28</v>
      </c>
      <c r="H649">
        <f>VLOOKUP(A649,away!$A$2:$E$405,3,FALSE)</f>
        <v>1.3097345132743401</v>
      </c>
      <c r="I649">
        <f>VLOOKUP(C649,away!$B$2:$E$405,3,FALSE)</f>
        <v>1.07</v>
      </c>
      <c r="J649">
        <f>VLOOKUP(B649,home!$B$2:$E$405,4,FALSE)</f>
        <v>1.08</v>
      </c>
      <c r="K649" s="3">
        <f t="shared" si="842"/>
        <v>1.3955398230088536</v>
      </c>
      <c r="L649" s="3">
        <f t="shared" si="843"/>
        <v>1.5135292035398276</v>
      </c>
      <c r="M649" s="5">
        <f t="shared" si="844"/>
        <v>5.4526468942139548E-2</v>
      </c>
      <c r="N649" s="5">
        <f t="shared" si="845"/>
        <v>7.6093858816811161E-2</v>
      </c>
      <c r="O649" s="5">
        <f t="shared" si="846"/>
        <v>8.2527403109835626E-2</v>
      </c>
      <c r="P649" s="5">
        <f t="shared" si="847"/>
        <v>0.11517027752928029</v>
      </c>
      <c r="Q649" s="5">
        <f t="shared" si="848"/>
        <v>5.3096005132636688E-2</v>
      </c>
      <c r="R649" s="5">
        <f t="shared" si="849"/>
        <v>6.2453817349519908E-2</v>
      </c>
      <c r="S649" s="5">
        <f t="shared" si="850"/>
        <v>6.0815385094194686E-2</v>
      </c>
      <c r="T649" s="5">
        <f t="shared" si="851"/>
        <v>8.0362354359546209E-2</v>
      </c>
      <c r="U649" s="5">
        <f t="shared" si="852"/>
        <v>8.7156789210176264E-2</v>
      </c>
      <c r="V649" s="5">
        <f t="shared" si="853"/>
        <v>1.4272629453047733E-2</v>
      </c>
      <c r="W649" s="5">
        <f t="shared" si="854"/>
        <v>2.4699196535092328E-2</v>
      </c>
      <c r="X649" s="5">
        <f t="shared" si="855"/>
        <v>3.7382955259831957E-2</v>
      </c>
      <c r="Y649" s="5">
        <f t="shared" si="856"/>
        <v>2.8290097250189241E-2</v>
      </c>
      <c r="Z649" s="5">
        <f t="shared" si="857"/>
        <v>3.1508558810346921E-2</v>
      </c>
      <c r="AA649" s="5">
        <f t="shared" si="858"/>
        <v>4.3971448585455583E-2</v>
      </c>
      <c r="AB649" s="5">
        <f t="shared" si="859"/>
        <v>3.0681953788194802E-2</v>
      </c>
      <c r="AC649" s="5">
        <f t="shared" si="860"/>
        <v>1.8841568222173653E-3</v>
      </c>
      <c r="AD649" s="5">
        <f t="shared" si="861"/>
        <v>8.6171780902609182E-3</v>
      </c>
      <c r="AE649" s="5">
        <f t="shared" si="862"/>
        <v>1.304235069171346E-2</v>
      </c>
      <c r="AF649" s="5">
        <f t="shared" si="863"/>
        <v>9.8699893273580981E-3</v>
      </c>
      <c r="AG649" s="5">
        <f t="shared" si="864"/>
        <v>4.9795056951943018E-3</v>
      </c>
      <c r="AH649" s="5">
        <f t="shared" si="865"/>
        <v>1.192228098022804E-2</v>
      </c>
      <c r="AI649" s="5">
        <f t="shared" si="866"/>
        <v>1.6638017889009257E-2</v>
      </c>
      <c r="AJ649" s="5">
        <f t="shared" si="867"/>
        <v>1.160950827002306E-2</v>
      </c>
      <c r="AK649" s="5">
        <f t="shared" si="868"/>
        <v>5.4005103721226008E-3</v>
      </c>
      <c r="AL649" s="5">
        <f t="shared" si="869"/>
        <v>1.5918790879616832E-4</v>
      </c>
      <c r="AM649" s="5">
        <f t="shared" si="870"/>
        <v>2.4051230373836959E-3</v>
      </c>
      <c r="AN649" s="5">
        <f t="shared" si="871"/>
        <v>3.6402239551866365E-3</v>
      </c>
      <c r="AO649" s="5">
        <f t="shared" si="872"/>
        <v>2.754792631800116E-3</v>
      </c>
      <c r="AP649" s="5">
        <f t="shared" si="873"/>
        <v>1.3898196993086052E-3</v>
      </c>
      <c r="AQ649" s="5">
        <f t="shared" si="874"/>
        <v>5.2588317563962859E-4</v>
      </c>
      <c r="AR649" s="5">
        <f t="shared" si="875"/>
        <v>3.6089440872765122E-3</v>
      </c>
      <c r="AS649" s="5">
        <f t="shared" si="876"/>
        <v>5.0364251928067113E-3</v>
      </c>
      <c r="AT649" s="5">
        <f t="shared" si="877"/>
        <v>3.5142659610834055E-3</v>
      </c>
      <c r="AU649" s="5">
        <f t="shared" si="878"/>
        <v>1.6347660324454582E-3</v>
      </c>
      <c r="AV649" s="5">
        <f t="shared" si="879"/>
        <v>5.7034527489495575E-4</v>
      </c>
      <c r="AW649" s="5">
        <f t="shared" si="880"/>
        <v>9.3398653652123018E-6</v>
      </c>
      <c r="AX649" s="5">
        <f t="shared" si="881"/>
        <v>5.5940749631749323E-4</v>
      </c>
      <c r="AY649" s="5">
        <f t="shared" si="882"/>
        <v>8.4667958235562458E-4</v>
      </c>
      <c r="AZ649" s="5">
        <f t="shared" si="883"/>
        <v>6.4073713696807116E-4</v>
      </c>
      <c r="BA649" s="5">
        <f t="shared" si="884"/>
        <v>3.2325812286455814E-4</v>
      </c>
      <c r="BB649" s="5">
        <f t="shared" si="885"/>
        <v>1.2231515230924352E-4</v>
      </c>
      <c r="BC649" s="5">
        <f t="shared" si="886"/>
        <v>3.7025511011092374E-5</v>
      </c>
      <c r="BD649" s="5">
        <f t="shared" si="887"/>
        <v>9.1037371167256573E-4</v>
      </c>
      <c r="BE649" s="5">
        <f t="shared" si="888"/>
        <v>1.2704627684594451E-3</v>
      </c>
      <c r="BF649" s="5">
        <f t="shared" si="889"/>
        <v>8.8649069351761636E-4</v>
      </c>
      <c r="BG649" s="5">
        <f t="shared" si="890"/>
        <v>4.1237768851019006E-4</v>
      </c>
      <c r="BH649" s="5">
        <f t="shared" si="891"/>
        <v>1.4387237160907787E-4</v>
      </c>
      <c r="BI649" s="5">
        <f t="shared" si="892"/>
        <v>4.0155924802239262E-5</v>
      </c>
      <c r="BJ649" s="8">
        <f t="shared" si="893"/>
        <v>0.3496787566597791</v>
      </c>
      <c r="BK649" s="8">
        <f t="shared" si="894"/>
        <v>0.24767478533203141</v>
      </c>
      <c r="BL649" s="8">
        <f t="shared" si="895"/>
        <v>0.37039020926164329</v>
      </c>
      <c r="BM649" s="8">
        <f t="shared" si="896"/>
        <v>0.55454713946658729</v>
      </c>
      <c r="BN649" s="8">
        <f t="shared" si="897"/>
        <v>0.44386783088022319</v>
      </c>
    </row>
    <row r="650" spans="1:66" x14ac:dyDescent="0.25">
      <c r="A650" t="s">
        <v>337</v>
      </c>
      <c r="B650" t="s">
        <v>367</v>
      </c>
      <c r="C650" t="s">
        <v>374</v>
      </c>
      <c r="D650" t="s">
        <v>499</v>
      </c>
      <c r="E650">
        <f>VLOOKUP(A650,home!$A$2:$E$405,3,FALSE)</f>
        <v>1.2222222222222201</v>
      </c>
      <c r="F650">
        <f>VLOOKUP(B650,home!$B$2:$E$405,3,FALSE)</f>
        <v>0.94</v>
      </c>
      <c r="G650">
        <f>VLOOKUP(C650,away!$B$2:$E$405,4,FALSE)</f>
        <v>1.77</v>
      </c>
      <c r="H650">
        <f>VLOOKUP(A650,away!$A$2:$E$405,3,FALSE)</f>
        <v>1.1111111111111101</v>
      </c>
      <c r="I650">
        <f>VLOOKUP(C650,away!$B$2:$E$405,3,FALSE)</f>
        <v>0.68</v>
      </c>
      <c r="J650">
        <f>VLOOKUP(B650,home!$B$2:$E$405,4,FALSE)</f>
        <v>1.93</v>
      </c>
      <c r="K650" s="3">
        <f t="shared" si="842"/>
        <v>2.0335333333333296</v>
      </c>
      <c r="L650" s="3">
        <f t="shared" si="843"/>
        <v>1.4582222222222208</v>
      </c>
      <c r="M650" s="5">
        <f t="shared" si="844"/>
        <v>3.044737316960314E-2</v>
      </c>
      <c r="N650" s="5">
        <f t="shared" si="845"/>
        <v>6.1915748252826849E-2</v>
      </c>
      <c r="O650" s="5">
        <f t="shared" si="846"/>
        <v>4.4399036164207921E-2</v>
      </c>
      <c r="P650" s="5">
        <f t="shared" si="847"/>
        <v>9.0286920007788748E-2</v>
      </c>
      <c r="Q650" s="5">
        <f t="shared" si="848"/>
        <v>6.2953868965199153E-2</v>
      </c>
      <c r="R650" s="5">
        <f t="shared" si="849"/>
        <v>3.2371830589948011E-2</v>
      </c>
      <c r="S650" s="5">
        <f t="shared" si="850"/>
        <v>6.6932932761429934E-2</v>
      </c>
      <c r="T650" s="5">
        <f t="shared" si="851"/>
        <v>9.1800730699919231E-2</v>
      </c>
      <c r="U650" s="5">
        <f t="shared" si="852"/>
        <v>6.5829196565678816E-2</v>
      </c>
      <c r="V650" s="5">
        <f t="shared" si="853"/>
        <v>2.2053237428015886E-2</v>
      </c>
      <c r="W650" s="5">
        <f t="shared" si="854"/>
        <v>4.2672930334343689E-2</v>
      </c>
      <c r="X650" s="5">
        <f t="shared" si="855"/>
        <v>6.222661530088068E-2</v>
      </c>
      <c r="Y650" s="5">
        <f t="shared" si="856"/>
        <v>4.5370116622708741E-2</v>
      </c>
      <c r="Z650" s="5">
        <f t="shared" si="857"/>
        <v>1.5735107580091751E-2</v>
      </c>
      <c r="AA650" s="5">
        <f t="shared" si="858"/>
        <v>3.1997865767702513E-2</v>
      </c>
      <c r="AB650" s="5">
        <f t="shared" si="859"/>
        <v>3.253436331707428E-2</v>
      </c>
      <c r="AC650" s="5">
        <f t="shared" si="860"/>
        <v>4.0872140112153017E-3</v>
      </c>
      <c r="AD650" s="5">
        <f t="shared" si="861"/>
        <v>2.1694206566474725E-2</v>
      </c>
      <c r="AE650" s="5">
        <f t="shared" si="862"/>
        <v>3.1634974108712674E-2</v>
      </c>
      <c r="AF650" s="5">
        <f t="shared" si="863"/>
        <v>2.3065411122374709E-2</v>
      </c>
      <c r="AG650" s="5">
        <f t="shared" si="864"/>
        <v>1.1211498354446126E-2</v>
      </c>
      <c r="AH650" s="5">
        <f t="shared" si="865"/>
        <v>5.7363208855867789E-3</v>
      </c>
      <c r="AI650" s="5">
        <f t="shared" si="866"/>
        <v>1.1664999731536877E-2</v>
      </c>
      <c r="AJ650" s="5">
        <f t="shared" si="867"/>
        <v>1.1860582893702296E-2</v>
      </c>
      <c r="AK650" s="5">
        <f t="shared" si="868"/>
        <v>8.0396302223688983E-3</v>
      </c>
      <c r="AL650" s="5">
        <f t="shared" si="869"/>
        <v>4.8479973944513387E-4</v>
      </c>
      <c r="AM650" s="5">
        <f t="shared" si="870"/>
        <v>8.8231784386290351E-3</v>
      </c>
      <c r="AN650" s="5">
        <f t="shared" si="871"/>
        <v>1.2866154869840815E-2</v>
      </c>
      <c r="AO650" s="5">
        <f t="shared" si="872"/>
        <v>9.3808564728772633E-3</v>
      </c>
      <c r="AP650" s="5">
        <f t="shared" si="873"/>
        <v>4.559791124075595E-3</v>
      </c>
      <c r="AQ650" s="5">
        <f t="shared" si="874"/>
        <v>1.6622971864546688E-3</v>
      </c>
      <c r="AR650" s="5">
        <f t="shared" si="875"/>
        <v>1.672966117832016E-3</v>
      </c>
      <c r="AS650" s="5">
        <f t="shared" si="876"/>
        <v>3.4020323661486584E-3</v>
      </c>
      <c r="AT650" s="5">
        <f t="shared" si="877"/>
        <v>3.4590731088210798E-3</v>
      </c>
      <c r="AU650" s="5">
        <f t="shared" si="878"/>
        <v>2.3447134897415373E-3</v>
      </c>
      <c r="AV650" s="5">
        <f t="shared" si="879"/>
        <v>1.1920132596264332E-3</v>
      </c>
      <c r="AW650" s="5">
        <f t="shared" si="880"/>
        <v>3.9933270954715626E-5</v>
      </c>
      <c r="AX650" s="5">
        <f t="shared" si="881"/>
        <v>2.9903712434833415E-3</v>
      </c>
      <c r="AY650" s="5">
        <f t="shared" si="882"/>
        <v>4.3606257999417039E-3</v>
      </c>
      <c r="AZ650" s="5">
        <f t="shared" si="883"/>
        <v>3.1793807221352712E-3</v>
      </c>
      <c r="BA650" s="5">
        <f t="shared" si="884"/>
        <v>1.5454145406408615E-3</v>
      </c>
      <c r="BB650" s="5">
        <f t="shared" si="885"/>
        <v>5.633894564269626E-4</v>
      </c>
      <c r="BC650" s="5">
        <f t="shared" si="886"/>
        <v>1.6430940502549867E-4</v>
      </c>
      <c r="BD650" s="5">
        <f t="shared" si="887"/>
        <v>4.0659272834124756E-4</v>
      </c>
      <c r="BE650" s="5">
        <f t="shared" si="888"/>
        <v>8.2681986617286988E-4</v>
      </c>
      <c r="BF650" s="5">
        <f t="shared" si="889"/>
        <v>8.4068287926236716E-4</v>
      </c>
      <c r="BG650" s="5">
        <f t="shared" si="890"/>
        <v>5.6985221924755417E-4</v>
      </c>
      <c r="BH650" s="5">
        <f t="shared" si="891"/>
        <v>2.8970337072846858E-4</v>
      </c>
      <c r="BI650" s="5">
        <f t="shared" si="892"/>
        <v>1.1782429223107285E-4</v>
      </c>
      <c r="BJ650" s="8">
        <f t="shared" si="893"/>
        <v>0.50464186958741775</v>
      </c>
      <c r="BK650" s="8">
        <f t="shared" si="894"/>
        <v>0.21865310291743983</v>
      </c>
      <c r="BL650" s="8">
        <f t="shared" si="895"/>
        <v>0.25955609983595967</v>
      </c>
      <c r="BM650" s="8">
        <f t="shared" si="896"/>
        <v>0.67189071024234781</v>
      </c>
      <c r="BN650" s="8">
        <f t="shared" si="897"/>
        <v>0.32237477714957385</v>
      </c>
    </row>
    <row r="651" spans="1:66" x14ac:dyDescent="0.25">
      <c r="A651" t="s">
        <v>337</v>
      </c>
      <c r="B651" t="s">
        <v>373</v>
      </c>
      <c r="C651" t="s">
        <v>383</v>
      </c>
      <c r="D651" t="s">
        <v>499</v>
      </c>
      <c r="E651">
        <f>VLOOKUP(A651,home!$A$2:$E$405,3,FALSE)</f>
        <v>1.2222222222222201</v>
      </c>
      <c r="F651">
        <f>VLOOKUP(B651,home!$B$2:$E$405,3,FALSE)</f>
        <v>0.23</v>
      </c>
      <c r="G651">
        <f>VLOOKUP(C651,away!$B$2:$E$405,4,FALSE)</f>
        <v>0.94</v>
      </c>
      <c r="H651">
        <f>VLOOKUP(A651,away!$A$2:$E$405,3,FALSE)</f>
        <v>1.1111111111111101</v>
      </c>
      <c r="I651">
        <f>VLOOKUP(C651,away!$B$2:$E$405,3,FALSE)</f>
        <v>0.57999999999999996</v>
      </c>
      <c r="J651">
        <f>VLOOKUP(B651,home!$B$2:$E$405,4,FALSE)</f>
        <v>0.77</v>
      </c>
      <c r="K651" s="3">
        <f t="shared" si="842"/>
        <v>0.264244444444444</v>
      </c>
      <c r="L651" s="3">
        <f t="shared" si="843"/>
        <v>0.49622222222222173</v>
      </c>
      <c r="M651" s="5">
        <f t="shared" si="844"/>
        <v>0.46744823359306215</v>
      </c>
      <c r="N651" s="5">
        <f t="shared" si="845"/>
        <v>0.12352059879233539</v>
      </c>
      <c r="O651" s="5">
        <f t="shared" si="846"/>
        <v>0.23195820124740146</v>
      </c>
      <c r="P651" s="5">
        <f t="shared" si="847"/>
        <v>6.1293666022952137E-2</v>
      </c>
      <c r="Q651" s="5">
        <f t="shared" si="848"/>
        <v>1.631981600266286E-2</v>
      </c>
      <c r="R651" s="5">
        <f t="shared" si="849"/>
        <v>5.7551407042827435E-2</v>
      </c>
      <c r="S651" s="5">
        <f t="shared" si="850"/>
        <v>2.0092671362000399E-3</v>
      </c>
      <c r="T651" s="5">
        <f t="shared" si="851"/>
        <v>8.0982553630991397E-3</v>
      </c>
      <c r="U651" s="5">
        <f t="shared" si="852"/>
        <v>1.5207639581027999E-2</v>
      </c>
      <c r="V651" s="5">
        <f t="shared" si="853"/>
        <v>2.9273674945660613E-5</v>
      </c>
      <c r="W651" s="5">
        <f t="shared" si="854"/>
        <v>1.4374735710197316E-3</v>
      </c>
      <c r="X651" s="5">
        <f t="shared" si="855"/>
        <v>7.1330632979712378E-4</v>
      </c>
      <c r="Y651" s="5">
        <f t="shared" si="856"/>
        <v>1.7697922604855286E-4</v>
      </c>
      <c r="Z651" s="5">
        <f t="shared" si="857"/>
        <v>9.5194290316024874E-3</v>
      </c>
      <c r="AA651" s="5">
        <f t="shared" si="858"/>
        <v>2.515456235884111E-3</v>
      </c>
      <c r="AB651" s="5">
        <f t="shared" si="859"/>
        <v>3.3234766778775455E-4</v>
      </c>
      <c r="AC651" s="5">
        <f t="shared" si="860"/>
        <v>2.3990502135283038E-7</v>
      </c>
      <c r="AD651" s="5">
        <f t="shared" si="861"/>
        <v>9.4961101294419996E-5</v>
      </c>
      <c r="AE651" s="5">
        <f t="shared" si="862"/>
        <v>4.7121808708986582E-5</v>
      </c>
      <c r="AF651" s="5">
        <f t="shared" si="863"/>
        <v>1.1691444316351881E-5</v>
      </c>
      <c r="AG651" s="5">
        <f t="shared" si="864"/>
        <v>1.933851493215832E-6</v>
      </c>
      <c r="AH651" s="5">
        <f t="shared" si="865"/>
        <v>1.1809380570871292E-3</v>
      </c>
      <c r="AI651" s="5">
        <f t="shared" si="866"/>
        <v>3.1205632081828953E-4</v>
      </c>
      <c r="AJ651" s="5">
        <f t="shared" si="867"/>
        <v>4.1229574565003046E-5</v>
      </c>
      <c r="AK651" s="5">
        <f t="shared" si="868"/>
        <v>3.6315620085366698E-6</v>
      </c>
      <c r="AL651" s="5">
        <f t="shared" si="869"/>
        <v>1.2582919090742156E-9</v>
      </c>
      <c r="AM651" s="5">
        <f t="shared" si="870"/>
        <v>5.0185886910753201E-6</v>
      </c>
      <c r="AN651" s="5">
        <f t="shared" si="871"/>
        <v>2.490335232704706E-6</v>
      </c>
      <c r="AO651" s="5">
        <f t="shared" si="872"/>
        <v>6.1787984162551147E-7</v>
      </c>
      <c r="AP651" s="5">
        <f t="shared" si="873"/>
        <v>1.0220190269257526E-7</v>
      </c>
      <c r="AQ651" s="5">
        <f t="shared" si="874"/>
        <v>1.2678713817362237E-8</v>
      </c>
      <c r="AR651" s="5">
        <f t="shared" si="875"/>
        <v>1.1720154139891365E-4</v>
      </c>
      <c r="AS651" s="5">
        <f t="shared" si="876"/>
        <v>3.0969856194988444E-5</v>
      </c>
      <c r="AT651" s="5">
        <f t="shared" si="877"/>
        <v>4.091806222384521E-6</v>
      </c>
      <c r="AU651" s="5">
        <f t="shared" si="878"/>
        <v>3.6041235400277228E-7</v>
      </c>
      <c r="AV651" s="5">
        <f t="shared" si="879"/>
        <v>2.3809240563594212E-8</v>
      </c>
      <c r="AW651" s="5">
        <f t="shared" si="880"/>
        <v>4.5831173552482324E-12</v>
      </c>
      <c r="AX651" s="5">
        <f t="shared" si="881"/>
        <v>2.2102236342806096E-7</v>
      </c>
      <c r="AY651" s="5">
        <f t="shared" si="882"/>
        <v>1.096762083410799E-7</v>
      </c>
      <c r="AZ651" s="5">
        <f t="shared" si="883"/>
        <v>2.7211885913959018E-8</v>
      </c>
      <c r="BA651" s="5">
        <f t="shared" si="884"/>
        <v>4.5010474996941073E-9</v>
      </c>
      <c r="BB651" s="5">
        <f t="shared" si="885"/>
        <v>5.5837994815649604E-10</v>
      </c>
      <c r="BC651" s="5">
        <f t="shared" si="886"/>
        <v>5.5416107743709083E-11</v>
      </c>
      <c r="BD651" s="5">
        <f t="shared" si="887"/>
        <v>9.6930015534731096E-6</v>
      </c>
      <c r="BE651" s="5">
        <f t="shared" si="888"/>
        <v>2.5613218104966345E-6</v>
      </c>
      <c r="BF651" s="5">
        <f t="shared" si="889"/>
        <v>3.3840752942906026E-7</v>
      </c>
      <c r="BG651" s="5">
        <f t="shared" si="890"/>
        <v>2.9807436536599624E-8</v>
      </c>
      <c r="BH651" s="5">
        <f t="shared" si="891"/>
        <v>1.9691123769816972E-9</v>
      </c>
      <c r="BI651" s="5">
        <f t="shared" si="892"/>
        <v>1.040654012208415E-10</v>
      </c>
      <c r="BJ651" s="8">
        <f t="shared" si="893"/>
        <v>0.15043074220045896</v>
      </c>
      <c r="BK651" s="8">
        <f t="shared" si="894"/>
        <v>0.53078079126668165</v>
      </c>
      <c r="BL651" s="8">
        <f t="shared" si="895"/>
        <v>0.30926817932632633</v>
      </c>
      <c r="BM651" s="8">
        <f t="shared" si="896"/>
        <v>4.1907109452202634E-2</v>
      </c>
      <c r="BN651" s="8">
        <f t="shared" si="897"/>
        <v>0.95809192270124144</v>
      </c>
    </row>
    <row r="652" spans="1:66" x14ac:dyDescent="0.25">
      <c r="A652" t="s">
        <v>337</v>
      </c>
      <c r="B652" t="s">
        <v>382</v>
      </c>
      <c r="C652" t="s">
        <v>403</v>
      </c>
      <c r="D652" t="s">
        <v>499</v>
      </c>
      <c r="E652">
        <f>VLOOKUP(A652,home!$A$2:$E$405,3,FALSE)</f>
        <v>1.2222222222222201</v>
      </c>
      <c r="F652">
        <f>VLOOKUP(B652,home!$B$2:$E$405,3,FALSE)</f>
        <v>0.92</v>
      </c>
      <c r="G652">
        <f>VLOOKUP(C652,away!$B$2:$E$405,4,FALSE)</f>
        <v>1.1200000000000001</v>
      </c>
      <c r="H652">
        <f>VLOOKUP(A652,away!$A$2:$E$405,3,FALSE)</f>
        <v>1.1111111111111101</v>
      </c>
      <c r="I652">
        <f>VLOOKUP(C652,away!$B$2:$E$405,3,FALSE)</f>
        <v>1.1200000000000001</v>
      </c>
      <c r="J652">
        <f>VLOOKUP(B652,home!$B$2:$E$405,4,FALSE)</f>
        <v>0.45</v>
      </c>
      <c r="K652" s="3">
        <f t="shared" si="842"/>
        <v>1.2593777777777757</v>
      </c>
      <c r="L652" s="3">
        <f t="shared" si="843"/>
        <v>0.5599999999999995</v>
      </c>
      <c r="M652" s="5">
        <f t="shared" si="844"/>
        <v>0.16212659832817572</v>
      </c>
      <c r="N652" s="5">
        <f t="shared" si="845"/>
        <v>0.20417863512120799</v>
      </c>
      <c r="O652" s="5">
        <f t="shared" si="846"/>
        <v>9.0790895063778312E-2</v>
      </c>
      <c r="P652" s="5">
        <f t="shared" si="847"/>
        <v>0.11434003566787636</v>
      </c>
      <c r="Q652" s="5">
        <f t="shared" si="848"/>
        <v>0.12856901788432312</v>
      </c>
      <c r="R652" s="5">
        <f t="shared" si="849"/>
        <v>2.5421450617857898E-2</v>
      </c>
      <c r="S652" s="5">
        <f t="shared" si="850"/>
        <v>2.0159622004261822E-2</v>
      </c>
      <c r="T652" s="5">
        <f t="shared" si="851"/>
        <v>7.1998650015220877E-2</v>
      </c>
      <c r="U652" s="5">
        <f t="shared" si="852"/>
        <v>3.2015209987005348E-2</v>
      </c>
      <c r="V652" s="5">
        <f t="shared" si="853"/>
        <v>1.5797338642130694E-3</v>
      </c>
      <c r="W652" s="5">
        <f t="shared" si="854"/>
        <v>5.3972321344743321E-2</v>
      </c>
      <c r="X652" s="5">
        <f t="shared" si="855"/>
        <v>3.022449995305623E-2</v>
      </c>
      <c r="Y652" s="5">
        <f t="shared" si="856"/>
        <v>8.4628599868557339E-3</v>
      </c>
      <c r="Z652" s="5">
        <f t="shared" si="857"/>
        <v>4.7453374486668047E-3</v>
      </c>
      <c r="AA652" s="5">
        <f t="shared" si="858"/>
        <v>5.9761725309076608E-3</v>
      </c>
      <c r="AB652" s="5">
        <f t="shared" si="859"/>
        <v>3.7631294407955377E-3</v>
      </c>
      <c r="AC652" s="5">
        <f t="shared" si="860"/>
        <v>6.9631860318753328E-5</v>
      </c>
      <c r="AD652" s="5">
        <f t="shared" si="861"/>
        <v>1.699288552916272E-2</v>
      </c>
      <c r="AE652" s="5">
        <f t="shared" si="862"/>
        <v>9.5160158963311127E-3</v>
      </c>
      <c r="AF652" s="5">
        <f t="shared" si="863"/>
        <v>2.6644844509727088E-3</v>
      </c>
      <c r="AG652" s="5">
        <f t="shared" si="864"/>
        <v>4.9737043084823861E-4</v>
      </c>
      <c r="AH652" s="5">
        <f t="shared" si="865"/>
        <v>6.6434724281335192E-4</v>
      </c>
      <c r="AI652" s="5">
        <f t="shared" si="866"/>
        <v>8.3666415432707151E-4</v>
      </c>
      <c r="AJ652" s="5">
        <f t="shared" si="867"/>
        <v>5.2683812171137466E-4</v>
      </c>
      <c r="AK652" s="5">
        <f t="shared" si="868"/>
        <v>2.2116274098982945E-4</v>
      </c>
      <c r="AL652" s="5">
        <f t="shared" si="869"/>
        <v>1.9643191122411116E-6</v>
      </c>
      <c r="AM652" s="5">
        <f t="shared" si="870"/>
        <v>4.2800924831498093E-3</v>
      </c>
      <c r="AN652" s="5">
        <f t="shared" si="871"/>
        <v>2.396851790563891E-3</v>
      </c>
      <c r="AO652" s="5">
        <f t="shared" si="872"/>
        <v>6.7111850135788875E-4</v>
      </c>
      <c r="AP652" s="5">
        <f t="shared" si="873"/>
        <v>1.2527545358680581E-4</v>
      </c>
      <c r="AQ652" s="5">
        <f t="shared" si="874"/>
        <v>1.7538563502152794E-5</v>
      </c>
      <c r="AR652" s="5">
        <f t="shared" si="875"/>
        <v>7.4406891195095374E-5</v>
      </c>
      <c r="AS652" s="5">
        <f t="shared" si="876"/>
        <v>9.3706385284631958E-5</v>
      </c>
      <c r="AT652" s="5">
        <f t="shared" si="877"/>
        <v>5.9005869631673932E-5</v>
      </c>
      <c r="AU652" s="5">
        <f t="shared" si="878"/>
        <v>2.4770226990860886E-5</v>
      </c>
      <c r="AV652" s="5">
        <f t="shared" si="879"/>
        <v>7.7987683557003695E-6</v>
      </c>
      <c r="AW652" s="5">
        <f t="shared" si="880"/>
        <v>3.8481641930987519E-8</v>
      </c>
      <c r="AX652" s="5">
        <f t="shared" si="881"/>
        <v>8.9837556001876333E-4</v>
      </c>
      <c r="AY652" s="5">
        <f t="shared" si="882"/>
        <v>5.030903136105069E-4</v>
      </c>
      <c r="AZ652" s="5">
        <f t="shared" si="883"/>
        <v>1.4086528781094177E-4</v>
      </c>
      <c r="BA652" s="5">
        <f t="shared" si="884"/>
        <v>2.6294853724709117E-5</v>
      </c>
      <c r="BB652" s="5">
        <f t="shared" si="885"/>
        <v>3.6812795214592718E-6</v>
      </c>
      <c r="BC652" s="5">
        <f t="shared" si="886"/>
        <v>4.1230330640343823E-7</v>
      </c>
      <c r="BD652" s="5">
        <f t="shared" si="887"/>
        <v>6.9446431782088928E-6</v>
      </c>
      <c r="BE652" s="5">
        <f t="shared" si="888"/>
        <v>8.7459292932323046E-6</v>
      </c>
      <c r="BF652" s="5">
        <f t="shared" si="889"/>
        <v>5.5072144989562268E-6</v>
      </c>
      <c r="BG652" s="5">
        <f t="shared" si="890"/>
        <v>2.3118878524803463E-6</v>
      </c>
      <c r="BH652" s="5">
        <f t="shared" si="891"/>
        <v>7.2788504653203348E-7</v>
      </c>
      <c r="BI652" s="5">
        <f t="shared" si="892"/>
        <v>1.8333645047583686E-7</v>
      </c>
      <c r="BJ652" s="8">
        <f t="shared" si="893"/>
        <v>0.53614033700287533</v>
      </c>
      <c r="BK652" s="8">
        <f t="shared" si="894"/>
        <v>0.2987806763575685</v>
      </c>
      <c r="BL652" s="8">
        <f t="shared" si="895"/>
        <v>0.16049997893796422</v>
      </c>
      <c r="BM652" s="8">
        <f t="shared" si="896"/>
        <v>0.27423664523188684</v>
      </c>
      <c r="BN652" s="8">
        <f t="shared" si="897"/>
        <v>0.72542663268321939</v>
      </c>
    </row>
    <row r="653" spans="1:66" x14ac:dyDescent="0.25">
      <c r="A653" t="s">
        <v>337</v>
      </c>
      <c r="B653" t="s">
        <v>407</v>
      </c>
      <c r="C653" t="s">
        <v>368</v>
      </c>
      <c r="D653" t="s">
        <v>499</v>
      </c>
      <c r="E653">
        <f>VLOOKUP(A653,home!$A$2:$E$405,3,FALSE)</f>
        <v>1.2222222222222201</v>
      </c>
      <c r="F653">
        <f>VLOOKUP(B653,home!$B$2:$E$405,3,FALSE)</f>
        <v>1.05</v>
      </c>
      <c r="G653">
        <f>VLOOKUP(C653,away!$B$2:$E$405,4,FALSE)</f>
        <v>0.51</v>
      </c>
      <c r="H653">
        <f>VLOOKUP(A653,away!$A$2:$E$405,3,FALSE)</f>
        <v>1.1111111111111101</v>
      </c>
      <c r="I653">
        <f>VLOOKUP(C653,away!$B$2:$E$405,3,FALSE)</f>
        <v>0.61</v>
      </c>
      <c r="J653">
        <f>VLOOKUP(B653,home!$B$2:$E$405,4,FALSE)</f>
        <v>0.9</v>
      </c>
      <c r="K653" s="3">
        <f t="shared" si="842"/>
        <v>0.65449999999999897</v>
      </c>
      <c r="L653" s="3">
        <f t="shared" si="843"/>
        <v>0.60999999999999943</v>
      </c>
      <c r="M653" s="5">
        <f t="shared" si="844"/>
        <v>0.28238045107438681</v>
      </c>
      <c r="N653" s="5">
        <f t="shared" si="845"/>
        <v>0.18481800522818589</v>
      </c>
      <c r="O653" s="5">
        <f t="shared" si="846"/>
        <v>0.17225207515537577</v>
      </c>
      <c r="P653" s="5">
        <f t="shared" si="847"/>
        <v>0.11273898318919327</v>
      </c>
      <c r="Q653" s="5">
        <f t="shared" si="848"/>
        <v>6.048169221092372E-2</v>
      </c>
      <c r="R653" s="5">
        <f t="shared" si="849"/>
        <v>5.2536882922389554E-2</v>
      </c>
      <c r="S653" s="5">
        <f t="shared" si="850"/>
        <v>1.1252618835842334E-2</v>
      </c>
      <c r="T653" s="5">
        <f t="shared" si="851"/>
        <v>3.6893832248663432E-2</v>
      </c>
      <c r="U653" s="5">
        <f t="shared" si="852"/>
        <v>3.4385389872703911E-2</v>
      </c>
      <c r="V653" s="5">
        <f t="shared" si="853"/>
        <v>4.9917242301287374E-4</v>
      </c>
      <c r="W653" s="5">
        <f t="shared" si="854"/>
        <v>1.3195089184016509E-2</v>
      </c>
      <c r="X653" s="5">
        <f t="shared" si="855"/>
        <v>8.0490044022500616E-3</v>
      </c>
      <c r="Y653" s="5">
        <f t="shared" si="856"/>
        <v>2.454946342686266E-3</v>
      </c>
      <c r="Z653" s="5">
        <f t="shared" si="857"/>
        <v>1.0682499527552536E-2</v>
      </c>
      <c r="AA653" s="5">
        <f t="shared" si="858"/>
        <v>6.9916959407831242E-3</v>
      </c>
      <c r="AB653" s="5">
        <f t="shared" si="859"/>
        <v>2.2880324966212729E-3</v>
      </c>
      <c r="AC653" s="5">
        <f t="shared" si="860"/>
        <v>1.2455755876610891E-5</v>
      </c>
      <c r="AD653" s="5">
        <f t="shared" si="861"/>
        <v>2.1590464677346977E-3</v>
      </c>
      <c r="AE653" s="5">
        <f t="shared" si="862"/>
        <v>1.3170183453181641E-3</v>
      </c>
      <c r="AF653" s="5">
        <f t="shared" si="863"/>
        <v>4.0169059532203961E-4</v>
      </c>
      <c r="AG653" s="5">
        <f t="shared" si="864"/>
        <v>8.1677087715481333E-5</v>
      </c>
      <c r="AH653" s="5">
        <f t="shared" si="865"/>
        <v>1.62908117795176E-3</v>
      </c>
      <c r="AI653" s="5">
        <f t="shared" si="866"/>
        <v>1.0662336309694253E-3</v>
      </c>
      <c r="AJ653" s="5">
        <f t="shared" si="867"/>
        <v>3.4892495573474376E-4</v>
      </c>
      <c r="AK653" s="5">
        <f t="shared" si="868"/>
        <v>7.6123794509463174E-5</v>
      </c>
      <c r="AL653" s="5">
        <f t="shared" si="869"/>
        <v>1.989159301983002E-7</v>
      </c>
      <c r="AM653" s="5">
        <f t="shared" si="870"/>
        <v>2.8261918262647158E-4</v>
      </c>
      <c r="AN653" s="5">
        <f t="shared" si="871"/>
        <v>1.7239770140214746E-4</v>
      </c>
      <c r="AO653" s="5">
        <f t="shared" si="872"/>
        <v>5.2581298927654924E-5</v>
      </c>
      <c r="AP653" s="5">
        <f t="shared" si="873"/>
        <v>1.0691530781956493E-5</v>
      </c>
      <c r="AQ653" s="5">
        <f t="shared" si="874"/>
        <v>1.6304584442483635E-6</v>
      </c>
      <c r="AR653" s="5">
        <f t="shared" si="875"/>
        <v>1.9874790371011457E-4</v>
      </c>
      <c r="AS653" s="5">
        <f t="shared" si="876"/>
        <v>1.3008050297826979E-4</v>
      </c>
      <c r="AT653" s="5">
        <f t="shared" si="877"/>
        <v>4.2568844599638711E-5</v>
      </c>
      <c r="AU653" s="5">
        <f t="shared" si="878"/>
        <v>9.2871029301544995E-6</v>
      </c>
      <c r="AV653" s="5">
        <f t="shared" si="879"/>
        <v>1.5196022169465276E-6</v>
      </c>
      <c r="AW653" s="5">
        <f t="shared" si="880"/>
        <v>2.2060052931116696E-9</v>
      </c>
      <c r="AX653" s="5">
        <f t="shared" si="881"/>
        <v>3.0829042504837539E-5</v>
      </c>
      <c r="AY653" s="5">
        <f t="shared" si="882"/>
        <v>1.8805715927950878E-5</v>
      </c>
      <c r="AZ653" s="5">
        <f t="shared" si="883"/>
        <v>5.735743358025012E-6</v>
      </c>
      <c r="BA653" s="5">
        <f t="shared" si="884"/>
        <v>1.1662678161317516E-6</v>
      </c>
      <c r="BB653" s="5">
        <f t="shared" si="885"/>
        <v>1.7785584196009195E-7</v>
      </c>
      <c r="BC653" s="5">
        <f t="shared" si="886"/>
        <v>2.16984127191312E-8</v>
      </c>
      <c r="BD653" s="5">
        <f t="shared" si="887"/>
        <v>2.0206036877194958E-5</v>
      </c>
      <c r="BE653" s="5">
        <f t="shared" si="888"/>
        <v>1.322485113612408E-5</v>
      </c>
      <c r="BF653" s="5">
        <f t="shared" si="889"/>
        <v>4.327832534296597E-6</v>
      </c>
      <c r="BG653" s="5">
        <f t="shared" si="890"/>
        <v>9.4418879789903973E-7</v>
      </c>
      <c r="BH653" s="5">
        <f t="shared" si="891"/>
        <v>1.5449289205623011E-7</v>
      </c>
      <c r="BI653" s="5">
        <f t="shared" si="892"/>
        <v>2.0223119570160495E-8</v>
      </c>
      <c r="BJ653" s="8">
        <f t="shared" si="893"/>
        <v>0.31042865860886043</v>
      </c>
      <c r="BK653" s="8">
        <f t="shared" si="894"/>
        <v>0.40690268591017004</v>
      </c>
      <c r="BL653" s="8">
        <f t="shared" si="895"/>
        <v>0.27199552152883122</v>
      </c>
      <c r="BM653" s="8">
        <f t="shared" si="896"/>
        <v>0.13478247228503656</v>
      </c>
      <c r="BN653" s="8">
        <f t="shared" si="897"/>
        <v>0.86520808978045505</v>
      </c>
    </row>
    <row r="654" spans="1:66" x14ac:dyDescent="0.25">
      <c r="A654" t="s">
        <v>337</v>
      </c>
      <c r="B654" t="s">
        <v>408</v>
      </c>
      <c r="C654" t="s">
        <v>338</v>
      </c>
      <c r="D654" t="s">
        <v>499</v>
      </c>
      <c r="E654">
        <f>VLOOKUP(A654,home!$A$2:$E$405,3,FALSE)</f>
        <v>1.2222222222222201</v>
      </c>
      <c r="F654">
        <f>VLOOKUP(B654,home!$B$2:$E$405,3,FALSE)</f>
        <v>0.57999999999999996</v>
      </c>
      <c r="G654">
        <f>VLOOKUP(C654,away!$B$2:$E$405,4,FALSE)</f>
        <v>1.02</v>
      </c>
      <c r="H654">
        <f>VLOOKUP(A654,away!$A$2:$E$405,3,FALSE)</f>
        <v>1.1111111111111101</v>
      </c>
      <c r="I654">
        <f>VLOOKUP(C654,away!$B$2:$E$405,3,FALSE)</f>
        <v>1.02</v>
      </c>
      <c r="J654">
        <f>VLOOKUP(B654,home!$B$2:$E$405,4,FALSE)</f>
        <v>0.9</v>
      </c>
      <c r="K654" s="3">
        <f t="shared" si="842"/>
        <v>0.7230666666666653</v>
      </c>
      <c r="L654" s="3">
        <f t="shared" si="843"/>
        <v>1.0199999999999989</v>
      </c>
      <c r="M654" s="5">
        <f t="shared" si="844"/>
        <v>0.17498296254800311</v>
      </c>
      <c r="N654" s="5">
        <f t="shared" si="845"/>
        <v>0.12652434745304256</v>
      </c>
      <c r="O654" s="5">
        <f t="shared" si="846"/>
        <v>0.17848262179896299</v>
      </c>
      <c r="P654" s="5">
        <f t="shared" si="847"/>
        <v>0.12905483440210327</v>
      </c>
      <c r="Q654" s="5">
        <f t="shared" si="848"/>
        <v>4.5742769082523213E-2</v>
      </c>
      <c r="R654" s="5">
        <f t="shared" si="849"/>
        <v>9.1026137117471026E-2</v>
      </c>
      <c r="S654" s="5">
        <f t="shared" si="850"/>
        <v>2.3795388476728525E-2</v>
      </c>
      <c r="T654" s="5">
        <f t="shared" si="851"/>
        <v>4.6657624464173632E-2</v>
      </c>
      <c r="U654" s="5">
        <f t="shared" si="852"/>
        <v>6.581796554507259E-2</v>
      </c>
      <c r="V654" s="5">
        <f t="shared" si="853"/>
        <v>1.9499739191627321E-3</v>
      </c>
      <c r="W654" s="5">
        <f t="shared" si="854"/>
        <v>1.1025023854867689E-2</v>
      </c>
      <c r="X654" s="5">
        <f t="shared" si="855"/>
        <v>1.124552433196503E-2</v>
      </c>
      <c r="Y654" s="5">
        <f t="shared" si="856"/>
        <v>5.7352174093021598E-3</v>
      </c>
      <c r="Z654" s="5">
        <f t="shared" si="857"/>
        <v>3.0948886619940115E-2</v>
      </c>
      <c r="AA654" s="5">
        <f t="shared" si="858"/>
        <v>2.2378108285324657E-2</v>
      </c>
      <c r="AB654" s="5">
        <f t="shared" si="859"/>
        <v>8.0904320820876889E-3</v>
      </c>
      <c r="AC654" s="5">
        <f t="shared" si="860"/>
        <v>8.988502279076542E-5</v>
      </c>
      <c r="AD654" s="5">
        <f t="shared" si="861"/>
        <v>1.9929568121649114E-3</v>
      </c>
      <c r="AE654" s="5">
        <f t="shared" si="862"/>
        <v>2.0328159484082078E-3</v>
      </c>
      <c r="AF654" s="5">
        <f t="shared" si="863"/>
        <v>1.0367361336881848E-3</v>
      </c>
      <c r="AG654" s="5">
        <f t="shared" si="864"/>
        <v>3.5249028545398245E-4</v>
      </c>
      <c r="AH654" s="5">
        <f t="shared" si="865"/>
        <v>7.8919660880847203E-3</v>
      </c>
      <c r="AI654" s="5">
        <f t="shared" si="866"/>
        <v>5.7064176127577812E-3</v>
      </c>
      <c r="AJ654" s="5">
        <f t="shared" si="867"/>
        <v>2.0630601809323583E-3</v>
      </c>
      <c r="AK654" s="5">
        <f t="shared" si="868"/>
        <v>4.9724334938649605E-4</v>
      </c>
      <c r="AL654" s="5">
        <f t="shared" si="869"/>
        <v>2.6517088435530989E-6</v>
      </c>
      <c r="AM654" s="5">
        <f t="shared" si="870"/>
        <v>2.8820812779654128E-4</v>
      </c>
      <c r="AN654" s="5">
        <f t="shared" si="871"/>
        <v>2.9397229035247176E-4</v>
      </c>
      <c r="AO654" s="5">
        <f t="shared" si="872"/>
        <v>1.4992586807976044E-4</v>
      </c>
      <c r="AP654" s="5">
        <f t="shared" si="873"/>
        <v>5.0974795147118495E-5</v>
      </c>
      <c r="AQ654" s="5">
        <f t="shared" si="874"/>
        <v>1.2998572762515201E-5</v>
      </c>
      <c r="AR654" s="5">
        <f t="shared" si="875"/>
        <v>1.6099610819692817E-3</v>
      </c>
      <c r="AS654" s="5">
        <f t="shared" si="876"/>
        <v>1.1641091930025863E-3</v>
      </c>
      <c r="AT654" s="5">
        <f t="shared" si="877"/>
        <v>4.2086427691020084E-4</v>
      </c>
      <c r="AU654" s="5">
        <f t="shared" si="878"/>
        <v>1.0143764327484513E-4</v>
      </c>
      <c r="AV654" s="5">
        <f t="shared" si="879"/>
        <v>1.8336544649316132E-5</v>
      </c>
      <c r="AW654" s="5">
        <f t="shared" si="880"/>
        <v>5.4325264443556178E-8</v>
      </c>
      <c r="AX654" s="5">
        <f t="shared" si="881"/>
        <v>3.4732281712014216E-5</v>
      </c>
      <c r="AY654" s="5">
        <f t="shared" si="882"/>
        <v>3.5426927346254463E-5</v>
      </c>
      <c r="AZ654" s="5">
        <f t="shared" si="883"/>
        <v>1.8067732946589758E-5</v>
      </c>
      <c r="BA654" s="5">
        <f t="shared" si="884"/>
        <v>6.1430292018405106E-6</v>
      </c>
      <c r="BB654" s="5">
        <f t="shared" si="885"/>
        <v>1.5664724464693284E-6</v>
      </c>
      <c r="BC654" s="5">
        <f t="shared" si="886"/>
        <v>3.1956037907974273E-7</v>
      </c>
      <c r="BD654" s="5">
        <f t="shared" si="887"/>
        <v>2.736933839347774E-4</v>
      </c>
      <c r="BE654" s="5">
        <f t="shared" si="888"/>
        <v>1.9789856281043937E-4</v>
      </c>
      <c r="BF654" s="5">
        <f t="shared" si="889"/>
        <v>7.154692707473402E-5</v>
      </c>
      <c r="BG654" s="5">
        <f t="shared" si="890"/>
        <v>1.7244399356723644E-5</v>
      </c>
      <c r="BH654" s="5">
        <f t="shared" si="891"/>
        <v>3.117212590383737E-6</v>
      </c>
      <c r="BI654" s="5">
        <f t="shared" si="892"/>
        <v>4.5079050340402609E-7</v>
      </c>
      <c r="BJ654" s="8">
        <f t="shared" si="893"/>
        <v>0.25323784143376027</v>
      </c>
      <c r="BK654" s="8">
        <f t="shared" si="894"/>
        <v>0.32991112300497821</v>
      </c>
      <c r="BL654" s="8">
        <f t="shared" si="895"/>
        <v>0.3858326120761571</v>
      </c>
      <c r="BM654" s="8">
        <f t="shared" si="896"/>
        <v>0.25408141813064761</v>
      </c>
      <c r="BN654" s="8">
        <f t="shared" si="897"/>
        <v>0.74581367240210616</v>
      </c>
    </row>
    <row r="655" spans="1:66" x14ac:dyDescent="0.25">
      <c r="A655" t="s">
        <v>344</v>
      </c>
      <c r="B655" t="s">
        <v>350</v>
      </c>
      <c r="C655" t="s">
        <v>370</v>
      </c>
      <c r="D655" t="s">
        <v>499</v>
      </c>
      <c r="E655">
        <f>VLOOKUP(A655,home!$A$2:$E$405,3,FALSE)</f>
        <v>1.36231884057971</v>
      </c>
      <c r="F655">
        <f>VLOOKUP(B655,home!$B$2:$E$405,3,FALSE)</f>
        <v>0.49</v>
      </c>
      <c r="G655">
        <f>VLOOKUP(C655,away!$B$2:$E$405,4,FALSE)</f>
        <v>1.35</v>
      </c>
      <c r="H655">
        <f>VLOOKUP(A655,away!$A$2:$E$405,3,FALSE)</f>
        <v>1.36231884057971</v>
      </c>
      <c r="I655">
        <f>VLOOKUP(C655,away!$B$2:$E$405,3,FALSE)</f>
        <v>0.37</v>
      </c>
      <c r="J655">
        <f>VLOOKUP(B655,home!$B$2:$E$405,4,FALSE)</f>
        <v>1.59</v>
      </c>
      <c r="K655" s="3">
        <f t="shared" si="842"/>
        <v>0.90117391304347816</v>
      </c>
      <c r="L655" s="3">
        <f t="shared" si="843"/>
        <v>0.80145217391304335</v>
      </c>
      <c r="M655" s="5">
        <f t="shared" si="844"/>
        <v>0.18220441060517983</v>
      </c>
      <c r="N655" s="5">
        <f t="shared" si="845"/>
        <v>0.1641978616788505</v>
      </c>
      <c r="O655" s="5">
        <f t="shared" si="846"/>
        <v>0.14602812097606613</v>
      </c>
      <c r="P655" s="5">
        <f t="shared" si="847"/>
        <v>0.13159673319438792</v>
      </c>
      <c r="Q655" s="5">
        <f t="shared" si="848"/>
        <v>7.3985414761250742E-2</v>
      </c>
      <c r="R655" s="5">
        <f t="shared" si="849"/>
        <v>5.8517277504352538E-2</v>
      </c>
      <c r="S655" s="5">
        <f t="shared" si="850"/>
        <v>2.37613624855668E-2</v>
      </c>
      <c r="T655" s="5">
        <f t="shared" si="851"/>
        <v>5.9295771498262567E-2</v>
      </c>
      <c r="U655" s="5">
        <f t="shared" si="852"/>
        <v>5.2734243949248472E-2</v>
      </c>
      <c r="V655" s="5">
        <f t="shared" si="853"/>
        <v>1.9068435091740125E-3</v>
      </c>
      <c r="W655" s="5">
        <f t="shared" si="854"/>
        <v>2.2224575242847013E-2</v>
      </c>
      <c r="X655" s="5">
        <f t="shared" si="855"/>
        <v>1.7811934142673739E-2</v>
      </c>
      <c r="Y655" s="5">
        <f t="shared" si="856"/>
        <v>7.1377066701209134E-3</v>
      </c>
      <c r="Z655" s="5">
        <f t="shared" si="857"/>
        <v>1.563293308911206E-2</v>
      </c>
      <c r="AA655" s="5">
        <f t="shared" si="858"/>
        <v>1.4087991484261984E-2</v>
      </c>
      <c r="AB655" s="5">
        <f t="shared" si="859"/>
        <v>6.3478652063977846E-3</v>
      </c>
      <c r="AC655" s="5">
        <f t="shared" si="860"/>
        <v>8.6075844599055345E-5</v>
      </c>
      <c r="AD655" s="5">
        <f t="shared" si="861"/>
        <v>5.0070518593314118E-3</v>
      </c>
      <c r="AE655" s="5">
        <f t="shared" si="862"/>
        <v>4.0129125975565056E-3</v>
      </c>
      <c r="AF655" s="5">
        <f t="shared" si="863"/>
        <v>1.6080787625173494E-3</v>
      </c>
      <c r="AG655" s="5">
        <f t="shared" si="864"/>
        <v>4.2959940668097553E-4</v>
      </c>
      <c r="AH655" s="5">
        <f t="shared" si="865"/>
        <v>3.1322620522265016E-3</v>
      </c>
      <c r="AI655" s="5">
        <f t="shared" si="866"/>
        <v>2.8227128502825516E-3</v>
      </c>
      <c r="AJ655" s="5">
        <f t="shared" si="867"/>
        <v>1.2718775923436182E-3</v>
      </c>
      <c r="AK655" s="5">
        <f t="shared" si="868"/>
        <v>3.8206096893487205E-4</v>
      </c>
      <c r="AL655" s="5">
        <f t="shared" si="869"/>
        <v>2.4867235471546744E-6</v>
      </c>
      <c r="AM655" s="5">
        <f t="shared" si="870"/>
        <v>9.0244490337706258E-4</v>
      </c>
      <c r="AN655" s="5">
        <f t="shared" si="871"/>
        <v>7.2326642964829315E-4</v>
      </c>
      <c r="AO655" s="5">
        <f t="shared" si="872"/>
        <v>2.8983172617997482E-4</v>
      </c>
      <c r="AP655" s="5">
        <f t="shared" si="873"/>
        <v>7.7428755671970275E-5</v>
      </c>
      <c r="AQ655" s="5">
        <f t="shared" si="874"/>
        <v>1.5513861139170611E-5</v>
      </c>
      <c r="AR655" s="5">
        <f t="shared" si="875"/>
        <v>5.0207164620445213E-4</v>
      </c>
      <c r="AS655" s="5">
        <f t="shared" si="876"/>
        <v>4.5245387003824686E-4</v>
      </c>
      <c r="AT655" s="5">
        <f t="shared" si="877"/>
        <v>2.0386981226701612E-4</v>
      </c>
      <c r="AU655" s="5">
        <f t="shared" si="878"/>
        <v>6.12407188240354E-5</v>
      </c>
      <c r="AV655" s="5">
        <f t="shared" si="879"/>
        <v>1.3797134555062842E-5</v>
      </c>
      <c r="AW655" s="5">
        <f t="shared" si="880"/>
        <v>4.988973862380932E-8</v>
      </c>
      <c r="AX655" s="5">
        <f t="shared" si="881"/>
        <v>1.3554330081374179E-4</v>
      </c>
      <c r="AY655" s="5">
        <f t="shared" si="882"/>
        <v>1.0863147309652293E-4</v>
      </c>
      <c r="AZ655" s="5">
        <f t="shared" si="883"/>
        <v>4.3531465134292282E-5</v>
      </c>
      <c r="BA655" s="5">
        <f t="shared" si="884"/>
        <v>1.1629462455166138E-5</v>
      </c>
      <c r="BB655" s="5">
        <f t="shared" si="885"/>
        <v>2.3301144915332543E-6</v>
      </c>
      <c r="BC655" s="5">
        <f t="shared" si="886"/>
        <v>3.7349506494112258E-7</v>
      </c>
      <c r="BD655" s="5">
        <f t="shared" si="887"/>
        <v>6.7064402051776414E-5</v>
      </c>
      <c r="BE655" s="5">
        <f t="shared" si="888"/>
        <v>6.043668962292041E-5</v>
      </c>
      <c r="BF655" s="5">
        <f t="shared" si="889"/>
        <v>2.7231984039440679E-5</v>
      </c>
      <c r="BG655" s="5">
        <f t="shared" si="890"/>
        <v>8.1802512055867662E-6</v>
      </c>
      <c r="BH655" s="5">
        <f t="shared" si="891"/>
        <v>1.8429572471543137E-6</v>
      </c>
      <c r="BI655" s="5">
        <f t="shared" si="892"/>
        <v>3.3216499879797799E-7</v>
      </c>
      <c r="BJ655" s="8">
        <f t="shared" si="893"/>
        <v>0.35802143160716426</v>
      </c>
      <c r="BK655" s="8">
        <f t="shared" si="894"/>
        <v>0.33966654383555134</v>
      </c>
      <c r="BL655" s="8">
        <f t="shared" si="895"/>
        <v>0.28672293421516892</v>
      </c>
      <c r="BM655" s="8">
        <f t="shared" si="896"/>
        <v>0.24340544244355114</v>
      </c>
      <c r="BN655" s="8">
        <f t="shared" si="897"/>
        <v>0.75652981872008762</v>
      </c>
    </row>
    <row r="656" spans="1:66" x14ac:dyDescent="0.25">
      <c r="A656" t="s">
        <v>344</v>
      </c>
      <c r="B656" t="s">
        <v>379</v>
      </c>
      <c r="C656" t="s">
        <v>376</v>
      </c>
      <c r="D656" t="s">
        <v>499</v>
      </c>
      <c r="E656">
        <f>VLOOKUP(A656,home!$A$2:$E$405,3,FALSE)</f>
        <v>1.36231884057971</v>
      </c>
      <c r="F656">
        <f>VLOOKUP(B656,home!$B$2:$E$405,3,FALSE)</f>
        <v>1.38</v>
      </c>
      <c r="G656">
        <f>VLOOKUP(C656,away!$B$2:$E$405,4,FALSE)</f>
        <v>0.94</v>
      </c>
      <c r="H656">
        <f>VLOOKUP(A656,away!$A$2:$E$405,3,FALSE)</f>
        <v>1.36231884057971</v>
      </c>
      <c r="I656">
        <f>VLOOKUP(C656,away!$B$2:$E$405,3,FALSE)</f>
        <v>1.99</v>
      </c>
      <c r="J656">
        <f>VLOOKUP(B656,home!$B$2:$E$405,4,FALSE)</f>
        <v>0.64</v>
      </c>
      <c r="K656" s="3">
        <f t="shared" si="842"/>
        <v>1.7671999999999997</v>
      </c>
      <c r="L656" s="3">
        <f t="shared" si="843"/>
        <v>1.7350492753623186</v>
      </c>
      <c r="M656" s="5">
        <f t="shared" si="844"/>
        <v>3.012953752243977E-2</v>
      </c>
      <c r="N656" s="5">
        <f t="shared" si="845"/>
        <v>5.3244918709655552E-2</v>
      </c>
      <c r="O656" s="5">
        <f t="shared" si="846"/>
        <v>5.2276232245310909E-2</v>
      </c>
      <c r="P656" s="5">
        <f t="shared" si="847"/>
        <v>9.2382557623913425E-2</v>
      </c>
      <c r="Q656" s="5">
        <f t="shared" si="848"/>
        <v>4.704721017185165E-2</v>
      </c>
      <c r="R656" s="5">
        <f t="shared" si="849"/>
        <v>4.5350919437949493E-2</v>
      </c>
      <c r="S656" s="5">
        <f t="shared" si="850"/>
        <v>7.0815366372445704E-2</v>
      </c>
      <c r="T656" s="5">
        <f t="shared" si="851"/>
        <v>8.162922791648991E-2</v>
      </c>
      <c r="U656" s="5">
        <f t="shared" si="852"/>
        <v>8.0144144830744335E-2</v>
      </c>
      <c r="V656" s="5">
        <f t="shared" si="853"/>
        <v>2.412584387474178E-2</v>
      </c>
      <c r="W656" s="5">
        <f t="shared" si="854"/>
        <v>2.7713943271898734E-2</v>
      </c>
      <c r="X656" s="5">
        <f t="shared" si="855"/>
        <v>4.8085057191340305E-2</v>
      </c>
      <c r="Y656" s="5">
        <f t="shared" si="856"/>
        <v>4.1714971817795328E-2</v>
      </c>
      <c r="Z656" s="5">
        <f t="shared" si="857"/>
        <v>2.6228693302609726E-2</v>
      </c>
      <c r="AA656" s="5">
        <f t="shared" si="858"/>
        <v>4.6351346804371897E-2</v>
      </c>
      <c r="AB656" s="5">
        <f t="shared" si="859"/>
        <v>4.0956050036343013E-2</v>
      </c>
      <c r="AC656" s="5">
        <f t="shared" si="860"/>
        <v>4.6233848601308289E-3</v>
      </c>
      <c r="AD656" s="5">
        <f t="shared" si="861"/>
        <v>1.2244020137524852E-2</v>
      </c>
      <c r="AE656" s="5">
        <f t="shared" si="862"/>
        <v>2.1243978267134131E-2</v>
      </c>
      <c r="AF656" s="5">
        <f t="shared" si="863"/>
        <v>1.8429674549101962E-2</v>
      </c>
      <c r="AG656" s="5">
        <f t="shared" si="864"/>
        <v>1.0658797823860911E-2</v>
      </c>
      <c r="AH656" s="5">
        <f t="shared" si="865"/>
        <v>1.1377018827098366E-2</v>
      </c>
      <c r="AI656" s="5">
        <f t="shared" si="866"/>
        <v>2.0105467671248229E-2</v>
      </c>
      <c r="AJ656" s="5">
        <f t="shared" si="867"/>
        <v>1.7765191234314939E-2</v>
      </c>
      <c r="AK656" s="5">
        <f t="shared" si="868"/>
        <v>1.0464881983093782E-2</v>
      </c>
      <c r="AL656" s="5">
        <f t="shared" si="869"/>
        <v>5.6704503736966635E-4</v>
      </c>
      <c r="AM656" s="5">
        <f t="shared" si="870"/>
        <v>4.3275264774067842E-3</v>
      </c>
      <c r="AN656" s="5">
        <f t="shared" si="871"/>
        <v>7.5084716787358887E-3</v>
      </c>
      <c r="AO656" s="5">
        <f t="shared" si="872"/>
        <v>6.5137841726345992E-3</v>
      </c>
      <c r="AP656" s="5">
        <f t="shared" si="873"/>
        <v>3.767245502865401E-3</v>
      </c>
      <c r="AQ656" s="5">
        <f t="shared" si="874"/>
        <v>1.6340891449646406E-3</v>
      </c>
      <c r="AR656" s="5">
        <f t="shared" si="875"/>
        <v>3.9479376543480969E-3</v>
      </c>
      <c r="AS656" s="5">
        <f t="shared" si="876"/>
        <v>6.976795422763955E-3</v>
      </c>
      <c r="AT656" s="5">
        <f t="shared" si="877"/>
        <v>6.1646964355542315E-3</v>
      </c>
      <c r="AU656" s="5">
        <f t="shared" si="878"/>
        <v>3.631417180303811E-3</v>
      </c>
      <c r="AV656" s="5">
        <f t="shared" si="879"/>
        <v>1.6043601102582225E-3</v>
      </c>
      <c r="AW656" s="5">
        <f t="shared" si="880"/>
        <v>4.8296156407554659E-5</v>
      </c>
      <c r="AX656" s="5">
        <f t="shared" si="881"/>
        <v>1.2746007984788784E-3</v>
      </c>
      <c r="AY656" s="5">
        <f t="shared" si="882"/>
        <v>2.2114951917770105E-3</v>
      </c>
      <c r="AZ656" s="5">
        <f t="shared" si="883"/>
        <v>1.9185265649799773E-3</v>
      </c>
      <c r="BA656" s="5">
        <f t="shared" si="884"/>
        <v>1.1095793754439562E-3</v>
      </c>
      <c r="BB656" s="5">
        <f t="shared" si="885"/>
        <v>4.8129372283025218E-4</v>
      </c>
      <c r="BC656" s="5">
        <f t="shared" si="886"/>
        <v>1.6701366500661239E-4</v>
      </c>
      <c r="BD656" s="5">
        <f t="shared" si="887"/>
        <v>1.1416443943920466E-3</v>
      </c>
      <c r="BE656" s="5">
        <f t="shared" si="888"/>
        <v>2.0175139737696243E-3</v>
      </c>
      <c r="BF656" s="5">
        <f t="shared" si="889"/>
        <v>1.7826753472228404E-3</v>
      </c>
      <c r="BG656" s="5">
        <f t="shared" si="890"/>
        <v>1.0501146245374007E-3</v>
      </c>
      <c r="BH656" s="5">
        <f t="shared" si="891"/>
        <v>4.6394064112062331E-4</v>
      </c>
      <c r="BI656" s="5">
        <f t="shared" si="892"/>
        <v>1.6397518019767312E-4</v>
      </c>
      <c r="BJ656" s="8">
        <f t="shared" si="893"/>
        <v>0.39292542615177728</v>
      </c>
      <c r="BK656" s="8">
        <f t="shared" si="894"/>
        <v>0.22485523048281822</v>
      </c>
      <c r="BL656" s="8">
        <f t="shared" si="895"/>
        <v>0.35373632403494348</v>
      </c>
      <c r="BM656" s="8">
        <f t="shared" si="896"/>
        <v>0.67515109922565864</v>
      </c>
      <c r="BN656" s="8">
        <f t="shared" si="897"/>
        <v>0.32043137571112085</v>
      </c>
    </row>
    <row r="657" spans="1:66" x14ac:dyDescent="0.25">
      <c r="A657" t="s">
        <v>344</v>
      </c>
      <c r="B657" t="s">
        <v>411</v>
      </c>
      <c r="C657" t="s">
        <v>424</v>
      </c>
      <c r="D657" t="s">
        <v>499</v>
      </c>
      <c r="E657">
        <f>VLOOKUP(A657,home!$A$2:$E$405,3,FALSE)</f>
        <v>1.36231884057971</v>
      </c>
      <c r="F657">
        <f>VLOOKUP(B657,home!$B$2:$E$405,3,FALSE)</f>
        <v>1.89</v>
      </c>
      <c r="G657">
        <f>VLOOKUP(C657,away!$B$2:$E$405,4,FALSE)</f>
        <v>1.05</v>
      </c>
      <c r="H657">
        <f>VLOOKUP(A657,away!$A$2:$E$405,3,FALSE)</f>
        <v>1.36231884057971</v>
      </c>
      <c r="I657">
        <f>VLOOKUP(C657,away!$B$2:$E$405,3,FALSE)</f>
        <v>1.05</v>
      </c>
      <c r="J657">
        <f>VLOOKUP(B657,home!$B$2:$E$405,4,FALSE)</f>
        <v>0.42</v>
      </c>
      <c r="K657" s="3">
        <f t="shared" si="842"/>
        <v>2.7035217391304345</v>
      </c>
      <c r="L657" s="3">
        <f t="shared" si="843"/>
        <v>0.60078260869565214</v>
      </c>
      <c r="M657" s="5">
        <f t="shared" si="844"/>
        <v>3.6724750604901428E-2</v>
      </c>
      <c r="N657" s="5">
        <f t="shared" si="845"/>
        <v>9.9286161624494579E-2</v>
      </c>
      <c r="O657" s="5">
        <f t="shared" si="846"/>
        <v>2.2063591472109907E-2</v>
      </c>
      <c r="P657" s="5">
        <f t="shared" si="847"/>
        <v>5.9649399188142001E-2</v>
      </c>
      <c r="Q657" s="5">
        <f t="shared" si="848"/>
        <v>0.13421114817331953</v>
      </c>
      <c r="R657" s="5">
        <f t="shared" si="849"/>
        <v>6.6277110209046657E-3</v>
      </c>
      <c r="S657" s="5">
        <f t="shared" si="850"/>
        <v>2.4221068658744304E-2</v>
      </c>
      <c r="T657" s="5">
        <f t="shared" si="851"/>
        <v>8.0631723715605605E-2</v>
      </c>
      <c r="U657" s="5">
        <f t="shared" si="852"/>
        <v>1.791816082569013E-2</v>
      </c>
      <c r="V657" s="5">
        <f t="shared" si="853"/>
        <v>4.3711731473602784E-3</v>
      </c>
      <c r="W657" s="5">
        <f t="shared" si="854"/>
        <v>0.1209475855734084</v>
      </c>
      <c r="X657" s="5">
        <f t="shared" si="855"/>
        <v>7.2663205976232909E-2</v>
      </c>
      <c r="Y657" s="5">
        <f t="shared" si="856"/>
        <v>2.182739522129535E-2</v>
      </c>
      <c r="Z657" s="5">
        <f t="shared" si="857"/>
        <v>1.3272711722733433E-3</v>
      </c>
      <c r="AA657" s="5">
        <f t="shared" si="858"/>
        <v>3.5883064679621194E-3</v>
      </c>
      <c r="AB657" s="5">
        <f t="shared" si="859"/>
        <v>4.8505322713989687E-3</v>
      </c>
      <c r="AC657" s="5">
        <f t="shared" si="860"/>
        <v>4.4373659400797472E-4</v>
      </c>
      <c r="AD657" s="5">
        <f t="shared" si="861"/>
        <v>8.1746106723262046E-2</v>
      </c>
      <c r="AE657" s="5">
        <f t="shared" si="862"/>
        <v>4.9111639247914556E-2</v>
      </c>
      <c r="AF657" s="5">
        <f t="shared" si="863"/>
        <v>1.4752709372340939E-2</v>
      </c>
      <c r="AG657" s="5">
        <f t="shared" si="864"/>
        <v>2.9543904073479291E-3</v>
      </c>
      <c r="AH657" s="5">
        <f t="shared" si="865"/>
        <v>1.9935035933122883E-4</v>
      </c>
      <c r="AI657" s="5">
        <f t="shared" si="866"/>
        <v>5.3894803015544078E-4</v>
      </c>
      <c r="AJ657" s="5">
        <f t="shared" si="867"/>
        <v>7.285288578933797E-4</v>
      </c>
      <c r="AK657" s="5">
        <f t="shared" si="868"/>
        <v>6.5653120163287296E-4</v>
      </c>
      <c r="AL657" s="5">
        <f t="shared" si="869"/>
        <v>2.8829190989071639E-5</v>
      </c>
      <c r="AM657" s="5">
        <f t="shared" si="870"/>
        <v>4.4200475323123087E-2</v>
      </c>
      <c r="AN657" s="5">
        <f t="shared" si="871"/>
        <v>2.6554876870213684E-2</v>
      </c>
      <c r="AO657" s="5">
        <f t="shared" si="872"/>
        <v>7.9768540998394043E-3</v>
      </c>
      <c r="AP657" s="5">
        <f t="shared" si="873"/>
        <v>1.5974517384287088E-3</v>
      </c>
      <c r="AQ657" s="5">
        <f t="shared" si="874"/>
        <v>2.3993030566965098E-4</v>
      </c>
      <c r="AR657" s="5">
        <f t="shared" si="875"/>
        <v>2.3953245784686267E-5</v>
      </c>
      <c r="AS657" s="5">
        <f t="shared" si="876"/>
        <v>6.4758120701633766E-5</v>
      </c>
      <c r="AT657" s="5">
        <f t="shared" si="877"/>
        <v>8.753749355104976E-5</v>
      </c>
      <c r="AU657" s="5">
        <f t="shared" si="878"/>
        <v>7.8886505601417738E-5</v>
      </c>
      <c r="AV657" s="5">
        <f t="shared" si="879"/>
        <v>5.331784570436692E-5</v>
      </c>
      <c r="AW657" s="5">
        <f t="shared" si="880"/>
        <v>1.3007000979915041E-6</v>
      </c>
      <c r="AX657" s="5">
        <f t="shared" si="881"/>
        <v>1.9916157652660249E-2</v>
      </c>
      <c r="AY657" s="5">
        <f t="shared" si="882"/>
        <v>1.1965281149759099E-2</v>
      </c>
      <c r="AZ657" s="5">
        <f t="shared" si="883"/>
        <v>3.5942664114645912E-3</v>
      </c>
      <c r="BA657" s="5">
        <f t="shared" si="884"/>
        <v>7.197909170089526E-4</v>
      </c>
      <c r="BB657" s="5">
        <f t="shared" si="885"/>
        <v>1.0810946620901851E-4</v>
      </c>
      <c r="BC657" s="5">
        <f t="shared" si="886"/>
        <v>1.2990057426749724E-5</v>
      </c>
      <c r="BD657" s="5">
        <f t="shared" si="887"/>
        <v>2.3984489148753234E-6</v>
      </c>
      <c r="BE657" s="5">
        <f t="shared" si="888"/>
        <v>6.4842587815592368E-6</v>
      </c>
      <c r="BF657" s="5">
        <f t="shared" si="889"/>
        <v>8.7651672890464121E-6</v>
      </c>
      <c r="BG657" s="5">
        <f t="shared" si="890"/>
        <v>7.8989401043506501E-6</v>
      </c>
      <c r="BH657" s="5">
        <f t="shared" si="891"/>
        <v>5.3387390720503016E-6</v>
      </c>
      <c r="BI657" s="5">
        <f t="shared" si="892"/>
        <v>2.886679428166606E-6</v>
      </c>
      <c r="BJ657" s="8">
        <f t="shared" si="893"/>
        <v>0.79501825002702509</v>
      </c>
      <c r="BK657" s="8">
        <f t="shared" si="894"/>
        <v>0.13740423853390415</v>
      </c>
      <c r="BL657" s="8">
        <f t="shared" si="895"/>
        <v>5.7513885952011908E-2</v>
      </c>
      <c r="BM657" s="8">
        <f t="shared" si="896"/>
        <v>0.62073690315168117</v>
      </c>
      <c r="BN657" s="8">
        <f t="shared" si="897"/>
        <v>0.35856276208387206</v>
      </c>
    </row>
    <row r="658" spans="1:66" x14ac:dyDescent="0.25">
      <c r="A658" t="s">
        <v>344</v>
      </c>
      <c r="B658" t="s">
        <v>421</v>
      </c>
      <c r="C658" t="s">
        <v>345</v>
      </c>
      <c r="D658" t="s">
        <v>499</v>
      </c>
      <c r="E658">
        <f>VLOOKUP(A658,home!$A$2:$E$405,3,FALSE)</f>
        <v>1.36231884057971</v>
      </c>
      <c r="F658">
        <f>VLOOKUP(B658,home!$B$2:$E$405,3,FALSE)</f>
        <v>1.35</v>
      </c>
      <c r="G658">
        <f>VLOOKUP(C658,away!$B$2:$E$405,4,FALSE)</f>
        <v>1.68</v>
      </c>
      <c r="H658">
        <f>VLOOKUP(A658,away!$A$2:$E$405,3,FALSE)</f>
        <v>1.36231884057971</v>
      </c>
      <c r="I658">
        <f>VLOOKUP(C658,away!$B$2:$E$405,3,FALSE)</f>
        <v>0.73</v>
      </c>
      <c r="J658">
        <f>VLOOKUP(B658,home!$B$2:$E$405,4,FALSE)</f>
        <v>0.86</v>
      </c>
      <c r="K658" s="3">
        <f t="shared" si="842"/>
        <v>3.0897391304347823</v>
      </c>
      <c r="L658" s="3">
        <f t="shared" si="843"/>
        <v>0.85526376811594185</v>
      </c>
      <c r="M658" s="5">
        <f t="shared" si="844"/>
        <v>1.9351160279276667E-2</v>
      </c>
      <c r="N658" s="5">
        <f t="shared" si="845"/>
        <v>5.9790037134196387E-2</v>
      </c>
      <c r="O658" s="5">
        <f t="shared" si="846"/>
        <v>1.6550346257869705E-2</v>
      </c>
      <c r="P658" s="5">
        <f t="shared" si="847"/>
        <v>5.113625245518489E-2</v>
      </c>
      <c r="Q658" s="5">
        <f t="shared" si="848"/>
        <v>9.2367808671837678E-2</v>
      </c>
      <c r="R658" s="5">
        <f t="shared" si="849"/>
        <v>7.0774557520646084E-3</v>
      </c>
      <c r="S658" s="5">
        <f t="shared" si="850"/>
        <v>3.3782422829197752E-2</v>
      </c>
      <c r="T658" s="5">
        <f t="shared" si="851"/>
        <v>7.8998840097288262E-2</v>
      </c>
      <c r="U658" s="5">
        <f t="shared" si="852"/>
        <v>2.1867491981074749E-2</v>
      </c>
      <c r="V658" s="5">
        <f t="shared" si="853"/>
        <v>9.9190520959307367E-3</v>
      </c>
      <c r="W658" s="5">
        <f t="shared" si="854"/>
        <v>9.5130810948630018E-2</v>
      </c>
      <c r="X658" s="5">
        <f t="shared" si="855"/>
        <v>8.1361935835850607E-2</v>
      </c>
      <c r="Y658" s="5">
        <f t="shared" si="856"/>
        <v>3.4792957912088529E-2</v>
      </c>
      <c r="Z658" s="5">
        <f t="shared" si="857"/>
        <v>2.0176971583948751E-3</v>
      </c>
      <c r="AA658" s="5">
        <f t="shared" si="858"/>
        <v>6.234157863659712E-3</v>
      </c>
      <c r="AB658" s="5">
        <f t="shared" si="859"/>
        <v>9.6309607483285632E-3</v>
      </c>
      <c r="AC658" s="5">
        <f t="shared" si="860"/>
        <v>1.6382194425727625E-3</v>
      </c>
      <c r="AD658" s="5">
        <f t="shared" si="861"/>
        <v>7.3482347274493959E-2</v>
      </c>
      <c r="AE658" s="5">
        <f t="shared" si="862"/>
        <v>6.2846789219987903E-2</v>
      </c>
      <c r="AF658" s="5">
        <f t="shared" si="863"/>
        <v>2.6875290881137597E-2</v>
      </c>
      <c r="AG658" s="5">
        <f t="shared" si="864"/>
        <v>7.6618208494045863E-3</v>
      </c>
      <c r="AH658" s="5">
        <f t="shared" si="865"/>
        <v>4.3141581865140718E-4</v>
      </c>
      <c r="AI658" s="5">
        <f t="shared" si="866"/>
        <v>1.3329623363758083E-3</v>
      </c>
      <c r="AJ658" s="5">
        <f t="shared" si="867"/>
        <v>2.0592529450480538E-3</v>
      </c>
      <c r="AK658" s="5">
        <f t="shared" si="868"/>
        <v>2.1208514679260126E-3</v>
      </c>
      <c r="AL658" s="5">
        <f t="shared" si="869"/>
        <v>1.7316254277963E-4</v>
      </c>
      <c r="AM658" s="5">
        <f t="shared" si="870"/>
        <v>4.540825675404031E-2</v>
      </c>
      <c r="AN658" s="5">
        <f t="shared" si="871"/>
        <v>3.8836036775036678E-2</v>
      </c>
      <c r="AO658" s="5">
        <f t="shared" si="872"/>
        <v>1.6607527575453578E-2</v>
      </c>
      <c r="AP658" s="5">
        <f t="shared" si="873"/>
        <v>4.7346055377572799E-3</v>
      </c>
      <c r="AQ658" s="5">
        <f t="shared" si="874"/>
        <v>1.0123341431912238E-3</v>
      </c>
      <c r="AR658" s="5">
        <f t="shared" si="875"/>
        <v>7.3794863736925304E-5</v>
      </c>
      <c r="AS658" s="5">
        <f t="shared" si="876"/>
        <v>2.2800687811308081E-4</v>
      </c>
      <c r="AT658" s="5">
        <f t="shared" si="877"/>
        <v>3.5224088665713002E-4</v>
      </c>
      <c r="AU658" s="5">
        <f t="shared" si="878"/>
        <v>3.6277748361452581E-4</v>
      </c>
      <c r="AV658" s="5">
        <f t="shared" si="879"/>
        <v>2.8022194669111589E-4</v>
      </c>
      <c r="AW658" s="5">
        <f t="shared" si="880"/>
        <v>1.2710813339078186E-5</v>
      </c>
      <c r="AX658" s="5">
        <f t="shared" si="881"/>
        <v>2.3383277956297979E-2</v>
      </c>
      <c r="AY658" s="5">
        <f t="shared" si="882"/>
        <v>1.999887041580585E-2</v>
      </c>
      <c r="AZ658" s="5">
        <f t="shared" si="883"/>
        <v>8.5521546349422699E-3</v>
      </c>
      <c r="BA658" s="5">
        <f t="shared" si="884"/>
        <v>2.4381159995303147E-3</v>
      </c>
      <c r="BB658" s="5">
        <f t="shared" si="885"/>
        <v>5.2130806921551554E-4</v>
      </c>
      <c r="BC658" s="5">
        <f t="shared" si="886"/>
        <v>8.9171180725301658E-5</v>
      </c>
      <c r="BD658" s="5">
        <f t="shared" si="887"/>
        <v>1.0519012204540864E-5</v>
      </c>
      <c r="BE658" s="5">
        <f t="shared" si="888"/>
        <v>3.2501003621890947E-5</v>
      </c>
      <c r="BF658" s="5">
        <f t="shared" si="889"/>
        <v>5.0209811334479547E-5</v>
      </c>
      <c r="BG658" s="5">
        <f t="shared" si="890"/>
        <v>5.1711739603963096E-5</v>
      </c>
      <c r="BH658" s="5">
        <f t="shared" si="891"/>
        <v>3.994394633930471E-5</v>
      </c>
      <c r="BI658" s="5">
        <f t="shared" si="892"/>
        <v>2.4683274805707379E-5</v>
      </c>
      <c r="BJ658" s="8">
        <f t="shared" si="893"/>
        <v>0.77489029786691177</v>
      </c>
      <c r="BK658" s="8">
        <f t="shared" si="894"/>
        <v>0.13599914006074831</v>
      </c>
      <c r="BL658" s="8">
        <f t="shared" si="895"/>
        <v>6.8811506017721263E-2</v>
      </c>
      <c r="BM658" s="8">
        <f t="shared" si="896"/>
        <v>0.71545942095087967</v>
      </c>
      <c r="BN658" s="8">
        <f t="shared" si="897"/>
        <v>0.24627306055042994</v>
      </c>
    </row>
    <row r="659" spans="1:66" x14ac:dyDescent="0.25">
      <c r="A659" t="s">
        <v>344</v>
      </c>
      <c r="B659" t="s">
        <v>422</v>
      </c>
      <c r="C659" t="s">
        <v>358</v>
      </c>
      <c r="D659" t="s">
        <v>499</v>
      </c>
      <c r="E659">
        <f>VLOOKUP(A659,home!$A$2:$E$405,3,FALSE)</f>
        <v>1.36231884057971</v>
      </c>
      <c r="F659">
        <f>VLOOKUP(B659,home!$B$2:$E$405,3,FALSE)</f>
        <v>0.63</v>
      </c>
      <c r="G659">
        <f>VLOOKUP(C659,away!$B$2:$E$405,4,FALSE)</f>
        <v>1.36</v>
      </c>
      <c r="H659">
        <f>VLOOKUP(A659,away!$A$2:$E$405,3,FALSE)</f>
        <v>1.36231884057971</v>
      </c>
      <c r="I659">
        <f>VLOOKUP(C659,away!$B$2:$E$405,3,FALSE)</f>
        <v>0.31</v>
      </c>
      <c r="J659">
        <f>VLOOKUP(B659,home!$B$2:$E$405,4,FALSE)</f>
        <v>0.31</v>
      </c>
      <c r="K659" s="3">
        <f t="shared" si="842"/>
        <v>1.1672347826086955</v>
      </c>
      <c r="L659" s="3">
        <f t="shared" si="843"/>
        <v>0.13091884057971012</v>
      </c>
      <c r="M659" s="5">
        <f t="shared" si="844"/>
        <v>0.27303545424819997</v>
      </c>
      <c r="N659" s="5">
        <f t="shared" si="845"/>
        <v>0.31869647908386411</v>
      </c>
      <c r="O659" s="5">
        <f t="shared" si="846"/>
        <v>3.5745485107328827E-2</v>
      </c>
      <c r="P659" s="5">
        <f t="shared" si="847"/>
        <v>4.1723373538495319E-2</v>
      </c>
      <c r="Q659" s="5">
        <f t="shared" si="848"/>
        <v>0.18599680774080549</v>
      </c>
      <c r="R659" s="5">
        <f t="shared" si="849"/>
        <v>2.339878733105392E-3</v>
      </c>
      <c r="S659" s="5">
        <f t="shared" si="850"/>
        <v>1.5939687248916034E-3</v>
      </c>
      <c r="T659" s="5">
        <f t="shared" si="851"/>
        <v>2.4350486420953502E-2</v>
      </c>
      <c r="U659" s="5">
        <f t="shared" si="852"/>
        <v>2.7311878443669817E-3</v>
      </c>
      <c r="V659" s="5">
        <f t="shared" si="853"/>
        <v>2.7064353520784526E-5</v>
      </c>
      <c r="W659" s="5">
        <f t="shared" si="854"/>
        <v>7.236731448308345E-2</v>
      </c>
      <c r="X659" s="5">
        <f t="shared" si="855"/>
        <v>9.4742449079925489E-3</v>
      </c>
      <c r="Y659" s="5">
        <f t="shared" si="856"/>
        <v>6.2017857936130327E-4</v>
      </c>
      <c r="Z659" s="5">
        <f t="shared" si="857"/>
        <v>1.0211140361175964E-4</v>
      </c>
      <c r="AA659" s="5">
        <f t="shared" si="858"/>
        <v>1.1918798199664102E-4</v>
      </c>
      <c r="AB659" s="5">
        <f t="shared" si="859"/>
        <v>6.9560179127709225E-5</v>
      </c>
      <c r="AC659" s="5">
        <f t="shared" si="860"/>
        <v>2.5848660722351691E-7</v>
      </c>
      <c r="AD659" s="5">
        <f t="shared" si="861"/>
        <v>2.1117411647159259E-2</v>
      </c>
      <c r="AE659" s="5">
        <f t="shared" si="862"/>
        <v>2.7646670488905563E-3</v>
      </c>
      <c r="AF659" s="5">
        <f t="shared" si="863"/>
        <v>1.8097350231484016E-4</v>
      </c>
      <c r="AG659" s="5">
        <f t="shared" si="864"/>
        <v>7.8976136995694537E-6</v>
      </c>
      <c r="AH659" s="5">
        <f t="shared" si="865"/>
        <v>3.3420766427045979E-6</v>
      </c>
      <c r="AI659" s="5">
        <f t="shared" si="866"/>
        <v>3.9009881035089001E-6</v>
      </c>
      <c r="AJ659" s="5">
        <f t="shared" si="867"/>
        <v>2.27668450047916E-6</v>
      </c>
      <c r="AK659" s="5">
        <f t="shared" si="868"/>
        <v>8.8580844599512606E-7</v>
      </c>
      <c r="AL659" s="5">
        <f t="shared" si="869"/>
        <v>1.5800048089111799E-9</v>
      </c>
      <c r="AM659" s="5">
        <f t="shared" si="870"/>
        <v>4.9297954786460532E-3</v>
      </c>
      <c r="AN659" s="5">
        <f t="shared" si="871"/>
        <v>6.454031083594383E-4</v>
      </c>
      <c r="AO659" s="5">
        <f t="shared" si="872"/>
        <v>4.224771332647933E-5</v>
      </c>
      <c r="AP659" s="5">
        <f t="shared" si="873"/>
        <v>1.8436738819488811E-6</v>
      </c>
      <c r="AQ659" s="5">
        <f t="shared" si="874"/>
        <v>6.0342911757960188E-8</v>
      </c>
      <c r="AR659" s="5">
        <f t="shared" si="875"/>
        <v>8.7508159838283149E-8</v>
      </c>
      <c r="AS659" s="5">
        <f t="shared" si="876"/>
        <v>1.021425679253254E-7</v>
      </c>
      <c r="AT659" s="5">
        <f t="shared" si="877"/>
        <v>5.9612179033705577E-8</v>
      </c>
      <c r="AU659" s="5">
        <f t="shared" si="878"/>
        <v>2.3193802945079316E-8</v>
      </c>
      <c r="AV659" s="5">
        <f t="shared" si="879"/>
        <v>6.7681533846171462E-9</v>
      </c>
      <c r="AW659" s="5">
        <f t="shared" si="880"/>
        <v>6.7068142625916016E-12</v>
      </c>
      <c r="AX659" s="5">
        <f t="shared" si="881"/>
        <v>9.5903812563712652E-4</v>
      </c>
      <c r="AY659" s="5">
        <f t="shared" si="882"/>
        <v>1.2555615948015096E-4</v>
      </c>
      <c r="AZ659" s="5">
        <f t="shared" si="883"/>
        <v>8.218833413391269E-6</v>
      </c>
      <c r="BA659" s="5">
        <f t="shared" si="884"/>
        <v>3.5866671379965549E-7</v>
      </c>
      <c r="BB659" s="5">
        <f t="shared" si="885"/>
        <v>1.1739057581296398E-8</v>
      </c>
      <c r="BC659" s="5">
        <f t="shared" si="886"/>
        <v>3.0737276160835591E-10</v>
      </c>
      <c r="BD659" s="5">
        <f t="shared" si="887"/>
        <v>1.9094111378819979E-9</v>
      </c>
      <c r="BE659" s="5">
        <f t="shared" si="888"/>
        <v>2.2287310944363157E-9</v>
      </c>
      <c r="BF659" s="5">
        <f t="shared" si="889"/>
        <v>1.300726227253807E-9</v>
      </c>
      <c r="BG659" s="5">
        <f t="shared" si="890"/>
        <v>5.0608429836734193E-10</v>
      </c>
      <c r="BH659" s="5">
        <f t="shared" si="891"/>
        <v>1.4767979899661967E-10</v>
      </c>
      <c r="BI659" s="5">
        <f t="shared" si="892"/>
        <v>3.4475399615503032E-11</v>
      </c>
      <c r="BJ659" s="8">
        <f t="shared" si="893"/>
        <v>0.64228899517692517</v>
      </c>
      <c r="BK659" s="8">
        <f t="shared" si="894"/>
        <v>0.31650567709119987</v>
      </c>
      <c r="BL659" s="8">
        <f t="shared" si="895"/>
        <v>4.1015990755589329E-2</v>
      </c>
      <c r="BM659" s="8">
        <f t="shared" si="896"/>
        <v>0.1422497398227536</v>
      </c>
      <c r="BN659" s="8">
        <f t="shared" si="897"/>
        <v>0.85753747845179906</v>
      </c>
    </row>
    <row r="660" spans="1:66" x14ac:dyDescent="0.25">
      <c r="A660" t="s">
        <v>340</v>
      </c>
      <c r="B660" t="s">
        <v>352</v>
      </c>
      <c r="C660" t="s">
        <v>377</v>
      </c>
      <c r="D660" t="s">
        <v>499</v>
      </c>
      <c r="E660">
        <f>VLOOKUP(A660,home!$A$2:$E$405,3,FALSE)</f>
        <v>1.33793103448276</v>
      </c>
      <c r="F660">
        <f>VLOOKUP(B660,home!$B$2:$E$405,3,FALSE)</f>
        <v>1.23</v>
      </c>
      <c r="G660">
        <f>VLOOKUP(C660,away!$B$2:$E$405,4,FALSE)</f>
        <v>0.9</v>
      </c>
      <c r="H660">
        <f>VLOOKUP(A660,away!$A$2:$E$405,3,FALSE)</f>
        <v>1.1275862068965501</v>
      </c>
      <c r="I660">
        <f>VLOOKUP(C660,away!$B$2:$E$405,3,FALSE)</f>
        <v>0.7</v>
      </c>
      <c r="J660">
        <f>VLOOKUP(B660,home!$B$2:$E$405,4,FALSE)</f>
        <v>0.82</v>
      </c>
      <c r="K660" s="3">
        <f t="shared" si="842"/>
        <v>1.4810896551724153</v>
      </c>
      <c r="L660" s="3">
        <f t="shared" si="843"/>
        <v>0.64723448275861961</v>
      </c>
      <c r="M660" s="5">
        <f t="shared" si="844"/>
        <v>0.11903661573689836</v>
      </c>
      <c r="N660" s="5">
        <f t="shared" si="845"/>
        <v>0.17630390015465411</v>
      </c>
      <c r="O660" s="5">
        <f t="shared" si="846"/>
        <v>7.7044602415807975E-2</v>
      </c>
      <c r="P660" s="5">
        <f t="shared" si="847"/>
        <v>0.11410996362492486</v>
      </c>
      <c r="Q660" s="5">
        <f t="shared" si="848"/>
        <v>0.13056094134280433</v>
      </c>
      <c r="R660" s="5">
        <f t="shared" si="849"/>
        <v>2.4932961696969482E-2</v>
      </c>
      <c r="S660" s="5">
        <f t="shared" si="850"/>
        <v>2.7346803581978579E-2</v>
      </c>
      <c r="T660" s="5">
        <f t="shared" si="851"/>
        <v>8.4503543338488432E-2</v>
      </c>
      <c r="U660" s="5">
        <f t="shared" si="852"/>
        <v>3.6927951642191571E-2</v>
      </c>
      <c r="V660" s="5">
        <f t="shared" si="853"/>
        <v>2.9127757993526828E-3</v>
      </c>
      <c r="W660" s="5">
        <f t="shared" si="854"/>
        <v>6.4457486530799982E-2</v>
      </c>
      <c r="X660" s="5">
        <f t="shared" si="855"/>
        <v>4.1719107954683018E-2</v>
      </c>
      <c r="Y660" s="5">
        <f t="shared" si="856"/>
        <v>1.3501022629100138E-2</v>
      </c>
      <c r="Z660" s="5">
        <f t="shared" si="857"/>
        <v>5.3791575225261732E-3</v>
      </c>
      <c r="AA660" s="5">
        <f t="shared" si="858"/>
        <v>7.9670145601563949E-3</v>
      </c>
      <c r="AB660" s="5">
        <f t="shared" si="859"/>
        <v>5.899931423827825E-3</v>
      </c>
      <c r="AC660" s="5">
        <f t="shared" si="860"/>
        <v>1.7451391870797046E-4</v>
      </c>
      <c r="AD660" s="5">
        <f t="shared" si="861"/>
        <v>2.3866829124795787E-2</v>
      </c>
      <c r="AE660" s="5">
        <f t="shared" si="862"/>
        <v>1.544743480367556E-2</v>
      </c>
      <c r="AF660" s="5">
        <f t="shared" si="863"/>
        <v>4.9990562375522244E-3</v>
      </c>
      <c r="AG660" s="5">
        <f t="shared" si="864"/>
        <v>1.0785205260644551E-3</v>
      </c>
      <c r="AH660" s="5">
        <f t="shared" si="865"/>
        <v>8.7039405919234116E-4</v>
      </c>
      <c r="AI660" s="5">
        <f t="shared" si="866"/>
        <v>1.2891316369933034E-3</v>
      </c>
      <c r="AJ660" s="5">
        <f t="shared" si="867"/>
        <v>9.5465976585313184E-4</v>
      </c>
      <c r="AK660" s="5">
        <f t="shared" si="868"/>
        <v>4.7131223447146448E-4</v>
      </c>
      <c r="AL660" s="5">
        <f t="shared" si="869"/>
        <v>6.6916475380396173E-6</v>
      </c>
      <c r="AM660" s="5">
        <f t="shared" si="870"/>
        <v>7.0697827437005466E-3</v>
      </c>
      <c r="AN660" s="5">
        <f t="shared" si="871"/>
        <v>4.5758071773348381E-3</v>
      </c>
      <c r="AO660" s="5">
        <f t="shared" si="872"/>
        <v>1.4808100958127466E-3</v>
      </c>
      <c r="AP660" s="5">
        <f t="shared" si="873"/>
        <v>3.1947711880903502E-4</v>
      </c>
      <c r="AQ660" s="5">
        <f t="shared" si="874"/>
        <v>5.1694151936394953E-5</v>
      </c>
      <c r="AR660" s="5">
        <f t="shared" si="875"/>
        <v>1.1266980973950608E-4</v>
      </c>
      <c r="AS660" s="5">
        <f t="shared" si="876"/>
        <v>1.6687408965542671E-4</v>
      </c>
      <c r="AT660" s="5">
        <f t="shared" si="877"/>
        <v>1.2357774395248337E-4</v>
      </c>
      <c r="AU660" s="5">
        <f t="shared" si="878"/>
        <v>6.100990605918952E-5</v>
      </c>
      <c r="AV660" s="5">
        <f t="shared" si="879"/>
        <v>2.2590285181826615E-5</v>
      </c>
      <c r="AW660" s="5">
        <f t="shared" si="880"/>
        <v>1.7818598934396506E-7</v>
      </c>
      <c r="AX660" s="5">
        <f t="shared" si="881"/>
        <v>1.7451636810018897E-3</v>
      </c>
      <c r="AY660" s="5">
        <f t="shared" si="882"/>
        <v>1.1295301124023868E-3</v>
      </c>
      <c r="AZ660" s="5">
        <f t="shared" si="883"/>
        <v>3.6553541903052209E-4</v>
      </c>
      <c r="BA660" s="5">
        <f t="shared" si="884"/>
        <v>7.8862375955391769E-5</v>
      </c>
      <c r="BB660" s="5">
        <f t="shared" si="885"/>
        <v>1.2760612277650945E-5</v>
      </c>
      <c r="BC660" s="5">
        <f t="shared" si="886"/>
        <v>1.6518216574417403E-6</v>
      </c>
      <c r="BD660" s="5">
        <f t="shared" si="887"/>
        <v>1.2153964338210214E-5</v>
      </c>
      <c r="BE660" s="5">
        <f t="shared" si="888"/>
        <v>1.8001110850657598E-5</v>
      </c>
      <c r="BF660" s="5">
        <f t="shared" si="889"/>
        <v>1.3330629531260449E-5</v>
      </c>
      <c r="BG660" s="5">
        <f t="shared" si="890"/>
        <v>6.5812858318952494E-6</v>
      </c>
      <c r="BH660" s="5">
        <f t="shared" si="891"/>
        <v>2.4368685908382091E-6</v>
      </c>
      <c r="BI660" s="5">
        <f t="shared" si="892"/>
        <v>7.2184417218101026E-7</v>
      </c>
      <c r="BJ660" s="8">
        <f t="shared" si="893"/>
        <v>0.57326891795253698</v>
      </c>
      <c r="BK660" s="8">
        <f t="shared" si="894"/>
        <v>0.26471689442180285</v>
      </c>
      <c r="BL660" s="8">
        <f t="shared" si="895"/>
        <v>0.156897906973367</v>
      </c>
      <c r="BM660" s="8">
        <f t="shared" si="896"/>
        <v>0.35714453997176077</v>
      </c>
      <c r="BN660" s="8">
        <f t="shared" si="897"/>
        <v>0.64198898497205914</v>
      </c>
    </row>
    <row r="661" spans="1:66" x14ac:dyDescent="0.25">
      <c r="A661" t="s">
        <v>340</v>
      </c>
      <c r="B661" t="s">
        <v>365</v>
      </c>
      <c r="C661" t="s">
        <v>413</v>
      </c>
      <c r="D661" t="s">
        <v>499</v>
      </c>
      <c r="E661">
        <f>VLOOKUP(A661,home!$A$2:$E$405,3,FALSE)</f>
        <v>1.33793103448276</v>
      </c>
      <c r="F661">
        <f>VLOOKUP(B661,home!$B$2:$E$405,3,FALSE)</f>
        <v>1.07</v>
      </c>
      <c r="G661">
        <f>VLOOKUP(C661,away!$B$2:$E$405,4,FALSE)</f>
        <v>0.7</v>
      </c>
      <c r="H661">
        <f>VLOOKUP(A661,away!$A$2:$E$405,3,FALSE)</f>
        <v>1.1275862068965501</v>
      </c>
      <c r="I661">
        <f>VLOOKUP(C661,away!$B$2:$E$405,3,FALSE)</f>
        <v>1.3</v>
      </c>
      <c r="J661">
        <f>VLOOKUP(B661,home!$B$2:$E$405,4,FALSE)</f>
        <v>1.39</v>
      </c>
      <c r="K661" s="3">
        <f t="shared" si="842"/>
        <v>1.0021103448275872</v>
      </c>
      <c r="L661" s="3">
        <f t="shared" si="843"/>
        <v>2.0375482758620658</v>
      </c>
      <c r="M661" s="5">
        <f t="shared" si="844"/>
        <v>4.7851222123436656E-2</v>
      </c>
      <c r="N661" s="5">
        <f t="shared" si="845"/>
        <v>4.7952204702538574E-2</v>
      </c>
      <c r="O661" s="5">
        <f t="shared" si="846"/>
        <v>9.7499175135501104E-2</v>
      </c>
      <c r="P661" s="5">
        <f t="shared" si="847"/>
        <v>9.7704932015442308E-2</v>
      </c>
      <c r="Q661" s="5">
        <f t="shared" si="848"/>
        <v>2.402670019485199E-2</v>
      </c>
      <c r="R661" s="5">
        <f t="shared" si="849"/>
        <v>9.932963809765695E-2</v>
      </c>
      <c r="S661" s="5">
        <f t="shared" si="850"/>
        <v>4.9874660021831642E-2</v>
      </c>
      <c r="T661" s="5">
        <f t="shared" si="851"/>
        <v>4.895556155667543E-2</v>
      </c>
      <c r="U661" s="5">
        <f t="shared" si="852"/>
        <v>9.953925788564244E-2</v>
      </c>
      <c r="V661" s="5">
        <f t="shared" si="853"/>
        <v>1.1315165006318972E-2</v>
      </c>
      <c r="W661" s="5">
        <f t="shared" si="854"/>
        <v>8.0258016057773961E-3</v>
      </c>
      <c r="X661" s="5">
        <f t="shared" si="855"/>
        <v>1.6352958224262731E-2</v>
      </c>
      <c r="Y661" s="5">
        <f t="shared" si="856"/>
        <v>1.6659970917545463E-2</v>
      </c>
      <c r="Z661" s="5">
        <f t="shared" si="857"/>
        <v>6.7462977615961289E-2</v>
      </c>
      <c r="AA661" s="5">
        <f t="shared" si="858"/>
        <v>6.7605347761826751E-2</v>
      </c>
      <c r="AB661" s="5">
        <f t="shared" si="859"/>
        <v>3.3874009178896582E-2</v>
      </c>
      <c r="AC661" s="5">
        <f t="shared" si="860"/>
        <v>1.4439905850706974E-3</v>
      </c>
      <c r="AD661" s="5">
        <f t="shared" si="861"/>
        <v>2.0106847036708468E-3</v>
      </c>
      <c r="AE661" s="5">
        <f t="shared" si="862"/>
        <v>4.0968671512667627E-3</v>
      </c>
      <c r="AF661" s="5">
        <f t="shared" si="863"/>
        <v>4.1737823002497643E-3</v>
      </c>
      <c r="AG661" s="5">
        <f t="shared" si="864"/>
        <v>2.8347609765658377E-3</v>
      </c>
      <c r="AH661" s="5">
        <f t="shared" si="865"/>
        <v>3.4364768431480772E-2</v>
      </c>
      <c r="AI661" s="5">
        <f t="shared" si="866"/>
        <v>3.4437289942791376E-2</v>
      </c>
      <c r="AJ661" s="5">
        <f t="shared" si="867"/>
        <v>1.7254982249749133E-2</v>
      </c>
      <c r="AK661" s="5">
        <f t="shared" si="868"/>
        <v>5.7637987374300013E-3</v>
      </c>
      <c r="AL661" s="5">
        <f t="shared" si="869"/>
        <v>1.1793638338542702E-4</v>
      </c>
      <c r="AM661" s="5">
        <f t="shared" si="870"/>
        <v>4.0298558834702959E-4</v>
      </c>
      <c r="AN661" s="5">
        <f t="shared" si="871"/>
        <v>8.2110259073375031E-4</v>
      </c>
      <c r="AO661" s="5">
        <f t="shared" si="872"/>
        <v>8.3651808402771444E-4</v>
      </c>
      <c r="AP661" s="5">
        <f t="shared" si="873"/>
        <v>5.6814865994603606E-4</v>
      </c>
      <c r="AQ661" s="5">
        <f t="shared" si="874"/>
        <v>2.8940758062659725E-4</v>
      </c>
      <c r="AR661" s="5">
        <f t="shared" si="875"/>
        <v>1.4003974933592562E-2</v>
      </c>
      <c r="AS661" s="5">
        <f t="shared" si="876"/>
        <v>1.4033528149659328E-2</v>
      </c>
      <c r="AT661" s="5">
        <f t="shared" si="877"/>
        <v>7.0315718666013804E-3</v>
      </c>
      <c r="AU661" s="5">
        <f t="shared" si="878"/>
        <v>2.3488036359732905E-3</v>
      </c>
      <c r="AV661" s="5">
        <f t="shared" si="879"/>
        <v>5.8844010539437104E-4</v>
      </c>
      <c r="AW661" s="5">
        <f t="shared" si="880"/>
        <v>6.6891164655080512E-6</v>
      </c>
      <c r="AX661" s="5">
        <f t="shared" si="881"/>
        <v>6.7306004483164961E-5</v>
      </c>
      <c r="AY661" s="5">
        <f t="shared" si="882"/>
        <v>1.3713923338983723E-4</v>
      </c>
      <c r="AZ661" s="5">
        <f t="shared" si="883"/>
        <v>1.397139042732542E-4</v>
      </c>
      <c r="BA661" s="5">
        <f t="shared" si="884"/>
        <v>9.4891274921975576E-5</v>
      </c>
      <c r="BB661" s="5">
        <f t="shared" si="885"/>
        <v>4.8336388402906164E-5</v>
      </c>
      <c r="BC661" s="5">
        <f t="shared" si="886"/>
        <v>1.9697544970348126E-5</v>
      </c>
      <c r="BD661" s="5">
        <f t="shared" si="887"/>
        <v>4.7556291635261821E-3</v>
      </c>
      <c r="BE661" s="5">
        <f t="shared" si="888"/>
        <v>4.7656651809333522E-3</v>
      </c>
      <c r="BF661" s="5">
        <f t="shared" si="889"/>
        <v>2.3878611888989735E-3</v>
      </c>
      <c r="BG661" s="5">
        <f t="shared" si="890"/>
        <v>7.9763346646932103E-4</v>
      </c>
      <c r="BH661" s="5">
        <f t="shared" si="891"/>
        <v>1.9982918703239874E-4</v>
      </c>
      <c r="BI661" s="5">
        <f t="shared" si="892"/>
        <v>4.0050179104730712E-5</v>
      </c>
      <c r="BJ661" s="8">
        <f t="shared" si="893"/>
        <v>0.17851453918752741</v>
      </c>
      <c r="BK661" s="8">
        <f t="shared" si="894"/>
        <v>0.20844504536887551</v>
      </c>
      <c r="BL661" s="8">
        <f t="shared" si="895"/>
        <v>0.54062125447816112</v>
      </c>
      <c r="BM661" s="8">
        <f t="shared" si="896"/>
        <v>0.58054949426417346</v>
      </c>
      <c r="BN661" s="8">
        <f t="shared" si="897"/>
        <v>0.41436387226942756</v>
      </c>
    </row>
    <row r="662" spans="1:66" x14ac:dyDescent="0.25">
      <c r="A662" t="s">
        <v>340</v>
      </c>
      <c r="B662" t="s">
        <v>390</v>
      </c>
      <c r="C662" t="s">
        <v>405</v>
      </c>
      <c r="D662" t="s">
        <v>499</v>
      </c>
      <c r="E662">
        <f>VLOOKUP(A662,home!$A$2:$E$405,3,FALSE)</f>
        <v>1.33793103448276</v>
      </c>
      <c r="F662">
        <f>VLOOKUP(B662,home!$B$2:$E$405,3,FALSE)</f>
        <v>0.64</v>
      </c>
      <c r="G662">
        <f>VLOOKUP(C662,away!$B$2:$E$405,4,FALSE)</f>
        <v>0.85</v>
      </c>
      <c r="H662">
        <f>VLOOKUP(A662,away!$A$2:$E$405,3,FALSE)</f>
        <v>1.1275862068965501</v>
      </c>
      <c r="I662">
        <f>VLOOKUP(C662,away!$B$2:$E$405,3,FALSE)</f>
        <v>0.53</v>
      </c>
      <c r="J662">
        <f>VLOOKUP(B662,home!$B$2:$E$405,4,FALSE)</f>
        <v>1.1399999999999999</v>
      </c>
      <c r="K662" s="3">
        <f t="shared" si="842"/>
        <v>0.7278344827586215</v>
      </c>
      <c r="L662" s="3">
        <f t="shared" si="843"/>
        <v>0.68128758620689556</v>
      </c>
      <c r="M662" s="5">
        <f t="shared" si="844"/>
        <v>0.24435771823441108</v>
      </c>
      <c r="N662" s="5">
        <f t="shared" si="845"/>
        <v>0.17785197345921958</v>
      </c>
      <c r="O662" s="5">
        <f t="shared" si="846"/>
        <v>0.16647788002694661</v>
      </c>
      <c r="P662" s="5">
        <f t="shared" si="847"/>
        <v>0.12116834170016454</v>
      </c>
      <c r="Q662" s="5">
        <f t="shared" si="848"/>
        <v>6.4723399555145569E-2</v>
      </c>
      <c r="R662" s="5">
        <f t="shared" si="849"/>
        <v>5.670965652019979E-2</v>
      </c>
      <c r="S662" s="5">
        <f t="shared" si="850"/>
        <v>1.5020772759348332E-2</v>
      </c>
      <c r="T662" s="5">
        <f t="shared" si="851"/>
        <v>4.4095248654029577E-2</v>
      </c>
      <c r="U662" s="5">
        <f t="shared" si="852"/>
        <v>4.1275243520798706E-2</v>
      </c>
      <c r="V662" s="5">
        <f t="shared" si="853"/>
        <v>8.2758549385704102E-4</v>
      </c>
      <c r="W662" s="5">
        <f t="shared" si="854"/>
        <v>1.5702640679199655E-2</v>
      </c>
      <c r="X662" s="5">
        <f t="shared" si="855"/>
        <v>1.0698014165406139E-2</v>
      </c>
      <c r="Y662" s="5">
        <f t="shared" si="856"/>
        <v>3.6442121239783618E-3</v>
      </c>
      <c r="Z662" s="5">
        <f t="shared" si="857"/>
        <v>1.2878528335089689E-2</v>
      </c>
      <c r="AA662" s="5">
        <f t="shared" si="858"/>
        <v>9.373437009462254E-3</v>
      </c>
      <c r="AB662" s="5">
        <f t="shared" si="859"/>
        <v>3.4111553387262397E-3</v>
      </c>
      <c r="AC662" s="5">
        <f t="shared" si="860"/>
        <v>2.564814675957308E-5</v>
      </c>
      <c r="AD662" s="5">
        <f t="shared" si="861"/>
        <v>2.8572308391724421E-3</v>
      </c>
      <c r="AE662" s="5">
        <f t="shared" si="862"/>
        <v>1.9465959016556954E-3</v>
      </c>
      <c r="AF662" s="5">
        <f t="shared" si="863"/>
        <v>6.6309581157962191E-4</v>
      </c>
      <c r="AG662" s="5">
        <f t="shared" si="864"/>
        <v>1.505863149649944E-4</v>
      </c>
      <c r="AH662" s="5">
        <f t="shared" si="865"/>
        <v>2.1934953708275902E-3</v>
      </c>
      <c r="AI662" s="5">
        <f t="shared" si="866"/>
        <v>1.5965015686597297E-3</v>
      </c>
      <c r="AJ662" s="5">
        <f t="shared" si="867"/>
        <v>5.8099444672439103E-4</v>
      </c>
      <c r="AK662" s="5">
        <f t="shared" si="868"/>
        <v>1.4095593087242621E-4</v>
      </c>
      <c r="AL662" s="5">
        <f t="shared" si="869"/>
        <v>5.0872031920983633E-7</v>
      </c>
      <c r="AM662" s="5">
        <f t="shared" si="870"/>
        <v>4.1591822599021145E-4</v>
      </c>
      <c r="AN662" s="5">
        <f t="shared" si="871"/>
        <v>2.8335992424432518E-4</v>
      </c>
      <c r="AO662" s="5">
        <f t="shared" si="872"/>
        <v>9.6524799408092524E-5</v>
      </c>
      <c r="AP662" s="5">
        <f t="shared" si="873"/>
        <v>2.1920382532614719E-5</v>
      </c>
      <c r="AQ662" s="5">
        <f t="shared" si="874"/>
        <v>3.7335211260942185E-6</v>
      </c>
      <c r="AR662" s="5">
        <f t="shared" si="875"/>
        <v>2.9888023330942572E-4</v>
      </c>
      <c r="AS662" s="5">
        <f t="shared" si="876"/>
        <v>2.1753534001754199E-4</v>
      </c>
      <c r="AT662" s="5">
        <f t="shared" si="877"/>
        <v>7.9164860841694263E-5</v>
      </c>
      <c r="AU662" s="5">
        <f t="shared" si="878"/>
        <v>1.9206305181124263E-5</v>
      </c>
      <c r="AV662" s="5">
        <f t="shared" si="879"/>
        <v>3.494752799301952E-6</v>
      </c>
      <c r="AW662" s="5">
        <f t="shared" si="880"/>
        <v>7.0071221260298315E-9</v>
      </c>
      <c r="AX662" s="5">
        <f t="shared" si="881"/>
        <v>5.0453271147244807E-5</v>
      </c>
      <c r="AY662" s="5">
        <f t="shared" si="882"/>
        <v>3.4373187316148416E-5</v>
      </c>
      <c r="AZ662" s="5">
        <f t="shared" si="883"/>
        <v>1.1709012908428115E-5</v>
      </c>
      <c r="BA662" s="5">
        <f t="shared" si="884"/>
        <v>2.659068380416125E-6</v>
      </c>
      <c r="BB662" s="5">
        <f t="shared" si="885"/>
        <v>4.5289756961319511E-7</v>
      </c>
      <c r="BC662" s="5">
        <f t="shared" si="886"/>
        <v>6.1710698400148653E-8</v>
      </c>
      <c r="BD662" s="5">
        <f t="shared" si="887"/>
        <v>3.393723211938873E-5</v>
      </c>
      <c r="BE662" s="5">
        <f t="shared" si="888"/>
        <v>2.470068778587457E-5</v>
      </c>
      <c r="BF662" s="5">
        <f t="shared" si="889"/>
        <v>8.9890061592071079E-6</v>
      </c>
      <c r="BG662" s="5">
        <f t="shared" si="890"/>
        <v>2.1808362161335229E-6</v>
      </c>
      <c r="BH662" s="5">
        <f t="shared" si="891"/>
        <v>3.9682194983770288E-7</v>
      </c>
      <c r="BI662" s="5">
        <f t="shared" si="892"/>
        <v>5.7764139721478446E-8</v>
      </c>
      <c r="BJ662" s="8">
        <f t="shared" si="893"/>
        <v>0.32325416350567315</v>
      </c>
      <c r="BK662" s="8">
        <f t="shared" si="894"/>
        <v>0.38143494824217589</v>
      </c>
      <c r="BL662" s="8">
        <f t="shared" si="895"/>
        <v>0.28244786357373697</v>
      </c>
      <c r="BM662" s="8">
        <f t="shared" si="896"/>
        <v>0.1686921679803946</v>
      </c>
      <c r="BN662" s="8">
        <f t="shared" si="897"/>
        <v>0.83128896949608722</v>
      </c>
    </row>
    <row r="663" spans="1:66" x14ac:dyDescent="0.25">
      <c r="A663" t="s">
        <v>340</v>
      </c>
      <c r="B663" t="s">
        <v>429</v>
      </c>
      <c r="C663" t="s">
        <v>415</v>
      </c>
      <c r="D663" t="s">
        <v>499</v>
      </c>
      <c r="E663">
        <f>VLOOKUP(A663,home!$A$2:$E$405,3,FALSE)</f>
        <v>1.33793103448276</v>
      </c>
      <c r="F663">
        <f>VLOOKUP(B663,home!$B$2:$E$405,3,FALSE)</f>
        <v>0.8</v>
      </c>
      <c r="G663">
        <f>VLOOKUP(C663,away!$B$2:$E$405,4,FALSE)</f>
        <v>0.64</v>
      </c>
      <c r="H663">
        <f>VLOOKUP(A663,away!$A$2:$E$405,3,FALSE)</f>
        <v>1.1275862068965501</v>
      </c>
      <c r="I663">
        <f>VLOOKUP(C663,away!$B$2:$E$405,3,FALSE)</f>
        <v>0.91</v>
      </c>
      <c r="J663">
        <f>VLOOKUP(B663,home!$B$2:$E$405,4,FALSE)</f>
        <v>1.39</v>
      </c>
      <c r="K663" s="3">
        <f t="shared" si="842"/>
        <v>0.68502068965517315</v>
      </c>
      <c r="L663" s="3">
        <f t="shared" si="843"/>
        <v>1.4262837931034462</v>
      </c>
      <c r="M663" s="5">
        <f t="shared" si="844"/>
        <v>0.12107991670546421</v>
      </c>
      <c r="N663" s="5">
        <f t="shared" si="845"/>
        <v>8.2942248044968025E-2</v>
      </c>
      <c r="O663" s="5">
        <f t="shared" si="846"/>
        <v>0.17269432286731881</v>
      </c>
      <c r="P663" s="5">
        <f t="shared" si="847"/>
        <v>0.11829918415010388</v>
      </c>
      <c r="Q663" s="5">
        <f t="shared" si="848"/>
        <v>2.8408577978657215E-2</v>
      </c>
      <c r="R663" s="5">
        <f t="shared" si="849"/>
        <v>0.12315555693331537</v>
      </c>
      <c r="S663" s="5">
        <f t="shared" si="850"/>
        <v>2.8895578538890392E-2</v>
      </c>
      <c r="T663" s="5">
        <f t="shared" si="851"/>
        <v>4.051869435607424E-2</v>
      </c>
      <c r="U663" s="5">
        <f t="shared" si="852"/>
        <v>8.436410454532664E-2</v>
      </c>
      <c r="V663" s="5">
        <f t="shared" si="853"/>
        <v>3.1368844457878996E-3</v>
      </c>
      <c r="W663" s="5">
        <f t="shared" si="854"/>
        <v>6.4868212263541778E-3</v>
      </c>
      <c r="X663" s="5">
        <f t="shared" si="855"/>
        <v>9.2520479839083847E-3</v>
      </c>
      <c r="Y663" s="5">
        <f t="shared" si="856"/>
        <v>6.5980230462319728E-3</v>
      </c>
      <c r="Z663" s="5">
        <f t="shared" si="857"/>
        <v>5.8551591628205522E-2</v>
      </c>
      <c r="AA663" s="5">
        <f t="shared" si="858"/>
        <v>4.0109051677561416E-2</v>
      </c>
      <c r="AB663" s="5">
        <f t="shared" si="859"/>
        <v>1.373776512078905E-2</v>
      </c>
      <c r="AC663" s="5">
        <f t="shared" si="860"/>
        <v>1.9155265423402383E-4</v>
      </c>
      <c r="AD663" s="5">
        <f t="shared" si="861"/>
        <v>1.1109016875367386E-3</v>
      </c>
      <c r="AE663" s="5">
        <f t="shared" si="862"/>
        <v>1.5844610726649187E-3</v>
      </c>
      <c r="AF663" s="5">
        <f t="shared" si="863"/>
        <v>1.129945574372638E-3</v>
      </c>
      <c r="AG663" s="5">
        <f t="shared" si="864"/>
        <v>5.3720768660555306E-4</v>
      </c>
      <c r="AH663" s="5">
        <f t="shared" si="865"/>
        <v>2.087779654993023E-2</v>
      </c>
      <c r="AI663" s="5">
        <f t="shared" si="866"/>
        <v>1.4301722591113604E-2</v>
      </c>
      <c r="AJ663" s="5">
        <f t="shared" si="867"/>
        <v>4.8984879363108049E-3</v>
      </c>
      <c r="AK663" s="5">
        <f t="shared" si="868"/>
        <v>1.1185218614663914E-3</v>
      </c>
      <c r="AL663" s="5">
        <f t="shared" si="869"/>
        <v>7.4861375310640002E-6</v>
      </c>
      <c r="AM663" s="5">
        <f t="shared" si="870"/>
        <v>1.5219812802710249E-4</v>
      </c>
      <c r="AN663" s="5">
        <f t="shared" si="871"/>
        <v>2.1707772334573968E-4</v>
      </c>
      <c r="AO663" s="5">
        <f t="shared" si="872"/>
        <v>1.5480721932591108E-4</v>
      </c>
      <c r="AP663" s="5">
        <f t="shared" si="873"/>
        <v>7.3599675993319235E-5</v>
      </c>
      <c r="AQ663" s="5">
        <f t="shared" si="874"/>
        <v>2.6243506261733991E-5</v>
      </c>
      <c r="AR663" s="5">
        <f t="shared" si="875"/>
        <v>5.9555325709753065E-3</v>
      </c>
      <c r="AS663" s="5">
        <f t="shared" si="876"/>
        <v>4.0796630290333511E-3</v>
      </c>
      <c r="AT663" s="5">
        <f t="shared" si="877"/>
        <v>1.3973267908545695E-3</v>
      </c>
      <c r="AU663" s="5">
        <f t="shared" si="878"/>
        <v>3.1906592064828238E-4</v>
      </c>
      <c r="AV663" s="5">
        <f t="shared" si="879"/>
        <v>5.4641689251987279E-5</v>
      </c>
      <c r="AW663" s="5">
        <f t="shared" si="880"/>
        <v>2.0317250568817853E-7</v>
      </c>
      <c r="AX663" s="5">
        <f t="shared" si="881"/>
        <v>1.7376477770892006E-5</v>
      </c>
      <c r="AY663" s="5">
        <f t="shared" si="882"/>
        <v>2.4783788625845565E-5</v>
      </c>
      <c r="AZ663" s="5">
        <f t="shared" si="883"/>
        <v>1.7674358024372536E-5</v>
      </c>
      <c r="BA663" s="5">
        <f t="shared" si="884"/>
        <v>8.402883467890135E-6</v>
      </c>
      <c r="BB663" s="5">
        <f t="shared" si="885"/>
        <v>2.996224126397144E-6</v>
      </c>
      <c r="BC663" s="5">
        <f t="shared" si="886"/>
        <v>8.5469318239715563E-7</v>
      </c>
      <c r="BD663" s="5">
        <f t="shared" si="887"/>
        <v>1.4157132642136302E-3</v>
      </c>
      <c r="BE663" s="5">
        <f t="shared" si="888"/>
        <v>9.6979287660559749E-4</v>
      </c>
      <c r="BF663" s="5">
        <f t="shared" si="889"/>
        <v>3.3216409257752033E-4</v>
      </c>
      <c r="BG663" s="5">
        <f t="shared" si="890"/>
        <v>7.5846425258712595E-5</v>
      </c>
      <c r="BH663" s="5">
        <f t="shared" si="891"/>
        <v>1.2989092634650709E-5</v>
      </c>
      <c r="BI663" s="5">
        <f t="shared" si="892"/>
        <v>1.7795594389166723E-6</v>
      </c>
      <c r="BJ663" s="8">
        <f t="shared" si="893"/>
        <v>0.17926494333552545</v>
      </c>
      <c r="BK663" s="8">
        <f t="shared" si="894"/>
        <v>0.27163538642063734</v>
      </c>
      <c r="BL663" s="8">
        <f t="shared" si="895"/>
        <v>0.48987184539462481</v>
      </c>
      <c r="BM663" s="8">
        <f t="shared" si="896"/>
        <v>0.35271937948304549</v>
      </c>
      <c r="BN663" s="8">
        <f t="shared" si="897"/>
        <v>0.64657980667982751</v>
      </c>
    </row>
    <row r="664" spans="1:66" x14ac:dyDescent="0.25">
      <c r="A664" t="s">
        <v>342</v>
      </c>
      <c r="B664" t="s">
        <v>414</v>
      </c>
      <c r="C664" t="s">
        <v>420</v>
      </c>
      <c r="D664" t="s">
        <v>499</v>
      </c>
      <c r="E664">
        <f>VLOOKUP(A664,home!$A$2:$E$405,3,FALSE)</f>
        <v>1.1828254847645401</v>
      </c>
      <c r="F664">
        <f>VLOOKUP(B664,home!$B$2:$E$405,3,FALSE)</f>
        <v>0.74</v>
      </c>
      <c r="G664">
        <f>VLOOKUP(C664,away!$B$2:$E$405,4,FALSE)</f>
        <v>0.74</v>
      </c>
      <c r="H664">
        <f>VLOOKUP(A664,away!$A$2:$E$405,3,FALSE)</f>
        <v>0.86980609418282495</v>
      </c>
      <c r="I664">
        <f>VLOOKUP(C664,away!$B$2:$E$405,3,FALSE)</f>
        <v>0.79</v>
      </c>
      <c r="J664">
        <f>VLOOKUP(B664,home!$B$2:$E$405,4,FALSE)</f>
        <v>1.29</v>
      </c>
      <c r="K664" s="3">
        <f t="shared" si="842"/>
        <v>0.64771523545706211</v>
      </c>
      <c r="L664" s="3">
        <f t="shared" si="843"/>
        <v>0.88641939058171693</v>
      </c>
      <c r="M664" s="5">
        <f t="shared" si="844"/>
        <v>0.2156422216123306</v>
      </c>
      <c r="N664" s="5">
        <f t="shared" si="845"/>
        <v>0.13967475234611468</v>
      </c>
      <c r="O664" s="5">
        <f t="shared" si="846"/>
        <v>0.19114944666528963</v>
      </c>
      <c r="P664" s="5">
        <f t="shared" si="847"/>
        <v>0.12381040885429521</v>
      </c>
      <c r="Q664" s="5">
        <f t="shared" si="848"/>
        <v>4.5234732551635251E-2</v>
      </c>
      <c r="R664" s="5">
        <f t="shared" si="849"/>
        <v>8.4719288011539204E-2</v>
      </c>
      <c r="S664" s="5">
        <f t="shared" si="850"/>
        <v>1.7771354359613047E-2</v>
      </c>
      <c r="T664" s="5">
        <f t="shared" si="851"/>
        <v>4.0096944061547471E-2</v>
      </c>
      <c r="U664" s="5">
        <f t="shared" si="852"/>
        <v>5.487397358214878E-2</v>
      </c>
      <c r="V664" s="5">
        <f t="shared" si="853"/>
        <v>1.1337084344342006E-3</v>
      </c>
      <c r="W664" s="5">
        <f t="shared" si="854"/>
        <v>9.7664084818398864E-3</v>
      </c>
      <c r="X664" s="5">
        <f t="shared" si="855"/>
        <v>8.6571338546446233E-3</v>
      </c>
      <c r="Y664" s="5">
        <f t="shared" si="856"/>
        <v>3.8369256578092183E-3</v>
      </c>
      <c r="Z664" s="5">
        <f t="shared" si="857"/>
        <v>2.5032273216568524E-2</v>
      </c>
      <c r="AA664" s="5">
        <f t="shared" si="858"/>
        <v>1.6213784740495191E-2</v>
      </c>
      <c r="AB664" s="5">
        <f t="shared" si="859"/>
        <v>5.2509577004199804E-3</v>
      </c>
      <c r="AC664" s="5">
        <f t="shared" si="860"/>
        <v>4.0682230426447205E-5</v>
      </c>
      <c r="AD664" s="5">
        <f t="shared" si="861"/>
        <v>1.5814628923461924E-3</v>
      </c>
      <c r="AE664" s="5">
        <f t="shared" si="862"/>
        <v>1.4018393732611115E-3</v>
      </c>
      <c r="AF664" s="5">
        <f t="shared" si="863"/>
        <v>6.2130880146978506E-4</v>
      </c>
      <c r="AG664" s="5">
        <f t="shared" si="864"/>
        <v>1.8358005638730135E-4</v>
      </c>
      <c r="AH664" s="5">
        <f t="shared" si="865"/>
        <v>5.5472730923764235E-3</v>
      </c>
      <c r="AI664" s="5">
        <f t="shared" si="866"/>
        <v>3.5930532971732202E-3</v>
      </c>
      <c r="AJ664" s="5">
        <f t="shared" si="867"/>
        <v>1.1636376811941628E-3</v>
      </c>
      <c r="AK664" s="5">
        <f t="shared" si="868"/>
        <v>2.5123528488712901E-4</v>
      </c>
      <c r="AL664" s="5">
        <f t="shared" si="869"/>
        <v>9.3430378235633369E-7</v>
      </c>
      <c r="AM664" s="5">
        <f t="shared" si="870"/>
        <v>2.0486752193652415E-4</v>
      </c>
      <c r="AN664" s="5">
        <f t="shared" si="871"/>
        <v>1.8159854394496027E-4</v>
      </c>
      <c r="AO664" s="5">
        <f t="shared" si="872"/>
        <v>8.0486235327109404E-5</v>
      </c>
      <c r="AP664" s="5">
        <f t="shared" si="873"/>
        <v>2.3781519889624333E-5</v>
      </c>
      <c r="AQ664" s="5">
        <f t="shared" si="874"/>
        <v>5.270100091916943E-6</v>
      </c>
      <c r="AR664" s="5">
        <f t="shared" si="875"/>
        <v>9.834420867869335E-4</v>
      </c>
      <c r="AS664" s="5">
        <f t="shared" si="876"/>
        <v>6.3699042280158317E-4</v>
      </c>
      <c r="AT664" s="5">
        <f t="shared" si="877"/>
        <v>2.0629420084441048E-4</v>
      </c>
      <c r="AU664" s="5">
        <f t="shared" si="878"/>
        <v>4.4539965624454605E-5</v>
      </c>
      <c r="AV664" s="5">
        <f t="shared" si="879"/>
        <v>7.2123035804232651E-6</v>
      </c>
      <c r="AW664" s="5">
        <f t="shared" si="880"/>
        <v>1.4900778760964025E-8</v>
      </c>
      <c r="AX664" s="5">
        <f t="shared" si="881"/>
        <v>2.2115969201436759E-5</v>
      </c>
      <c r="AY664" s="5">
        <f t="shared" si="882"/>
        <v>1.9604023941661591E-5</v>
      </c>
      <c r="AZ664" s="5">
        <f t="shared" si="883"/>
        <v>8.6886934776585261E-6</v>
      </c>
      <c r="BA664" s="5">
        <f t="shared" si="884"/>
        <v>2.5672754591391374E-6</v>
      </c>
      <c r="BB664" s="5">
        <f t="shared" si="885"/>
        <v>5.6892068698637774E-7</v>
      </c>
      <c r="BC664" s="5">
        <f t="shared" si="886"/>
        <v>1.0086046572955937E-7</v>
      </c>
      <c r="BD664" s="5">
        <f t="shared" si="887"/>
        <v>1.4529035587368091E-4</v>
      </c>
      <c r="BE664" s="5">
        <f t="shared" si="888"/>
        <v>9.410677706436157E-5</v>
      </c>
      <c r="BF664" s="5">
        <f t="shared" si="889"/>
        <v>3.0477196632174102E-5</v>
      </c>
      <c r="BG664" s="5">
        <f t="shared" si="890"/>
        <v>6.5801815308932765E-6</v>
      </c>
      <c r="BH664" s="5">
        <f t="shared" si="891"/>
        <v>1.0655209574081874E-6</v>
      </c>
      <c r="BI664" s="5">
        <f t="shared" si="892"/>
        <v>1.3803083156241571E-7</v>
      </c>
      <c r="BJ664" s="8">
        <f t="shared" si="893"/>
        <v>0.25160473774147835</v>
      </c>
      <c r="BK664" s="8">
        <f t="shared" si="894"/>
        <v>0.35841891381882357</v>
      </c>
      <c r="BL664" s="8">
        <f t="shared" si="895"/>
        <v>0.36491878709805153</v>
      </c>
      <c r="BM664" s="8">
        <f t="shared" si="896"/>
        <v>0.19972427271055446</v>
      </c>
      <c r="BN664" s="8">
        <f t="shared" si="897"/>
        <v>0.80023085004120453</v>
      </c>
    </row>
    <row r="665" spans="1:66" x14ac:dyDescent="0.25">
      <c r="A665" t="s">
        <v>342</v>
      </c>
      <c r="B665" t="s">
        <v>400</v>
      </c>
      <c r="C665" t="s">
        <v>406</v>
      </c>
      <c r="D665" t="s">
        <v>499</v>
      </c>
      <c r="E665">
        <f>VLOOKUP(A665,home!$A$2:$E$405,3,FALSE)</f>
        <v>1.1828254847645401</v>
      </c>
      <c r="F665">
        <f>VLOOKUP(B665,home!$B$2:$E$405,3,FALSE)</f>
        <v>1.24</v>
      </c>
      <c r="G665">
        <f>VLOOKUP(C665,away!$B$2:$E$405,4,FALSE)</f>
        <v>0.8</v>
      </c>
      <c r="H665">
        <f>VLOOKUP(A665,away!$A$2:$E$405,3,FALSE)</f>
        <v>0.86980609418282495</v>
      </c>
      <c r="I665">
        <f>VLOOKUP(C665,away!$B$2:$E$405,3,FALSE)</f>
        <v>0.65</v>
      </c>
      <c r="J665">
        <f>VLOOKUP(B665,home!$B$2:$E$405,4,FALSE)</f>
        <v>0.68</v>
      </c>
      <c r="K665" s="3">
        <f t="shared" si="842"/>
        <v>1.1733628808864238</v>
      </c>
      <c r="L665" s="3">
        <f t="shared" si="843"/>
        <v>0.38445429362880867</v>
      </c>
      <c r="M665" s="5">
        <f t="shared" si="844"/>
        <v>0.21059526255722152</v>
      </c>
      <c r="N665" s="5">
        <f t="shared" si="845"/>
        <v>0.24710466397517428</v>
      </c>
      <c r="O665" s="5">
        <f t="shared" si="846"/>
        <v>8.0964252908010098E-2</v>
      </c>
      <c r="P665" s="5">
        <f t="shared" si="847"/>
        <v>9.500044904095975E-2</v>
      </c>
      <c r="Q665" s="5">
        <f t="shared" si="848"/>
        <v>0.14497172020119112</v>
      </c>
      <c r="R665" s="5">
        <f t="shared" si="849"/>
        <v>1.5563527330466623E-2</v>
      </c>
      <c r="S665" s="5">
        <f t="shared" si="850"/>
        <v>1.071378008269744E-2</v>
      </c>
      <c r="T665" s="5">
        <f t="shared" si="851"/>
        <v>5.5735000286102218E-2</v>
      </c>
      <c r="U665" s="5">
        <f t="shared" si="852"/>
        <v>1.826166526523091E-2</v>
      </c>
      <c r="V665" s="5">
        <f t="shared" si="853"/>
        <v>5.3700370106631761E-4</v>
      </c>
      <c r="W665" s="5">
        <f t="shared" si="854"/>
        <v>5.6701478420776726E-2</v>
      </c>
      <c r="X665" s="5">
        <f t="shared" si="855"/>
        <v>2.1799126833968854E-2</v>
      </c>
      <c r="Y665" s="5">
        <f t="shared" si="856"/>
        <v>4.1903839543391526E-3</v>
      </c>
      <c r="Z665" s="5">
        <f t="shared" si="857"/>
        <v>1.9944883020690677E-3</v>
      </c>
      <c r="AA665" s="5">
        <f t="shared" si="858"/>
        <v>2.3402585400100332E-3</v>
      </c>
      <c r="AB665" s="5">
        <f t="shared" si="859"/>
        <v>1.3729862512626145E-3</v>
      </c>
      <c r="AC665" s="5">
        <f t="shared" si="860"/>
        <v>1.514029569044077E-5</v>
      </c>
      <c r="AD665" s="5">
        <f t="shared" si="861"/>
        <v>1.6632852517580496E-2</v>
      </c>
      <c r="AE665" s="5">
        <f t="shared" si="862"/>
        <v>6.3945715656785604E-3</v>
      </c>
      <c r="AF665" s="5">
        <f t="shared" si="863"/>
        <v>1.2292102471709082E-3</v>
      </c>
      <c r="AG665" s="5">
        <f t="shared" si="864"/>
        <v>1.575250524324616E-4</v>
      </c>
      <c r="AH665" s="5">
        <f t="shared" si="865"/>
        <v>1.9169739783072136E-4</v>
      </c>
      <c r="AI665" s="5">
        <f t="shared" si="866"/>
        <v>2.2493061097708612E-4</v>
      </c>
      <c r="AJ665" s="5">
        <f t="shared" si="867"/>
        <v>1.3196261484780863E-4</v>
      </c>
      <c r="AK665" s="5">
        <f t="shared" si="868"/>
        <v>5.1613344642376766E-5</v>
      </c>
      <c r="AL665" s="5">
        <f t="shared" si="869"/>
        <v>2.7319415864143033E-7</v>
      </c>
      <c r="AM665" s="5">
        <f t="shared" si="870"/>
        <v>3.9032743494774504E-3</v>
      </c>
      <c r="AN665" s="5">
        <f t="shared" si="871"/>
        <v>1.5006305828678009E-3</v>
      </c>
      <c r="AO665" s="5">
        <f t="shared" si="872"/>
        <v>2.8846193536711395E-4</v>
      </c>
      <c r="AP665" s="5">
        <f t="shared" si="873"/>
        <v>3.6966809866787617E-5</v>
      </c>
      <c r="AQ665" s="5">
        <f t="shared" si="874"/>
        <v>3.5530121937615768E-6</v>
      </c>
      <c r="AR665" s="5">
        <f t="shared" si="875"/>
        <v>1.4739777534698148E-5</v>
      </c>
      <c r="AS665" s="5">
        <f t="shared" si="876"/>
        <v>1.7295107831738408E-5</v>
      </c>
      <c r="AT665" s="5">
        <f t="shared" si="877"/>
        <v>1.0146718775344966E-5</v>
      </c>
      <c r="AU665" s="5">
        <f t="shared" si="878"/>
        <v>3.9685943912610455E-6</v>
      </c>
      <c r="AV665" s="5">
        <f t="shared" si="879"/>
        <v>1.1641503369999411E-6</v>
      </c>
      <c r="AW665" s="5">
        <f t="shared" si="880"/>
        <v>3.4233079540496306E-9</v>
      </c>
      <c r="AX665" s="5">
        <f t="shared" si="881"/>
        <v>7.6332620593215679E-4</v>
      </c>
      <c r="AY665" s="5">
        <f t="shared" si="882"/>
        <v>2.9346403731000584E-4</v>
      </c>
      <c r="AZ665" s="5">
        <f t="shared" si="883"/>
        <v>5.6411754584738341E-5</v>
      </c>
      <c r="BA665" s="5">
        <f t="shared" si="884"/>
        <v>7.2292470870790955E-6</v>
      </c>
      <c r="BB665" s="5">
        <f t="shared" si="885"/>
        <v>6.9482877058277907E-7</v>
      </c>
      <c r="BC665" s="5">
        <f t="shared" si="886"/>
        <v>5.3425980837475204E-8</v>
      </c>
      <c r="BD665" s="5">
        <f t="shared" si="887"/>
        <v>9.4446179339135921E-7</v>
      </c>
      <c r="BE665" s="5">
        <f t="shared" si="888"/>
        <v>1.1081964107808436E-6</v>
      </c>
      <c r="BF665" s="5">
        <f t="shared" si="889"/>
        <v>6.501582665709028E-7</v>
      </c>
      <c r="BG665" s="5">
        <f t="shared" si="890"/>
        <v>2.542905255652527E-7</v>
      </c>
      <c r="BH665" s="5">
        <f t="shared" si="891"/>
        <v>7.4593765914841926E-8</v>
      </c>
      <c r="BI665" s="5">
        <f t="shared" si="892"/>
        <v>1.7505111214001285E-8</v>
      </c>
      <c r="BJ665" s="8">
        <f t="shared" si="893"/>
        <v>0.5617705992438532</v>
      </c>
      <c r="BK665" s="8">
        <f t="shared" si="894"/>
        <v>0.31715537290910412</v>
      </c>
      <c r="BL665" s="8">
        <f t="shared" si="895"/>
        <v>0.11915325781802176</v>
      </c>
      <c r="BM665" s="8">
        <f t="shared" si="896"/>
        <v>0.20558038164602249</v>
      </c>
      <c r="BN665" s="8">
        <f t="shared" si="897"/>
        <v>0.79419987601302333</v>
      </c>
    </row>
    <row r="666" spans="1:66" x14ac:dyDescent="0.25">
      <c r="A666" t="s">
        <v>342</v>
      </c>
      <c r="B666" t="s">
        <v>393</v>
      </c>
      <c r="C666" t="s">
        <v>384</v>
      </c>
      <c r="D666" t="s">
        <v>499</v>
      </c>
      <c r="E666">
        <f>VLOOKUP(A666,home!$A$2:$E$405,3,FALSE)</f>
        <v>1.1828254847645401</v>
      </c>
      <c r="F666">
        <f>VLOOKUP(B666,home!$B$2:$E$405,3,FALSE)</f>
        <v>1.1399999999999999</v>
      </c>
      <c r="G666">
        <f>VLOOKUP(C666,away!$B$2:$E$405,4,FALSE)</f>
        <v>1.1599999999999999</v>
      </c>
      <c r="H666">
        <f>VLOOKUP(A666,away!$A$2:$E$405,3,FALSE)</f>
        <v>0.86980609418282495</v>
      </c>
      <c r="I666">
        <f>VLOOKUP(C666,away!$B$2:$E$405,3,FALSE)</f>
        <v>1.06</v>
      </c>
      <c r="J666">
        <f>VLOOKUP(B666,home!$B$2:$E$405,4,FALSE)</f>
        <v>0.74</v>
      </c>
      <c r="K666" s="3">
        <f t="shared" ref="K666:K727" si="898">E666*F666*G666</f>
        <v>1.5641684210526277</v>
      </c>
      <c r="L666" s="3">
        <f t="shared" ref="L666:L727" si="899">H666*I666*J666</f>
        <v>0.68227590027700791</v>
      </c>
      <c r="M666" s="5">
        <f t="shared" ref="M666:M727" si="900">_xlfn.POISSON.DIST(0,K666,FALSE) * _xlfn.POISSON.DIST(0,L666,FALSE)</f>
        <v>0.10577465740023466</v>
      </c>
      <c r="N666" s="5">
        <f t="shared" ref="N666:N727" si="901">_xlfn.POISSON.DIST(1,K666,FALSE) * _xlfn.POISSON.DIST(0,L666,FALSE)</f>
        <v>0.16544937885310768</v>
      </c>
      <c r="O666" s="5">
        <f t="shared" ref="O666:O727" si="902">_xlfn.POISSON.DIST(0,K666,FALSE) * _xlfn.POISSON.DIST(1,L666,FALSE)</f>
        <v>7.216749960423717E-2</v>
      </c>
      <c r="P666" s="5">
        <f t="shared" ref="P666:P727" si="903">_xlfn.POISSON.DIST(1,K666,FALSE) * _xlfn.POISSON.DIST(1,L666,FALSE)</f>
        <v>0.11288212390727577</v>
      </c>
      <c r="Q666" s="5">
        <f t="shared" ref="Q666:Q727" si="904">_xlfn.POISSON.DIST(2,K666,FALSE) * _xlfn.POISSON.DIST(0,L666,FALSE)</f>
        <v>0.12939534684240175</v>
      </c>
      <c r="R666" s="5">
        <f t="shared" ref="R666:R727" si="905">_xlfn.POISSON.DIST(0,K666,FALSE) * _xlfn.POISSON.DIST(2,L666,FALSE)</f>
        <v>2.4619072881610762E-2</v>
      </c>
      <c r="S666" s="5">
        <f t="shared" ref="S666:S727" si="906">_xlfn.POISSON.DIST(2,K666,FALSE) * _xlfn.POISSON.DIST(2,L666,FALSE)</f>
        <v>3.0116793121821302E-2</v>
      </c>
      <c r="T666" s="5">
        <f t="shared" ref="T666:T727" si="907">_xlfn.POISSON.DIST(2,K666,FALSE) * _xlfn.POISSON.DIST(1,L666,FALSE)</f>
        <v>8.8283326758555339E-2</v>
      </c>
      <c r="U666" s="5">
        <f t="shared" ref="U666:U727" si="908">_xlfn.POISSON.DIST(1,K666,FALSE) * _xlfn.POISSON.DIST(2,L666,FALSE)</f>
        <v>3.850837635700867E-2</v>
      </c>
      <c r="V666" s="5">
        <f t="shared" ref="V666:V727" si="909">_xlfn.POISSON.DIST(3,K666,FALSE) * _xlfn.POISSON.DIST(3,L666,FALSE)</f>
        <v>3.5711637219316699E-3</v>
      </c>
      <c r="W666" s="5">
        <f t="shared" ref="W666:W727" si="910">_xlfn.POISSON.DIST(3,K666,FALSE) * _xlfn.POISSON.DIST(0,L666,FALSE)</f>
        <v>6.7465371787345546E-2</v>
      </c>
      <c r="X666" s="5">
        <f t="shared" ref="X666:X727" si="911">_xlfn.POISSON.DIST(3,K666,FALSE) * _xlfn.POISSON.DIST(1,L666,FALSE)</f>
        <v>4.6029997273734219E-2</v>
      </c>
      <c r="Y666" s="5">
        <f t="shared" ref="Y666:Y727" si="912">_xlfn.POISSON.DIST(3,K666,FALSE) * _xlfn.POISSON.DIST(2,L666,FALSE)</f>
        <v>1.5702578914842617E-2</v>
      </c>
      <c r="Z666" s="5">
        <f t="shared" ref="Z666:Z727" si="913">_xlfn.POISSON.DIST(0,K666,FALSE) * _xlfn.POISSON.DIST(3,L666,FALSE)</f>
        <v>5.5990000380954181E-3</v>
      </c>
      <c r="AA666" s="5">
        <f t="shared" ref="AA666:AA727" si="914">_xlfn.POISSON.DIST(1,K666,FALSE) * _xlfn.POISSON.DIST(3,L666,FALSE)</f>
        <v>8.7577790490613108E-3</v>
      </c>
      <c r="AB666" s="5">
        <f t="shared" ref="AB666:AB727" si="915">_xlfn.POISSON.DIST(2,K666,FALSE) * _xlfn.POISSON.DIST(3,L666,FALSE)</f>
        <v>6.8493207135490088E-3</v>
      </c>
      <c r="AC666" s="5">
        <f t="shared" ref="AC666:AC727" si="916">_xlfn.POISSON.DIST(4,K666,FALSE) * _xlfn.POISSON.DIST(4,L666,FALSE)</f>
        <v>2.3819537428688734E-4</v>
      </c>
      <c r="AD666" s="5">
        <f t="shared" ref="AD666:AD727" si="917">_xlfn.POISSON.DIST(4,K666,FALSE) * _xlfn.POISSON.DIST(0,L666,FALSE)</f>
        <v>2.6381801016085185E-2</v>
      </c>
      <c r="AE666" s="5">
        <f t="shared" ref="AE666:AE727" si="918">_xlfn.POISSON.DIST(4,K666,FALSE) * _xlfn.POISSON.DIST(1,L666,FALSE)</f>
        <v>1.7999667039178397E-2</v>
      </c>
      <c r="AF666" s="5">
        <f t="shared" ref="AF666:AF727" si="919">_xlfn.POISSON.DIST(4,K666,FALSE) * _xlfn.POISSON.DIST(2,L666,FALSE)</f>
        <v>6.1403695169209137E-3</v>
      </c>
      <c r="AG666" s="5">
        <f t="shared" ref="AG666:AG727" si="920">_xlfn.POISSON.DIST(4,K666,FALSE) * _xlfn.POISSON.DIST(3,L666,FALSE)</f>
        <v>1.3964753800635708E-3</v>
      </c>
      <c r="AH666" s="5">
        <f t="shared" ref="AH666:AH727" si="921">_xlfn.POISSON.DIST(0,K666,FALSE) * _xlfn.POISSON.DIST(4,L666,FALSE)</f>
        <v>9.5501569791063795E-4</v>
      </c>
      <c r="AI666" s="5">
        <f t="shared" ref="AI666:AI727" si="922">_xlfn.POISSON.DIST(1,K666,FALSE) * _xlfn.POISSON.DIST(4,L666,FALSE)</f>
        <v>1.4938053962813558E-3</v>
      </c>
      <c r="AJ666" s="5">
        <f t="shared" ref="AJ666:AJ727" si="923">_xlfn.POISSON.DIST(2,K666,FALSE) * _xlfn.POISSON.DIST(4,L666,FALSE)</f>
        <v>1.1682816140306518E-3</v>
      </c>
      <c r="AK666" s="5">
        <f t="shared" ref="AK666:AK727" si="924">_xlfn.POISSON.DIST(3,K666,FALSE) * _xlfn.POISSON.DIST(4,L666,FALSE)</f>
        <v>6.0912973585437995E-4</v>
      </c>
      <c r="AL666" s="5">
        <f t="shared" ref="AL666:AL727" si="925">_xlfn.POISSON.DIST(5,K666,FALSE) * _xlfn.POISSON.DIST(5,L666,FALSE)</f>
        <v>1.0168030950042184E-5</v>
      </c>
      <c r="AM666" s="5">
        <f t="shared" ref="AM666:AM727" si="926">_xlfn.POISSON.DIST(5,K666,FALSE) * _xlfn.POISSON.DIST(0,L666,FALSE)</f>
        <v>8.2531160079709152E-3</v>
      </c>
      <c r="AN666" s="5">
        <f t="shared" ref="AN666:AN727" si="927">_xlfn.POISSON.DIST(5,K666,FALSE) * _xlfn.POISSON.DIST(1,L666,FALSE)</f>
        <v>5.6309021544289411E-3</v>
      </c>
      <c r="AO666" s="5">
        <f t="shared" ref="AO666:AO727" si="928">_xlfn.POISSON.DIST(5,K666,FALSE) * _xlfn.POISSON.DIST(2,L666,FALSE)</f>
        <v>1.9209144183923745E-3</v>
      </c>
      <c r="AP666" s="5">
        <f t="shared" ref="AP666:AP727" si="929">_xlfn.POISSON.DIST(5,K666,FALSE) * _xlfn.POISSON.DIST(3,L666,FALSE)</f>
        <v>4.3686453805458079E-4</v>
      </c>
      <c r="AQ666" s="5">
        <f t="shared" ref="AQ666:AQ727" si="930">_xlfn.POISSON.DIST(5,K666,FALSE) * _xlfn.POISSON.DIST(4,L666,FALSE)</f>
        <v>7.4515536500072057E-5</v>
      </c>
      <c r="AR666" s="5">
        <f t="shared" ref="AR666:AR727" si="931">_xlfn.POISSON.DIST(0,K666,FALSE) * _xlfn.POISSON.DIST(5,L666,FALSE)</f>
        <v>1.3031683901413118E-4</v>
      </c>
      <c r="AS666" s="5">
        <f t="shared" ref="AS666:AS727" si="932">_xlfn.POISSON.DIST(1,K666,FALSE) * _xlfn.POISSON.DIST(5,L666,FALSE)</f>
        <v>2.0383748431730301E-4</v>
      </c>
      <c r="AT666" s="5">
        <f t="shared" ref="AT666:AT727" si="933">_xlfn.POISSON.DIST(2,K666,FALSE) * _xlfn.POISSON.DIST(5,L666,FALSE)</f>
        <v>1.5941807799796785E-4</v>
      </c>
      <c r="AU666" s="5">
        <f t="shared" ref="AU666:AU727" si="934">_xlfn.POISSON.DIST(3,K666,FALSE) * _xlfn.POISSON.DIST(5,L666,FALSE)</f>
        <v>8.3118907783108652E-5</v>
      </c>
      <c r="AV666" s="5">
        <f t="shared" ref="AV666:AV727" si="935">_xlfn.POISSON.DIST(4,K666,FALSE) * _xlfn.POISSON.DIST(5,L666,FALSE)</f>
        <v>3.2502992686681E-5</v>
      </c>
      <c r="AW666" s="5">
        <f t="shared" ref="AW666:AW727" si="936">_xlfn.POISSON.DIST(6,K666,FALSE) * _xlfn.POISSON.DIST(6,L666,FALSE)</f>
        <v>3.0142405190178726E-7</v>
      </c>
      <c r="AX666" s="5">
        <f t="shared" ref="AX666:AX727" si="937">_xlfn.POISSON.DIST(6,K666,FALSE) * _xlfn.POISSON.DIST(0,L666,FALSE)</f>
        <v>2.1515439058253367E-3</v>
      </c>
      <c r="AY666" s="5">
        <f t="shared" ref="AY666:AY727" si="938">_xlfn.POISSON.DIST(6,K666,FALSE) * _xlfn.POISSON.DIST(1,L666,FALSE)</f>
        <v>1.4679465553324913E-3</v>
      </c>
      <c r="AZ666" s="5">
        <f t="shared" ref="AZ666:AZ727" si="939">_xlfn.POISSON.DIST(6,K666,FALSE) * _xlfn.POISSON.DIST(2,L666,FALSE)</f>
        <v>5.0077227879900409E-4</v>
      </c>
      <c r="BA666" s="5">
        <f t="shared" ref="BA666:BA727" si="940">_xlfn.POISSON.DIST(6,K666,FALSE) * _xlfn.POISSON.DIST(3,L666,FALSE)</f>
        <v>1.1388828578378642E-4</v>
      </c>
      <c r="BB666" s="5">
        <f t="shared" ref="BB666:BB727" si="941">_xlfn.POISSON.DIST(6,K666,FALSE) * _xlfn.POISSON.DIST(4,L666,FALSE)</f>
        <v>1.9425808178534506E-5</v>
      </c>
      <c r="BC666" s="5">
        <f t="shared" ref="BC666:BC727" si="942">_xlfn.POISSON.DIST(6,K666,FALSE) * _xlfn.POISSON.DIST(5,L666,FALSE)</f>
        <v>2.65075215272362E-6</v>
      </c>
      <c r="BD666" s="5">
        <f t="shared" ref="BD666:BD727" si="943">_xlfn.POISSON.DIST(0,K666,FALSE) * _xlfn.POISSON.DIST(6,L666,FALSE)</f>
        <v>1.48186731099367E-5</v>
      </c>
      <c r="BE666" s="5">
        <f t="shared" ref="BE666:BE727" si="944">_xlfn.POISSON.DIST(1,K666,FALSE) * _xlfn.POISSON.DIST(6,L666,FALSE)</f>
        <v>2.317890052046472E-5</v>
      </c>
      <c r="BF666" s="5">
        <f t="shared" ref="BF666:BF727" si="945">_xlfn.POISSON.DIST(2,K666,FALSE) * _xlfn.POISSON.DIST(6,L666,FALSE)</f>
        <v>1.812785211441562E-5</v>
      </c>
      <c r="BG666" s="5">
        <f t="shared" ref="BG666:BG727" si="946">_xlfn.POISSON.DIST(3,K666,FALSE) * _xlfn.POISSON.DIST(6,L666,FALSE)</f>
        <v>9.4516712729603385E-6</v>
      </c>
      <c r="BH666" s="5">
        <f t="shared" ref="BH666:BH727" si="947">_xlfn.POISSON.DIST(4,K666,FALSE) * _xlfn.POISSON.DIST(6,L666,FALSE)</f>
        <v>3.6960014328337116E-6</v>
      </c>
      <c r="BI666" s="5">
        <f t="shared" ref="BI666:BI727" si="948">_xlfn.POISSON.DIST(5,K666,FALSE) * _xlfn.POISSON.DIST(6,L666,FALSE)</f>
        <v>1.1562337450807514E-6</v>
      </c>
      <c r="BJ666" s="8">
        <f t="shared" ref="BJ666:BJ727" si="949">SUM(N666,Q666,T666,W666,X666,Y666,AD666,AE666,AF666,AG666,AM666,AN666,AO666,AP666,AQ666,AX666,AY666,AZ666,BA666,BB666,BC666)</f>
        <v>0.58481685362365399</v>
      </c>
      <c r="BK666" s="8">
        <f t="shared" ref="BK666:BK727" si="950">SUM(M666,P666,S666,V666,AC666,AL666,AY666)</f>
        <v>0.25406104811183283</v>
      </c>
      <c r="BL666" s="8">
        <f t="shared" ref="BL666:BL727" si="951">SUM(O666,R666,U666,AA666,AB666,AH666,AI666,AJ666,AK666,AR666,AS666,AT666,AU666,AV666,BD666,BE666,BF666,BG666,BH666,BI666)</f>
        <v>0.15580790468353881</v>
      </c>
      <c r="BM666" s="8">
        <f t="shared" ref="BM666:BM727" si="952">SUM(S666:BI666)</f>
        <v>0.38852908183697266</v>
      </c>
      <c r="BN666" s="8">
        <f t="shared" ref="BN666:BN727" si="953">SUM(M666:R666)</f>
        <v>0.61028807948886787</v>
      </c>
    </row>
    <row r="667" spans="1:66" x14ac:dyDescent="0.25">
      <c r="A667" t="s">
        <v>342</v>
      </c>
      <c r="B667" t="s">
        <v>380</v>
      </c>
      <c r="C667" t="s">
        <v>396</v>
      </c>
      <c r="D667" t="s">
        <v>499</v>
      </c>
      <c r="E667">
        <f>VLOOKUP(A667,home!$A$2:$E$405,3,FALSE)</f>
        <v>1.1828254847645401</v>
      </c>
      <c r="F667">
        <f>VLOOKUP(B667,home!$B$2:$E$405,3,FALSE)</f>
        <v>1.64</v>
      </c>
      <c r="G667">
        <f>VLOOKUP(C667,away!$B$2:$E$405,4,FALSE)</f>
        <v>1.19</v>
      </c>
      <c r="H667">
        <f>VLOOKUP(A667,away!$A$2:$E$405,3,FALSE)</f>
        <v>0.86980609418282495</v>
      </c>
      <c r="I667">
        <f>VLOOKUP(C667,away!$B$2:$E$405,3,FALSE)</f>
        <v>0.55000000000000004</v>
      </c>
      <c r="J667">
        <f>VLOOKUP(B667,home!$B$2:$E$405,4,FALSE)</f>
        <v>0.56999999999999995</v>
      </c>
      <c r="K667" s="3">
        <f t="shared" si="898"/>
        <v>2.3084022160664763</v>
      </c>
      <c r="L667" s="3">
        <f t="shared" si="899"/>
        <v>0.27268421052631564</v>
      </c>
      <c r="M667" s="5">
        <f t="shared" si="900"/>
        <v>7.5691725832532628E-2</v>
      </c>
      <c r="N667" s="5">
        <f t="shared" si="901"/>
        <v>0.17472694764971447</v>
      </c>
      <c r="O667" s="5">
        <f t="shared" si="902"/>
        <v>2.0639938502018489E-2</v>
      </c>
      <c r="P667" s="5">
        <f t="shared" si="903"/>
        <v>4.7645279777535271E-2</v>
      </c>
      <c r="Q667" s="5">
        <f t="shared" si="904"/>
        <v>0.20167003658056609</v>
      </c>
      <c r="R667" s="5">
        <f t="shared" si="905"/>
        <v>2.8140926678673086E-3</v>
      </c>
      <c r="S667" s="5">
        <f t="shared" si="906"/>
        <v>7.4977570537304514E-3</v>
      </c>
      <c r="T667" s="5">
        <f t="shared" si="907"/>
        <v>5.4992234711784854E-2</v>
      </c>
      <c r="U667" s="5">
        <f t="shared" si="908"/>
        <v>6.496057750721318E-3</v>
      </c>
      <c r="V667" s="5">
        <f t="shared" si="909"/>
        <v>5.2439715702046858E-4</v>
      </c>
      <c r="W667" s="5">
        <f t="shared" si="910"/>
        <v>0.15517851978559535</v>
      </c>
      <c r="X667" s="5">
        <f t="shared" si="911"/>
        <v>4.2314732158377312E-2</v>
      </c>
      <c r="Y667" s="5">
        <f t="shared" si="912"/>
        <v>5.769279666119809E-3</v>
      </c>
      <c r="Z667" s="5">
        <f t="shared" si="913"/>
        <v>2.5578621249509675E-4</v>
      </c>
      <c r="AA667" s="5">
        <f t="shared" si="914"/>
        <v>5.9045745976293201E-4</v>
      </c>
      <c r="AB667" s="5">
        <f t="shared" si="915"/>
        <v>6.8150665430486736E-4</v>
      </c>
      <c r="AC667" s="5">
        <f t="shared" si="916"/>
        <v>2.0630598148256942E-5</v>
      </c>
      <c r="AD667" s="5">
        <f t="shared" si="917"/>
        <v>8.9553609739745951E-2</v>
      </c>
      <c r="AE667" s="5">
        <f t="shared" si="918"/>
        <v>2.4419855371664394E-2</v>
      </c>
      <c r="AF667" s="5">
        <f t="shared" si="919"/>
        <v>3.3294544915945566E-3</v>
      </c>
      <c r="AG667" s="5">
        <f t="shared" si="920"/>
        <v>3.0262988984125239E-4</v>
      </c>
      <c r="AH667" s="5">
        <f t="shared" si="921"/>
        <v>1.7437215354435469E-5</v>
      </c>
      <c r="AI667" s="5">
        <f t="shared" si="922"/>
        <v>4.0252106566207221E-5</v>
      </c>
      <c r="AJ667" s="5">
        <f t="shared" si="923"/>
        <v>4.6459025999388369E-5</v>
      </c>
      <c r="AK667" s="5">
        <f t="shared" si="924"/>
        <v>3.5748706191092715E-5</v>
      </c>
      <c r="AL667" s="5">
        <f t="shared" si="925"/>
        <v>5.1944944308780847E-7</v>
      </c>
      <c r="AM667" s="5">
        <f t="shared" si="926"/>
        <v>4.1345150235996407E-2</v>
      </c>
      <c r="AN667" s="5">
        <f t="shared" si="927"/>
        <v>1.1274169651194592E-2</v>
      </c>
      <c r="AO667" s="5">
        <f t="shared" si="928"/>
        <v>1.5371440253378723E-3</v>
      </c>
      <c r="AP667" s="5">
        <f t="shared" si="929"/>
        <v>1.3971830167150019E-4</v>
      </c>
      <c r="AQ667" s="5">
        <f t="shared" si="930"/>
        <v>9.5247436968426586E-6</v>
      </c>
      <c r="AR667" s="5">
        <f t="shared" si="931"/>
        <v>9.509706605403174E-7</v>
      </c>
      <c r="AS667" s="5">
        <f t="shared" si="932"/>
        <v>2.1952227802054697E-6</v>
      </c>
      <c r="AT667" s="5">
        <f t="shared" si="933"/>
        <v>2.5337285652929592E-6</v>
      </c>
      <c r="AU667" s="5">
        <f t="shared" si="934"/>
        <v>1.9496215450110665E-6</v>
      </c>
      <c r="AV667" s="5">
        <f t="shared" si="935"/>
        <v>1.1251276737486233E-6</v>
      </c>
      <c r="AW667" s="5">
        <f t="shared" si="936"/>
        <v>9.0826432898216764E-9</v>
      </c>
      <c r="AX667" s="5">
        <f t="shared" si="937"/>
        <v>1.5906872738062575E-2</v>
      </c>
      <c r="AY667" s="5">
        <f t="shared" si="938"/>
        <v>4.3375530345211664E-3</v>
      </c>
      <c r="AZ667" s="5">
        <f t="shared" si="939"/>
        <v>5.9139111241721435E-4</v>
      </c>
      <c r="BA667" s="5">
        <f t="shared" si="940"/>
        <v>5.3754339533922551E-5</v>
      </c>
      <c r="BB667" s="5">
        <f t="shared" si="941"/>
        <v>3.6644899095427973E-6</v>
      </c>
      <c r="BC667" s="5">
        <f t="shared" si="942"/>
        <v>1.998497075930656E-7</v>
      </c>
      <c r="BD667" s="5">
        <f t="shared" si="943"/>
        <v>4.3219113967187507E-8</v>
      </c>
      <c r="BE667" s="5">
        <f t="shared" si="944"/>
        <v>9.9767098458285238E-8</v>
      </c>
      <c r="BF667" s="5">
        <f t="shared" si="945"/>
        <v>1.1515129558581402E-7</v>
      </c>
      <c r="BG667" s="5">
        <f t="shared" si="946"/>
        <v>8.8605168637739635E-8</v>
      </c>
      <c r="BH667" s="5">
        <f t="shared" si="947"/>
        <v>5.1134091909575503E-8</v>
      </c>
      <c r="BI667" s="5">
        <f t="shared" si="948"/>
        <v>2.3607610216122204E-8</v>
      </c>
      <c r="BJ667" s="8">
        <f t="shared" si="949"/>
        <v>0.8274564425670532</v>
      </c>
      <c r="BK667" s="8">
        <f t="shared" si="950"/>
        <v>0.13571786290293131</v>
      </c>
      <c r="BL667" s="8">
        <f t="shared" si="951"/>
        <v>3.1371126244389619E-2</v>
      </c>
      <c r="BM667" s="8">
        <f t="shared" si="952"/>
        <v>0.46727565296475732</v>
      </c>
      <c r="BN667" s="8">
        <f t="shared" si="953"/>
        <v>0.52318802101023432</v>
      </c>
    </row>
    <row r="668" spans="1:66" x14ac:dyDescent="0.25">
      <c r="A668" t="s">
        <v>40</v>
      </c>
      <c r="B668" t="s">
        <v>41</v>
      </c>
      <c r="C668" t="s">
        <v>334</v>
      </c>
      <c r="D668" t="s">
        <v>499</v>
      </c>
      <c r="E668">
        <f>VLOOKUP(A668,home!$A$2:$E$405,3,FALSE)</f>
        <v>1.4709480122324201</v>
      </c>
      <c r="F668">
        <f>VLOOKUP(B668,home!$B$2:$E$405,3,FALSE)</f>
        <v>0.76</v>
      </c>
      <c r="G668">
        <f>VLOOKUP(C668,away!$B$2:$E$405,4,FALSE)</f>
        <v>1.0900000000000001</v>
      </c>
      <c r="H668">
        <f>VLOOKUP(A668,away!$A$2:$E$405,3,FALSE)</f>
        <v>1.15290519877676</v>
      </c>
      <c r="I668">
        <f>VLOOKUP(C668,away!$B$2:$E$405,3,FALSE)</f>
        <v>0.63</v>
      </c>
      <c r="J668">
        <f>VLOOKUP(B668,home!$B$2:$E$405,4,FALSE)</f>
        <v>1.41</v>
      </c>
      <c r="K668" s="3">
        <f t="shared" si="898"/>
        <v>1.2185333333333368</v>
      </c>
      <c r="L668" s="3">
        <f t="shared" si="899"/>
        <v>1.0241256880733958</v>
      </c>
      <c r="M668" s="5">
        <f t="shared" si="900"/>
        <v>0.10617580495565553</v>
      </c>
      <c r="N668" s="5">
        <f t="shared" si="901"/>
        <v>0.12937875753196515</v>
      </c>
      <c r="O668" s="5">
        <f t="shared" si="902"/>
        <v>0.10873736930695738</v>
      </c>
      <c r="P668" s="5">
        <f t="shared" si="903"/>
        <v>0.13250010907950482</v>
      </c>
      <c r="Q668" s="5">
        <f t="shared" si="904"/>
        <v>7.8826164338975546E-2</v>
      </c>
      <c r="R668" s="5">
        <f t="shared" si="905"/>
        <v>5.5680366580389329E-2</v>
      </c>
      <c r="S668" s="5">
        <f t="shared" si="906"/>
        <v>4.1337757960519084E-2</v>
      </c>
      <c r="T668" s="5">
        <f t="shared" si="907"/>
        <v>8.0727899791839891E-2</v>
      </c>
      <c r="U668" s="5">
        <f t="shared" si="908"/>
        <v>6.7848382690423939E-2</v>
      </c>
      <c r="V668" s="5">
        <f t="shared" si="909"/>
        <v>5.7318535058785381E-3</v>
      </c>
      <c r="W668" s="5">
        <f t="shared" si="910"/>
        <v>3.2017436261951103E-2</v>
      </c>
      <c r="X668" s="5">
        <f t="shared" si="911"/>
        <v>3.2789878942116761E-2</v>
      </c>
      <c r="Y668" s="5">
        <f t="shared" si="912"/>
        <v>1.6790478666719337E-2</v>
      </c>
      <c r="Z668" s="5">
        <f t="shared" si="913"/>
        <v>1.9007897912106712E-2</v>
      </c>
      <c r="AA668" s="5">
        <f t="shared" si="914"/>
        <v>2.3161757202499165E-2</v>
      </c>
      <c r="AB668" s="5">
        <f t="shared" si="915"/>
        <v>1.4111686604909367E-2</v>
      </c>
      <c r="AC668" s="5">
        <f t="shared" si="916"/>
        <v>4.4705995817140428E-4</v>
      </c>
      <c r="AD668" s="5">
        <f t="shared" si="917"/>
        <v>9.7535783332657333E-3</v>
      </c>
      <c r="AE668" s="5">
        <f t="shared" si="918"/>
        <v>9.9888901217335332E-3</v>
      </c>
      <c r="AF668" s="5">
        <f t="shared" si="919"/>
        <v>5.1149394845049498E-3</v>
      </c>
      <c r="AG668" s="5">
        <f t="shared" si="920"/>
        <v>1.7461136396741375E-3</v>
      </c>
      <c r="AH668" s="5">
        <f t="shared" si="921"/>
        <v>4.8666191320162859E-3</v>
      </c>
      <c r="AI668" s="5">
        <f t="shared" si="922"/>
        <v>5.9301376329995957E-3</v>
      </c>
      <c r="AJ668" s="5">
        <f t="shared" si="923"/>
        <v>3.6130351885322312E-3</v>
      </c>
      <c r="AK668" s="5">
        <f t="shared" si="924"/>
        <v>1.4675346039109407E-3</v>
      </c>
      <c r="AL668" s="5">
        <f t="shared" si="925"/>
        <v>2.2316004384437567E-5</v>
      </c>
      <c r="AM668" s="5">
        <f t="shared" si="926"/>
        <v>2.3770120636724193E-3</v>
      </c>
      <c r="AN668" s="5">
        <f t="shared" si="927"/>
        <v>2.4343591152672784E-3</v>
      </c>
      <c r="AO668" s="5">
        <f t="shared" si="928"/>
        <v>1.2465448519704222E-3</v>
      </c>
      <c r="AP668" s="5">
        <f t="shared" si="929"/>
        <v>4.2553953474618598E-4</v>
      </c>
      <c r="AQ668" s="5">
        <f t="shared" si="930"/>
        <v>1.0895149220609258E-4</v>
      </c>
      <c r="AR668" s="5">
        <f t="shared" si="931"/>
        <v>9.9680593343346672E-4</v>
      </c>
      <c r="AS668" s="5">
        <f t="shared" si="932"/>
        <v>1.2146412567531303E-3</v>
      </c>
      <c r="AT668" s="5">
        <f t="shared" si="933"/>
        <v>7.4004042969779283E-4</v>
      </c>
      <c r="AU668" s="5">
        <f t="shared" si="934"/>
        <v>3.0058797720036224E-4</v>
      </c>
      <c r="AV668" s="5">
        <f t="shared" si="935"/>
        <v>9.1569117454470632E-5</v>
      </c>
      <c r="AW668" s="5">
        <f t="shared" si="936"/>
        <v>7.735788917864492E-7</v>
      </c>
      <c r="AX668" s="5">
        <f t="shared" si="937"/>
        <v>4.8274473888671815E-4</v>
      </c>
      <c r="AY668" s="5">
        <f t="shared" si="938"/>
        <v>4.9439128787617196E-4</v>
      </c>
      <c r="AZ668" s="5">
        <f t="shared" si="939"/>
        <v>2.5315940893683842E-4</v>
      </c>
      <c r="BA668" s="5">
        <f t="shared" si="940"/>
        <v>8.6422351289897948E-5</v>
      </c>
      <c r="BB668" s="5">
        <f t="shared" si="941"/>
        <v>2.212683749492186E-5</v>
      </c>
      <c r="BC668" s="5">
        <f t="shared" si="942"/>
        <v>4.5321325348750145E-6</v>
      </c>
      <c r="BD668" s="5">
        <f t="shared" si="943"/>
        <v>1.70142427075532E-4</v>
      </c>
      <c r="BE668" s="5">
        <f t="shared" si="944"/>
        <v>2.0732421880577219E-4</v>
      </c>
      <c r="BF668" s="5">
        <f t="shared" si="945"/>
        <v>1.2631573571106385E-4</v>
      </c>
      <c r="BG668" s="5">
        <f t="shared" si="946"/>
        <v>5.1306644829485164E-5</v>
      </c>
      <c r="BH668" s="5">
        <f t="shared" si="947"/>
        <v>1.5629714236555545E-5</v>
      </c>
      <c r="BI668" s="5">
        <f t="shared" si="948"/>
        <v>3.8090655575435046E-6</v>
      </c>
      <c r="BJ668" s="8">
        <f t="shared" si="949"/>
        <v>0.40506992092762789</v>
      </c>
      <c r="BK668" s="8">
        <f t="shared" si="950"/>
        <v>0.28670929275198997</v>
      </c>
      <c r="BL668" s="8">
        <f t="shared" si="951"/>
        <v>0.28933506146339338</v>
      </c>
      <c r="BM668" s="8">
        <f t="shared" si="952"/>
        <v>0.38832998355268594</v>
      </c>
      <c r="BN668" s="8">
        <f t="shared" si="953"/>
        <v>0.61129857179344782</v>
      </c>
    </row>
    <row r="669" spans="1:66" x14ac:dyDescent="0.25">
      <c r="A669" t="s">
        <v>40</v>
      </c>
      <c r="B669" t="s">
        <v>233</v>
      </c>
      <c r="C669" t="s">
        <v>235</v>
      </c>
      <c r="D669" t="s">
        <v>499</v>
      </c>
      <c r="E669">
        <f>VLOOKUP(A669,home!$A$2:$E$405,3,FALSE)</f>
        <v>1.4709480122324201</v>
      </c>
      <c r="F669">
        <f>VLOOKUP(B669,home!$B$2:$E$405,3,FALSE)</f>
        <v>1.36</v>
      </c>
      <c r="G669">
        <f>VLOOKUP(C669,away!$B$2:$E$405,4,FALSE)</f>
        <v>1.02</v>
      </c>
      <c r="H669">
        <f>VLOOKUP(A669,away!$A$2:$E$405,3,FALSE)</f>
        <v>1.15290519877676</v>
      </c>
      <c r="I669">
        <f>VLOOKUP(C669,away!$B$2:$E$405,3,FALSE)</f>
        <v>1.19</v>
      </c>
      <c r="J669">
        <f>VLOOKUP(B669,home!$B$2:$E$405,4,FALSE)</f>
        <v>1.08</v>
      </c>
      <c r="K669" s="3">
        <f t="shared" si="898"/>
        <v>2.0404990825688136</v>
      </c>
      <c r="L669" s="3">
        <f t="shared" si="899"/>
        <v>1.4817137614678919</v>
      </c>
      <c r="M669" s="5">
        <f t="shared" si="900"/>
        <v>2.9534008650328212E-2</v>
      </c>
      <c r="N669" s="5">
        <f t="shared" si="901"/>
        <v>6.0264117555574113E-2</v>
      </c>
      <c r="O669" s="5">
        <f t="shared" si="902"/>
        <v>4.3760947048503078E-2</v>
      </c>
      <c r="P669" s="5">
        <f t="shared" si="903"/>
        <v>8.9294172304812944E-2</v>
      </c>
      <c r="Q669" s="5">
        <f t="shared" si="904"/>
        <v>6.1484438291984078E-2</v>
      </c>
      <c r="R669" s="5">
        <f t="shared" si="905"/>
        <v>3.2420598728317367E-2</v>
      </c>
      <c r="S669" s="5">
        <f t="shared" si="906"/>
        <v>6.7493794205218879E-2</v>
      </c>
      <c r="T669" s="5">
        <f t="shared" si="907"/>
        <v>9.1102338333356223E-2</v>
      </c>
      <c r="U669" s="5">
        <f t="shared" si="908"/>
        <v>6.6154201961463224E-2</v>
      </c>
      <c r="V669" s="5">
        <f t="shared" si="909"/>
        <v>2.2673682023932041E-2</v>
      </c>
      <c r="W669" s="5">
        <f t="shared" si="910"/>
        <v>4.1819646642350779E-2</v>
      </c>
      <c r="X669" s="5">
        <f t="shared" si="911"/>
        <v>6.1964745929695676E-2</v>
      </c>
      <c r="Y669" s="5">
        <f t="shared" si="912"/>
        <v>4.590700838494581E-2</v>
      </c>
      <c r="Z669" s="5">
        <f t="shared" si="913"/>
        <v>1.6012682430258763E-2</v>
      </c>
      <c r="AA669" s="5">
        <f t="shared" si="914"/>
        <v>3.2673863808408761E-2</v>
      </c>
      <c r="AB669" s="5">
        <f t="shared" si="915"/>
        <v>3.3335494562518227E-2</v>
      </c>
      <c r="AC669" s="5">
        <f t="shared" si="916"/>
        <v>4.284526047158831E-3</v>
      </c>
      <c r="AD669" s="5">
        <f t="shared" si="917"/>
        <v>2.1333237651767187E-2</v>
      </c>
      <c r="AE669" s="5">
        <f t="shared" si="918"/>
        <v>3.1609751805288418E-2</v>
      </c>
      <c r="AF669" s="5">
        <f t="shared" si="919"/>
        <v>2.3418302123240194E-2</v>
      </c>
      <c r="AG669" s="5">
        <f t="shared" si="920"/>
        <v>1.1566406842072585E-2</v>
      </c>
      <c r="AH669" s="5">
        <f t="shared" si="921"/>
        <v>5.9315529787323821E-3</v>
      </c>
      <c r="AI669" s="5">
        <f t="shared" si="922"/>
        <v>1.2103328411311738E-2</v>
      </c>
      <c r="AJ669" s="5">
        <f t="shared" si="923"/>
        <v>1.2348415259655332E-2</v>
      </c>
      <c r="AK669" s="5">
        <f t="shared" si="924"/>
        <v>8.3989766695018141E-3</v>
      </c>
      <c r="AL669" s="5">
        <f t="shared" si="925"/>
        <v>5.1815953821792891E-4</v>
      </c>
      <c r="AM669" s="5">
        <f t="shared" si="926"/>
        <v>8.7060903713306811E-3</v>
      </c>
      <c r="AN669" s="5">
        <f t="shared" si="927"/>
        <v>1.2899933911783781E-2</v>
      </c>
      <c r="AO669" s="5">
        <f t="shared" si="928"/>
        <v>9.557004799558181E-3</v>
      </c>
      <c r="AP669" s="5">
        <f t="shared" si="929"/>
        <v>4.7202485099733507E-3</v>
      </c>
      <c r="AQ669" s="5">
        <f t="shared" si="930"/>
        <v>1.7485142936939557E-3</v>
      </c>
      <c r="AR669" s="5">
        <f t="shared" si="931"/>
        <v>1.7577727350927266E-3</v>
      </c>
      <c r="AS669" s="5">
        <f t="shared" si="932"/>
        <v>3.5867336533211827E-3</v>
      </c>
      <c r="AT669" s="5">
        <f t="shared" si="933"/>
        <v>3.6593633645102819E-3</v>
      </c>
      <c r="AU669" s="5">
        <f t="shared" si="934"/>
        <v>2.4889758626897192E-3</v>
      </c>
      <c r="AV669" s="5">
        <f t="shared" si="935"/>
        <v>1.2696882410885735E-3</v>
      </c>
      <c r="AW669" s="5">
        <f t="shared" si="936"/>
        <v>4.35172772014362E-5</v>
      </c>
      <c r="AX669" s="5">
        <f t="shared" si="937"/>
        <v>2.9607949025769096E-3</v>
      </c>
      <c r="AY669" s="5">
        <f t="shared" si="938"/>
        <v>4.3870505520321934E-3</v>
      </c>
      <c r="AZ669" s="5">
        <f t="shared" si="939"/>
        <v>3.2501765876007064E-3</v>
      </c>
      <c r="BA669" s="5">
        <f t="shared" si="940"/>
        <v>1.605277125682907E-3</v>
      </c>
      <c r="BB669" s="5">
        <f t="shared" si="941"/>
        <v>5.9464030202349629E-4</v>
      </c>
      <c r="BC669" s="5">
        <f t="shared" si="942"/>
        <v>1.7621734372632754E-4</v>
      </c>
      <c r="BD669" s="5">
        <f t="shared" si="943"/>
        <v>4.3408600851999133E-4</v>
      </c>
      <c r="BE669" s="5">
        <f t="shared" si="944"/>
        <v>8.8575210214100048E-4</v>
      </c>
      <c r="BF669" s="5">
        <f t="shared" si="945"/>
        <v>9.0368817590105505E-4</v>
      </c>
      <c r="BG669" s="5">
        <f t="shared" si="946"/>
        <v>6.1465829795146246E-4</v>
      </c>
      <c r="BH669" s="5">
        <f t="shared" si="947"/>
        <v>3.1355242326581696E-4</v>
      </c>
      <c r="BI669" s="5">
        <f t="shared" si="948"/>
        <v>1.2796068640222555E-4</v>
      </c>
      <c r="BJ669" s="8">
        <f t="shared" si="949"/>
        <v>0.50107594226025753</v>
      </c>
      <c r="BK669" s="8">
        <f t="shared" si="950"/>
        <v>0.21818539332170106</v>
      </c>
      <c r="BL669" s="8">
        <f t="shared" si="951"/>
        <v>0.26316961097929592</v>
      </c>
      <c r="BM669" s="8">
        <f t="shared" si="952"/>
        <v>0.67734181313716268</v>
      </c>
      <c r="BN669" s="8">
        <f t="shared" si="953"/>
        <v>0.31675828257951982</v>
      </c>
    </row>
    <row r="670" spans="1:66" x14ac:dyDescent="0.25">
      <c r="A670" t="s">
        <v>40</v>
      </c>
      <c r="B670" t="s">
        <v>318</v>
      </c>
      <c r="C670" t="s">
        <v>236</v>
      </c>
      <c r="D670" t="s">
        <v>499</v>
      </c>
      <c r="E670">
        <f>VLOOKUP(A670,home!$A$2:$E$405,3,FALSE)</f>
        <v>1.4709480122324201</v>
      </c>
      <c r="F670">
        <f>VLOOKUP(B670,home!$B$2:$E$405,3,FALSE)</f>
        <v>0.91</v>
      </c>
      <c r="G670">
        <f>VLOOKUP(C670,away!$B$2:$E$405,4,FALSE)</f>
        <v>0.95</v>
      </c>
      <c r="H670">
        <f>VLOOKUP(A670,away!$A$2:$E$405,3,FALSE)</f>
        <v>1.15290519877676</v>
      </c>
      <c r="I670">
        <f>VLOOKUP(C670,away!$B$2:$E$405,3,FALSE)</f>
        <v>0.77</v>
      </c>
      <c r="J670">
        <f>VLOOKUP(B670,home!$B$2:$E$405,4,FALSE)</f>
        <v>1.04</v>
      </c>
      <c r="K670" s="3">
        <f t="shared" si="898"/>
        <v>1.2716345565749272</v>
      </c>
      <c r="L670" s="3">
        <f t="shared" si="899"/>
        <v>0.92324648318042946</v>
      </c>
      <c r="M670" s="5">
        <f t="shared" si="900"/>
        <v>0.11137180953461118</v>
      </c>
      <c r="N670" s="5">
        <f t="shared" si="901"/>
        <v>0.14162424163249251</v>
      </c>
      <c r="O670" s="5">
        <f t="shared" si="902"/>
        <v>0.10282363147827037</v>
      </c>
      <c r="P670" s="5">
        <f t="shared" si="903"/>
        <v>0.13075408302029407</v>
      </c>
      <c r="Q670" s="5">
        <f t="shared" si="904"/>
        <v>9.0047139854297492E-2</v>
      </c>
      <c r="R670" s="5">
        <f t="shared" si="905"/>
        <v>4.7465778075076813E-2</v>
      </c>
      <c r="S670" s="5">
        <f t="shared" si="906"/>
        <v>3.8377373722128516E-2</v>
      </c>
      <c r="T670" s="5">
        <f t="shared" si="907"/>
        <v>8.3135705190936438E-2</v>
      </c>
      <c r="U670" s="5">
        <f t="shared" si="908"/>
        <v>6.0359123654984199E-2</v>
      </c>
      <c r="V670" s="5">
        <f t="shared" si="909"/>
        <v>5.0062522112320389E-3</v>
      </c>
      <c r="W670" s="5">
        <f t="shared" si="910"/>
        <v>3.8169018253153351E-2</v>
      </c>
      <c r="X670" s="5">
        <f t="shared" si="911"/>
        <v>3.5239411868673444E-2</v>
      </c>
      <c r="Y670" s="5">
        <f t="shared" si="912"/>
        <v>1.6267331538549722E-2</v>
      </c>
      <c r="Z670" s="5">
        <f t="shared" si="913"/>
        <v>1.4607537559745802E-2</v>
      </c>
      <c r="AA670" s="5">
        <f t="shared" si="914"/>
        <v>1.8575449547438946E-2</v>
      </c>
      <c r="AB670" s="5">
        <f t="shared" si="915"/>
        <v>1.181059177421873E-2</v>
      </c>
      <c r="AC670" s="5">
        <f t="shared" si="916"/>
        <v>3.6734380988290944E-4</v>
      </c>
      <c r="AD670" s="5">
        <f t="shared" si="917"/>
        <v>1.2134260650312242E-2</v>
      </c>
      <c r="AE670" s="5">
        <f t="shared" si="918"/>
        <v>1.1202913471395447E-2</v>
      </c>
      <c r="AF670" s="5">
        <f t="shared" si="919"/>
        <v>5.1715252319202518E-3</v>
      </c>
      <c r="AG670" s="5">
        <f t="shared" si="920"/>
        <v>1.591530827683076E-3</v>
      </c>
      <c r="AH670" s="5">
        <f t="shared" si="921"/>
        <v>3.3715894199903354E-3</v>
      </c>
      <c r="AI670" s="5">
        <f t="shared" si="922"/>
        <v>4.2874296170421263E-3</v>
      </c>
      <c r="AJ670" s="5">
        <f t="shared" si="923"/>
        <v>2.7260218299567872E-3</v>
      </c>
      <c r="AK670" s="5">
        <f t="shared" si="924"/>
        <v>1.1555011869835571E-3</v>
      </c>
      <c r="AL670" s="5">
        <f t="shared" si="925"/>
        <v>1.7250937455404888E-5</v>
      </c>
      <c r="AM670" s="5">
        <f t="shared" si="926"/>
        <v>3.0860690322848791E-3</v>
      </c>
      <c r="AN670" s="5">
        <f t="shared" si="927"/>
        <v>2.8492023809090455E-3</v>
      </c>
      <c r="AO670" s="5">
        <f t="shared" si="928"/>
        <v>1.3152580390217914E-3</v>
      </c>
      <c r="AP670" s="5">
        <f t="shared" si="929"/>
        <v>4.0476911966721898E-4</v>
      </c>
      <c r="AQ670" s="5">
        <f t="shared" si="930"/>
        <v>9.3425416558199576E-5</v>
      </c>
      <c r="AR670" s="5">
        <f t="shared" si="931"/>
        <v>6.2256161494688442E-4</v>
      </c>
      <c r="AS670" s="5">
        <f t="shared" si="932"/>
        <v>7.9167086316355188E-4</v>
      </c>
      <c r="AT670" s="5">
        <f t="shared" si="933"/>
        <v>5.0335801351613664E-4</v>
      </c>
      <c r="AU670" s="5">
        <f t="shared" si="934"/>
        <v>2.1336248143867621E-4</v>
      </c>
      <c r="AV670" s="5">
        <f t="shared" si="935"/>
        <v>6.7829776118499293E-5</v>
      </c>
      <c r="AW670" s="5">
        <f t="shared" si="936"/>
        <v>5.625876356681838E-7</v>
      </c>
      <c r="AX670" s="5">
        <f t="shared" si="937"/>
        <v>6.5405867090486606E-4</v>
      </c>
      <c r="AY670" s="5">
        <f t="shared" si="938"/>
        <v>6.0385736770658346E-4</v>
      </c>
      <c r="AZ670" s="5">
        <f t="shared" si="939"/>
        <v>2.7875459553884728E-4</v>
      </c>
      <c r="BA670" s="5">
        <f t="shared" si="940"/>
        <v>8.578640000054127E-5</v>
      </c>
      <c r="BB670" s="5">
        <f t="shared" si="941"/>
        <v>1.9800498026302327E-5</v>
      </c>
      <c r="BC670" s="5">
        <f t="shared" si="942"/>
        <v>3.6561480336009327E-6</v>
      </c>
      <c r="BD670" s="5">
        <f t="shared" si="943"/>
        <v>9.5796303593806591E-5</v>
      </c>
      <c r="BE670" s="5">
        <f t="shared" si="944"/>
        <v>1.2181789004202735E-4</v>
      </c>
      <c r="BF670" s="5">
        <f t="shared" si="945"/>
        <v>7.7453919293243354E-5</v>
      </c>
      <c r="BG670" s="5">
        <f t="shared" si="946"/>
        <v>3.2831026771817908E-5</v>
      </c>
      <c r="BH670" s="5">
        <f t="shared" si="947"/>
        <v>1.0437267042720058E-5</v>
      </c>
      <c r="BI670" s="5">
        <f t="shared" si="948"/>
        <v>2.6544778895446844E-6</v>
      </c>
      <c r="BJ670" s="8">
        <f t="shared" si="949"/>
        <v>0.44397771618806581</v>
      </c>
      <c r="BK670" s="8">
        <f t="shared" si="950"/>
        <v>0.28649797060331067</v>
      </c>
      <c r="BL670" s="8">
        <f t="shared" si="951"/>
        <v>0.25511489021777872</v>
      </c>
      <c r="BM670" s="8">
        <f t="shared" si="952"/>
        <v>0.37550813619378776</v>
      </c>
      <c r="BN670" s="8">
        <f t="shared" si="953"/>
        <v>0.62408668359504238</v>
      </c>
    </row>
    <row r="671" spans="1:66" x14ac:dyDescent="0.25">
      <c r="A671" t="s">
        <v>40</v>
      </c>
      <c r="B671" t="s">
        <v>239</v>
      </c>
      <c r="C671" t="s">
        <v>333</v>
      </c>
      <c r="D671" t="s">
        <v>499</v>
      </c>
      <c r="E671">
        <f>VLOOKUP(A671,home!$A$2:$E$405,3,FALSE)</f>
        <v>1.4709480122324201</v>
      </c>
      <c r="F671">
        <f>VLOOKUP(B671,home!$B$2:$E$405,3,FALSE)</f>
        <v>0.98</v>
      </c>
      <c r="G671">
        <f>VLOOKUP(C671,away!$B$2:$E$405,4,FALSE)</f>
        <v>1.32</v>
      </c>
      <c r="H671">
        <f>VLOOKUP(A671,away!$A$2:$E$405,3,FALSE)</f>
        <v>1.15290519877676</v>
      </c>
      <c r="I671">
        <f>VLOOKUP(C671,away!$B$2:$E$405,3,FALSE)</f>
        <v>0.64</v>
      </c>
      <c r="J671">
        <f>VLOOKUP(B671,home!$B$2:$E$405,4,FALSE)</f>
        <v>1.1399999999999999</v>
      </c>
      <c r="K671" s="3">
        <f t="shared" si="898"/>
        <v>1.9028183486238588</v>
      </c>
      <c r="L671" s="3">
        <f t="shared" si="899"/>
        <v>0.84115963302752406</v>
      </c>
      <c r="M671" s="5">
        <f t="shared" si="900"/>
        <v>6.4313997452735819E-2</v>
      </c>
      <c r="N671" s="5">
        <f t="shared" si="901"/>
        <v>0.12237785442641383</v>
      </c>
      <c r="O671" s="5">
        <f t="shared" si="902"/>
        <v>5.4098338495876377E-2</v>
      </c>
      <c r="P671" s="5">
        <f t="shared" si="903"/>
        <v>0.10293931112001801</v>
      </c>
      <c r="Q671" s="5">
        <f t="shared" si="904"/>
        <v>0.1164314134338999</v>
      </c>
      <c r="R671" s="5">
        <f t="shared" si="905"/>
        <v>2.2752669278295074E-2</v>
      </c>
      <c r="S671" s="5">
        <f t="shared" si="906"/>
        <v>4.1190495823444993E-2</v>
      </c>
      <c r="T671" s="5">
        <f t="shared" si="907"/>
        <v>9.7937404996935179E-2</v>
      </c>
      <c r="U671" s="5">
        <f t="shared" si="908"/>
        <v>4.3294196582910241E-2</v>
      </c>
      <c r="V671" s="5">
        <f t="shared" si="909"/>
        <v>7.3253817774159248E-3</v>
      </c>
      <c r="W671" s="5">
        <f t="shared" si="910"/>
        <v>7.3849276612745055E-2</v>
      </c>
      <c r="X671" s="5">
        <f t="shared" si="911"/>
        <v>6.2119030414924746E-2</v>
      </c>
      <c r="Y671" s="5">
        <f t="shared" si="912"/>
        <v>2.6126010413921853E-2</v>
      </c>
      <c r="Z671" s="5">
        <f t="shared" si="913"/>
        <v>6.3795423135091017E-3</v>
      </c>
      <c r="AA671" s="5">
        <f t="shared" si="914"/>
        <v>1.213911016996742E-2</v>
      </c>
      <c r="AB671" s="5">
        <f t="shared" si="915"/>
        <v>1.154926078369025E-2</v>
      </c>
      <c r="AC671" s="5">
        <f t="shared" si="916"/>
        <v>7.3280096841719098E-4</v>
      </c>
      <c r="AD671" s="5">
        <f t="shared" si="917"/>
        <v>3.5130439642832557E-2</v>
      </c>
      <c r="AE671" s="5">
        <f t="shared" si="918"/>
        <v>2.9550307718060616E-2</v>
      </c>
      <c r="AF671" s="5">
        <f t="shared" si="919"/>
        <v>1.2428262997987138E-2</v>
      </c>
      <c r="AG671" s="5">
        <f t="shared" si="920"/>
        <v>3.4847177141854721E-3</v>
      </c>
      <c r="AH671" s="5">
        <f t="shared" si="921"/>
        <v>1.3415533678287194E-3</v>
      </c>
      <c r="AI671" s="5">
        <f t="shared" si="922"/>
        <v>2.5527323639626199E-3</v>
      </c>
      <c r="AJ671" s="5">
        <f t="shared" si="923"/>
        <v>2.4286929906370161E-3</v>
      </c>
      <c r="AK671" s="5">
        <f t="shared" si="924"/>
        <v>1.5404538619194228E-3</v>
      </c>
      <c r="AL671" s="5">
        <f t="shared" si="925"/>
        <v>4.6916086615442631E-5</v>
      </c>
      <c r="AM671" s="5">
        <f t="shared" si="926"/>
        <v>1.3369369029520958E-2</v>
      </c>
      <c r="AN671" s="5">
        <f t="shared" si="927"/>
        <v>1.1245773546681393E-2</v>
      </c>
      <c r="AO671" s="5">
        <f t="shared" si="928"/>
        <v>4.7297453748185794E-3</v>
      </c>
      <c r="AP671" s="5">
        <f t="shared" si="929"/>
        <v>1.3261569612653416E-3</v>
      </c>
      <c r="AQ671" s="5">
        <f t="shared" si="930"/>
        <v>2.788774257187128E-4</v>
      </c>
      <c r="AR671" s="5">
        <f t="shared" si="931"/>
        <v>2.25692107713929E-4</v>
      </c>
      <c r="AS671" s="5">
        <f t="shared" si="932"/>
        <v>4.2945108369765641E-4</v>
      </c>
      <c r="AT671" s="5">
        <f t="shared" si="933"/>
        <v>4.0858370094815067E-4</v>
      </c>
      <c r="AU671" s="5">
        <f t="shared" si="934"/>
        <v>2.5915352103759488E-4</v>
      </c>
      <c r="AV671" s="5">
        <f t="shared" si="935"/>
        <v>1.2328051873520377E-4</v>
      </c>
      <c r="AW671" s="5">
        <f t="shared" si="936"/>
        <v>2.085907435015711E-6</v>
      </c>
      <c r="AX671" s="5">
        <f t="shared" si="937"/>
        <v>4.2399134498160001E-3</v>
      </c>
      <c r="AY671" s="5">
        <f t="shared" si="938"/>
        <v>3.56644404151569E-3</v>
      </c>
      <c r="AZ671" s="5">
        <f t="shared" si="939"/>
        <v>1.4999743805872686E-3</v>
      </c>
      <c r="BA671" s="5">
        <f t="shared" si="940"/>
        <v>4.2057263317515816E-4</v>
      </c>
      <c r="BB671" s="5">
        <f t="shared" si="941"/>
        <v>8.8442180445758871E-5</v>
      </c>
      <c r="BC671" s="5">
        <f t="shared" si="942"/>
        <v>1.4878798409581726E-5</v>
      </c>
      <c r="BD671" s="5">
        <f t="shared" si="943"/>
        <v>3.1640515083642807E-5</v>
      </c>
      <c r="BE671" s="5">
        <f t="shared" si="944"/>
        <v>6.0206152661065497E-5</v>
      </c>
      <c r="BF671" s="5">
        <f t="shared" si="945"/>
        <v>5.728068599176231E-5</v>
      </c>
      <c r="BG671" s="5">
        <f t="shared" si="946"/>
        <v>3.633158010896232E-5</v>
      </c>
      <c r="BH671" s="5">
        <f t="shared" si="947"/>
        <v>1.7283099316457792E-5</v>
      </c>
      <c r="BI671" s="5">
        <f t="shared" si="948"/>
        <v>6.577319700088872E-6</v>
      </c>
      <c r="BJ671" s="8">
        <f t="shared" si="949"/>
        <v>0.62021486619386101</v>
      </c>
      <c r="BK671" s="8">
        <f t="shared" si="950"/>
        <v>0.22011534727016308</v>
      </c>
      <c r="BL671" s="8">
        <f t="shared" si="951"/>
        <v>0.1533524881800816</v>
      </c>
      <c r="BM671" s="8">
        <f t="shared" si="952"/>
        <v>0.51358430161629509</v>
      </c>
      <c r="BN671" s="8">
        <f t="shared" si="953"/>
        <v>0.48291358420723901</v>
      </c>
    </row>
    <row r="672" spans="1:66" x14ac:dyDescent="0.25">
      <c r="A672" t="s">
        <v>10</v>
      </c>
      <c r="B672" t="s">
        <v>245</v>
      </c>
      <c r="C672" t="s">
        <v>241</v>
      </c>
      <c r="D672" t="s">
        <v>500</v>
      </c>
      <c r="E672">
        <f>VLOOKUP(A672,home!$A$2:$E$405,3,FALSE)</f>
        <v>1.5</v>
      </c>
      <c r="F672">
        <f>VLOOKUP(B672,home!$B$2:$E$405,3,FALSE)</f>
        <v>1.25</v>
      </c>
      <c r="G672">
        <f>VLOOKUP(C672,away!$B$2:$E$405,4,FALSE)</f>
        <v>0.88</v>
      </c>
      <c r="H672">
        <f>VLOOKUP(A672,away!$A$2:$E$405,3,FALSE)</f>
        <v>1.4027777777777799</v>
      </c>
      <c r="I672">
        <f>VLOOKUP(C672,away!$B$2:$E$405,3,FALSE)</f>
        <v>1</v>
      </c>
      <c r="J672">
        <f>VLOOKUP(B672,home!$B$2:$E$405,4,FALSE)</f>
        <v>0.57999999999999996</v>
      </c>
      <c r="K672" s="3">
        <f t="shared" si="898"/>
        <v>1.65</v>
      </c>
      <c r="L672" s="3">
        <f t="shared" si="899"/>
        <v>0.81361111111111228</v>
      </c>
      <c r="M672" s="5">
        <f t="shared" si="900"/>
        <v>8.5126992237852264E-2</v>
      </c>
      <c r="N672" s="5">
        <f t="shared" si="901"/>
        <v>0.14045953719245621</v>
      </c>
      <c r="O672" s="5">
        <f t="shared" si="902"/>
        <v>6.9260266740186011E-2</v>
      </c>
      <c r="P672" s="5">
        <f t="shared" si="903"/>
        <v>0.11427944012130692</v>
      </c>
      <c r="Q672" s="5">
        <f t="shared" si="904"/>
        <v>0.1158791181837764</v>
      </c>
      <c r="R672" s="5">
        <f t="shared" si="905"/>
        <v>2.8175461289167373E-2</v>
      </c>
      <c r="S672" s="5">
        <f t="shared" si="906"/>
        <v>3.8353846679879088E-2</v>
      </c>
      <c r="T672" s="5">
        <f t="shared" si="907"/>
        <v>9.4280538100078221E-2</v>
      </c>
      <c r="U672" s="5">
        <f t="shared" si="908"/>
        <v>4.6489511127126161E-2</v>
      </c>
      <c r="V672" s="5">
        <f t="shared" si="909"/>
        <v>5.7209378989769742E-3</v>
      </c>
      <c r="W672" s="5">
        <f t="shared" si="910"/>
        <v>6.3733515001077018E-2</v>
      </c>
      <c r="X672" s="5">
        <f t="shared" si="911"/>
        <v>5.1854295955043019E-2</v>
      </c>
      <c r="Y672" s="5">
        <f t="shared" si="912"/>
        <v>2.10946156739335E-2</v>
      </c>
      <c r="Z672" s="5">
        <f t="shared" si="913"/>
        <v>7.6412894551825348E-3</v>
      </c>
      <c r="AA672" s="5">
        <f t="shared" si="914"/>
        <v>1.2608127601051181E-2</v>
      </c>
      <c r="AB672" s="5">
        <f t="shared" si="915"/>
        <v>1.0401705270867227E-2</v>
      </c>
      <c r="AC672" s="5">
        <f t="shared" si="916"/>
        <v>4.8000754731025876E-4</v>
      </c>
      <c r="AD672" s="5">
        <f t="shared" si="917"/>
        <v>2.6290074937944271E-2</v>
      </c>
      <c r="AE672" s="5">
        <f t="shared" si="918"/>
        <v>2.1389897081455247E-2</v>
      </c>
      <c r="AF672" s="5">
        <f t="shared" si="919"/>
        <v>8.7015289654975691E-3</v>
      </c>
      <c r="AG672" s="5">
        <f t="shared" si="920"/>
        <v>2.3598868833280017E-3</v>
      </c>
      <c r="AH672" s="5">
        <f t="shared" si="921"/>
        <v>1.5542595009881716E-3</v>
      </c>
      <c r="AI672" s="5">
        <f t="shared" si="922"/>
        <v>2.5645281766304832E-3</v>
      </c>
      <c r="AJ672" s="5">
        <f t="shared" si="923"/>
        <v>2.1157357457201489E-3</v>
      </c>
      <c r="AK672" s="5">
        <f t="shared" si="924"/>
        <v>1.1636546601460818E-3</v>
      </c>
      <c r="AL672" s="5">
        <f t="shared" si="925"/>
        <v>2.5775605277982079E-5</v>
      </c>
      <c r="AM672" s="5">
        <f t="shared" si="926"/>
        <v>8.6757247295216073E-3</v>
      </c>
      <c r="AN672" s="5">
        <f t="shared" si="927"/>
        <v>7.0586660368802297E-3</v>
      </c>
      <c r="AO672" s="5">
        <f t="shared" si="928"/>
        <v>2.871504558614197E-3</v>
      </c>
      <c r="AP672" s="5">
        <f t="shared" si="929"/>
        <v>7.7876267149824048E-4</v>
      </c>
      <c r="AQ672" s="5">
        <f t="shared" si="930"/>
        <v>1.5840249061238536E-4</v>
      </c>
      <c r="AR672" s="5">
        <f t="shared" si="931"/>
        <v>2.529125599107979E-4</v>
      </c>
      <c r="AS672" s="5">
        <f t="shared" si="932"/>
        <v>4.1730572385281648E-4</v>
      </c>
      <c r="AT672" s="5">
        <f t="shared" si="933"/>
        <v>3.4427722217857365E-4</v>
      </c>
      <c r="AU672" s="5">
        <f t="shared" si="934"/>
        <v>1.893524721982155E-4</v>
      </c>
      <c r="AV672" s="5">
        <f t="shared" si="935"/>
        <v>7.810789478176389E-5</v>
      </c>
      <c r="AW672" s="5">
        <f t="shared" si="936"/>
        <v>9.6118544728160356E-7</v>
      </c>
      <c r="AX672" s="5">
        <f t="shared" si="937"/>
        <v>2.385824300618442E-3</v>
      </c>
      <c r="AY672" s="5">
        <f t="shared" si="938"/>
        <v>1.9411331601420629E-3</v>
      </c>
      <c r="AZ672" s="5">
        <f t="shared" si="939"/>
        <v>7.8966375361890406E-4</v>
      </c>
      <c r="BA672" s="5">
        <f t="shared" si="940"/>
        <v>2.141597346620161E-4</v>
      </c>
      <c r="BB672" s="5">
        <f t="shared" si="941"/>
        <v>4.356068491840597E-5</v>
      </c>
      <c r="BC672" s="5">
        <f t="shared" si="942"/>
        <v>7.0882914514450709E-6</v>
      </c>
      <c r="BD672" s="5">
        <f t="shared" si="943"/>
        <v>3.4295411480496658E-5</v>
      </c>
      <c r="BE672" s="5">
        <f t="shared" si="944"/>
        <v>5.6587428942819481E-5</v>
      </c>
      <c r="BF672" s="5">
        <f t="shared" si="945"/>
        <v>4.6684628877826078E-5</v>
      </c>
      <c r="BG672" s="5">
        <f t="shared" si="946"/>
        <v>2.5676545882804345E-5</v>
      </c>
      <c r="BH672" s="5">
        <f t="shared" si="947"/>
        <v>1.0591575176656792E-5</v>
      </c>
      <c r="BI672" s="5">
        <f t="shared" si="948"/>
        <v>3.4952198082967405E-6</v>
      </c>
      <c r="BJ672" s="8">
        <f t="shared" si="949"/>
        <v>0.57096749838712735</v>
      </c>
      <c r="BK672" s="8">
        <f t="shared" si="950"/>
        <v>0.24592813325074553</v>
      </c>
      <c r="BL672" s="8">
        <f t="shared" si="951"/>
        <v>0.17579253679497397</v>
      </c>
      <c r="BM672" s="8">
        <f t="shared" si="952"/>
        <v>0.44520847014858927</v>
      </c>
      <c r="BN672" s="8">
        <f t="shared" si="953"/>
        <v>0.5531808157647452</v>
      </c>
    </row>
    <row r="673" spans="1:66" x14ac:dyDescent="0.25">
      <c r="A673" t="s">
        <v>10</v>
      </c>
      <c r="B673" t="s">
        <v>50</v>
      </c>
      <c r="C673" t="s">
        <v>247</v>
      </c>
      <c r="D673" t="s">
        <v>500</v>
      </c>
      <c r="E673">
        <f>VLOOKUP(A673,home!$A$2:$E$405,3,FALSE)</f>
        <v>1.5</v>
      </c>
      <c r="F673">
        <f>VLOOKUP(B673,home!$B$2:$E$405,3,FALSE)</f>
        <v>1.04</v>
      </c>
      <c r="G673">
        <f>VLOOKUP(C673,away!$B$2:$E$405,4,FALSE)</f>
        <v>1.37</v>
      </c>
      <c r="H673">
        <f>VLOOKUP(A673,away!$A$2:$E$405,3,FALSE)</f>
        <v>1.4027777777777799</v>
      </c>
      <c r="I673">
        <f>VLOOKUP(C673,away!$B$2:$E$405,3,FALSE)</f>
        <v>1.25</v>
      </c>
      <c r="J673">
        <f>VLOOKUP(B673,home!$B$2:$E$405,4,FALSE)</f>
        <v>1.25</v>
      </c>
      <c r="K673" s="3">
        <f t="shared" si="898"/>
        <v>2.1372000000000004</v>
      </c>
      <c r="L673" s="3">
        <f t="shared" si="899"/>
        <v>2.1918402777777812</v>
      </c>
      <c r="M673" s="5">
        <f t="shared" si="900"/>
        <v>1.3180190744053556E-2</v>
      </c>
      <c r="N673" s="5">
        <f t="shared" si="901"/>
        <v>2.8168703658191269E-2</v>
      </c>
      <c r="O673" s="5">
        <f t="shared" si="902"/>
        <v>2.8888872941610487E-2</v>
      </c>
      <c r="P673" s="5">
        <f t="shared" si="903"/>
        <v>6.1741299250809949E-2</v>
      </c>
      <c r="Q673" s="5">
        <f t="shared" si="904"/>
        <v>3.0101076729143198E-2</v>
      </c>
      <c r="R673" s="5">
        <f t="shared" si="905"/>
        <v>3.1659897646513287E-2</v>
      </c>
      <c r="S673" s="5">
        <f t="shared" si="906"/>
        <v>7.2305251631087031E-2</v>
      </c>
      <c r="T673" s="5">
        <f t="shared" si="907"/>
        <v>6.5976752379415526E-2</v>
      </c>
      <c r="U673" s="5">
        <f t="shared" si="908"/>
        <v>6.7663533250128208E-2</v>
      </c>
      <c r="V673" s="5">
        <f t="shared" si="909"/>
        <v>3.763408845095946E-2</v>
      </c>
      <c r="W673" s="5">
        <f t="shared" si="910"/>
        <v>2.144400706184162E-2</v>
      </c>
      <c r="X673" s="5">
        <f t="shared" si="911"/>
        <v>4.7001838395095634E-2</v>
      </c>
      <c r="Y673" s="5">
        <f t="shared" si="912"/>
        <v>5.1510261261986413E-2</v>
      </c>
      <c r="Z673" s="5">
        <f t="shared" si="913"/>
        <v>2.3131146283983266E-2</v>
      </c>
      <c r="AA673" s="5">
        <f t="shared" si="914"/>
        <v>4.9435885838129051E-2</v>
      </c>
      <c r="AB673" s="5">
        <f t="shared" si="915"/>
        <v>5.2827187606624713E-2</v>
      </c>
      <c r="AC673" s="5">
        <f t="shared" si="916"/>
        <v>1.1018322696365643E-2</v>
      </c>
      <c r="AD673" s="5">
        <f t="shared" si="917"/>
        <v>1.1457532973141983E-2</v>
      </c>
      <c r="AE673" s="5">
        <f t="shared" si="918"/>
        <v>2.5113082254499611E-2</v>
      </c>
      <c r="AF673" s="5">
        <f t="shared" si="919"/>
        <v>2.7521932592279353E-2</v>
      </c>
      <c r="AG673" s="5">
        <f t="shared" si="920"/>
        <v>2.0107893459347648E-2</v>
      </c>
      <c r="AH673" s="5">
        <f t="shared" si="921"/>
        <v>1.2674944524101091E-2</v>
      </c>
      <c r="AI673" s="5">
        <f t="shared" si="922"/>
        <v>2.708889143690886E-2</v>
      </c>
      <c r="AJ673" s="5">
        <f t="shared" si="923"/>
        <v>2.8947189389480817E-2</v>
      </c>
      <c r="AK673" s="5">
        <f t="shared" si="924"/>
        <v>2.0621977721066137E-2</v>
      </c>
      <c r="AL673" s="5">
        <f t="shared" si="925"/>
        <v>2.0645696926509922E-3</v>
      </c>
      <c r="AM673" s="5">
        <f t="shared" si="926"/>
        <v>4.8974078940398104E-3</v>
      </c>
      <c r="AN673" s="5">
        <f t="shared" si="927"/>
        <v>1.0734335878863315E-2</v>
      </c>
      <c r="AO673" s="5">
        <f t="shared" si="928"/>
        <v>1.1763974867243888E-2</v>
      </c>
      <c r="AP673" s="5">
        <f t="shared" si="929"/>
        <v>8.5949179802635601E-3</v>
      </c>
      <c r="AQ673" s="5">
        <f t="shared" si="930"/>
        <v>4.709671853334531E-3</v>
      </c>
      <c r="AR673" s="5">
        <f t="shared" si="931"/>
        <v>5.5562907853047433E-3</v>
      </c>
      <c r="AS673" s="5">
        <f t="shared" si="932"/>
        <v>1.1874904666353299E-2</v>
      </c>
      <c r="AT673" s="5">
        <f t="shared" si="933"/>
        <v>1.268952312646514E-2</v>
      </c>
      <c r="AU673" s="5">
        <f t="shared" si="934"/>
        <v>9.0400162752937684E-3</v>
      </c>
      <c r="AV673" s="5">
        <f t="shared" si="935"/>
        <v>4.8300806958894629E-3</v>
      </c>
      <c r="AW673" s="5">
        <f t="shared" si="936"/>
        <v>2.6864645607910411E-4</v>
      </c>
      <c r="AX673" s="5">
        <f t="shared" si="937"/>
        <v>1.7444566918569809E-3</v>
      </c>
      <c r="AY673" s="5">
        <f t="shared" si="938"/>
        <v>3.8235704400511137E-3</v>
      </c>
      <c r="AZ673" s="5">
        <f t="shared" si="939"/>
        <v>4.1903278477122743E-3</v>
      </c>
      <c r="BA673" s="5">
        <f t="shared" si="940"/>
        <v>3.0615097845698809E-3</v>
      </c>
      <c r="BB673" s="5">
        <f t="shared" si="941"/>
        <v>1.6775851141577604E-3</v>
      </c>
      <c r="BC673" s="5">
        <f t="shared" si="942"/>
        <v>7.3539972452228361E-4</v>
      </c>
      <c r="BD673" s="5">
        <f t="shared" si="943"/>
        <v>2.0297503230460776E-3</v>
      </c>
      <c r="BE673" s="5">
        <f t="shared" si="944"/>
        <v>4.3379823904140784E-3</v>
      </c>
      <c r="BF673" s="5">
        <f t="shared" si="945"/>
        <v>4.6355679823964855E-3</v>
      </c>
      <c r="BG673" s="5">
        <f t="shared" si="946"/>
        <v>3.3023786306592569E-3</v>
      </c>
      <c r="BH673" s="5">
        <f t="shared" si="947"/>
        <v>1.764460902361242E-3</v>
      </c>
      <c r="BI673" s="5">
        <f t="shared" si="948"/>
        <v>7.5420116810528937E-4</v>
      </c>
      <c r="BJ673" s="8">
        <f t="shared" si="949"/>
        <v>0.38433623884155771</v>
      </c>
      <c r="BK673" s="8">
        <f t="shared" si="950"/>
        <v>0.20176729290597775</v>
      </c>
      <c r="BL673" s="8">
        <f t="shared" si="951"/>
        <v>0.38062353730085158</v>
      </c>
      <c r="BM673" s="8">
        <f t="shared" si="952"/>
        <v>0.79256325037807618</v>
      </c>
      <c r="BN673" s="8">
        <f t="shared" si="953"/>
        <v>0.19374004097032174</v>
      </c>
    </row>
    <row r="674" spans="1:66" x14ac:dyDescent="0.25">
      <c r="A674" t="s">
        <v>10</v>
      </c>
      <c r="B674" t="s">
        <v>12</v>
      </c>
      <c r="C674" t="s">
        <v>48</v>
      </c>
      <c r="D674" t="s">
        <v>500</v>
      </c>
      <c r="E674">
        <f>VLOOKUP(A674,home!$A$2:$E$405,3,FALSE)</f>
        <v>1.5</v>
      </c>
      <c r="F674">
        <f>VLOOKUP(B674,home!$B$2:$E$405,3,FALSE)</f>
        <v>0.96</v>
      </c>
      <c r="G674">
        <f>VLOOKUP(C674,away!$B$2:$E$405,4,FALSE)</f>
        <v>1.1200000000000001</v>
      </c>
      <c r="H674">
        <f>VLOOKUP(A674,away!$A$2:$E$405,3,FALSE)</f>
        <v>1.4027777777777799</v>
      </c>
      <c r="I674">
        <f>VLOOKUP(C674,away!$B$2:$E$405,3,FALSE)</f>
        <v>1.17</v>
      </c>
      <c r="J674">
        <f>VLOOKUP(B674,home!$B$2:$E$405,4,FALSE)</f>
        <v>0.45</v>
      </c>
      <c r="K674" s="3">
        <f t="shared" si="898"/>
        <v>1.6128</v>
      </c>
      <c r="L674" s="3">
        <f t="shared" si="899"/>
        <v>0.73856250000000101</v>
      </c>
      <c r="M674" s="5">
        <f t="shared" si="900"/>
        <v>9.5239310213795197E-2</v>
      </c>
      <c r="N674" s="5">
        <f t="shared" si="901"/>
        <v>0.15360195951280889</v>
      </c>
      <c r="O674" s="5">
        <f t="shared" si="902"/>
        <v>7.0340183049776211E-2</v>
      </c>
      <c r="P674" s="5">
        <f t="shared" si="903"/>
        <v>0.11344464722267907</v>
      </c>
      <c r="Q674" s="5">
        <f t="shared" si="904"/>
        <v>0.12386462015112913</v>
      </c>
      <c r="R674" s="5">
        <f t="shared" si="905"/>
        <v>2.5975310721850206E-2</v>
      </c>
      <c r="S674" s="5">
        <f t="shared" si="906"/>
        <v>3.3782499985006098E-2</v>
      </c>
      <c r="T674" s="5">
        <f t="shared" si="907"/>
        <v>9.1481763520368423E-2</v>
      </c>
      <c r="U674" s="5">
        <f t="shared" si="908"/>
        <v>4.1892981132200011E-2</v>
      </c>
      <c r="V674" s="5">
        <f t="shared" si="909"/>
        <v>4.4711273860155573E-3</v>
      </c>
      <c r="W674" s="5">
        <f t="shared" si="910"/>
        <v>6.6589619793247012E-2</v>
      </c>
      <c r="X674" s="5">
        <f t="shared" si="911"/>
        <v>4.9180596068550061E-2</v>
      </c>
      <c r="Y674" s="5">
        <f t="shared" si="912"/>
        <v>1.8161471991939276E-2</v>
      </c>
      <c r="Z674" s="5">
        <f t="shared" si="913"/>
        <v>6.3947968083355065E-3</v>
      </c>
      <c r="AA674" s="5">
        <f t="shared" si="914"/>
        <v>1.0313528292483505E-2</v>
      </c>
      <c r="AB674" s="5">
        <f t="shared" si="915"/>
        <v>8.3168292150586996E-3</v>
      </c>
      <c r="AC674" s="5">
        <f t="shared" si="916"/>
        <v>3.3286246761943917E-4</v>
      </c>
      <c r="AD674" s="5">
        <f t="shared" si="917"/>
        <v>2.6848934700637195E-2</v>
      </c>
      <c r="AE674" s="5">
        <f t="shared" si="918"/>
        <v>1.9829616334839383E-2</v>
      </c>
      <c r="AF674" s="5">
        <f t="shared" si="919"/>
        <v>7.3227055071499155E-3</v>
      </c>
      <c r="AG674" s="5">
        <f t="shared" si="920"/>
        <v>1.8027585620414726E-3</v>
      </c>
      <c r="AH674" s="5">
        <f t="shared" si="921"/>
        <v>1.1807392794390746E-3</v>
      </c>
      <c r="AI674" s="5">
        <f t="shared" si="922"/>
        <v>1.9042963098793394E-3</v>
      </c>
      <c r="AJ674" s="5">
        <f t="shared" si="923"/>
        <v>1.5356245442866997E-3</v>
      </c>
      <c r="AK674" s="5">
        <f t="shared" si="924"/>
        <v>8.2555175500852976E-4</v>
      </c>
      <c r="AL674" s="5">
        <f t="shared" si="925"/>
        <v>1.5859613064391152E-5</v>
      </c>
      <c r="AM674" s="5">
        <f t="shared" si="926"/>
        <v>8.6603923770375273E-3</v>
      </c>
      <c r="AN674" s="5">
        <f t="shared" si="927"/>
        <v>6.3962410449657876E-3</v>
      </c>
      <c r="AO674" s="5">
        <f t="shared" si="928"/>
        <v>2.3620118883862754E-3</v>
      </c>
      <c r="AP674" s="5">
        <f t="shared" si="929"/>
        <v>5.81497801772097E-4</v>
      </c>
      <c r="AQ674" s="5">
        <f t="shared" si="930"/>
        <v>1.0736811755532622E-4</v>
      </c>
      <c r="AR674" s="5">
        <f t="shared" si="931"/>
        <v>1.7440995081414461E-4</v>
      </c>
      <c r="AS674" s="5">
        <f t="shared" si="932"/>
        <v>2.8128836867305241E-4</v>
      </c>
      <c r="AT674" s="5">
        <f t="shared" si="933"/>
        <v>2.2683094049794951E-4</v>
      </c>
      <c r="AU674" s="5">
        <f t="shared" si="934"/>
        <v>1.2194431361169766E-4</v>
      </c>
      <c r="AV674" s="5">
        <f t="shared" si="935"/>
        <v>4.9167947248236493E-5</v>
      </c>
      <c r="AW674" s="5">
        <f t="shared" si="936"/>
        <v>5.2475653322934922E-7</v>
      </c>
      <c r="AX674" s="5">
        <f t="shared" si="937"/>
        <v>2.327913470947688E-3</v>
      </c>
      <c r="AY674" s="5">
        <f t="shared" si="938"/>
        <v>1.7193095928868039E-3</v>
      </c>
      <c r="AZ674" s="5">
        <f t="shared" si="939"/>
        <v>6.3490879559823085E-4</v>
      </c>
      <c r="BA674" s="5">
        <f t="shared" si="940"/>
        <v>1.5630660911633969E-4</v>
      </c>
      <c r="BB674" s="5">
        <f t="shared" si="941"/>
        <v>2.8860549998871694E-5</v>
      </c>
      <c r="BC674" s="5">
        <f t="shared" si="942"/>
        <v>4.2630639917083426E-6</v>
      </c>
      <c r="BD674" s="5">
        <f t="shared" si="943"/>
        <v>2.1468774883028631E-5</v>
      </c>
      <c r="BE674" s="5">
        <f t="shared" si="944"/>
        <v>3.4624840131348576E-5</v>
      </c>
      <c r="BF674" s="5">
        <f t="shared" si="945"/>
        <v>2.7921471081919498E-5</v>
      </c>
      <c r="BG674" s="5">
        <f t="shared" si="946"/>
        <v>1.5010582853639922E-5</v>
      </c>
      <c r="BH674" s="5">
        <f t="shared" si="947"/>
        <v>6.052267006587616E-6</v>
      </c>
      <c r="BI674" s="5">
        <f t="shared" si="948"/>
        <v>1.9522192456448999E-6</v>
      </c>
      <c r="BJ674" s="8">
        <f t="shared" si="949"/>
        <v>0.5816631194549674</v>
      </c>
      <c r="BK674" s="8">
        <f t="shared" si="950"/>
        <v>0.24900561648106653</v>
      </c>
      <c r="BL674" s="8">
        <f t="shared" si="951"/>
        <v>0.16324571597602949</v>
      </c>
      <c r="BM674" s="8">
        <f t="shared" si="952"/>
        <v>0.41612443301200663</v>
      </c>
      <c r="BN674" s="8">
        <f t="shared" si="953"/>
        <v>0.58246603087203874</v>
      </c>
    </row>
    <row r="675" spans="1:66" x14ac:dyDescent="0.25">
      <c r="A675" t="s">
        <v>10</v>
      </c>
      <c r="B675" t="s">
        <v>240</v>
      </c>
      <c r="C675" t="s">
        <v>242</v>
      </c>
      <c r="D675" t="s">
        <v>500</v>
      </c>
      <c r="E675">
        <f>VLOOKUP(A675,home!$A$2:$E$405,3,FALSE)</f>
        <v>1.5</v>
      </c>
      <c r="F675">
        <f>VLOOKUP(B675,home!$B$2:$E$405,3,FALSE)</f>
        <v>1.04</v>
      </c>
      <c r="G675">
        <f>VLOOKUP(C675,away!$B$2:$E$405,4,FALSE)</f>
        <v>1</v>
      </c>
      <c r="H675">
        <f>VLOOKUP(A675,away!$A$2:$E$405,3,FALSE)</f>
        <v>1.4027777777777799</v>
      </c>
      <c r="I675">
        <f>VLOOKUP(C675,away!$B$2:$E$405,3,FALSE)</f>
        <v>0.57999999999999996</v>
      </c>
      <c r="J675">
        <f>VLOOKUP(B675,home!$B$2:$E$405,4,FALSE)</f>
        <v>0.94</v>
      </c>
      <c r="K675" s="3">
        <f t="shared" si="898"/>
        <v>1.56</v>
      </c>
      <c r="L675" s="3">
        <f t="shared" si="899"/>
        <v>0.76479444444444555</v>
      </c>
      <c r="M675" s="5">
        <f t="shared" si="900"/>
        <v>9.7803546047483772E-2</v>
      </c>
      <c r="N675" s="5">
        <f t="shared" si="901"/>
        <v>0.15257353183407471</v>
      </c>
      <c r="O675" s="5">
        <f t="shared" si="902"/>
        <v>7.4799608664082098E-2</v>
      </c>
      <c r="P675" s="5">
        <f t="shared" si="903"/>
        <v>0.11668738951596808</v>
      </c>
      <c r="Q675" s="5">
        <f t="shared" si="904"/>
        <v>0.1190073548305783</v>
      </c>
      <c r="R675" s="5">
        <f t="shared" si="905"/>
        <v>2.8603162576454295E-2</v>
      </c>
      <c r="S675" s="5">
        <f t="shared" si="906"/>
        <v>3.4804328223029597E-2</v>
      </c>
      <c r="T675" s="5">
        <f t="shared" si="907"/>
        <v>9.1016163822455129E-2</v>
      </c>
      <c r="U675" s="5">
        <f t="shared" si="908"/>
        <v>4.4620933619268707E-2</v>
      </c>
      <c r="V675" s="5">
        <f t="shared" si="909"/>
        <v>4.6138138570496375E-3</v>
      </c>
      <c r="W675" s="5">
        <f t="shared" si="910"/>
        <v>6.1883824511900713E-2</v>
      </c>
      <c r="X675" s="5">
        <f t="shared" si="911"/>
        <v>4.7328405187676663E-2</v>
      </c>
      <c r="Y675" s="5">
        <f t="shared" si="912"/>
        <v>1.8098250675975393E-2</v>
      </c>
      <c r="Z675" s="5">
        <f t="shared" si="913"/>
        <v>7.2918466106711745E-3</v>
      </c>
      <c r="AA675" s="5">
        <f t="shared" si="914"/>
        <v>1.1375280712647033E-2</v>
      </c>
      <c r="AB675" s="5">
        <f t="shared" si="915"/>
        <v>8.8727189558646877E-3</v>
      </c>
      <c r="AC675" s="5">
        <f t="shared" si="916"/>
        <v>3.4404037254330528E-4</v>
      </c>
      <c r="AD675" s="5">
        <f t="shared" si="917"/>
        <v>2.4134691559641284E-2</v>
      </c>
      <c r="AE675" s="5">
        <f t="shared" si="918"/>
        <v>1.8458078023193904E-2</v>
      </c>
      <c r="AF675" s="5">
        <f t="shared" si="919"/>
        <v>7.0583177636304043E-3</v>
      </c>
      <c r="AG675" s="5">
        <f t="shared" si="920"/>
        <v>1.7993874042493592E-3</v>
      </c>
      <c r="AH675" s="5">
        <f t="shared" si="921"/>
        <v>1.394190944395593E-3</v>
      </c>
      <c r="AI675" s="5">
        <f t="shared" si="922"/>
        <v>2.1749378732571255E-3</v>
      </c>
      <c r="AJ675" s="5">
        <f t="shared" si="923"/>
        <v>1.6964515411405582E-3</v>
      </c>
      <c r="AK675" s="5">
        <f t="shared" si="924"/>
        <v>8.8215480139309025E-4</v>
      </c>
      <c r="AL675" s="5">
        <f t="shared" si="925"/>
        <v>1.6418698332548771E-5</v>
      </c>
      <c r="AM675" s="5">
        <f t="shared" si="926"/>
        <v>7.5300237666080837E-3</v>
      </c>
      <c r="AN675" s="5">
        <f t="shared" si="927"/>
        <v>5.7589203432365007E-3</v>
      </c>
      <c r="AO675" s="5">
        <f t="shared" si="928"/>
        <v>2.2021951422526872E-3</v>
      </c>
      <c r="AP675" s="5">
        <f t="shared" si="929"/>
        <v>5.614088701258003E-4</v>
      </c>
      <c r="AQ675" s="5">
        <f t="shared" si="930"/>
        <v>1.0734059623351129E-4</v>
      </c>
      <c r="AR675" s="5">
        <f t="shared" si="931"/>
        <v>2.13253897753701E-4</v>
      </c>
      <c r="AS675" s="5">
        <f t="shared" si="932"/>
        <v>3.3267608049577358E-4</v>
      </c>
      <c r="AT675" s="5">
        <f t="shared" si="933"/>
        <v>2.5948734278670346E-4</v>
      </c>
      <c r="AU675" s="5">
        <f t="shared" si="934"/>
        <v>1.3493341824908581E-4</v>
      </c>
      <c r="AV675" s="5">
        <f t="shared" si="935"/>
        <v>5.2624033117143477E-5</v>
      </c>
      <c r="AW675" s="5">
        <f t="shared" si="936"/>
        <v>5.4413360168884449E-7</v>
      </c>
      <c r="AX675" s="5">
        <f t="shared" si="937"/>
        <v>1.9578061793181006E-3</v>
      </c>
      <c r="AY675" s="5">
        <f t="shared" si="938"/>
        <v>1.497319289241489E-3</v>
      </c>
      <c r="AZ675" s="5">
        <f t="shared" si="939"/>
        <v>5.7257073698569827E-4</v>
      </c>
      <c r="BA675" s="5">
        <f t="shared" si="940"/>
        <v>1.4596630623270798E-4</v>
      </c>
      <c r="BB675" s="5">
        <f t="shared" si="941"/>
        <v>2.7908555020712919E-5</v>
      </c>
      <c r="BC675" s="5">
        <f t="shared" si="942"/>
        <v>4.2688615664626778E-6</v>
      </c>
      <c r="BD675" s="5">
        <f t="shared" si="943"/>
        <v>2.7182566043025709E-5</v>
      </c>
      <c r="BE675" s="5">
        <f t="shared" si="944"/>
        <v>4.240480302712011E-5</v>
      </c>
      <c r="BF675" s="5">
        <f t="shared" si="945"/>
        <v>3.3075746361153691E-5</v>
      </c>
      <c r="BG675" s="5">
        <f t="shared" si="946"/>
        <v>1.7199388107799919E-5</v>
      </c>
      <c r="BH675" s="5">
        <f t="shared" si="947"/>
        <v>6.7077613620419703E-6</v>
      </c>
      <c r="BI675" s="5">
        <f t="shared" si="948"/>
        <v>2.0928215449570959E-6</v>
      </c>
      <c r="BJ675" s="8">
        <f t="shared" si="949"/>
        <v>0.56172373426019762</v>
      </c>
      <c r="BK675" s="8">
        <f t="shared" si="950"/>
        <v>0.25576685600364846</v>
      </c>
      <c r="BL675" s="8">
        <f t="shared" si="951"/>
        <v>0.17554107754735171</v>
      </c>
      <c r="BM675" s="8">
        <f t="shared" si="952"/>
        <v>0.40935214579758772</v>
      </c>
      <c r="BN675" s="8">
        <f t="shared" si="953"/>
        <v>0.58947459346864128</v>
      </c>
    </row>
    <row r="676" spans="1:66" x14ac:dyDescent="0.25">
      <c r="A676" t="s">
        <v>13</v>
      </c>
      <c r="B676" t="s">
        <v>55</v>
      </c>
      <c r="C676" t="s">
        <v>52</v>
      </c>
      <c r="D676" t="s">
        <v>500</v>
      </c>
      <c r="E676">
        <f>VLOOKUP(A676,home!$A$2:$E$405,3,FALSE)</f>
        <v>1.6049382716049401</v>
      </c>
      <c r="F676">
        <f>VLOOKUP(B676,home!$B$2:$E$405,3,FALSE)</f>
        <v>1.1000000000000001</v>
      </c>
      <c r="G676">
        <f>VLOOKUP(C676,away!$B$2:$E$405,4,FALSE)</f>
        <v>1.2</v>
      </c>
      <c r="H676">
        <f>VLOOKUP(A676,away!$A$2:$E$405,3,FALSE)</f>
        <v>1.38271604938272</v>
      </c>
      <c r="I676">
        <f>VLOOKUP(C676,away!$B$2:$E$405,3,FALSE)</f>
        <v>0.72</v>
      </c>
      <c r="J676">
        <f>VLOOKUP(B676,home!$B$2:$E$405,4,FALSE)</f>
        <v>1.06</v>
      </c>
      <c r="K676" s="3">
        <f t="shared" si="898"/>
        <v>2.1185185185185209</v>
      </c>
      <c r="L676" s="3">
        <f t="shared" si="899"/>
        <v>1.0552888888888918</v>
      </c>
      <c r="M676" s="5">
        <f t="shared" si="900"/>
        <v>4.1843977157082511E-2</v>
      </c>
      <c r="N676" s="5">
        <f t="shared" si="901"/>
        <v>8.8647240495745266E-2</v>
      </c>
      <c r="O676" s="5">
        <f t="shared" si="902"/>
        <v>4.4157484160789774E-2</v>
      </c>
      <c r="P676" s="5">
        <f t="shared" si="903"/>
        <v>9.3548447925821412E-2</v>
      </c>
      <c r="Q676" s="5">
        <f t="shared" si="904"/>
        <v>9.390041030290068E-2</v>
      </c>
      <c r="R676" s="5">
        <f t="shared" si="905"/>
        <v>2.3299451198084336E-2</v>
      </c>
      <c r="S676" s="5">
        <f t="shared" si="906"/>
        <v>5.2285374765391253E-2</v>
      </c>
      <c r="T676" s="5">
        <f t="shared" si="907"/>
        <v>9.9092059654759118E-2</v>
      </c>
      <c r="U676" s="5">
        <f t="shared" si="908"/>
        <v>4.9360318834460203E-2</v>
      </c>
      <c r="V676" s="5">
        <f t="shared" si="909"/>
        <v>1.2987972067336956E-2</v>
      </c>
      <c r="W676" s="5">
        <f t="shared" si="910"/>
        <v>6.6309919374394108E-2</v>
      </c>
      <c r="X676" s="5">
        <f t="shared" si="911"/>
        <v>6.9976121138916367E-2</v>
      </c>
      <c r="Y676" s="5">
        <f t="shared" si="912"/>
        <v>3.6922511562720771E-2</v>
      </c>
      <c r="Z676" s="5">
        <f t="shared" si="913"/>
        <v>8.1958839888491269E-3</v>
      </c>
      <c r="AA676" s="5">
        <f t="shared" si="914"/>
        <v>1.7363132006006317E-2</v>
      </c>
      <c r="AB676" s="5">
        <f t="shared" si="915"/>
        <v>1.8392058347103016E-2</v>
      </c>
      <c r="AC676" s="5">
        <f t="shared" si="916"/>
        <v>1.8147842161999814E-3</v>
      </c>
      <c r="AD676" s="5">
        <f t="shared" si="917"/>
        <v>3.5119698039031019E-2</v>
      </c>
      <c r="AE676" s="5">
        <f t="shared" si="918"/>
        <v>3.7061427121722439E-2</v>
      </c>
      <c r="AF676" s="5">
        <f t="shared" si="919"/>
        <v>1.9555256123959551E-2</v>
      </c>
      <c r="AG676" s="5">
        <f t="shared" si="920"/>
        <v>6.8788148356636585E-3</v>
      </c>
      <c r="AH676" s="5">
        <f t="shared" si="921"/>
        <v>2.162256327013713E-3</v>
      </c>
      <c r="AI676" s="5">
        <f t="shared" si="922"/>
        <v>4.5807800705623897E-3</v>
      </c>
      <c r="AJ676" s="5">
        <f t="shared" si="923"/>
        <v>4.8522337043735014E-3</v>
      </c>
      <c r="AK676" s="5">
        <f t="shared" si="924"/>
        <v>3.4265156529649939E-3</v>
      </c>
      <c r="AL676" s="5">
        <f t="shared" si="925"/>
        <v>1.6228882461002045E-4</v>
      </c>
      <c r="AM676" s="5">
        <f t="shared" si="926"/>
        <v>1.488034613209316E-2</v>
      </c>
      <c r="AN676" s="5">
        <f t="shared" si="927"/>
        <v>1.5703063936018714E-2</v>
      </c>
      <c r="AO676" s="5">
        <f t="shared" si="928"/>
        <v>8.2856344465962063E-3</v>
      </c>
      <c r="AP676" s="5">
        <f t="shared" si="929"/>
        <v>2.9145793229626796E-3</v>
      </c>
      <c r="AQ676" s="5">
        <f t="shared" si="930"/>
        <v>7.6893079382695602E-4</v>
      </c>
      <c r="AR676" s="5">
        <f t="shared" si="931"/>
        <v>4.5636101536545567E-4</v>
      </c>
      <c r="AS676" s="5">
        <f t="shared" si="932"/>
        <v>9.6680926218163307E-4</v>
      </c>
      <c r="AT676" s="5">
        <f t="shared" si="933"/>
        <v>1.0241016629035091E-3</v>
      </c>
      <c r="AU676" s="5">
        <f t="shared" si="934"/>
        <v>7.2319277923556507E-4</v>
      </c>
      <c r="AV676" s="5">
        <f t="shared" si="935"/>
        <v>3.8302432381735545E-4</v>
      </c>
      <c r="AW676" s="5">
        <f t="shared" si="936"/>
        <v>1.0078357142574645E-5</v>
      </c>
      <c r="AX676" s="5">
        <f t="shared" si="937"/>
        <v>5.2540481404674691E-3</v>
      </c>
      <c r="AY676" s="5">
        <f t="shared" si="938"/>
        <v>5.5445386243226638E-3</v>
      </c>
      <c r="AZ676" s="5">
        <f t="shared" si="939"/>
        <v>2.9255450021315041E-3</v>
      </c>
      <c r="BA676" s="5">
        <f t="shared" si="940"/>
        <v>1.0290983782312686E-3</v>
      </c>
      <c r="BB676" s="5">
        <f t="shared" si="941"/>
        <v>2.7149902103025894E-4</v>
      </c>
      <c r="BC676" s="5">
        <f t="shared" si="942"/>
        <v>5.730198004748878E-5</v>
      </c>
      <c r="BD676" s="5">
        <f t="shared" si="943"/>
        <v>8.0265451472869673E-5</v>
      </c>
      <c r="BE676" s="5">
        <f t="shared" si="944"/>
        <v>1.700438453425241E-4</v>
      </c>
      <c r="BF676" s="5">
        <f t="shared" si="945"/>
        <v>1.8012051765911837E-4</v>
      </c>
      <c r="BG676" s="5">
        <f t="shared" si="946"/>
        <v>1.2719621740866149E-4</v>
      </c>
      <c r="BH676" s="5">
        <f t="shared" si="947"/>
        <v>6.7366885516439342E-5</v>
      </c>
      <c r="BI676" s="5">
        <f t="shared" si="948"/>
        <v>2.854359890029878E-5</v>
      </c>
      <c r="BJ676" s="8">
        <f t="shared" si="949"/>
        <v>0.61109804442754168</v>
      </c>
      <c r="BK676" s="8">
        <f t="shared" si="950"/>
        <v>0.2081873835807648</v>
      </c>
      <c r="BL676" s="8">
        <f t="shared" si="951"/>
        <v>0.17180125586116171</v>
      </c>
      <c r="BM676" s="8">
        <f t="shared" si="952"/>
        <v>0.60835109635071305</v>
      </c>
      <c r="BN676" s="8">
        <f t="shared" si="953"/>
        <v>0.38539701124042403</v>
      </c>
    </row>
    <row r="677" spans="1:66" x14ac:dyDescent="0.25">
      <c r="A677" t="s">
        <v>13</v>
      </c>
      <c r="B677" t="s">
        <v>54</v>
      </c>
      <c r="C677" t="s">
        <v>15</v>
      </c>
      <c r="D677" t="s">
        <v>500</v>
      </c>
      <c r="E677">
        <f>VLOOKUP(A677,home!$A$2:$E$405,3,FALSE)</f>
        <v>1.6049382716049401</v>
      </c>
      <c r="F677">
        <f>VLOOKUP(B677,home!$B$2:$E$405,3,FALSE)</f>
        <v>0.77</v>
      </c>
      <c r="G677">
        <f>VLOOKUP(C677,away!$B$2:$E$405,4,FALSE)</f>
        <v>0.57999999999999996</v>
      </c>
      <c r="H677">
        <f>VLOOKUP(A677,away!$A$2:$E$405,3,FALSE)</f>
        <v>1.38271604938272</v>
      </c>
      <c r="I677">
        <f>VLOOKUP(C677,away!$B$2:$E$405,3,FALSE)</f>
        <v>0.86</v>
      </c>
      <c r="J677">
        <f>VLOOKUP(B677,home!$B$2:$E$405,4,FALSE)</f>
        <v>1.34</v>
      </c>
      <c r="K677" s="3">
        <f t="shared" si="898"/>
        <v>0.7167654320987662</v>
      </c>
      <c r="L677" s="3">
        <f t="shared" si="899"/>
        <v>1.5934419753086466</v>
      </c>
      <c r="M677" s="5">
        <f t="shared" si="900"/>
        <v>9.924066617565748E-2</v>
      </c>
      <c r="N677" s="5">
        <f t="shared" si="901"/>
        <v>7.1132278973164542E-2</v>
      </c>
      <c r="O677" s="5">
        <f t="shared" si="902"/>
        <v>0.15813424314188562</v>
      </c>
      <c r="P677" s="5">
        <f t="shared" si="903"/>
        <v>0.113345159115205</v>
      </c>
      <c r="Q677" s="5">
        <f t="shared" si="904"/>
        <v>2.5492579337185128E-2</v>
      </c>
      <c r="R677" s="5">
        <f t="shared" si="905"/>
        <v>0.12598887037797205</v>
      </c>
      <c r="S677" s="5">
        <f t="shared" si="906"/>
        <v>3.2363560196461034E-2</v>
      </c>
      <c r="T677" s="5">
        <f t="shared" si="907"/>
        <v>4.0620945974756656E-2</v>
      </c>
      <c r="U677" s="5">
        <f t="shared" si="908"/>
        <v>9.0304467116102571E-2</v>
      </c>
      <c r="V677" s="5">
        <f t="shared" si="909"/>
        <v>4.1070225446912063E-3</v>
      </c>
      <c r="W677" s="5">
        <f t="shared" si="910"/>
        <v>6.0907332146431939E-3</v>
      </c>
      <c r="X677" s="5">
        <f t="shared" si="911"/>
        <v>9.7052299646190332E-3</v>
      </c>
      <c r="Y677" s="5">
        <f t="shared" si="912"/>
        <v>7.732360402823611E-3</v>
      </c>
      <c r="Z677" s="5">
        <f t="shared" si="913"/>
        <v>6.6918651493993606E-2</v>
      </c>
      <c r="AA677" s="5">
        <f t="shared" si="914"/>
        <v>4.7964976153559075E-2</v>
      </c>
      <c r="AB677" s="5">
        <f t="shared" si="915"/>
        <v>1.718981842915639E-2</v>
      </c>
      <c r="AC677" s="5">
        <f t="shared" si="916"/>
        <v>2.9317059588367052E-4</v>
      </c>
      <c r="AD677" s="5">
        <f t="shared" si="917"/>
        <v>1.0914067560980089E-3</v>
      </c>
      <c r="AE677" s="5">
        <f t="shared" si="918"/>
        <v>1.7390933373020133E-3</v>
      </c>
      <c r="AF677" s="5">
        <f t="shared" si="919"/>
        <v>1.3855721613183136E-3</v>
      </c>
      <c r="AG677" s="5">
        <f t="shared" si="920"/>
        <v>7.359429472212415E-4</v>
      </c>
      <c r="AH677" s="5">
        <f t="shared" si="921"/>
        <v>2.6657747055395024E-2</v>
      </c>
      <c r="AI677" s="5">
        <f t="shared" si="922"/>
        <v>1.9107351586939825E-2</v>
      </c>
      <c r="AJ677" s="5">
        <f t="shared" si="923"/>
        <v>6.8477445582379838E-3</v>
      </c>
      <c r="AK677" s="5">
        <f t="shared" si="924"/>
        <v>1.6360755290624749E-3</v>
      </c>
      <c r="AL677" s="5">
        <f t="shared" si="925"/>
        <v>1.3393488423190327E-5</v>
      </c>
      <c r="AM677" s="5">
        <f t="shared" si="926"/>
        <v>1.5645652702602045E-4</v>
      </c>
      <c r="AN677" s="5">
        <f t="shared" si="927"/>
        <v>2.4930439747427262E-4</v>
      </c>
      <c r="AO677" s="5">
        <f t="shared" si="928"/>
        <v>1.9862604578226853E-4</v>
      </c>
      <c r="AP677" s="5">
        <f t="shared" si="929"/>
        <v>1.0549969291301455E-4</v>
      </c>
      <c r="AQ677" s="5">
        <f t="shared" si="930"/>
        <v>4.2026909767442384E-5</v>
      </c>
      <c r="AR677" s="5">
        <f t="shared" si="931"/>
        <v>8.4955146250453792E-3</v>
      </c>
      <c r="AS677" s="5">
        <f t="shared" si="932"/>
        <v>6.0892912111220384E-3</v>
      </c>
      <c r="AT677" s="5">
        <f t="shared" si="933"/>
        <v>2.1822967230575533E-3</v>
      </c>
      <c r="AU677" s="5">
        <f t="shared" si="934"/>
        <v>5.213982845566898E-4</v>
      </c>
      <c r="AV677" s="5">
        <f t="shared" si="935"/>
        <v>9.3430066681457778E-5</v>
      </c>
      <c r="AW677" s="5">
        <f t="shared" si="936"/>
        <v>4.2491739607898884E-7</v>
      </c>
      <c r="AX677" s="5">
        <f t="shared" si="937"/>
        <v>1.8690438366412969E-5</v>
      </c>
      <c r="AY677" s="5">
        <f t="shared" si="938"/>
        <v>2.9782129029961588E-5</v>
      </c>
      <c r="AZ677" s="5">
        <f t="shared" si="939"/>
        <v>2.3728047255199496E-5</v>
      </c>
      <c r="BA677" s="5">
        <f t="shared" si="940"/>
        <v>1.2603088829513999E-5</v>
      </c>
      <c r="BB677" s="5">
        <f t="shared" si="941"/>
        <v>5.0205726898727812E-6</v>
      </c>
      <c r="BC677" s="5">
        <f t="shared" si="942"/>
        <v>1.5999982528263058E-6</v>
      </c>
      <c r="BD677" s="5">
        <f t="shared" si="943"/>
        <v>2.2561849342326349E-3</v>
      </c>
      <c r="BE677" s="5">
        <f t="shared" si="944"/>
        <v>1.6171553692799808E-3</v>
      </c>
      <c r="BF677" s="5">
        <f t="shared" si="945"/>
        <v>5.7956053351640262E-4</v>
      </c>
      <c r="BG677" s="5">
        <f t="shared" si="946"/>
        <v>1.3846965207775863E-4</v>
      </c>
      <c r="BH677" s="5">
        <f t="shared" si="947"/>
        <v>2.4812565001020117E-5</v>
      </c>
      <c r="BI677" s="5">
        <f t="shared" si="948"/>
        <v>3.5569577748869823E-6</v>
      </c>
      <c r="BJ677" s="8">
        <f t="shared" si="949"/>
        <v>0.16656948091651858</v>
      </c>
      <c r="BK677" s="8">
        <f t="shared" si="950"/>
        <v>0.24939275424535151</v>
      </c>
      <c r="BL677" s="8">
        <f t="shared" si="951"/>
        <v>0.51583296487065666</v>
      </c>
      <c r="BM677" s="8">
        <f t="shared" si="952"/>
        <v>0.40535069719381667</v>
      </c>
      <c r="BN677" s="8">
        <f t="shared" si="953"/>
        <v>0.59333379712106982</v>
      </c>
    </row>
    <row r="678" spans="1:66" x14ac:dyDescent="0.25">
      <c r="A678" t="s">
        <v>13</v>
      </c>
      <c r="B678" t="s">
        <v>249</v>
      </c>
      <c r="C678" t="s">
        <v>58</v>
      </c>
      <c r="D678" t="s">
        <v>500</v>
      </c>
      <c r="E678">
        <f>VLOOKUP(A678,home!$A$2:$E$405,3,FALSE)</f>
        <v>1.6049382716049401</v>
      </c>
      <c r="F678">
        <f>VLOOKUP(B678,home!$B$2:$E$405,3,FALSE)</f>
        <v>1.1599999999999999</v>
      </c>
      <c r="G678">
        <f>VLOOKUP(C678,away!$B$2:$E$405,4,FALSE)</f>
        <v>0.91</v>
      </c>
      <c r="H678">
        <f>VLOOKUP(A678,away!$A$2:$E$405,3,FALSE)</f>
        <v>1.38271604938272</v>
      </c>
      <c r="I678">
        <f>VLOOKUP(C678,away!$B$2:$E$405,3,FALSE)</f>
        <v>0.57999999999999996</v>
      </c>
      <c r="J678">
        <f>VLOOKUP(B678,home!$B$2:$E$405,4,FALSE)</f>
        <v>1.03</v>
      </c>
      <c r="K678" s="3">
        <f t="shared" si="898"/>
        <v>1.6941728395061746</v>
      </c>
      <c r="L678" s="3">
        <f t="shared" si="899"/>
        <v>0.82603456790123686</v>
      </c>
      <c r="M678" s="5">
        <f t="shared" si="900"/>
        <v>8.0442920561574482E-2</v>
      </c>
      <c r="N678" s="5">
        <f t="shared" si="901"/>
        <v>0.13628421114597225</v>
      </c>
      <c r="O678" s="5">
        <f t="shared" si="902"/>
        <v>6.6448633126793694E-2</v>
      </c>
      <c r="P678" s="5">
        <f t="shared" si="903"/>
        <v>0.11257546946572412</v>
      </c>
      <c r="Q678" s="5">
        <f t="shared" si="904"/>
        <v>0.11544450448851545</v>
      </c>
      <c r="R678" s="5">
        <f t="shared" si="905"/>
        <v>2.7444433976259421E-2</v>
      </c>
      <c r="S678" s="5">
        <f t="shared" si="906"/>
        <v>3.9385803738091363E-2</v>
      </c>
      <c r="T678" s="5">
        <f t="shared" si="907"/>
        <v>9.5361151381743253E-2</v>
      </c>
      <c r="U678" s="5">
        <f t="shared" si="908"/>
        <v>4.6495614638199151E-2</v>
      </c>
      <c r="V678" s="5">
        <f t="shared" si="909"/>
        <v>6.1242532319086074E-3</v>
      </c>
      <c r="W678" s="5">
        <f t="shared" si="910"/>
        <v>6.5194314658230529E-2</v>
      </c>
      <c r="X678" s="5">
        <f t="shared" si="911"/>
        <v>5.385275753832873E-2</v>
      </c>
      <c r="Y678" s="5">
        <f t="shared" si="912"/>
        <v>2.2242119651731722E-2</v>
      </c>
      <c r="Z678" s="5">
        <f t="shared" si="913"/>
        <v>7.5566837202911581E-3</v>
      </c>
      <c r="AA678" s="5">
        <f t="shared" si="914"/>
        <v>1.2802328315655753E-2</v>
      </c>
      <c r="AB678" s="5">
        <f t="shared" si="915"/>
        <v>1.0844678457412407E-2</v>
      </c>
      <c r="AC678" s="5">
        <f t="shared" si="916"/>
        <v>5.3565984885313932E-4</v>
      </c>
      <c r="AD678" s="5">
        <f t="shared" si="917"/>
        <v>2.7612609296048338E-2</v>
      </c>
      <c r="AE678" s="5">
        <f t="shared" si="918"/>
        <v>2.2808969788486965E-2</v>
      </c>
      <c r="AF678" s="5">
        <f t="shared" si="919"/>
        <v>9.420498751752597E-3</v>
      </c>
      <c r="AG678" s="5">
        <f t="shared" si="920"/>
        <v>2.593885871939366E-3</v>
      </c>
      <c r="AH678" s="5">
        <f t="shared" si="921"/>
        <v>1.5605204929142545E-3</v>
      </c>
      <c r="AI678" s="5">
        <f t="shared" si="922"/>
        <v>2.6437914345881176E-3</v>
      </c>
      <c r="AJ678" s="5">
        <f t="shared" si="923"/>
        <v>2.239519820899127E-3</v>
      </c>
      <c r="AK678" s="5">
        <f t="shared" si="924"/>
        <v>1.2647112180343451E-3</v>
      </c>
      <c r="AL678" s="5">
        <f t="shared" si="925"/>
        <v>2.998506694566027E-5</v>
      </c>
      <c r="AM678" s="5">
        <f t="shared" si="926"/>
        <v>9.3561065394521681E-3</v>
      </c>
      <c r="AN678" s="5">
        <f t="shared" si="927"/>
        <v>7.7284674225543077E-3</v>
      </c>
      <c r="AO678" s="5">
        <f t="shared" si="928"/>
        <v>3.1919906239642163E-3</v>
      </c>
      <c r="AP678" s="5">
        <f t="shared" si="929"/>
        <v>8.7889819860369374E-4</v>
      </c>
      <c r="AQ678" s="5">
        <f t="shared" si="930"/>
        <v>1.815000734281944E-4</v>
      </c>
      <c r="AR678" s="5">
        <f t="shared" si="931"/>
        <v>2.5780877421309033E-4</v>
      </c>
      <c r="AS678" s="5">
        <f t="shared" si="932"/>
        <v>4.3677262305819741E-4</v>
      </c>
      <c r="AT678" s="5">
        <f t="shared" si="933"/>
        <v>3.6998415751253325E-4</v>
      </c>
      <c r="AU678" s="5">
        <f t="shared" si="934"/>
        <v>2.0893903690176948E-4</v>
      </c>
      <c r="AV678" s="5">
        <f t="shared" si="935"/>
        <v>8.8494710357888976E-5</v>
      </c>
      <c r="AW678" s="5">
        <f t="shared" si="936"/>
        <v>1.1656239413831916E-6</v>
      </c>
      <c r="AX678" s="5">
        <f t="shared" si="937"/>
        <v>2.6418102637776591E-3</v>
      </c>
      <c r="AY678" s="5">
        <f t="shared" si="938"/>
        <v>2.1822265997166312E-3</v>
      </c>
      <c r="AZ678" s="5">
        <f t="shared" si="939"/>
        <v>9.0129730317975627E-4</v>
      </c>
      <c r="BA678" s="5">
        <f t="shared" si="940"/>
        <v>2.481675761275467E-4</v>
      </c>
      <c r="BB678" s="5">
        <f t="shared" si="941"/>
        <v>5.1248749128403835E-5</v>
      </c>
      <c r="BC678" s="5">
        <f t="shared" si="942"/>
        <v>8.4666476683519922E-6</v>
      </c>
      <c r="BD678" s="5">
        <f t="shared" si="943"/>
        <v>3.5493159901376252E-5</v>
      </c>
      <c r="BE678" s="5">
        <f t="shared" si="944"/>
        <v>6.0131547493161298E-5</v>
      </c>
      <c r="BF678" s="5">
        <f t="shared" si="945"/>
        <v>5.0936617280194741E-5</v>
      </c>
      <c r="BG678" s="5">
        <f t="shared" si="946"/>
        <v>2.8765144510808945E-5</v>
      </c>
      <c r="BH678" s="5">
        <f t="shared" si="947"/>
        <v>1.2183281638670651E-5</v>
      </c>
      <c r="BI678" s="5">
        <f t="shared" si="948"/>
        <v>4.1281169696580222E-6</v>
      </c>
      <c r="BJ678" s="8">
        <f t="shared" si="949"/>
        <v>0.57818520257035033</v>
      </c>
      <c r="BK678" s="8">
        <f t="shared" si="950"/>
        <v>0.24127631851281398</v>
      </c>
      <c r="BL678" s="8">
        <f t="shared" si="951"/>
        <v>0.17329786865059357</v>
      </c>
      <c r="BM678" s="8">
        <f t="shared" si="952"/>
        <v>0.4594948397134343</v>
      </c>
      <c r="BN678" s="8">
        <f t="shared" si="953"/>
        <v>0.53864017276483933</v>
      </c>
    </row>
    <row r="679" spans="1:66" x14ac:dyDescent="0.25">
      <c r="A679" t="s">
        <v>16</v>
      </c>
      <c r="B679" t="s">
        <v>17</v>
      </c>
      <c r="C679" t="s">
        <v>64</v>
      </c>
      <c r="D679" t="s">
        <v>500</v>
      </c>
      <c r="E679">
        <f>VLOOKUP(A679,home!$A$2:$E$405,3,FALSE)</f>
        <v>1.55</v>
      </c>
      <c r="F679">
        <f>VLOOKUP(B679,home!$B$2:$E$405,3,FALSE)</f>
        <v>1.1399999999999999</v>
      </c>
      <c r="G679">
        <f>VLOOKUP(C679,away!$B$2:$E$405,4,FALSE)</f>
        <v>1.04</v>
      </c>
      <c r="H679">
        <f>VLOOKUP(A679,away!$A$2:$E$405,3,FALSE)</f>
        <v>1.25416666666667</v>
      </c>
      <c r="I679">
        <f>VLOOKUP(C679,away!$B$2:$E$405,3,FALSE)</f>
        <v>0.89</v>
      </c>
      <c r="J679">
        <f>VLOOKUP(B679,home!$B$2:$E$405,4,FALSE)</f>
        <v>1.04</v>
      </c>
      <c r="K679" s="3">
        <f t="shared" si="898"/>
        <v>1.83768</v>
      </c>
      <c r="L679" s="3">
        <f t="shared" si="899"/>
        <v>1.1608566666666698</v>
      </c>
      <c r="M679" s="5">
        <f t="shared" si="900"/>
        <v>4.9859976776217375E-2</v>
      </c>
      <c r="N679" s="5">
        <f t="shared" si="901"/>
        <v>9.1626682122119149E-2</v>
      </c>
      <c r="O679" s="5">
        <f t="shared" si="902"/>
        <v>5.7880286440517265E-2</v>
      </c>
      <c r="P679" s="5">
        <f t="shared" si="903"/>
        <v>0.10636544478600977</v>
      </c>
      <c r="Q679" s="5">
        <f t="shared" si="904"/>
        <v>8.419026060108796E-2</v>
      </c>
      <c r="R679" s="5">
        <f t="shared" si="905"/>
        <v>3.3595358191525475E-2</v>
      </c>
      <c r="S679" s="5">
        <f t="shared" si="906"/>
        <v>5.6726900893394307E-2</v>
      </c>
      <c r="T679" s="5">
        <f t="shared" si="907"/>
        <v>9.7732825287177222E-2</v>
      </c>
      <c r="U679" s="5">
        <f t="shared" si="908"/>
        <v>6.1737517841402537E-2</v>
      </c>
      <c r="V679" s="5">
        <f t="shared" si="909"/>
        <v>1.3446059756814855E-2</v>
      </c>
      <c r="W679" s="5">
        <f t="shared" si="910"/>
        <v>5.1571586033802436E-2</v>
      </c>
      <c r="X679" s="5">
        <f t="shared" si="911"/>
        <v>5.9867219457913276E-2</v>
      </c>
      <c r="Y679" s="5">
        <f t="shared" si="912"/>
        <v>3.4748630411257614E-2</v>
      </c>
      <c r="Z679" s="5">
        <f t="shared" si="913"/>
        <v>1.2999798508562348E-2</v>
      </c>
      <c r="AA679" s="5">
        <f t="shared" si="914"/>
        <v>2.3889469723214856E-2</v>
      </c>
      <c r="AB679" s="5">
        <f t="shared" si="915"/>
        <v>2.1950600360478738E-2</v>
      </c>
      <c r="AC679" s="5">
        <f t="shared" si="916"/>
        <v>1.7927657350703314E-3</v>
      </c>
      <c r="AD679" s="5">
        <f t="shared" si="917"/>
        <v>2.3693018055649519E-2</v>
      </c>
      <c r="AE679" s="5">
        <f t="shared" si="918"/>
        <v>2.7504197963354519E-2</v>
      </c>
      <c r="AF679" s="5">
        <f t="shared" si="919"/>
        <v>1.5964215783539976E-2</v>
      </c>
      <c r="AG679" s="5">
        <f t="shared" si="920"/>
        <v>6.1773887734758821E-3</v>
      </c>
      <c r="AH679" s="5">
        <f t="shared" si="921"/>
        <v>3.7727256909970116E-3</v>
      </c>
      <c r="AI679" s="5">
        <f t="shared" si="922"/>
        <v>6.9330625478313881E-3</v>
      </c>
      <c r="AJ679" s="5">
        <f t="shared" si="923"/>
        <v>6.3703751914493921E-3</v>
      </c>
      <c r="AK679" s="5">
        <f t="shared" si="924"/>
        <v>3.9022370272742395E-3</v>
      </c>
      <c r="AL679" s="5">
        <f t="shared" si="925"/>
        <v>1.5297907230380392E-4</v>
      </c>
      <c r="AM679" s="5">
        <f t="shared" si="926"/>
        <v>8.7080370841012104E-3</v>
      </c>
      <c r="AN679" s="5">
        <f t="shared" si="927"/>
        <v>1.0108782902659477E-2</v>
      </c>
      <c r="AO679" s="5">
        <f t="shared" si="928"/>
        <v>5.8674240122191541E-3</v>
      </c>
      <c r="AP679" s="5">
        <f t="shared" si="929"/>
        <v>2.270412760248234E-3</v>
      </c>
      <c r="AQ679" s="5">
        <f t="shared" si="930"/>
        <v>6.5890594720480992E-4</v>
      </c>
      <c r="AR679" s="5">
        <f t="shared" si="931"/>
        <v>8.7591875397969882E-4</v>
      </c>
      <c r="AS679" s="5">
        <f t="shared" si="932"/>
        <v>1.6096583758134131E-3</v>
      </c>
      <c r="AT679" s="5">
        <f t="shared" si="933"/>
        <v>1.4790185020323965E-3</v>
      </c>
      <c r="AU679" s="5">
        <f t="shared" si="934"/>
        <v>9.0598757360496466E-4</v>
      </c>
      <c r="AV679" s="5">
        <f t="shared" si="935"/>
        <v>4.1622881106559293E-4</v>
      </c>
      <c r="AW679" s="5">
        <f t="shared" si="936"/>
        <v>9.0652129560394082E-6</v>
      </c>
      <c r="AX679" s="5">
        <f t="shared" si="937"/>
        <v>2.6670975981185163E-3</v>
      </c>
      <c r="AY679" s="5">
        <f t="shared" si="938"/>
        <v>3.0961180274265416E-3</v>
      </c>
      <c r="AZ679" s="5">
        <f t="shared" si="939"/>
        <v>1.7970746264624807E-3</v>
      </c>
      <c r="BA679" s="5">
        <f t="shared" si="940"/>
        <v>6.9538202020882846E-4</v>
      </c>
      <c r="BB679" s="5">
        <f t="shared" si="941"/>
        <v>2.0180971350988901E-4</v>
      </c>
      <c r="BC679" s="5">
        <f t="shared" si="942"/>
        <v>4.6854430265209016E-5</v>
      </c>
      <c r="BD679" s="5">
        <f t="shared" si="943"/>
        <v>1.6946935416928261E-4</v>
      </c>
      <c r="BE679" s="5">
        <f t="shared" si="944"/>
        <v>3.1143044276980727E-4</v>
      </c>
      <c r="BF679" s="5">
        <f t="shared" si="945"/>
        <v>2.8615474803460968E-4</v>
      </c>
      <c r="BG679" s="5">
        <f t="shared" si="946"/>
        <v>1.7528695245608051E-4</v>
      </c>
      <c r="BH679" s="5">
        <f t="shared" si="947"/>
        <v>8.0530331697372521E-5</v>
      </c>
      <c r="BI679" s="5">
        <f t="shared" si="948"/>
        <v>2.9597795990725534E-5</v>
      </c>
      <c r="BJ679" s="8">
        <f t="shared" si="949"/>
        <v>0.52919392361180195</v>
      </c>
      <c r="BK679" s="8">
        <f t="shared" si="950"/>
        <v>0.23144024504723698</v>
      </c>
      <c r="BL679" s="8">
        <f t="shared" si="951"/>
        <v>0.22637091465630485</v>
      </c>
      <c r="BM679" s="8">
        <f t="shared" si="952"/>
        <v>0.57339982009195867</v>
      </c>
      <c r="BN679" s="8">
        <f t="shared" si="953"/>
        <v>0.42351800891747704</v>
      </c>
    </row>
    <row r="680" spans="1:66" x14ac:dyDescent="0.25">
      <c r="A680" t="s">
        <v>16</v>
      </c>
      <c r="B680" t="s">
        <v>323</v>
      </c>
      <c r="C680" t="s">
        <v>68</v>
      </c>
      <c r="D680" t="s">
        <v>500</v>
      </c>
      <c r="E680">
        <f>VLOOKUP(A680,home!$A$2:$E$405,3,FALSE)</f>
        <v>1.55</v>
      </c>
      <c r="F680">
        <f>VLOOKUP(B680,home!$B$2:$E$405,3,FALSE)</f>
        <v>0.65</v>
      </c>
      <c r="G680">
        <f>VLOOKUP(C680,away!$B$2:$E$405,4,FALSE)</f>
        <v>1.04</v>
      </c>
      <c r="H680">
        <f>VLOOKUP(A680,away!$A$2:$E$405,3,FALSE)</f>
        <v>1.25416666666667</v>
      </c>
      <c r="I680">
        <f>VLOOKUP(C680,away!$B$2:$E$405,3,FALSE)</f>
        <v>0.99</v>
      </c>
      <c r="J680">
        <f>VLOOKUP(B680,home!$B$2:$E$405,4,FALSE)</f>
        <v>1.4</v>
      </c>
      <c r="K680" s="3">
        <f t="shared" si="898"/>
        <v>1.0478000000000001</v>
      </c>
      <c r="L680" s="3">
        <f t="shared" si="899"/>
        <v>1.7382750000000045</v>
      </c>
      <c r="M680" s="5">
        <f t="shared" si="900"/>
        <v>6.1662765915311953E-2</v>
      </c>
      <c r="N680" s="5">
        <f t="shared" si="901"/>
        <v>6.4610246126063864E-2</v>
      </c>
      <c r="O680" s="5">
        <f t="shared" si="902"/>
        <v>0.10718684442143918</v>
      </c>
      <c r="P680" s="5">
        <f t="shared" si="903"/>
        <v>0.11231037558478396</v>
      </c>
      <c r="Q680" s="5">
        <f t="shared" si="904"/>
        <v>3.3849307945444856E-2</v>
      </c>
      <c r="R680" s="5">
        <f t="shared" si="905"/>
        <v>9.3160105993338835E-2</v>
      </c>
      <c r="S680" s="5">
        <f t="shared" si="906"/>
        <v>5.1139534031439927E-2</v>
      </c>
      <c r="T680" s="5">
        <f t="shared" si="907"/>
        <v>5.8839405768868321E-2</v>
      </c>
      <c r="U680" s="5">
        <f t="shared" si="908"/>
        <v>9.7613159059820431E-2</v>
      </c>
      <c r="V680" s="5">
        <f t="shared" si="909"/>
        <v>1.0349303792520647E-2</v>
      </c>
      <c r="W680" s="5">
        <f t="shared" si="910"/>
        <v>1.1822434955079043E-2</v>
      </c>
      <c r="X680" s="5">
        <f t="shared" si="911"/>
        <v>2.055064312154008E-2</v>
      </c>
      <c r="Y680" s="5">
        <f t="shared" si="912"/>
        <v>1.7861334586047588E-2</v>
      </c>
      <c r="Z680" s="5">
        <f t="shared" si="913"/>
        <v>5.3979294415190483E-2</v>
      </c>
      <c r="AA680" s="5">
        <f t="shared" si="914"/>
        <v>5.6559504688236582E-2</v>
      </c>
      <c r="AB680" s="5">
        <f t="shared" si="915"/>
        <v>2.9631524506167146E-2</v>
      </c>
      <c r="AC680" s="5">
        <f t="shared" si="916"/>
        <v>1.1781159370706999E-3</v>
      </c>
      <c r="AD680" s="5">
        <f t="shared" si="917"/>
        <v>3.0968868364829546E-3</v>
      </c>
      <c r="AE680" s="5">
        <f t="shared" si="918"/>
        <v>5.3832409656874225E-3</v>
      </c>
      <c r="AF680" s="5">
        <f t="shared" si="919"/>
        <v>4.6787765948151649E-3</v>
      </c>
      <c r="AG680" s="5">
        <f t="shared" si="920"/>
        <v>2.7110001284507829E-3</v>
      </c>
      <c r="AH680" s="5">
        <f t="shared" si="921"/>
        <v>2.3457714499891383E-2</v>
      </c>
      <c r="AI680" s="5">
        <f t="shared" si="922"/>
        <v>2.4578993252986188E-2</v>
      </c>
      <c r="AJ680" s="5">
        <f t="shared" si="923"/>
        <v>1.2876934565239464E-2</v>
      </c>
      <c r="AK680" s="5">
        <f t="shared" si="924"/>
        <v>4.4974840124859718E-3</v>
      </c>
      <c r="AL680" s="5">
        <f t="shared" si="925"/>
        <v>8.5831143907201218E-5</v>
      </c>
      <c r="AM680" s="5">
        <f t="shared" si="926"/>
        <v>6.4898360545336833E-4</v>
      </c>
      <c r="AN680" s="5">
        <f t="shared" si="927"/>
        <v>1.1281119767694568E-3</v>
      </c>
      <c r="AO680" s="5">
        <f t="shared" si="928"/>
        <v>9.8048442320946639E-4</v>
      </c>
      <c r="AP680" s="5">
        <f t="shared" si="929"/>
        <v>5.6811718691814636E-4</v>
      </c>
      <c r="AQ680" s="5">
        <f t="shared" si="930"/>
        <v>2.4688597577253598E-4</v>
      </c>
      <c r="AR680" s="5">
        <f t="shared" si="931"/>
        <v>8.1551917344597595E-3</v>
      </c>
      <c r="AS680" s="5">
        <f t="shared" si="932"/>
        <v>8.5450098993669361E-3</v>
      </c>
      <c r="AT680" s="5">
        <f t="shared" si="933"/>
        <v>4.4767306862783379E-3</v>
      </c>
      <c r="AU680" s="5">
        <f t="shared" si="934"/>
        <v>1.5635728043608146E-3</v>
      </c>
      <c r="AV680" s="5">
        <f t="shared" si="935"/>
        <v>4.0957789610231523E-4</v>
      </c>
      <c r="AW680" s="5">
        <f t="shared" si="936"/>
        <v>4.3424945102602637E-6</v>
      </c>
      <c r="AX680" s="5">
        <f t="shared" si="937"/>
        <v>1.1333417029900651E-4</v>
      </c>
      <c r="AY680" s="5">
        <f t="shared" si="938"/>
        <v>1.9700595487650606E-4</v>
      </c>
      <c r="AZ680" s="5">
        <f t="shared" si="939"/>
        <v>1.7122526310647975E-4</v>
      </c>
      <c r="BA680" s="5">
        <f t="shared" si="940"/>
        <v>9.9212198075472255E-5</v>
      </c>
      <c r="BB680" s="5">
        <f t="shared" si="941"/>
        <v>4.3114520902410521E-5</v>
      </c>
      <c r="BC680" s="5">
        <f t="shared" si="942"/>
        <v>1.4988978764327568E-5</v>
      </c>
      <c r="BD680" s="5">
        <f t="shared" si="943"/>
        <v>2.3626609853696803E-3</v>
      </c>
      <c r="BE680" s="5">
        <f t="shared" si="944"/>
        <v>2.4755961804703505E-3</v>
      </c>
      <c r="BF680" s="5">
        <f t="shared" si="945"/>
        <v>1.2969648389484169E-3</v>
      </c>
      <c r="BG680" s="5">
        <f t="shared" si="946"/>
        <v>4.5298658608338381E-4</v>
      </c>
      <c r="BH680" s="5">
        <f t="shared" si="947"/>
        <v>1.1865983622454236E-4</v>
      </c>
      <c r="BI680" s="5">
        <f t="shared" si="948"/>
        <v>2.4866355279215107E-5</v>
      </c>
      <c r="BJ680" s="8">
        <f t="shared" si="949"/>
        <v>0.22761474128262729</v>
      </c>
      <c r="BK680" s="8">
        <f t="shared" si="950"/>
        <v>0.23692293235991088</v>
      </c>
      <c r="BL680" s="8">
        <f t="shared" si="951"/>
        <v>0.47944408280254891</v>
      </c>
      <c r="BM680" s="8">
        <f t="shared" si="952"/>
        <v>0.52498874141352847</v>
      </c>
      <c r="BN680" s="8">
        <f t="shared" si="953"/>
        <v>0.47277964598638261</v>
      </c>
    </row>
    <row r="681" spans="1:66" x14ac:dyDescent="0.25">
      <c r="A681" t="s">
        <v>16</v>
      </c>
      <c r="B681" t="s">
        <v>19</v>
      </c>
      <c r="C681" t="s">
        <v>256</v>
      </c>
      <c r="D681" t="s">
        <v>500</v>
      </c>
      <c r="E681">
        <f>VLOOKUP(A681,home!$A$2:$E$405,3,FALSE)</f>
        <v>1.55</v>
      </c>
      <c r="F681">
        <f>VLOOKUP(B681,home!$B$2:$E$405,3,FALSE)</f>
        <v>0.89</v>
      </c>
      <c r="G681">
        <f>VLOOKUP(C681,away!$B$2:$E$405,4,FALSE)</f>
        <v>0.86</v>
      </c>
      <c r="H681">
        <f>VLOOKUP(A681,away!$A$2:$E$405,3,FALSE)</f>
        <v>1.25416666666667</v>
      </c>
      <c r="I681">
        <f>VLOOKUP(C681,away!$B$2:$E$405,3,FALSE)</f>
        <v>0.48</v>
      </c>
      <c r="J681">
        <f>VLOOKUP(B681,home!$B$2:$E$405,4,FALSE)</f>
        <v>1.53</v>
      </c>
      <c r="K681" s="3">
        <f t="shared" si="898"/>
        <v>1.1863700000000001</v>
      </c>
      <c r="L681" s="3">
        <f t="shared" si="899"/>
        <v>0.92106000000000232</v>
      </c>
      <c r="M681" s="5">
        <f t="shared" si="900"/>
        <v>0.12154994873265208</v>
      </c>
      <c r="N681" s="5">
        <f t="shared" si="901"/>
        <v>0.14420321267795647</v>
      </c>
      <c r="O681" s="5">
        <f t="shared" si="902"/>
        <v>0.11195479577969679</v>
      </c>
      <c r="P681" s="5">
        <f t="shared" si="903"/>
        <v>0.13281981106915888</v>
      </c>
      <c r="Q681" s="5">
        <f t="shared" si="904"/>
        <v>8.5539182712373638E-2</v>
      </c>
      <c r="R681" s="5">
        <f t="shared" si="905"/>
        <v>5.1558542100423897E-2</v>
      </c>
      <c r="S681" s="5">
        <f t="shared" si="906"/>
        <v>3.6283647990770662E-2</v>
      </c>
      <c r="T681" s="5">
        <f t="shared" si="907"/>
        <v>7.8786719629059046E-2</v>
      </c>
      <c r="U681" s="5">
        <f t="shared" si="908"/>
        <v>6.1167507591679902E-2</v>
      </c>
      <c r="V681" s="5">
        <f t="shared" si="909"/>
        <v>4.4053103923134065E-3</v>
      </c>
      <c r="W681" s="5">
        <f t="shared" si="910"/>
        <v>3.3827040064826237E-2</v>
      </c>
      <c r="X681" s="5">
        <f t="shared" si="911"/>
        <v>3.1156733522108924E-2</v>
      </c>
      <c r="Y681" s="5">
        <f t="shared" si="912"/>
        <v>1.4348610488936859E-2</v>
      </c>
      <c r="Z681" s="5">
        <f t="shared" si="913"/>
        <v>1.5829503595672187E-2</v>
      </c>
      <c r="AA681" s="5">
        <f t="shared" si="914"/>
        <v>1.8779648180797616E-2</v>
      </c>
      <c r="AB681" s="5">
        <f t="shared" si="915"/>
        <v>1.1139805606126438E-2</v>
      </c>
      <c r="AC681" s="5">
        <f t="shared" si="916"/>
        <v>3.00860109418381E-4</v>
      </c>
      <c r="AD681" s="5">
        <f t="shared" si="917"/>
        <v>1.0032846380426978E-2</v>
      </c>
      <c r="AE681" s="5">
        <f t="shared" si="918"/>
        <v>9.2408534871560935E-3</v>
      </c>
      <c r="AF681" s="5">
        <f t="shared" si="919"/>
        <v>4.2556902564400067E-3</v>
      </c>
      <c r="AG681" s="5">
        <f t="shared" si="920"/>
        <v>1.3065820225322143E-3</v>
      </c>
      <c r="AH681" s="5">
        <f t="shared" si="921"/>
        <v>3.6449806454574643E-3</v>
      </c>
      <c r="AI681" s="5">
        <f t="shared" si="922"/>
        <v>4.3242956883513721E-3</v>
      </c>
      <c r="AJ681" s="5">
        <f t="shared" si="923"/>
        <v>2.5651073378947097E-3</v>
      </c>
      <c r="AK681" s="5">
        <f t="shared" si="924"/>
        <v>1.0143887974860487E-3</v>
      </c>
      <c r="AL681" s="5">
        <f t="shared" si="925"/>
        <v>1.3150209706492886E-5</v>
      </c>
      <c r="AM681" s="5">
        <f t="shared" si="926"/>
        <v>2.3805335920694302E-3</v>
      </c>
      <c r="AN681" s="5">
        <f t="shared" si="927"/>
        <v>2.1926142703114744E-3</v>
      </c>
      <c r="AO681" s="5">
        <f t="shared" si="928"/>
        <v>1.0097646499065459E-3</v>
      </c>
      <c r="AP681" s="5">
        <f t="shared" si="929"/>
        <v>3.1001794281430855E-4</v>
      </c>
      <c r="AQ681" s="5">
        <f t="shared" si="930"/>
        <v>7.1386281602136924E-5</v>
      </c>
      <c r="AR681" s="5">
        <f t="shared" si="931"/>
        <v>6.7144917466101239E-4</v>
      </c>
      <c r="AS681" s="5">
        <f t="shared" si="932"/>
        <v>7.9658715734258533E-4</v>
      </c>
      <c r="AT681" s="5">
        <f t="shared" si="933"/>
        <v>4.7252355292826169E-4</v>
      </c>
      <c r="AU681" s="5">
        <f t="shared" si="934"/>
        <v>1.8686258916250057E-4</v>
      </c>
      <c r="AV681" s="5">
        <f t="shared" si="935"/>
        <v>5.5422042476178965E-5</v>
      </c>
      <c r="AW681" s="5">
        <f t="shared" si="936"/>
        <v>3.9915195059665229E-7</v>
      </c>
      <c r="AX681" s="5">
        <f t="shared" si="937"/>
        <v>4.7069893960390117E-4</v>
      </c>
      <c r="AY681" s="5">
        <f t="shared" si="938"/>
        <v>4.3354196531157022E-4</v>
      </c>
      <c r="AZ681" s="5">
        <f t="shared" si="939"/>
        <v>1.9965908128493793E-4</v>
      </c>
      <c r="BA681" s="5">
        <f t="shared" si="940"/>
        <v>6.1299331136101812E-5</v>
      </c>
      <c r="BB681" s="5">
        <f t="shared" si="941"/>
        <v>1.4115090484054515E-5</v>
      </c>
      <c r="BC681" s="5">
        <f t="shared" si="942"/>
        <v>2.600169048248658E-6</v>
      </c>
      <c r="BD681" s="5">
        <f t="shared" si="943"/>
        <v>1.030741628022122E-4</v>
      </c>
      <c r="BE681" s="5">
        <f t="shared" si="944"/>
        <v>1.222840945236605E-4</v>
      </c>
      <c r="BF681" s="5">
        <f t="shared" si="945"/>
        <v>7.253709061001759E-5</v>
      </c>
      <c r="BG681" s="5">
        <f t="shared" si="946"/>
        <v>2.8685276062335518E-5</v>
      </c>
      <c r="BH681" s="5">
        <f t="shared" si="947"/>
        <v>8.5078377405182488E-6</v>
      </c>
      <c r="BI681" s="5">
        <f t="shared" si="948"/>
        <v>2.0186886920437267E-6</v>
      </c>
      <c r="BJ681" s="8">
        <f t="shared" si="949"/>
        <v>0.41984370255538905</v>
      </c>
      <c r="BK681" s="8">
        <f t="shared" si="950"/>
        <v>0.2958062704693315</v>
      </c>
      <c r="BL681" s="8">
        <f t="shared" si="951"/>
        <v>0.2686690233949155</v>
      </c>
      <c r="BM681" s="8">
        <f t="shared" si="952"/>
        <v>0.35208986412968557</v>
      </c>
      <c r="BN681" s="8">
        <f t="shared" si="953"/>
        <v>0.64762549307226169</v>
      </c>
    </row>
    <row r="682" spans="1:66" s="10" customFormat="1" x14ac:dyDescent="0.25">
      <c r="A682" t="s">
        <v>69</v>
      </c>
      <c r="B682" t="s">
        <v>74</v>
      </c>
      <c r="C682" t="s">
        <v>324</v>
      </c>
      <c r="D682" t="s">
        <v>500</v>
      </c>
      <c r="E682">
        <f>VLOOKUP(A682,home!$A$2:$E$405,3,FALSE)</f>
        <v>1.34</v>
      </c>
      <c r="F682">
        <f>VLOOKUP(B682,home!$B$2:$E$405,3,FALSE)</f>
        <v>1.29</v>
      </c>
      <c r="G682">
        <f>VLOOKUP(C682,away!$B$2:$E$405,4,FALSE)</f>
        <v>0.85</v>
      </c>
      <c r="H682">
        <f>VLOOKUP(A682,away!$A$2:$E$405,3,FALSE)</f>
        <v>1.31666666666667</v>
      </c>
      <c r="I682">
        <f>VLOOKUP(C682,away!$B$2:$E$405,3,FALSE)</f>
        <v>1.0900000000000001</v>
      </c>
      <c r="J682">
        <f>VLOOKUP(B682,home!$B$2:$E$405,4,FALSE)</f>
        <v>0.91</v>
      </c>
      <c r="K682" s="3">
        <f t="shared" si="898"/>
        <v>1.4693100000000001</v>
      </c>
      <c r="L682" s="3">
        <f t="shared" si="899"/>
        <v>1.3060016666666703</v>
      </c>
      <c r="M682" s="5">
        <f t="shared" si="900"/>
        <v>6.2330047463983185E-2</v>
      </c>
      <c r="N682" s="5">
        <f t="shared" si="901"/>
        <v>9.1582162039305137E-2</v>
      </c>
      <c r="O682" s="5">
        <f t="shared" si="902"/>
        <v>8.1403145871374691E-2</v>
      </c>
      <c r="P682" s="5">
        <f t="shared" si="903"/>
        <v>0.11960645626026957</v>
      </c>
      <c r="Q682" s="5">
        <f t="shared" si="904"/>
        <v>6.7281293252985735E-2</v>
      </c>
      <c r="R682" s="5">
        <f t="shared" si="905"/>
        <v>5.3156322089962724E-2</v>
      </c>
      <c r="S682" s="5">
        <f t="shared" si="906"/>
        <v>5.7378844398466869E-2</v>
      </c>
      <c r="T682" s="5">
        <f t="shared" si="907"/>
        <v>8.7869481123888357E-2</v>
      </c>
      <c r="U682" s="5">
        <f t="shared" si="908"/>
        <v>7.8103115610003132E-2</v>
      </c>
      <c r="V682" s="5">
        <f t="shared" si="909"/>
        <v>1.2233943021489656E-2</v>
      </c>
      <c r="W682" s="5">
        <f t="shared" si="910"/>
        <v>3.2952358996514844E-2</v>
      </c>
      <c r="X682" s="5">
        <f t="shared" si="911"/>
        <v>4.3035835770046826E-2</v>
      </c>
      <c r="Y682" s="5">
        <f t="shared" si="912"/>
        <v>2.8102436621037136E-2</v>
      </c>
      <c r="Z682" s="5">
        <f t="shared" si="913"/>
        <v>2.3140748414453887E-2</v>
      </c>
      <c r="AA682" s="5">
        <f t="shared" si="914"/>
        <v>3.4000933052841242E-2</v>
      </c>
      <c r="AB682" s="5">
        <f t="shared" si="915"/>
        <v>2.4978955471935089E-2</v>
      </c>
      <c r="AC682" s="5">
        <f t="shared" si="916"/>
        <v>1.4672483721995817E-3</v>
      </c>
      <c r="AD682" s="5">
        <f t="shared" si="917"/>
        <v>1.2104307649292304E-2</v>
      </c>
      <c r="AE682" s="5">
        <f t="shared" si="918"/>
        <v>1.5808245963821872E-2</v>
      </c>
      <c r="AF682" s="5">
        <f t="shared" si="919"/>
        <v>1.0322797787914015E-2</v>
      </c>
      <c r="AG682" s="5">
        <f t="shared" si="920"/>
        <v>4.4938637052262401E-3</v>
      </c>
      <c r="AH682" s="5">
        <f t="shared" si="921"/>
        <v>7.5554639992977185E-3</v>
      </c>
      <c r="AI682" s="5">
        <f t="shared" si="922"/>
        <v>1.1101318808808132E-2</v>
      </c>
      <c r="AJ682" s="5">
        <f t="shared" si="923"/>
        <v>8.1556393694849402E-3</v>
      </c>
      <c r="AK682" s="5">
        <f t="shared" si="924"/>
        <v>3.9943874939926413E-3</v>
      </c>
      <c r="AL682" s="5">
        <f t="shared" si="925"/>
        <v>1.1262136667157044E-4</v>
      </c>
      <c r="AM682" s="5">
        <f t="shared" si="926"/>
        <v>3.5569960544363341E-3</v>
      </c>
      <c r="AN682" s="5">
        <f t="shared" si="927"/>
        <v>4.6454427754206223E-3</v>
      </c>
      <c r="AO682" s="5">
        <f t="shared" si="928"/>
        <v>3.0334780035519882E-3</v>
      </c>
      <c r="AP682" s="5">
        <f t="shared" si="929"/>
        <v>1.3205757761451931E-3</v>
      </c>
      <c r="AQ682" s="5">
        <f t="shared" si="930"/>
        <v>4.3116854115131338E-4</v>
      </c>
      <c r="AR682" s="5">
        <f t="shared" si="931"/>
        <v>1.9734897151045699E-3</v>
      </c>
      <c r="AS682" s="5">
        <f t="shared" si="932"/>
        <v>2.8996681733002953E-3</v>
      </c>
      <c r="AT682" s="5">
        <f t="shared" si="933"/>
        <v>2.1302557218559289E-3</v>
      </c>
      <c r="AU682" s="5">
        <f t="shared" si="934"/>
        <v>1.0433353448933791E-3</v>
      </c>
      <c r="AV682" s="5">
        <f t="shared" si="935"/>
        <v>3.8324576390132256E-4</v>
      </c>
      <c r="AW682" s="5">
        <f t="shared" si="936"/>
        <v>6.0030983427190593E-6</v>
      </c>
      <c r="AX682" s="5">
        <f t="shared" si="937"/>
        <v>8.7105497879064219E-4</v>
      </c>
      <c r="AY682" s="5">
        <f t="shared" si="938"/>
        <v>1.1375992540588796E-3</v>
      </c>
      <c r="AZ682" s="5">
        <f t="shared" si="939"/>
        <v>7.42853260899829E-4</v>
      </c>
      <c r="BA682" s="5">
        <f t="shared" si="940"/>
        <v>3.2338919894131583E-4</v>
      </c>
      <c r="BB682" s="5">
        <f t="shared" si="941"/>
        <v>1.0558670819983943E-4</v>
      </c>
      <c r="BC682" s="5">
        <f t="shared" si="942"/>
        <v>2.7579283377367543E-5</v>
      </c>
      <c r="BD682" s="5">
        <f t="shared" si="943"/>
        <v>4.2956347617934947E-4</v>
      </c>
      <c r="BE682" s="5">
        <f t="shared" si="944"/>
        <v>6.3116191118507995E-4</v>
      </c>
      <c r="BF682" s="5">
        <f t="shared" si="945"/>
        <v>4.6368625386167505E-4</v>
      </c>
      <c r="BG682" s="5">
        <f t="shared" si="946"/>
        <v>2.2709961655383273E-4</v>
      </c>
      <c r="BH682" s="5">
        <f t="shared" si="947"/>
        <v>8.3419934399677975E-5</v>
      </c>
      <c r="BI682" s="5">
        <f t="shared" si="948"/>
        <v>2.4513948762558162E-5</v>
      </c>
      <c r="BJ682" s="8">
        <f t="shared" si="949"/>
        <v>0.40974850674500574</v>
      </c>
      <c r="BK682" s="8">
        <f t="shared" si="950"/>
        <v>0.25426676013713928</v>
      </c>
      <c r="BL682" s="8">
        <f t="shared" si="951"/>
        <v>0.312738721627698</v>
      </c>
      <c r="BM682" s="8">
        <f t="shared" si="952"/>
        <v>0.52340371379070028</v>
      </c>
      <c r="BN682" s="8">
        <f t="shared" si="953"/>
        <v>0.47535942697788108</v>
      </c>
    </row>
    <row r="683" spans="1:66" x14ac:dyDescent="0.25">
      <c r="A683" t="s">
        <v>69</v>
      </c>
      <c r="B683" t="s">
        <v>351</v>
      </c>
      <c r="C683" t="s">
        <v>259</v>
      </c>
      <c r="D683" t="s">
        <v>500</v>
      </c>
      <c r="E683">
        <f>VLOOKUP(A683,home!$A$2:$E$405,3,FALSE)</f>
        <v>1.34</v>
      </c>
      <c r="F683">
        <f>VLOOKUP(B683,home!$B$2:$E$405,3,FALSE)</f>
        <v>1.23</v>
      </c>
      <c r="G683">
        <f>VLOOKUP(C683,away!$B$2:$E$405,4,FALSE)</f>
        <v>0.84</v>
      </c>
      <c r="H683">
        <f>VLOOKUP(A683,away!$A$2:$E$405,3,FALSE)</f>
        <v>1.31666666666667</v>
      </c>
      <c r="I683">
        <f>VLOOKUP(C683,away!$B$2:$E$405,3,FALSE)</f>
        <v>1.21</v>
      </c>
      <c r="J683">
        <f>VLOOKUP(B683,home!$B$2:$E$405,4,FALSE)</f>
        <v>1.03</v>
      </c>
      <c r="K683" s="3">
        <f t="shared" si="898"/>
        <v>1.3844879999999999</v>
      </c>
      <c r="L683" s="3">
        <f t="shared" si="899"/>
        <v>1.6409616666666709</v>
      </c>
      <c r="M683" s="5">
        <f t="shared" si="900"/>
        <v>4.8535991344841357E-2</v>
      </c>
      <c r="N683" s="5">
        <f t="shared" si="901"/>
        <v>6.7197497585036736E-2</v>
      </c>
      <c r="O683" s="5">
        <f t="shared" si="902"/>
        <v>7.9645701250549997E-2</v>
      </c>
      <c r="P683" s="5">
        <f t="shared" si="903"/>
        <v>0.11026851763297148</v>
      </c>
      <c r="Q683" s="5">
        <f t="shared" si="904"/>
        <v>4.6517064518256171E-2</v>
      </c>
      <c r="R683" s="5">
        <f t="shared" si="905"/>
        <v>6.534777133346914E-2</v>
      </c>
      <c r="S683" s="5">
        <f t="shared" si="906"/>
        <v>6.2629533486727021E-2</v>
      </c>
      <c r="T683" s="5">
        <f t="shared" si="907"/>
        <v>7.6332719720318715E-2</v>
      </c>
      <c r="U683" s="5">
        <f t="shared" si="908"/>
        <v>9.0473205237932022E-2</v>
      </c>
      <c r="V683" s="5">
        <f t="shared" si="909"/>
        <v>1.58097243950584E-2</v>
      </c>
      <c r="W683" s="5">
        <f t="shared" si="910"/>
        <v>2.1467439206917148E-2</v>
      </c>
      <c r="X683" s="5">
        <f t="shared" si="911"/>
        <v>3.5227244820048201E-2</v>
      </c>
      <c r="Y683" s="5">
        <f t="shared" si="912"/>
        <v>2.8903279185990571E-2</v>
      </c>
      <c r="Z683" s="5">
        <f t="shared" si="913"/>
        <v>3.574439592010735E-2</v>
      </c>
      <c r="AA683" s="5">
        <f t="shared" si="914"/>
        <v>4.948768721863759E-2</v>
      </c>
      <c r="AB683" s="5">
        <f t="shared" si="915"/>
        <v>3.4257554550978564E-2</v>
      </c>
      <c r="AC683" s="5">
        <f t="shared" si="916"/>
        <v>2.2448738875586538E-3</v>
      </c>
      <c r="AD683" s="5">
        <f t="shared" si="917"/>
        <v>7.4303529931765786E-3</v>
      </c>
      <c r="AE683" s="5">
        <f t="shared" si="918"/>
        <v>1.2192924431604725E-2</v>
      </c>
      <c r="AF683" s="5">
        <f t="shared" si="919"/>
        <v>1.000406079841343E-2</v>
      </c>
      <c r="AG683" s="5">
        <f t="shared" si="920"/>
        <v>5.4720934270664047E-3</v>
      </c>
      <c r="AH683" s="5">
        <f t="shared" si="921"/>
        <v>1.4663795875763165E-2</v>
      </c>
      <c r="AI683" s="5">
        <f t="shared" si="922"/>
        <v>2.0301849424443595E-2</v>
      </c>
      <c r="AJ683" s="5">
        <f t="shared" si="923"/>
        <v>1.4053833452974535E-2</v>
      </c>
      <c r="AK683" s="5">
        <f t="shared" si="924"/>
        <v>6.4857879232139339E-3</v>
      </c>
      <c r="AL683" s="5">
        <f t="shared" si="925"/>
        <v>2.0400441733667656E-4</v>
      </c>
      <c r="AM683" s="5">
        <f t="shared" si="926"/>
        <v>2.0574469109634111E-3</v>
      </c>
      <c r="AN683" s="5">
        <f t="shared" si="927"/>
        <v>3.376191512092713E-3</v>
      </c>
      <c r="AO683" s="5">
        <f t="shared" si="928"/>
        <v>2.7701004253347628E-3</v>
      </c>
      <c r="AP683" s="5">
        <f t="shared" si="929"/>
        <v>1.5152095369304628E-3</v>
      </c>
      <c r="AQ683" s="5">
        <f t="shared" si="930"/>
        <v>6.2160019176766114E-4</v>
      </c>
      <c r="AR683" s="5">
        <f t="shared" si="931"/>
        <v>4.8125453839904329E-3</v>
      </c>
      <c r="AS683" s="5">
        <f t="shared" si="932"/>
        <v>6.6629113335901465E-3</v>
      </c>
      <c r="AT683" s="5">
        <f t="shared" si="933"/>
        <v>4.6123603932097784E-3</v>
      </c>
      <c r="AU683" s="5">
        <f t="shared" si="934"/>
        <v>2.1285858720247394E-3</v>
      </c>
      <c r="AV683" s="5">
        <f t="shared" si="935"/>
        <v>7.3675039919694697E-4</v>
      </c>
      <c r="AW683" s="5">
        <f t="shared" si="936"/>
        <v>1.2874331940181439E-5</v>
      </c>
      <c r="AX683" s="5">
        <f t="shared" si="937"/>
        <v>4.7475175981098484E-4</v>
      </c>
      <c r="AY683" s="5">
        <f t="shared" si="938"/>
        <v>7.7904943903236881E-4</v>
      </c>
      <c r="AZ683" s="5">
        <f t="shared" si="939"/>
        <v>6.3919513294514541E-4</v>
      </c>
      <c r="BA683" s="5">
        <f t="shared" si="940"/>
        <v>3.4963157022763013E-4</v>
      </c>
      <c r="BB683" s="5">
        <f t="shared" si="941"/>
        <v>1.4343300105000418E-4</v>
      </c>
      <c r="BC683" s="5">
        <f t="shared" si="942"/>
        <v>4.7073611291603411E-5</v>
      </c>
      <c r="BD683" s="5">
        <f t="shared" si="943"/>
        <v>1.3162004157036571E-3</v>
      </c>
      <c r="BE683" s="5">
        <f t="shared" si="944"/>
        <v>1.8222636811367249E-3</v>
      </c>
      <c r="BF683" s="5">
        <f t="shared" si="945"/>
        <v>1.2614510996848112E-3</v>
      </c>
      <c r="BG683" s="5">
        <f t="shared" si="946"/>
        <v>5.8215463670014149E-4</v>
      </c>
      <c r="BH683" s="5">
        <f t="shared" si="947"/>
        <v>2.0149652716392643E-4</v>
      </c>
      <c r="BI683" s="5">
        <f t="shared" si="948"/>
        <v>5.579390478002604E-5</v>
      </c>
      <c r="BJ683" s="8">
        <f t="shared" si="949"/>
        <v>0.32351835977827542</v>
      </c>
      <c r="BK683" s="8">
        <f t="shared" si="950"/>
        <v>0.24047169460352594</v>
      </c>
      <c r="BL683" s="8">
        <f t="shared" si="951"/>
        <v>0.39890969991514391</v>
      </c>
      <c r="BM683" s="8">
        <f t="shared" si="952"/>
        <v>0.58036543144483577</v>
      </c>
      <c r="BN683" s="8">
        <f t="shared" si="953"/>
        <v>0.41751254366512486</v>
      </c>
    </row>
    <row r="684" spans="1:66" x14ac:dyDescent="0.25">
      <c r="A684" t="s">
        <v>21</v>
      </c>
      <c r="B684" t="s">
        <v>270</v>
      </c>
      <c r="C684" t="s">
        <v>267</v>
      </c>
      <c r="D684" t="s">
        <v>500</v>
      </c>
      <c r="E684">
        <f>VLOOKUP(A684,home!$A$2:$E$405,3,FALSE)</f>
        <v>1.3612903225806501</v>
      </c>
      <c r="F684">
        <f>VLOOKUP(B684,home!$B$2:$E$405,3,FALSE)</f>
        <v>0.78</v>
      </c>
      <c r="G684">
        <f>VLOOKUP(C684,away!$B$2:$E$405,4,FALSE)</f>
        <v>1.01</v>
      </c>
      <c r="H684">
        <f>VLOOKUP(A684,away!$A$2:$E$405,3,FALSE)</f>
        <v>1.32903225806452</v>
      </c>
      <c r="I684">
        <f>VLOOKUP(C684,away!$B$2:$E$405,3,FALSE)</f>
        <v>1.1499999999999999</v>
      </c>
      <c r="J684">
        <f>VLOOKUP(B684,home!$B$2:$E$405,4,FALSE)</f>
        <v>0.95</v>
      </c>
      <c r="K684" s="3">
        <f t="shared" si="898"/>
        <v>1.0724245161290362</v>
      </c>
      <c r="L684" s="3">
        <f t="shared" si="899"/>
        <v>1.4519677419354879</v>
      </c>
      <c r="M684" s="5">
        <f t="shared" si="900"/>
        <v>8.0106982368459367E-2</v>
      </c>
      <c r="N684" s="5">
        <f t="shared" si="901"/>
        <v>8.590869180505227E-2</v>
      </c>
      <c r="O684" s="5">
        <f t="shared" si="902"/>
        <v>0.11631275430279787</v>
      </c>
      <c r="P684" s="5">
        <f t="shared" si="903"/>
        <v>0.12473664925281348</v>
      </c>
      <c r="Q684" s="5">
        <f t="shared" si="904"/>
        <v>4.6065293620155837E-2</v>
      </c>
      <c r="R684" s="5">
        <f t="shared" si="905"/>
        <v>8.4441183611665346E-2</v>
      </c>
      <c r="S684" s="5">
        <f t="shared" si="906"/>
        <v>4.8557663785328088E-2</v>
      </c>
      <c r="T684" s="5">
        <f t="shared" si="907"/>
        <v>6.6885320359252889E-2</v>
      </c>
      <c r="U684" s="5">
        <f t="shared" si="908"/>
        <v>9.0556795476103319E-2</v>
      </c>
      <c r="V684" s="5">
        <f t="shared" si="909"/>
        <v>8.4011545797138005E-3</v>
      </c>
      <c r="W684" s="5">
        <f t="shared" si="910"/>
        <v>1.64671834069792E-2</v>
      </c>
      <c r="X684" s="5">
        <f t="shared" si="911"/>
        <v>2.3909819107469123E-2</v>
      </c>
      <c r="Y684" s="5">
        <f t="shared" si="912"/>
        <v>1.7358143029778967E-2</v>
      </c>
      <c r="Z684" s="5">
        <f t="shared" si="913"/>
        <v>4.0868624898329896E-2</v>
      </c>
      <c r="AA684" s="5">
        <f t="shared" si="914"/>
        <v>4.3828515281450521E-2</v>
      </c>
      <c r="AB684" s="5">
        <f t="shared" si="915"/>
        <v>2.3501387146681818E-2</v>
      </c>
      <c r="AC684" s="5">
        <f t="shared" si="916"/>
        <v>8.1760341073357516E-4</v>
      </c>
      <c r="AD684" s="5">
        <f t="shared" si="917"/>
        <v>4.4149527993094404E-3</v>
      </c>
      <c r="AE684" s="5">
        <f t="shared" si="918"/>
        <v>6.4103690467650892E-3</v>
      </c>
      <c r="AF684" s="5">
        <f t="shared" si="919"/>
        <v>4.6538245349023281E-3</v>
      </c>
      <c r="AG684" s="5">
        <f t="shared" si="920"/>
        <v>2.252401033768702E-3</v>
      </c>
      <c r="AH684" s="5">
        <f t="shared" si="921"/>
        <v>1.4834981252409125E-2</v>
      </c>
      <c r="AI684" s="5">
        <f t="shared" si="922"/>
        <v>1.5909397591398183E-2</v>
      </c>
      <c r="AJ684" s="5">
        <f t="shared" si="923"/>
        <v>8.5308140069298224E-3</v>
      </c>
      <c r="AK684" s="5">
        <f t="shared" si="924"/>
        <v>3.0495513611895069E-3</v>
      </c>
      <c r="AL684" s="5">
        <f t="shared" si="925"/>
        <v>5.0924454701583036E-5</v>
      </c>
      <c r="AM684" s="5">
        <f t="shared" si="926"/>
        <v>9.4694072390639258E-4</v>
      </c>
      <c r="AN684" s="5">
        <f t="shared" si="927"/>
        <v>1.3749273846371209E-3</v>
      </c>
      <c r="AO684" s="5">
        <f t="shared" si="928"/>
        <v>9.9817510499841363E-4</v>
      </c>
      <c r="AP684" s="5">
        <f t="shared" si="929"/>
        <v>4.8310601775358849E-4</v>
      </c>
      <c r="AQ684" s="5">
        <f t="shared" si="930"/>
        <v>1.7536358842828087E-4</v>
      </c>
      <c r="AR684" s="5">
        <f t="shared" si="931"/>
        <v>4.3079828461431548E-3</v>
      </c>
      <c r="AS684" s="5">
        <f t="shared" si="932"/>
        <v>4.6199864192672611E-3</v>
      </c>
      <c r="AT684" s="5">
        <f t="shared" si="933"/>
        <v>2.4772933501027048E-3</v>
      </c>
      <c r="AU684" s="5">
        <f t="shared" si="934"/>
        <v>8.8557004076452426E-4</v>
      </c>
      <c r="AV684" s="5">
        <f t="shared" si="935"/>
        <v>2.3742675561631642E-4</v>
      </c>
      <c r="AW684" s="5">
        <f t="shared" si="936"/>
        <v>2.2026606228783429E-6</v>
      </c>
      <c r="AX684" s="5">
        <f t="shared" si="937"/>
        <v>1.6925374127303198E-4</v>
      </c>
      <c r="AY684" s="5">
        <f t="shared" si="938"/>
        <v>2.457509725303375E-4</v>
      </c>
      <c r="AZ684" s="5">
        <f t="shared" si="939"/>
        <v>1.7841124233166218E-4</v>
      </c>
      <c r="BA684" s="5">
        <f t="shared" si="940"/>
        <v>8.6349122888069576E-5</v>
      </c>
      <c r="BB684" s="5">
        <f t="shared" si="941"/>
        <v>3.134403524447508E-5</v>
      </c>
      <c r="BC684" s="5">
        <f t="shared" si="942"/>
        <v>9.1021056154133641E-6</v>
      </c>
      <c r="BD684" s="5">
        <f t="shared" si="943"/>
        <v>1.0425086875685478E-3</v>
      </c>
      <c r="BE684" s="5">
        <f t="shared" si="944"/>
        <v>1.1180118748260165E-3</v>
      </c>
      <c r="BF684" s="5">
        <f t="shared" si="945"/>
        <v>5.9949167194340365E-4</v>
      </c>
      <c r="BG684" s="5">
        <f t="shared" si="946"/>
        <v>2.1430318873576386E-4</v>
      </c>
      <c r="BH684" s="5">
        <f t="shared" si="947"/>
        <v>5.7455998371215267E-5</v>
      </c>
      <c r="BI684" s="5">
        <f t="shared" si="948"/>
        <v>1.232344425039225E-5</v>
      </c>
      <c r="BJ684" s="8">
        <f t="shared" si="949"/>
        <v>0.27902472278304047</v>
      </c>
      <c r="BK684" s="8">
        <f t="shared" si="950"/>
        <v>0.26291672882428019</v>
      </c>
      <c r="BL684" s="8">
        <f t="shared" si="951"/>
        <v>0.41653773430821489</v>
      </c>
      <c r="BM684" s="8">
        <f t="shared" si="952"/>
        <v>0.46153270754101383</v>
      </c>
      <c r="BN684" s="8">
        <f t="shared" si="953"/>
        <v>0.53757155496094411</v>
      </c>
    </row>
    <row r="685" spans="1:66" x14ac:dyDescent="0.25">
      <c r="A685" t="s">
        <v>21</v>
      </c>
      <c r="B685" t="s">
        <v>264</v>
      </c>
      <c r="C685" t="s">
        <v>152</v>
      </c>
      <c r="D685" t="s">
        <v>500</v>
      </c>
      <c r="E685">
        <f>VLOOKUP(A685,home!$A$2:$E$405,3,FALSE)</f>
        <v>1.3612903225806501</v>
      </c>
      <c r="F685">
        <f>VLOOKUP(B685,home!$B$2:$E$405,3,FALSE)</f>
        <v>1.42</v>
      </c>
      <c r="G685">
        <f>VLOOKUP(C685,away!$B$2:$E$405,4,FALSE)</f>
        <v>1.06</v>
      </c>
      <c r="H685">
        <f>VLOOKUP(A685,away!$A$2:$E$405,3,FALSE)</f>
        <v>1.32903225806452</v>
      </c>
      <c r="I685">
        <f>VLOOKUP(C685,away!$B$2:$E$405,3,FALSE)</f>
        <v>0.83</v>
      </c>
      <c r="J685">
        <f>VLOOKUP(B685,home!$B$2:$E$405,4,FALSE)</f>
        <v>1.25</v>
      </c>
      <c r="K685" s="3">
        <f t="shared" si="898"/>
        <v>2.0490141935483943</v>
      </c>
      <c r="L685" s="3">
        <f t="shared" si="899"/>
        <v>1.3788709677419395</v>
      </c>
      <c r="M685" s="5">
        <f t="shared" si="900"/>
        <v>3.2455506406013551E-2</v>
      </c>
      <c r="N685" s="5">
        <f t="shared" si="901"/>
        <v>6.6501793284722596E-2</v>
      </c>
      <c r="O685" s="5">
        <f t="shared" si="902"/>
        <v>4.4751955526614623E-2</v>
      </c>
      <c r="P685" s="5">
        <f t="shared" si="903"/>
        <v>9.1697392063079863E-2</v>
      </c>
      <c r="Q685" s="5">
        <f t="shared" si="904"/>
        <v>6.8131559168408962E-2</v>
      </c>
      <c r="R685" s="5">
        <f t="shared" si="905"/>
        <v>3.0853586112663676E-2</v>
      </c>
      <c r="S685" s="5">
        <f t="shared" si="906"/>
        <v>6.4768760699511263E-2</v>
      </c>
      <c r="T685" s="5">
        <f t="shared" si="907"/>
        <v>9.3944628924311283E-2</v>
      </c>
      <c r="U685" s="5">
        <f t="shared" si="908"/>
        <v>6.3219435866715495E-2</v>
      </c>
      <c r="V685" s="5">
        <f t="shared" si="909"/>
        <v>2.0332541723104766E-2</v>
      </c>
      <c r="W685" s="5">
        <f t="shared" si="910"/>
        <v>4.6534177254884061E-2</v>
      </c>
      <c r="X685" s="5">
        <f t="shared" si="911"/>
        <v>6.4164626024516946E-2</v>
      </c>
      <c r="Y685" s="5">
        <f t="shared" si="912"/>
        <v>4.423736999061266E-2</v>
      </c>
      <c r="Z685" s="5">
        <f t="shared" si="913"/>
        <v>1.4181038047159273E-2</v>
      </c>
      <c r="AA685" s="5">
        <f t="shared" si="914"/>
        <v>2.9057148237879148E-2</v>
      </c>
      <c r="AB685" s="5">
        <f t="shared" si="915"/>
        <v>2.9769254581727054E-2</v>
      </c>
      <c r="AC685" s="5">
        <f t="shared" si="916"/>
        <v>3.5903789073158097E-3</v>
      </c>
      <c r="AD685" s="5">
        <f t="shared" si="917"/>
        <v>2.3837297420088575E-2</v>
      </c>
      <c r="AE685" s="5">
        <f t="shared" si="918"/>
        <v>3.2868557361989972E-2</v>
      </c>
      <c r="AF685" s="5">
        <f t="shared" si="919"/>
        <v>2.2660749749004287E-2</v>
      </c>
      <c r="AG685" s="5">
        <f t="shared" si="920"/>
        <v>1.0415416645389149E-2</v>
      </c>
      <c r="AH685" s="5">
        <f t="shared" si="921"/>
        <v>4.8884554139179423E-3</v>
      </c>
      <c r="AI685" s="5">
        <f t="shared" si="922"/>
        <v>1.0016514527646354E-2</v>
      </c>
      <c r="AJ685" s="5">
        <f t="shared" si="923"/>
        <v>1.0261990218515538E-2</v>
      </c>
      <c r="AK685" s="5">
        <f t="shared" si="924"/>
        <v>7.0089878705977071E-3</v>
      </c>
      <c r="AL685" s="5">
        <f t="shared" si="925"/>
        <v>4.0575966148924267E-4</v>
      </c>
      <c r="AM685" s="5">
        <f t="shared" si="926"/>
        <v>9.7685921499192016E-3</v>
      </c>
      <c r="AN685" s="5">
        <f t="shared" si="927"/>
        <v>1.3469628111235404E-2</v>
      </c>
      <c r="AO685" s="5">
        <f t="shared" si="928"/>
        <v>9.2864395744315983E-3</v>
      </c>
      <c r="AP685" s="5">
        <f t="shared" si="929"/>
        <v>4.2682673076245127E-3</v>
      </c>
      <c r="AQ685" s="5">
        <f t="shared" si="930"/>
        <v>1.4713474682613737E-3</v>
      </c>
      <c r="AR685" s="5">
        <f t="shared" si="931"/>
        <v>1.3481098494704717E-3</v>
      </c>
      <c r="AS685" s="5">
        <f t="shared" si="932"/>
        <v>2.7622962160273852E-3</v>
      </c>
      <c r="AT685" s="5">
        <f t="shared" si="933"/>
        <v>2.8299920767125681E-3</v>
      </c>
      <c r="AU685" s="5">
        <f t="shared" si="934"/>
        <v>1.9328979776045158E-3</v>
      </c>
      <c r="AV685" s="5">
        <f t="shared" si="935"/>
        <v>9.9013384769815974E-4</v>
      </c>
      <c r="AW685" s="5">
        <f t="shared" si="936"/>
        <v>3.1844538777955737E-5</v>
      </c>
      <c r="AX685" s="5">
        <f t="shared" si="937"/>
        <v>3.3359973276949782E-3</v>
      </c>
      <c r="AY685" s="5">
        <f t="shared" si="938"/>
        <v>4.5999098636232989E-3</v>
      </c>
      <c r="AZ685" s="5">
        <f t="shared" si="939"/>
        <v>3.1713410825899759E-3</v>
      </c>
      <c r="BA685" s="5">
        <f t="shared" si="940"/>
        <v>1.4576233825302029E-3</v>
      </c>
      <c r="BB685" s="5">
        <f t="shared" si="941"/>
        <v>5.0246864101817501E-4</v>
      </c>
      <c r="BC685" s="5">
        <f t="shared" si="942"/>
        <v>1.3856788426014168E-4</v>
      </c>
      <c r="BD685" s="5">
        <f t="shared" si="943"/>
        <v>3.0981158879363126E-4</v>
      </c>
      <c r="BE685" s="5">
        <f t="shared" si="944"/>
        <v>6.3480834276392905E-4</v>
      </c>
      <c r="BF685" s="5">
        <f t="shared" si="945"/>
        <v>6.503656522531126E-4</v>
      </c>
      <c r="BG685" s="5">
        <f t="shared" si="946"/>
        <v>4.4420281748766229E-4</v>
      </c>
      <c r="BH685" s="5">
        <f t="shared" si="947"/>
        <v>2.2754446946160172E-4</v>
      </c>
      <c r="BI685" s="5">
        <f t="shared" si="948"/>
        <v>9.324836951805221E-5</v>
      </c>
      <c r="BJ685" s="8">
        <f t="shared" si="949"/>
        <v>0.52476635861711751</v>
      </c>
      <c r="BK685" s="8">
        <f t="shared" si="950"/>
        <v>0.21785024932413777</v>
      </c>
      <c r="BL685" s="8">
        <f t="shared" si="951"/>
        <v>0.24205073956406858</v>
      </c>
      <c r="BM685" s="8">
        <f t="shared" si="952"/>
        <v>0.65988852766613459</v>
      </c>
      <c r="BN685" s="8">
        <f t="shared" si="953"/>
        <v>0.33439179256150331</v>
      </c>
    </row>
    <row r="686" spans="1:66" x14ac:dyDescent="0.25">
      <c r="A686" t="s">
        <v>21</v>
      </c>
      <c r="B686" t="s">
        <v>372</v>
      </c>
      <c r="C686" t="s">
        <v>273</v>
      </c>
      <c r="D686" t="s">
        <v>500</v>
      </c>
      <c r="E686">
        <f>VLOOKUP(A686,home!$A$2:$E$405,3,FALSE)</f>
        <v>1.3612903225806501</v>
      </c>
      <c r="F686">
        <f>VLOOKUP(B686,home!$B$2:$E$405,3,FALSE)</f>
        <v>0.23</v>
      </c>
      <c r="G686">
        <f>VLOOKUP(C686,away!$B$2:$E$405,4,FALSE)</f>
        <v>1.06</v>
      </c>
      <c r="H686">
        <f>VLOOKUP(A686,away!$A$2:$E$405,3,FALSE)</f>
        <v>1.32903225806452</v>
      </c>
      <c r="I686">
        <f>VLOOKUP(C686,away!$B$2:$E$405,3,FALSE)</f>
        <v>1.1000000000000001</v>
      </c>
      <c r="J686">
        <f>VLOOKUP(B686,home!$B$2:$E$405,4,FALSE)</f>
        <v>1.03</v>
      </c>
      <c r="K686" s="3">
        <f t="shared" si="898"/>
        <v>0.33188258064516252</v>
      </c>
      <c r="L686" s="3">
        <f t="shared" si="899"/>
        <v>1.5057935483871014</v>
      </c>
      <c r="M686" s="5">
        <f t="shared" si="900"/>
        <v>0.15918692648193142</v>
      </c>
      <c r="N686" s="5">
        <f t="shared" si="901"/>
        <v>5.2831367965795163E-2</v>
      </c>
      <c r="O686" s="5">
        <f t="shared" si="902"/>
        <v>0.23970264688406415</v>
      </c>
      <c r="P686" s="5">
        <f t="shared" si="903"/>
        <v>7.9553133035359339E-2</v>
      </c>
      <c r="Q686" s="5">
        <f t="shared" si="904"/>
        <v>8.7669053697511327E-3</v>
      </c>
      <c r="R686" s="5">
        <f t="shared" si="905"/>
        <v>0.18047134960466774</v>
      </c>
      <c r="S686" s="5">
        <f t="shared" si="906"/>
        <v>9.939102908146048E-3</v>
      </c>
      <c r="T686" s="5">
        <f t="shared" si="907"/>
        <v>1.3201149545091493E-2</v>
      </c>
      <c r="U686" s="5">
        <f t="shared" si="908"/>
        <v>5.9895297239312459E-2</v>
      </c>
      <c r="V686" s="5">
        <f t="shared" si="909"/>
        <v>5.5189259666693147E-4</v>
      </c>
      <c r="W686" s="5">
        <f t="shared" si="910"/>
        <v>9.6986105946164657E-4</v>
      </c>
      <c r="X686" s="5">
        <f t="shared" si="911"/>
        <v>1.4604105261692263E-3</v>
      </c>
      <c r="Y686" s="5">
        <f t="shared" si="912"/>
        <v>1.0995383741511169E-3</v>
      </c>
      <c r="Z686" s="5">
        <f t="shared" si="913"/>
        <v>9.0584197967807228E-2</v>
      </c>
      <c r="AA686" s="5">
        <f t="shared" si="914"/>
        <v>3.0063317387228151E-2</v>
      </c>
      <c r="AB686" s="5">
        <f t="shared" si="915"/>
        <v>4.9887456786139308E-3</v>
      </c>
      <c r="AC686" s="5">
        <f t="shared" si="916"/>
        <v>1.7237904728649987E-5</v>
      </c>
      <c r="AD686" s="5">
        <f t="shared" si="917"/>
        <v>8.0469997820345655E-5</v>
      </c>
      <c r="AE686" s="5">
        <f t="shared" si="918"/>
        <v>1.2117120355660061E-4</v>
      </c>
      <c r="AF686" s="5">
        <f t="shared" si="919"/>
        <v>9.1229408282914723E-5</v>
      </c>
      <c r="AG686" s="5">
        <f t="shared" si="920"/>
        <v>4.5790884805195251E-5</v>
      </c>
      <c r="AH686" s="5">
        <f t="shared" si="921"/>
        <v>3.4100275221436022E-2</v>
      </c>
      <c r="AI686" s="5">
        <f t="shared" si="922"/>
        <v>1.1317287341200478E-2</v>
      </c>
      <c r="AJ686" s="5">
        <f t="shared" si="923"/>
        <v>1.8780052643502221E-3</v>
      </c>
      <c r="AK686" s="5">
        <f t="shared" si="924"/>
        <v>2.077590778659175E-4</v>
      </c>
      <c r="AL686" s="5">
        <f t="shared" si="925"/>
        <v>3.4458340478978892E-7</v>
      </c>
      <c r="AM686" s="5">
        <f t="shared" si="926"/>
        <v>5.3413181082253879E-6</v>
      </c>
      <c r="AN686" s="5">
        <f t="shared" si="927"/>
        <v>8.0429223472489874E-6</v>
      </c>
      <c r="AO686" s="5">
        <f t="shared" si="928"/>
        <v>6.0554902903329856E-6</v>
      </c>
      <c r="AP686" s="5">
        <f t="shared" si="929"/>
        <v>3.0394394038347145E-6</v>
      </c>
      <c r="AQ686" s="5">
        <f t="shared" si="930"/>
        <v>1.1441920612519625E-6</v>
      </c>
      <c r="AR686" s="5">
        <f t="shared" si="931"/>
        <v>1.0269594885332581E-2</v>
      </c>
      <c r="AS686" s="5">
        <f t="shared" si="932"/>
        <v>3.408299652724539E-3</v>
      </c>
      <c r="AT686" s="5">
        <f t="shared" si="933"/>
        <v>5.655776421791156E-4</v>
      </c>
      <c r="AU686" s="5">
        <f t="shared" si="934"/>
        <v>6.2568455813870414E-5</v>
      </c>
      <c r="AV686" s="5">
        <f t="shared" si="935"/>
        <v>5.1913451456225331E-6</v>
      </c>
      <c r="AW686" s="5">
        <f t="shared" si="936"/>
        <v>4.783455604476729E-9</v>
      </c>
      <c r="AX686" s="5">
        <f t="shared" si="937"/>
        <v>2.9544840630076298E-7</v>
      </c>
      <c r="AY686" s="5">
        <f t="shared" si="938"/>
        <v>4.4488430408893999E-7</v>
      </c>
      <c r="AZ686" s="5">
        <f t="shared" si="939"/>
        <v>3.3495195743790568E-7</v>
      </c>
      <c r="BA686" s="5">
        <f t="shared" si="940"/>
        <v>1.6812283217654311E-7</v>
      </c>
      <c r="BB686" s="5">
        <f t="shared" si="941"/>
        <v>6.3289569007001486E-8</v>
      </c>
      <c r="BC686" s="5">
        <f t="shared" si="942"/>
        <v>1.906020493818862E-8</v>
      </c>
      <c r="BD686" s="5">
        <f t="shared" si="943"/>
        <v>2.5773149538138272E-3</v>
      </c>
      <c r="BE686" s="5">
        <f t="shared" si="944"/>
        <v>8.5536593800710089E-4</v>
      </c>
      <c r="BF686" s="5">
        <f t="shared" si="945"/>
        <v>1.4194052745088336E-4</v>
      </c>
      <c r="BG686" s="5">
        <f t="shared" si="946"/>
        <v>1.5702529516178239E-5</v>
      </c>
      <c r="BH686" s="5">
        <f t="shared" si="947"/>
        <v>1.3028490046215171E-6</v>
      </c>
      <c r="BI686" s="5">
        <f t="shared" si="948"/>
        <v>8.6478577968954146E-8</v>
      </c>
      <c r="BJ686" s="8">
        <f t="shared" si="949"/>
        <v>7.8692843454369665E-2</v>
      </c>
      <c r="BK686" s="8">
        <f t="shared" si="950"/>
        <v>0.24924908239454127</v>
      </c>
      <c r="BL686" s="8">
        <f t="shared" si="951"/>
        <v>0.5805276289563055</v>
      </c>
      <c r="BM686" s="8">
        <f t="shared" si="952"/>
        <v>0.27854098333060606</v>
      </c>
      <c r="BN686" s="8">
        <f t="shared" si="953"/>
        <v>0.72051232934156895</v>
      </c>
    </row>
    <row r="687" spans="1:66" x14ac:dyDescent="0.25">
      <c r="A687" t="s">
        <v>21</v>
      </c>
      <c r="B687" t="s">
        <v>22</v>
      </c>
      <c r="C687" t="s">
        <v>269</v>
      </c>
      <c r="D687" t="s">
        <v>500</v>
      </c>
      <c r="E687">
        <f>VLOOKUP(A687,home!$A$2:$E$405,3,FALSE)</f>
        <v>1.3612903225806501</v>
      </c>
      <c r="F687">
        <f>VLOOKUP(B687,home!$B$2:$E$405,3,FALSE)</f>
        <v>1.38</v>
      </c>
      <c r="G687">
        <f>VLOOKUP(C687,away!$B$2:$E$405,4,FALSE)</f>
        <v>1.1299999999999999</v>
      </c>
      <c r="H687">
        <f>VLOOKUP(A687,away!$A$2:$E$405,3,FALSE)</f>
        <v>1.32903225806452</v>
      </c>
      <c r="I687">
        <f>VLOOKUP(C687,away!$B$2:$E$405,3,FALSE)</f>
        <v>0.93</v>
      </c>
      <c r="J687">
        <f>VLOOKUP(B687,home!$B$2:$E$405,4,FALSE)</f>
        <v>1.41</v>
      </c>
      <c r="K687" s="3">
        <f t="shared" si="898"/>
        <v>2.1227961290322654</v>
      </c>
      <c r="L687" s="3">
        <f t="shared" si="899"/>
        <v>1.742760000000005</v>
      </c>
      <c r="M687" s="5">
        <f t="shared" si="900"/>
        <v>2.0951267588383463E-2</v>
      </c>
      <c r="N687" s="5">
        <f t="shared" si="901"/>
        <v>4.4475269734939572E-2</v>
      </c>
      <c r="O687" s="5">
        <f t="shared" si="902"/>
        <v>3.6513031102331263E-2</v>
      </c>
      <c r="P687" s="5">
        <f t="shared" si="903"/>
        <v>7.7509721083263497E-2</v>
      </c>
      <c r="Q687" s="5">
        <f t="shared" si="904"/>
        <v>4.7205965215497817E-2</v>
      </c>
      <c r="R687" s="5">
        <f t="shared" si="905"/>
        <v>3.1816725041949517E-2</v>
      </c>
      <c r="S687" s="5">
        <f t="shared" si="906"/>
        <v>7.168727186865223E-2</v>
      </c>
      <c r="T687" s="5">
        <f t="shared" si="907"/>
        <v>8.2268667938961204E-2</v>
      </c>
      <c r="U687" s="5">
        <f t="shared" si="908"/>
        <v>6.7540420757534358E-2</v>
      </c>
      <c r="V687" s="5">
        <f t="shared" si="909"/>
        <v>2.9467643978629315E-2</v>
      </c>
      <c r="W687" s="5">
        <f t="shared" si="910"/>
        <v>3.340288007556351E-2</v>
      </c>
      <c r="X687" s="5">
        <f t="shared" si="911"/>
        <v>5.821320328048922E-2</v>
      </c>
      <c r="Y687" s="5">
        <f t="shared" si="912"/>
        <v>5.0725821074552854E-2</v>
      </c>
      <c r="Z687" s="5">
        <f t="shared" si="913"/>
        <v>1.8482971911369356E-2</v>
      </c>
      <c r="AA687" s="5">
        <f t="shared" si="914"/>
        <v>3.9235581226466955E-2</v>
      </c>
      <c r="AB687" s="5">
        <f t="shared" si="915"/>
        <v>4.1644569973937562E-2</v>
      </c>
      <c r="AC687" s="5">
        <f t="shared" si="916"/>
        <v>6.813516342535228E-3</v>
      </c>
      <c r="AD687" s="5">
        <f t="shared" si="917"/>
        <v>1.7726876130733805E-2</v>
      </c>
      <c r="AE687" s="5">
        <f t="shared" si="918"/>
        <v>3.0893690645597729E-2</v>
      </c>
      <c r="AF687" s="5">
        <f t="shared" si="919"/>
        <v>2.6920144154761034E-2</v>
      </c>
      <c r="AG687" s="5">
        <f t="shared" si="920"/>
        <v>1.5638450142383818E-2</v>
      </c>
      <c r="AH687" s="5">
        <f t="shared" si="921"/>
        <v>8.0528460320645409E-3</v>
      </c>
      <c r="AI687" s="5">
        <f t="shared" si="922"/>
        <v>1.7094550384559443E-2</v>
      </c>
      <c r="AJ687" s="5">
        <f t="shared" si="923"/>
        <v>1.8144122691944913E-2</v>
      </c>
      <c r="AK687" s="5">
        <f t="shared" si="924"/>
        <v>1.2838757805049048E-2</v>
      </c>
      <c r="AL687" s="5">
        <f t="shared" si="925"/>
        <v>1.0082707389007409E-3</v>
      </c>
      <c r="AM687" s="5">
        <f t="shared" si="926"/>
        <v>7.5261088060312384E-3</v>
      </c>
      <c r="AN687" s="5">
        <f t="shared" si="927"/>
        <v>1.3116201382799036E-2</v>
      </c>
      <c r="AO687" s="5">
        <f t="shared" si="928"/>
        <v>1.142919556094346E-2</v>
      </c>
      <c r="AP687" s="5">
        <f t="shared" si="929"/>
        <v>6.6394482852632905E-3</v>
      </c>
      <c r="AQ687" s="5">
        <f t="shared" si="930"/>
        <v>2.8927412234063723E-3</v>
      </c>
      <c r="AR687" s="5">
        <f t="shared" si="931"/>
        <v>2.8068355901681684E-3</v>
      </c>
      <c r="AS687" s="5">
        <f t="shared" si="932"/>
        <v>5.9583397256389812E-3</v>
      </c>
      <c r="AT687" s="5">
        <f t="shared" si="933"/>
        <v>6.3241702525228018E-3</v>
      </c>
      <c r="AU687" s="5">
        <f t="shared" si="934"/>
        <v>4.4749747104654691E-3</v>
      </c>
      <c r="AV687" s="5">
        <f t="shared" si="935"/>
        <v>2.3748647482233457E-3</v>
      </c>
      <c r="AW687" s="5">
        <f t="shared" si="936"/>
        <v>1.0361449945547753E-4</v>
      </c>
      <c r="AX687" s="5">
        <f t="shared" si="937"/>
        <v>2.6627324400197924E-3</v>
      </c>
      <c r="AY687" s="5">
        <f t="shared" si="938"/>
        <v>4.6405035871689062E-3</v>
      </c>
      <c r="AZ687" s="5">
        <f t="shared" si="939"/>
        <v>4.0436420157872535E-3</v>
      </c>
      <c r="BA687" s="5">
        <f t="shared" si="940"/>
        <v>2.3490325198111373E-3</v>
      </c>
      <c r="BB687" s="5">
        <f t="shared" si="941"/>
        <v>1.0234499785565176E-3</v>
      </c>
      <c r="BC687" s="5">
        <f t="shared" si="942"/>
        <v>3.5672553692583242E-4</v>
      </c>
      <c r="BD687" s="5">
        <f t="shared" si="943"/>
        <v>8.1527346552024815E-4</v>
      </c>
      <c r="BE687" s="5">
        <f t="shared" si="944"/>
        <v>1.7306593567091026E-3</v>
      </c>
      <c r="BF687" s="5">
        <f t="shared" si="945"/>
        <v>1.8369184915477776E-3</v>
      </c>
      <c r="BG687" s="5">
        <f t="shared" si="946"/>
        <v>1.2998011544018034E-3</v>
      </c>
      <c r="BH687" s="5">
        <f t="shared" si="947"/>
        <v>6.8980321476895469E-4</v>
      </c>
      <c r="BI687" s="5">
        <f t="shared" si="948"/>
        <v>2.9286231882110994E-4</v>
      </c>
      <c r="BJ687" s="8">
        <f t="shared" si="949"/>
        <v>0.46415074973019343</v>
      </c>
      <c r="BK687" s="8">
        <f t="shared" si="950"/>
        <v>0.21207819518753337</v>
      </c>
      <c r="BL687" s="8">
        <f t="shared" si="951"/>
        <v>0.30148510804462536</v>
      </c>
      <c r="BM687" s="8">
        <f t="shared" si="952"/>
        <v>0.73318815601964293</v>
      </c>
      <c r="BN687" s="8">
        <f t="shared" si="953"/>
        <v>0.25847197976636516</v>
      </c>
    </row>
    <row r="688" spans="1:66" x14ac:dyDescent="0.25">
      <c r="A688" t="s">
        <v>21</v>
      </c>
      <c r="B688" t="s">
        <v>266</v>
      </c>
      <c r="C688" t="s">
        <v>397</v>
      </c>
      <c r="D688" t="s">
        <v>500</v>
      </c>
      <c r="E688">
        <f>VLOOKUP(A688,home!$A$2:$E$405,3,FALSE)</f>
        <v>1.3612903225806501</v>
      </c>
      <c r="F688">
        <f>VLOOKUP(B688,home!$B$2:$E$405,3,FALSE)</f>
        <v>0.73</v>
      </c>
      <c r="G688">
        <f>VLOOKUP(C688,away!$B$2:$E$405,4,FALSE)</f>
        <v>1.32</v>
      </c>
      <c r="H688">
        <f>VLOOKUP(A688,away!$A$2:$E$405,3,FALSE)</f>
        <v>1.32903225806452</v>
      </c>
      <c r="I688">
        <f>VLOOKUP(C688,away!$B$2:$E$405,3,FALSE)</f>
        <v>0.69</v>
      </c>
      <c r="J688">
        <f>VLOOKUP(B688,home!$B$2:$E$405,4,FALSE)</f>
        <v>1.18</v>
      </c>
      <c r="K688" s="3">
        <f t="shared" si="898"/>
        <v>1.3117393548387144</v>
      </c>
      <c r="L688" s="3">
        <f t="shared" si="899"/>
        <v>1.082098064516132</v>
      </c>
      <c r="M688" s="5">
        <f t="shared" si="900"/>
        <v>9.1278736152575965E-2</v>
      </c>
      <c r="N688" s="5">
        <f t="shared" si="901"/>
        <v>0.11973391047127323</v>
      </c>
      <c r="O688" s="5">
        <f t="shared" si="902"/>
        <v>9.8772543722181139E-2</v>
      </c>
      <c r="P688" s="5">
        <f t="shared" si="903"/>
        <v>0.12956383277791259</v>
      </c>
      <c r="Q688" s="5">
        <f t="shared" si="904"/>
        <v>7.8529841236952197E-2</v>
      </c>
      <c r="R688" s="5">
        <f t="shared" si="905"/>
        <v>5.3440789194553619E-2</v>
      </c>
      <c r="S688" s="5">
        <f t="shared" si="906"/>
        <v>4.5976717775876995E-2</v>
      </c>
      <c r="T688" s="5">
        <f t="shared" si="907"/>
        <v>8.4976989209265094E-2</v>
      </c>
      <c r="U688" s="5">
        <f t="shared" si="908"/>
        <v>7.0100386340135504E-2</v>
      </c>
      <c r="V688" s="5">
        <f t="shared" si="909"/>
        <v>7.2511956534661833E-3</v>
      </c>
      <c r="W688" s="5">
        <f t="shared" si="910"/>
        <v>3.433689442658211E-2</v>
      </c>
      <c r="X688" s="5">
        <f t="shared" si="911"/>
        <v>3.7155887000499259E-2</v>
      </c>
      <c r="Y688" s="5">
        <f t="shared" si="912"/>
        <v>2.0103156704310177E-2</v>
      </c>
      <c r="Z688" s="5">
        <f t="shared" si="913"/>
        <v>1.9276058184547033E-2</v>
      </c>
      <c r="AA688" s="5">
        <f t="shared" si="914"/>
        <v>2.5285164126831246E-2</v>
      </c>
      <c r="AB688" s="5">
        <f t="shared" si="915"/>
        <v>1.6583772439360316E-2</v>
      </c>
      <c r="AC688" s="5">
        <f t="shared" si="916"/>
        <v>6.4328557003354321E-4</v>
      </c>
      <c r="AD688" s="5">
        <f t="shared" si="917"/>
        <v>1.1260263935572471E-2</v>
      </c>
      <c r="AE688" s="5">
        <f t="shared" si="918"/>
        <v>1.2184709810623773E-2</v>
      </c>
      <c r="AF688" s="5">
        <f t="shared" si="919"/>
        <v>6.5925254513833553E-3</v>
      </c>
      <c r="AG688" s="5">
        <f t="shared" si="920"/>
        <v>2.3779196770717563E-3</v>
      </c>
      <c r="AH688" s="5">
        <f t="shared" si="921"/>
        <v>5.2146463132496709E-3</v>
      </c>
      <c r="AI688" s="5">
        <f t="shared" si="922"/>
        <v>6.8402567906542039E-3</v>
      </c>
      <c r="AJ688" s="5">
        <f t="shared" si="923"/>
        <v>4.4863170147519419E-3</v>
      </c>
      <c r="AK688" s="5">
        <f t="shared" si="924"/>
        <v>1.9616261955108859E-3</v>
      </c>
      <c r="AL688" s="5">
        <f t="shared" si="925"/>
        <v>3.6523969343726756E-5</v>
      </c>
      <c r="AM688" s="5">
        <f t="shared" si="926"/>
        <v>2.9541062700322949E-3</v>
      </c>
      <c r="AN688" s="5">
        <f t="shared" si="927"/>
        <v>3.1966326771769166E-3</v>
      </c>
      <c r="AO688" s="5">
        <f t="shared" si="928"/>
        <v>1.7295350164710814E-3</v>
      </c>
      <c r="AP688" s="5">
        <f t="shared" si="929"/>
        <v>6.2384216461207798E-4</v>
      </c>
      <c r="AQ688" s="5">
        <f t="shared" si="930"/>
        <v>1.6876459972257091E-4</v>
      </c>
      <c r="AR688" s="5">
        <f t="shared" si="931"/>
        <v>1.1285517365407307E-3</v>
      </c>
      <c r="AS688" s="5">
        <f t="shared" si="932"/>
        <v>1.480365726792049E-3</v>
      </c>
      <c r="AT688" s="5">
        <f t="shared" si="933"/>
        <v>9.7092699169377375E-4</v>
      </c>
      <c r="AU688" s="5">
        <f t="shared" si="934"/>
        <v>4.2453438189329478E-4</v>
      </c>
      <c r="AV688" s="5">
        <f t="shared" si="935"/>
        <v>1.3921961405289078E-4</v>
      </c>
      <c r="AW688" s="5">
        <f t="shared" si="936"/>
        <v>1.4400900094891095E-6</v>
      </c>
      <c r="AX688" s="5">
        <f t="shared" si="937"/>
        <v>6.4583624212952682E-4</v>
      </c>
      <c r="AY688" s="5">
        <f t="shared" si="938"/>
        <v>6.98858147602733E-4</v>
      </c>
      <c r="AZ688" s="5">
        <f t="shared" si="939"/>
        <v>3.7811652444612331E-4</v>
      </c>
      <c r="BA688" s="5">
        <f t="shared" si="940"/>
        <v>1.3638638642157229E-4</v>
      </c>
      <c r="BB688" s="5">
        <f t="shared" si="941"/>
        <v>3.6895861193283147E-5</v>
      </c>
      <c r="BC688" s="5">
        <f t="shared" si="942"/>
        <v>7.9849879971815143E-6</v>
      </c>
      <c r="BD688" s="5">
        <f t="shared" si="943"/>
        <v>2.0353394163617397E-4</v>
      </c>
      <c r="BE688" s="5">
        <f t="shared" si="944"/>
        <v>2.6698348128961541E-4</v>
      </c>
      <c r="BF688" s="5">
        <f t="shared" si="945"/>
        <v>1.751063697497171E-4</v>
      </c>
      <c r="BG688" s="5">
        <f t="shared" si="946"/>
        <v>7.6564638827881078E-5</v>
      </c>
      <c r="BH688" s="5">
        <f t="shared" si="947"/>
        <v>2.5108212484885987E-5</v>
      </c>
      <c r="BI688" s="5">
        <f t="shared" si="948"/>
        <v>6.5870860892155401E-6</v>
      </c>
      <c r="BJ688" s="8">
        <f t="shared" si="949"/>
        <v>0.41782905680133875</v>
      </c>
      <c r="BK688" s="8">
        <f t="shared" si="950"/>
        <v>0.2754491500468117</v>
      </c>
      <c r="BL688" s="8">
        <f t="shared" si="951"/>
        <v>0.28758298431827872</v>
      </c>
      <c r="BM688" s="8">
        <f t="shared" si="952"/>
        <v>0.4281201777379342</v>
      </c>
      <c r="BN688" s="8">
        <f t="shared" si="953"/>
        <v>0.57131965355544878</v>
      </c>
    </row>
    <row r="689" spans="1:66" x14ac:dyDescent="0.25">
      <c r="A689" t="s">
        <v>21</v>
      </c>
      <c r="B689" t="s">
        <v>272</v>
      </c>
      <c r="C689" t="s">
        <v>151</v>
      </c>
      <c r="D689" t="s">
        <v>500</v>
      </c>
      <c r="E689">
        <f>VLOOKUP(A689,home!$A$2:$E$405,3,FALSE)</f>
        <v>1.3612903225806501</v>
      </c>
      <c r="F689">
        <f>VLOOKUP(B689,home!$B$2:$E$405,3,FALSE)</f>
        <v>1.1499999999999999</v>
      </c>
      <c r="G689">
        <f>VLOOKUP(C689,away!$B$2:$E$405,4,FALSE)</f>
        <v>1.32</v>
      </c>
      <c r="H689">
        <f>VLOOKUP(A689,away!$A$2:$E$405,3,FALSE)</f>
        <v>1.32903225806452</v>
      </c>
      <c r="I689">
        <f>VLOOKUP(C689,away!$B$2:$E$405,3,FALSE)</f>
        <v>0.64</v>
      </c>
      <c r="J689">
        <f>VLOOKUP(B689,home!$B$2:$E$405,4,FALSE)</f>
        <v>0.47</v>
      </c>
      <c r="K689" s="3">
        <f t="shared" si="898"/>
        <v>2.0664387096774268</v>
      </c>
      <c r="L689" s="3">
        <f t="shared" si="899"/>
        <v>0.39977290322580761</v>
      </c>
      <c r="M689" s="5">
        <f t="shared" si="900"/>
        <v>8.4905906932938355E-2</v>
      </c>
      <c r="N689" s="5">
        <f t="shared" si="901"/>
        <v>0.17545285276649286</v>
      </c>
      <c r="O689" s="5">
        <f t="shared" si="902"/>
        <v>3.3943080915600984E-2</v>
      </c>
      <c r="P689" s="5">
        <f t="shared" si="903"/>
        <v>7.0141296329711E-2</v>
      </c>
      <c r="Q689" s="5">
        <f t="shared" si="904"/>
        <v>0.18128128334000754</v>
      </c>
      <c r="R689" s="5">
        <f t="shared" si="905"/>
        <v>6.7847620010291548E-3</v>
      </c>
      <c r="S689" s="5">
        <f t="shared" si="906"/>
        <v>1.4486039983938223E-2</v>
      </c>
      <c r="T689" s="5">
        <f t="shared" si="907"/>
        <v>7.2471344941335017E-2</v>
      </c>
      <c r="U689" s="5">
        <f t="shared" si="908"/>
        <v>1.4020294834875125E-2</v>
      </c>
      <c r="V689" s="5">
        <f t="shared" si="909"/>
        <v>1.3296674975092396E-3</v>
      </c>
      <c r="W689" s="5">
        <f t="shared" si="910"/>
        <v>0.12486888707793108</v>
      </c>
      <c r="X689" s="5">
        <f t="shared" si="911"/>
        <v>4.9919197509720022E-2</v>
      </c>
      <c r="Y689" s="5">
        <f t="shared" si="912"/>
        <v>9.9781712575816393E-3</v>
      </c>
      <c r="Z689" s="5">
        <f t="shared" si="913"/>
        <v>9.0412133428252161E-4</v>
      </c>
      <c r="AA689" s="5">
        <f t="shared" si="914"/>
        <v>1.8683113234066076E-3</v>
      </c>
      <c r="AB689" s="5">
        <f t="shared" si="915"/>
        <v>1.9303754202080381E-3</v>
      </c>
      <c r="AC689" s="5">
        <f t="shared" si="916"/>
        <v>6.8652910418562268E-5</v>
      </c>
      <c r="AD689" s="5">
        <f t="shared" si="917"/>
        <v>6.450847547304403E-2</v>
      </c>
      <c r="AE689" s="5">
        <f t="shared" si="918"/>
        <v>2.5788740522529611E-2</v>
      </c>
      <c r="AF689" s="5">
        <f t="shared" si="919"/>
        <v>5.1548198346143461E-3</v>
      </c>
      <c r="AG689" s="5">
        <f t="shared" si="920"/>
        <v>6.8691909696325147E-4</v>
      </c>
      <c r="AH689" s="5">
        <f t="shared" si="921"/>
        <v>9.0360802668628634E-5</v>
      </c>
      <c r="AI689" s="5">
        <f t="shared" si="922"/>
        <v>1.8672506047197758E-4</v>
      </c>
      <c r="AJ689" s="5">
        <f t="shared" si="923"/>
        <v>1.9292794651307643E-4</v>
      </c>
      <c r="AK689" s="5">
        <f t="shared" si="924"/>
        <v>1.3289125895106578E-4</v>
      </c>
      <c r="AL689" s="5">
        <f t="shared" si="925"/>
        <v>2.2685838041251278E-6</v>
      </c>
      <c r="AM689" s="5">
        <f t="shared" si="926"/>
        <v>2.6660562163955015E-2</v>
      </c>
      <c r="AN689" s="5">
        <f t="shared" si="927"/>
        <v>1.0658170337916413E-2</v>
      </c>
      <c r="AO689" s="5">
        <f t="shared" si="928"/>
        <v>2.1304238495320157E-3</v>
      </c>
      <c r="AP689" s="5">
        <f t="shared" si="929"/>
        <v>2.8389524247630498E-4</v>
      </c>
      <c r="AQ689" s="5">
        <f t="shared" si="930"/>
        <v>2.8373406324186765E-5</v>
      </c>
      <c r="AR689" s="5">
        <f t="shared" si="931"/>
        <v>7.2247600841303993E-6</v>
      </c>
      <c r="AS689" s="5">
        <f t="shared" si="932"/>
        <v>1.4929523905979403E-5</v>
      </c>
      <c r="AT689" s="5">
        <f t="shared" si="933"/>
        <v>1.5425473058185186E-5</v>
      </c>
      <c r="AU689" s="5">
        <f t="shared" si="934"/>
        <v>1.0625264880840038E-5</v>
      </c>
      <c r="AV689" s="5">
        <f t="shared" si="935"/>
        <v>5.4891146625859907E-6</v>
      </c>
      <c r="AW689" s="5">
        <f t="shared" si="936"/>
        <v>5.2058087528848945E-8</v>
      </c>
      <c r="AX689" s="5">
        <f t="shared" si="937"/>
        <v>9.182069612893003E-3</v>
      </c>
      <c r="AY689" s="5">
        <f t="shared" si="938"/>
        <v>3.6707426267677023E-3</v>
      </c>
      <c r="AZ689" s="5">
        <f t="shared" si="939"/>
        <v>7.3373171844882577E-4</v>
      </c>
      <c r="BA689" s="5">
        <f t="shared" si="940"/>
        <v>9.7775353091049297E-5</v>
      </c>
      <c r="BB689" s="5">
        <f t="shared" si="941"/>
        <v>9.7719841922843058E-6</v>
      </c>
      <c r="BC689" s="5">
        <f t="shared" si="942"/>
        <v>7.8131489816523959E-7</v>
      </c>
      <c r="BD689" s="5">
        <f t="shared" si="943"/>
        <v>4.8137721899045607E-7</v>
      </c>
      <c r="BE689" s="5">
        <f t="shared" si="944"/>
        <v>9.9473651927874647E-7</v>
      </c>
      <c r="BF689" s="5">
        <f t="shared" si="945"/>
        <v>1.0277810246836938E-6</v>
      </c>
      <c r="BG689" s="5">
        <f t="shared" si="946"/>
        <v>7.0794883149277193E-7</v>
      </c>
      <c r="BH689" s="5">
        <f t="shared" si="947"/>
        <v>3.6573321746689139E-7</v>
      </c>
      <c r="BI689" s="5">
        <f t="shared" si="948"/>
        <v>1.5115305559769137E-7</v>
      </c>
      <c r="BJ689" s="8">
        <f t="shared" si="949"/>
        <v>0.76356698943071433</v>
      </c>
      <c r="BK689" s="8">
        <f t="shared" si="950"/>
        <v>0.17460457486508718</v>
      </c>
      <c r="BL689" s="8">
        <f t="shared" si="951"/>
        <v>5.9207152430183894E-2</v>
      </c>
      <c r="BM689" s="8">
        <f t="shared" si="952"/>
        <v>0.44210296520580777</v>
      </c>
      <c r="BN689" s="8">
        <f t="shared" si="953"/>
        <v>0.55250918228577994</v>
      </c>
    </row>
    <row r="690" spans="1:66" x14ac:dyDescent="0.25">
      <c r="A690" t="s">
        <v>21</v>
      </c>
      <c r="B690" t="s">
        <v>274</v>
      </c>
      <c r="C690" t="s">
        <v>153</v>
      </c>
      <c r="D690" t="s">
        <v>500</v>
      </c>
      <c r="E690">
        <f>VLOOKUP(A690,home!$A$2:$E$405,3,FALSE)</f>
        <v>1.3612903225806501</v>
      </c>
      <c r="F690">
        <f>VLOOKUP(B690,home!$B$2:$E$405,3,FALSE)</f>
        <v>1.52</v>
      </c>
      <c r="G690">
        <f>VLOOKUP(C690,away!$B$2:$E$405,4,FALSE)</f>
        <v>0.54</v>
      </c>
      <c r="H690">
        <f>VLOOKUP(A690,away!$A$2:$E$405,3,FALSE)</f>
        <v>1.32903225806452</v>
      </c>
      <c r="I690">
        <f>VLOOKUP(C690,away!$B$2:$E$405,3,FALSE)</f>
        <v>1.57</v>
      </c>
      <c r="J690">
        <f>VLOOKUP(B690,home!$B$2:$E$405,4,FALSE)</f>
        <v>0.8</v>
      </c>
      <c r="K690" s="3">
        <f t="shared" si="898"/>
        <v>1.1173470967741976</v>
      </c>
      <c r="L690" s="3">
        <f t="shared" si="899"/>
        <v>1.6692645161290374</v>
      </c>
      <c r="M690" s="5">
        <f t="shared" si="900"/>
        <v>6.1629685755886905E-2</v>
      </c>
      <c r="N690" s="5">
        <f t="shared" si="901"/>
        <v>6.8861750454446355E-2</v>
      </c>
      <c r="O690" s="5">
        <f t="shared" si="902"/>
        <v>0.10287624757248517</v>
      </c>
      <c r="P690" s="5">
        <f t="shared" si="903"/>
        <v>0.11494847655213991</v>
      </c>
      <c r="Q690" s="5">
        <f t="shared" si="904"/>
        <v>3.8471238474532474E-2</v>
      </c>
      <c r="R690" s="5">
        <f t="shared" si="905"/>
        <v>8.5863834812627771E-2</v>
      </c>
      <c r="S690" s="5">
        <f t="shared" si="906"/>
        <v>5.3598976287152884E-2</v>
      </c>
      <c r="T690" s="5">
        <f t="shared" si="907"/>
        <v>6.4218673277075242E-2</v>
      </c>
      <c r="U690" s="5">
        <f t="shared" si="908"/>
        <v>9.5939706545788928E-2</v>
      </c>
      <c r="V690" s="5">
        <f t="shared" si="909"/>
        <v>1.1107779551718142E-2</v>
      </c>
      <c r="W690" s="5">
        <f t="shared" si="910"/>
        <v>1.4328575539608892E-2</v>
      </c>
      <c r="X690" s="5">
        <f t="shared" si="911"/>
        <v>2.3918182714943594E-2</v>
      </c>
      <c r="Y690" s="5">
        <f t="shared" si="912"/>
        <v>1.9962886848173118E-2</v>
      </c>
      <c r="Z690" s="5">
        <f t="shared" si="913"/>
        <v>4.7776484223828235E-2</v>
      </c>
      <c r="AA690" s="5">
        <f t="shared" si="914"/>
        <v>5.3382915941572739E-2</v>
      </c>
      <c r="AB690" s="5">
        <f t="shared" si="915"/>
        <v>2.9823623072328671E-2</v>
      </c>
      <c r="AC690" s="5">
        <f t="shared" si="916"/>
        <v>1.2948532043515336E-3</v>
      </c>
      <c r="AD690" s="5">
        <f t="shared" si="917"/>
        <v>4.0024980700229425E-3</v>
      </c>
      <c r="AE690" s="5">
        <f t="shared" si="918"/>
        <v>6.6812280041642531E-3</v>
      </c>
      <c r="AF690" s="5">
        <f t="shared" si="919"/>
        <v>5.5763684157595092E-3</v>
      </c>
      <c r="AG690" s="5">
        <f t="shared" si="920"/>
        <v>3.1028113084300146E-3</v>
      </c>
      <c r="AH690" s="5">
        <f t="shared" si="921"/>
        <v>1.993789745505881E-2</v>
      </c>
      <c r="AI690" s="5">
        <f t="shared" si="922"/>
        <v>2.2277551837191625E-2</v>
      </c>
      <c r="AJ690" s="5">
        <f t="shared" si="923"/>
        <v>1.2445878934261381E-2</v>
      </c>
      <c r="AK690" s="5">
        <f t="shared" si="924"/>
        <v>4.6354555646666998E-3</v>
      </c>
      <c r="AL690" s="5">
        <f t="shared" si="925"/>
        <v>9.6603707368180425E-5</v>
      </c>
      <c r="AM690" s="5">
        <f t="shared" si="926"/>
        <v>8.9443591967689276E-4</v>
      </c>
      <c r="AN690" s="5">
        <f t="shared" si="927"/>
        <v>1.4930501426678787E-3</v>
      </c>
      <c r="AO690" s="5">
        <f t="shared" si="928"/>
        <v>1.2461478119784437E-3</v>
      </c>
      <c r="AP690" s="5">
        <f t="shared" si="929"/>
        <v>6.9338344146248516E-4</v>
      </c>
      <c r="AQ690" s="5">
        <f t="shared" si="930"/>
        <v>2.8936009372619055E-4</v>
      </c>
      <c r="AR690" s="5">
        <f t="shared" si="931"/>
        <v>6.656324949589819E-3</v>
      </c>
      <c r="AS690" s="5">
        <f t="shared" si="932"/>
        <v>7.437425357609842E-3</v>
      </c>
      <c r="AT690" s="5">
        <f t="shared" si="933"/>
        <v>4.155092815400079E-3</v>
      </c>
      <c r="AU690" s="5">
        <f t="shared" si="934"/>
        <v>1.5475602980382019E-3</v>
      </c>
      <c r="AV690" s="5">
        <f t="shared" si="935"/>
        <v>4.3229050152399908E-4</v>
      </c>
      <c r="AW690" s="5">
        <f t="shared" si="936"/>
        <v>5.0050055040959629E-6</v>
      </c>
      <c r="AX690" s="5">
        <f t="shared" si="937"/>
        <v>1.6656589635025582E-4</v>
      </c>
      <c r="AY690" s="5">
        <f t="shared" si="938"/>
        <v>2.7804254037470916E-4</v>
      </c>
      <c r="AZ690" s="5">
        <f t="shared" si="939"/>
        <v>2.3206327331093865E-4</v>
      </c>
      <c r="BA690" s="5">
        <f t="shared" si="940"/>
        <v>1.2912499587823488E-4</v>
      </c>
      <c r="BB690" s="5">
        <f t="shared" si="941"/>
        <v>5.3885943441211428E-5</v>
      </c>
      <c r="BC690" s="5">
        <f t="shared" si="942"/>
        <v>1.7989978660910083E-5</v>
      </c>
      <c r="BD690" s="5">
        <f t="shared" si="943"/>
        <v>1.8518611743624479E-3</v>
      </c>
      <c r="BE690" s="5">
        <f t="shared" si="944"/>
        <v>2.0691717068027377E-3</v>
      </c>
      <c r="BF690" s="5">
        <f t="shared" si="945"/>
        <v>1.1559914996616752E-3</v>
      </c>
      <c r="BG690" s="5">
        <f t="shared" si="946"/>
        <v>4.3054791534754129E-4</v>
      </c>
      <c r="BH690" s="5">
        <f t="shared" si="947"/>
        <v>1.2026786580893952E-4</v>
      </c>
      <c r="BI690" s="5">
        <f t="shared" si="948"/>
        <v>2.6876190139369471E-5</v>
      </c>
      <c r="BJ690" s="8">
        <f t="shared" si="949"/>
        <v>0.25461826314468461</v>
      </c>
      <c r="BK690" s="8">
        <f t="shared" si="950"/>
        <v>0.24295441759899225</v>
      </c>
      <c r="BL690" s="8">
        <f t="shared" si="951"/>
        <v>0.45306652201026631</v>
      </c>
      <c r="BM690" s="8">
        <f t="shared" si="952"/>
        <v>0.5254914158207824</v>
      </c>
      <c r="BN690" s="8">
        <f t="shared" si="953"/>
        <v>0.47265123362211864</v>
      </c>
    </row>
    <row r="691" spans="1:66" x14ac:dyDescent="0.25">
      <c r="A691" t="s">
        <v>175</v>
      </c>
      <c r="B691" t="s">
        <v>176</v>
      </c>
      <c r="C691" t="s">
        <v>283</v>
      </c>
      <c r="D691" t="s">
        <v>500</v>
      </c>
      <c r="E691">
        <f>VLOOKUP(A691,home!$A$2:$E$405,3,FALSE)</f>
        <v>1.2091836734693899</v>
      </c>
      <c r="F691">
        <f>VLOOKUP(B691,home!$B$2:$E$405,3,FALSE)</f>
        <v>0.89</v>
      </c>
      <c r="G691">
        <f>VLOOKUP(C691,away!$B$2:$E$405,4,FALSE)</f>
        <v>0.83</v>
      </c>
      <c r="H691">
        <f>VLOOKUP(A691,away!$A$2:$E$405,3,FALSE)</f>
        <v>1.06632653061225</v>
      </c>
      <c r="I691">
        <f>VLOOKUP(C691,away!$B$2:$E$405,3,FALSE)</f>
        <v>1</v>
      </c>
      <c r="J691">
        <f>VLOOKUP(B691,home!$B$2:$E$405,4,FALSE)</f>
        <v>0.8</v>
      </c>
      <c r="K691" s="3">
        <f t="shared" si="898"/>
        <v>0.89322397959183841</v>
      </c>
      <c r="L691" s="3">
        <f t="shared" si="899"/>
        <v>0.85306122448980004</v>
      </c>
      <c r="M691" s="5">
        <f t="shared" si="900"/>
        <v>0.17442067868727179</v>
      </c>
      <c r="N691" s="5">
        <f t="shared" si="901"/>
        <v>0.15579673274015426</v>
      </c>
      <c r="O691" s="5">
        <f t="shared" si="902"/>
        <v>0.14879151773730603</v>
      </c>
      <c r="P691" s="5">
        <f t="shared" si="903"/>
        <v>0.13290415160282609</v>
      </c>
      <c r="Q691" s="5">
        <f t="shared" si="904"/>
        <v>6.9580688812783328E-2</v>
      </c>
      <c r="R691" s="5">
        <f t="shared" si="905"/>
        <v>6.3464137157341033E-2</v>
      </c>
      <c r="S691" s="5">
        <f t="shared" si="906"/>
        <v>2.5317401649572819E-2</v>
      </c>
      <c r="T691" s="5">
        <f t="shared" si="907"/>
        <v>5.9356587599476665E-2</v>
      </c>
      <c r="U691" s="5">
        <f t="shared" si="908"/>
        <v>5.6687689153042418E-2</v>
      </c>
      <c r="V691" s="5">
        <f t="shared" si="909"/>
        <v>2.1434689538142918E-3</v>
      </c>
      <c r="W691" s="5">
        <f t="shared" si="910"/>
        <v>2.0717046588031876E-2</v>
      </c>
      <c r="X691" s="5">
        <f t="shared" si="911"/>
        <v>1.7672909130198707E-2</v>
      </c>
      <c r="Y691" s="5">
        <f t="shared" si="912"/>
        <v>7.5380367514521363E-3</v>
      </c>
      <c r="Z691" s="5">
        <f t="shared" si="913"/>
        <v>1.8046264851543325E-2</v>
      </c>
      <c r="AA691" s="5">
        <f t="shared" si="914"/>
        <v>1.6119356507463843E-2</v>
      </c>
      <c r="AB691" s="5">
        <f t="shared" si="915"/>
        <v>7.1990978840282263E-3</v>
      </c>
      <c r="AC691" s="5">
        <f t="shared" si="916"/>
        <v>1.0207932516148752E-4</v>
      </c>
      <c r="AD691" s="5">
        <f t="shared" si="917"/>
        <v>4.6262406996878374E-3</v>
      </c>
      <c r="AE691" s="5">
        <f t="shared" si="918"/>
        <v>3.946466556060256E-3</v>
      </c>
      <c r="AF691" s="5">
        <f t="shared" si="919"/>
        <v>1.6832887963604026E-3</v>
      </c>
      <c r="AG691" s="5">
        <f t="shared" si="920"/>
        <v>4.7864946726438901E-4</v>
      </c>
      <c r="AH691" s="5">
        <f t="shared" si="921"/>
        <v>3.8486421979311964E-3</v>
      </c>
      <c r="AI691" s="5">
        <f t="shared" si="922"/>
        <v>3.4376995000611828E-3</v>
      </c>
      <c r="AJ691" s="5">
        <f t="shared" si="923"/>
        <v>1.5353178140427616E-3</v>
      </c>
      <c r="AK691" s="5">
        <f t="shared" si="924"/>
        <v>4.5712756259917253E-4</v>
      </c>
      <c r="AL691" s="5">
        <f t="shared" si="925"/>
        <v>3.1112746972166327E-6</v>
      </c>
      <c r="AM691" s="5">
        <f t="shared" si="926"/>
        <v>8.2645382566498039E-4</v>
      </c>
      <c r="AN691" s="5">
        <f t="shared" si="927"/>
        <v>7.0501571250604789E-4</v>
      </c>
      <c r="AO691" s="5">
        <f t="shared" si="928"/>
        <v>3.0071078349747896E-4</v>
      </c>
      <c r="AP691" s="5">
        <f t="shared" si="929"/>
        <v>8.5508236395882207E-5</v>
      </c>
      <c r="AQ691" s="5">
        <f t="shared" si="930"/>
        <v>1.8235940210958636E-5</v>
      </c>
      <c r="AR691" s="5">
        <f t="shared" si="931"/>
        <v>6.5662548519806053E-4</v>
      </c>
      <c r="AS691" s="5">
        <f t="shared" si="932"/>
        <v>5.8651362899003344E-4</v>
      </c>
      <c r="AT691" s="5">
        <f t="shared" si="933"/>
        <v>2.6194401888566431E-4</v>
      </c>
      <c r="AU691" s="5">
        <f t="shared" si="934"/>
        <v>7.7991559659777593E-5</v>
      </c>
      <c r="AV691" s="5">
        <f t="shared" si="935"/>
        <v>1.7415982823470206E-5</v>
      </c>
      <c r="AW691" s="5">
        <f t="shared" si="936"/>
        <v>6.5853131500012469E-8</v>
      </c>
      <c r="AX691" s="5">
        <f t="shared" si="937"/>
        <v>1.2303472918489549E-4</v>
      </c>
      <c r="AY691" s="5">
        <f t="shared" si="938"/>
        <v>1.0495615673323788E-4</v>
      </c>
      <c r="AZ691" s="5">
        <f t="shared" si="939"/>
        <v>4.4767013790299632E-5</v>
      </c>
      <c r="BA691" s="5">
        <f t="shared" si="940"/>
        <v>1.2729667866901593E-5</v>
      </c>
      <c r="BB691" s="5">
        <f t="shared" si="941"/>
        <v>2.714796514471883E-6</v>
      </c>
      <c r="BC691" s="5">
        <f t="shared" si="942"/>
        <v>4.6317752777520532E-7</v>
      </c>
      <c r="BD691" s="5">
        <f t="shared" si="943"/>
        <v>9.3356956739044399E-5</v>
      </c>
      <c r="BE691" s="5">
        <f t="shared" si="944"/>
        <v>8.3388672421032329E-5</v>
      </c>
      <c r="BF691" s="5">
        <f t="shared" si="945"/>
        <v>3.7242380916397336E-5</v>
      </c>
      <c r="BG691" s="5">
        <f t="shared" si="946"/>
        <v>1.1088595897206523E-5</v>
      </c>
      <c r="BH691" s="5">
        <f t="shared" si="947"/>
        <v>2.4761499388471354E-6</v>
      </c>
      <c r="BI691" s="5">
        <f t="shared" si="948"/>
        <v>4.4235130048862524E-7</v>
      </c>
      <c r="BJ691" s="8">
        <f t="shared" si="949"/>
        <v>0.34362123718136273</v>
      </c>
      <c r="BK691" s="8">
        <f t="shared" si="950"/>
        <v>0.33499584765007689</v>
      </c>
      <c r="BL691" s="8">
        <f t="shared" si="951"/>
        <v>0.30336907129658591</v>
      </c>
      <c r="BM691" s="8">
        <f t="shared" si="952"/>
        <v>0.25496962393828465</v>
      </c>
      <c r="BN691" s="8">
        <f t="shared" si="953"/>
        <v>0.74495790673768247</v>
      </c>
    </row>
    <row r="692" spans="1:66" x14ac:dyDescent="0.25">
      <c r="A692" t="s">
        <v>175</v>
      </c>
      <c r="B692" t="s">
        <v>276</v>
      </c>
      <c r="C692" t="s">
        <v>282</v>
      </c>
      <c r="D692" t="s">
        <v>500</v>
      </c>
      <c r="E692">
        <f>VLOOKUP(A692,home!$A$2:$E$405,3,FALSE)</f>
        <v>1.2091836734693899</v>
      </c>
      <c r="F692">
        <f>VLOOKUP(B692,home!$B$2:$E$405,3,FALSE)</f>
        <v>2.13</v>
      </c>
      <c r="G692">
        <f>VLOOKUP(C692,away!$B$2:$E$405,4,FALSE)</f>
        <v>0.59</v>
      </c>
      <c r="H692">
        <f>VLOOKUP(A692,away!$A$2:$E$405,3,FALSE)</f>
        <v>1.06632653061225</v>
      </c>
      <c r="I692">
        <f>VLOOKUP(C692,away!$B$2:$E$405,3,FALSE)</f>
        <v>1.06</v>
      </c>
      <c r="J692">
        <f>VLOOKUP(B692,home!$B$2:$E$405,4,FALSE)</f>
        <v>0.2</v>
      </c>
      <c r="K692" s="3">
        <f t="shared" si="898"/>
        <v>1.5195811224489821</v>
      </c>
      <c r="L692" s="3">
        <f t="shared" si="899"/>
        <v>0.22606122448979701</v>
      </c>
      <c r="M692" s="5">
        <f t="shared" si="900"/>
        <v>0.17453284231516017</v>
      </c>
      <c r="N692" s="5">
        <f t="shared" si="901"/>
        <v>0.26521681242948231</v>
      </c>
      <c r="O692" s="5">
        <f t="shared" si="902"/>
        <v>3.9455108047449769E-2</v>
      </c>
      <c r="P692" s="5">
        <f t="shared" si="903"/>
        <v>5.9955237373089589E-2</v>
      </c>
      <c r="Q692" s="5">
        <f t="shared" si="904"/>
        <v>0.201509230761967</v>
      </c>
      <c r="R692" s="5">
        <f t="shared" si="905"/>
        <v>4.4596350187918691E-3</v>
      </c>
      <c r="S692" s="5">
        <f t="shared" si="906"/>
        <v>5.148931342636027E-3</v>
      </c>
      <c r="T692" s="5">
        <f t="shared" si="907"/>
        <v>4.5553423452047326E-2</v>
      </c>
      <c r="U692" s="5">
        <f t="shared" si="908"/>
        <v>6.7767771875685365E-3</v>
      </c>
      <c r="V692" s="5">
        <f t="shared" si="909"/>
        <v>1.9652805535720925E-4</v>
      </c>
      <c r="W692" s="5">
        <f t="shared" si="910"/>
        <v>0.10206987435503356</v>
      </c>
      <c r="X692" s="5">
        <f t="shared" si="911"/>
        <v>2.3074040780218616E-2</v>
      </c>
      <c r="Y692" s="5">
        <f t="shared" si="912"/>
        <v>2.6080729563518657E-3</v>
      </c>
      <c r="Z692" s="5">
        <f t="shared" si="913"/>
        <v>3.36050184375223E-4</v>
      </c>
      <c r="AA692" s="5">
        <f t="shared" si="914"/>
        <v>5.106555163720888E-4</v>
      </c>
      <c r="AB692" s="5">
        <f t="shared" si="915"/>
        <v>3.8799124137673166E-4</v>
      </c>
      <c r="AC692" s="5">
        <f t="shared" si="916"/>
        <v>4.2194373180408361E-6</v>
      </c>
      <c r="AD692" s="5">
        <f t="shared" si="917"/>
        <v>3.877586356016214E-2</v>
      </c>
      <c r="AE692" s="5">
        <f t="shared" si="918"/>
        <v>8.7657191970595526E-3</v>
      </c>
      <c r="AF692" s="5">
        <f t="shared" si="919"/>
        <v>9.9079460761050133E-4</v>
      </c>
      <c r="AG692" s="5">
        <f t="shared" si="920"/>
        <v>7.4660080738105973E-5</v>
      </c>
      <c r="AH692" s="5">
        <f t="shared" si="921"/>
        <v>1.8991979042471238E-5</v>
      </c>
      <c r="AI692" s="5">
        <f t="shared" si="922"/>
        <v>2.8859852830885989E-5</v>
      </c>
      <c r="AJ692" s="5">
        <f t="shared" si="923"/>
        <v>2.1927443779235089E-5</v>
      </c>
      <c r="AK692" s="5">
        <f t="shared" si="924"/>
        <v>1.1106843210162333E-5</v>
      </c>
      <c r="AL692" s="5">
        <f t="shared" si="925"/>
        <v>5.7978169066243789E-8</v>
      </c>
      <c r="AM692" s="5">
        <f t="shared" si="926"/>
        <v>1.1784614054535941E-2</v>
      </c>
      <c r="AN692" s="5">
        <f t="shared" si="927"/>
        <v>2.6640442833080662E-3</v>
      </c>
      <c r="AO692" s="5">
        <f t="shared" si="928"/>
        <v>3.0111855638983255E-4</v>
      </c>
      <c r="AP692" s="5">
        <f t="shared" si="929"/>
        <v>2.2690409858028516E-5</v>
      </c>
      <c r="AQ692" s="5">
        <f t="shared" si="930"/>
        <v>1.2823554591703217E-6</v>
      </c>
      <c r="AR692" s="5">
        <f t="shared" si="931"/>
        <v>8.5867000756512246E-7</v>
      </c>
      <c r="AS692" s="5">
        <f t="shared" si="932"/>
        <v>1.3048187339090847E-6</v>
      </c>
      <c r="AT692" s="5">
        <f t="shared" si="933"/>
        <v>9.9138895813301352E-7</v>
      </c>
      <c r="AU692" s="5">
        <f t="shared" si="934"/>
        <v>5.0216531526109717E-7</v>
      </c>
      <c r="AV692" s="5">
        <f t="shared" si="935"/>
        <v>1.9077023335485136E-7</v>
      </c>
      <c r="AW692" s="5">
        <f t="shared" si="936"/>
        <v>5.5323794694099532E-10</v>
      </c>
      <c r="AX692" s="5">
        <f t="shared" si="937"/>
        <v>2.9846128421032957E-3</v>
      </c>
      <c r="AY692" s="5">
        <f t="shared" si="938"/>
        <v>6.7470523371384423E-4</v>
      </c>
      <c r="AZ692" s="5">
        <f t="shared" si="939"/>
        <v>7.6262345651513145E-5</v>
      </c>
      <c r="BA692" s="5">
        <f t="shared" si="940"/>
        <v>5.7466530801484032E-6</v>
      </c>
      <c r="BB692" s="5">
        <f t="shared" si="941"/>
        <v>3.2477385800410285E-7</v>
      </c>
      <c r="BC692" s="5">
        <f t="shared" si="942"/>
        <v>1.4683755204536597E-8</v>
      </c>
      <c r="BD692" s="5">
        <f t="shared" si="943"/>
        <v>3.2351998890472466E-8</v>
      </c>
      <c r="BE692" s="5">
        <f t="shared" si="944"/>
        <v>4.9161486787452374E-8</v>
      </c>
      <c r="BF692" s="5">
        <f t="shared" si="945"/>
        <v>3.7352433636868845E-8</v>
      </c>
      <c r="BG692" s="5">
        <f t="shared" si="946"/>
        <v>1.8920017677371423E-8</v>
      </c>
      <c r="BH692" s="5">
        <f t="shared" si="947"/>
        <v>7.1876254247336666E-9</v>
      </c>
      <c r="BI692" s="5">
        <f t="shared" si="948"/>
        <v>2.184435982131923E-9</v>
      </c>
      <c r="BJ692" s="8">
        <f t="shared" si="949"/>
        <v>0.70715390837238401</v>
      </c>
      <c r="BK692" s="8">
        <f t="shared" si="950"/>
        <v>0.24051252173544396</v>
      </c>
      <c r="BL692" s="8">
        <f t="shared" si="951"/>
        <v>5.1675048101668362E-2</v>
      </c>
      <c r="BM692" s="8">
        <f t="shared" si="952"/>
        <v>0.25387395776745492</v>
      </c>
      <c r="BN692" s="8">
        <f t="shared" si="953"/>
        <v>0.74512886594594074</v>
      </c>
    </row>
    <row r="693" spans="1:66" x14ac:dyDescent="0.25">
      <c r="A693" t="s">
        <v>175</v>
      </c>
      <c r="B693" t="s">
        <v>279</v>
      </c>
      <c r="C693" t="s">
        <v>284</v>
      </c>
      <c r="D693" t="s">
        <v>500</v>
      </c>
      <c r="E693">
        <f>VLOOKUP(A693,home!$A$2:$E$405,3,FALSE)</f>
        <v>1.2091836734693899</v>
      </c>
      <c r="F693">
        <f>VLOOKUP(B693,home!$B$2:$E$405,3,FALSE)</f>
        <v>1.95</v>
      </c>
      <c r="G693">
        <f>VLOOKUP(C693,away!$B$2:$E$405,4,FALSE)</f>
        <v>1</v>
      </c>
      <c r="H693">
        <f>VLOOKUP(A693,away!$A$2:$E$405,3,FALSE)</f>
        <v>1.06632653061225</v>
      </c>
      <c r="I693">
        <f>VLOOKUP(C693,away!$B$2:$E$405,3,FALSE)</f>
        <v>1.24</v>
      </c>
      <c r="J693">
        <f>VLOOKUP(B693,home!$B$2:$E$405,4,FALSE)</f>
        <v>0.8</v>
      </c>
      <c r="K693" s="3">
        <f t="shared" si="898"/>
        <v>2.3579081632653103</v>
      </c>
      <c r="L693" s="3">
        <f t="shared" si="899"/>
        <v>1.0577959183673522</v>
      </c>
      <c r="M693" s="5">
        <f t="shared" si="900"/>
        <v>3.28532671744209E-2</v>
      </c>
      <c r="N693" s="5">
        <f t="shared" si="901"/>
        <v>7.7464986860503279E-2</v>
      </c>
      <c r="O693" s="5">
        <f t="shared" si="902"/>
        <v>3.4752051922134541E-2</v>
      </c>
      <c r="P693" s="5">
        <f t="shared" si="903"/>
        <v>8.1942146917420924E-2</v>
      </c>
      <c r="Q693" s="5">
        <f t="shared" si="904"/>
        <v>9.1327662442810376E-2</v>
      </c>
      <c r="R693" s="5">
        <f t="shared" si="905"/>
        <v>1.8380289339062102E-2</v>
      </c>
      <c r="S693" s="5">
        <f t="shared" si="906"/>
        <v>5.1094731353416412E-2</v>
      </c>
      <c r="T693" s="5">
        <f t="shared" si="907"/>
        <v>9.6606028566036131E-2</v>
      </c>
      <c r="U693" s="5">
        <f t="shared" si="908"/>
        <v>4.3339034275752877E-2</v>
      </c>
      <c r="V693" s="5">
        <f t="shared" si="909"/>
        <v>1.4159971640093064E-2</v>
      </c>
      <c r="W693" s="5">
        <f t="shared" si="910"/>
        <v>7.1780746935280415E-2</v>
      </c>
      <c r="X693" s="5">
        <f t="shared" si="911"/>
        <v>7.5929381125499448E-2</v>
      </c>
      <c r="Y693" s="5">
        <f t="shared" si="912"/>
        <v>4.0158894719356186E-2</v>
      </c>
      <c r="Z693" s="5">
        <f t="shared" si="913"/>
        <v>6.480865013756951E-3</v>
      </c>
      <c r="AA693" s="5">
        <f t="shared" si="914"/>
        <v>1.5281284520958059E-2</v>
      </c>
      <c r="AB693" s="5">
        <f t="shared" si="915"/>
        <v>1.8015932758573425E-2</v>
      </c>
      <c r="AC693" s="5">
        <f t="shared" si="916"/>
        <v>2.2073498624940653E-3</v>
      </c>
      <c r="AD693" s="5">
        <f t="shared" si="917"/>
        <v>4.2313102290994782E-2</v>
      </c>
      <c r="AE693" s="5">
        <f t="shared" si="918"/>
        <v>4.4758626896874536E-2</v>
      </c>
      <c r="AF693" s="5">
        <f t="shared" si="919"/>
        <v>2.3672746421620532E-2</v>
      </c>
      <c r="AG693" s="5">
        <f t="shared" si="920"/>
        <v>8.3469781804451811E-3</v>
      </c>
      <c r="AH693" s="5">
        <f t="shared" si="921"/>
        <v>1.7138581397604692E-3</v>
      </c>
      <c r="AI693" s="5">
        <f t="shared" si="922"/>
        <v>4.0411200984199081E-3</v>
      </c>
      <c r="AJ693" s="5">
        <f t="shared" si="923"/>
        <v>4.76429503439991E-3</v>
      </c>
      <c r="AK693" s="5">
        <f t="shared" si="924"/>
        <v>3.7445900512719761E-3</v>
      </c>
      <c r="AL693" s="5">
        <f t="shared" si="925"/>
        <v>2.2022161238376259E-4</v>
      </c>
      <c r="AM693" s="5">
        <f t="shared" si="926"/>
        <v>1.9954081861003347E-2</v>
      </c>
      <c r="AN693" s="5">
        <f t="shared" si="927"/>
        <v>2.1107346347337356E-2</v>
      </c>
      <c r="AO693" s="5">
        <f t="shared" si="928"/>
        <v>1.1163632406889746E-2</v>
      </c>
      <c r="AP693" s="5">
        <f t="shared" si="929"/>
        <v>3.936281598053825E-3</v>
      </c>
      <c r="AQ693" s="5">
        <f t="shared" si="930"/>
        <v>1.0409456519914638E-3</v>
      </c>
      <c r="AR693" s="5">
        <f t="shared" si="931"/>
        <v>3.6258242897985757E-4</v>
      </c>
      <c r="AS693" s="5">
        <f t="shared" si="932"/>
        <v>8.5493606914817063E-4</v>
      </c>
      <c r="AT693" s="5">
        <f t="shared" si="933"/>
        <v>1.007930368257214E-3</v>
      </c>
      <c r="AU693" s="5">
        <f t="shared" si="934"/>
        <v>7.9220241443889844E-4</v>
      </c>
      <c r="AV693" s="5">
        <f t="shared" si="935"/>
        <v>4.6698513499099186E-4</v>
      </c>
      <c r="AW693" s="5">
        <f t="shared" si="936"/>
        <v>1.5257599478899786E-5</v>
      </c>
      <c r="AX693" s="5">
        <f t="shared" si="937"/>
        <v>7.8416487517540059E-3</v>
      </c>
      <c r="AY693" s="5">
        <f t="shared" si="938"/>
        <v>8.2948640428758286E-3</v>
      </c>
      <c r="AZ693" s="5">
        <f t="shared" si="939"/>
        <v>4.3871366639830819E-3</v>
      </c>
      <c r="BA693" s="5">
        <f t="shared" si="940"/>
        <v>1.5468984188270222E-3</v>
      </c>
      <c r="BB693" s="5">
        <f t="shared" si="941"/>
        <v>4.0907570839103378E-4</v>
      </c>
      <c r="BC693" s="5">
        <f t="shared" si="942"/>
        <v>8.6543722927853771E-5</v>
      </c>
      <c r="BD693" s="5">
        <f t="shared" si="943"/>
        <v>6.3923035574435587E-5</v>
      </c>
      <c r="BE693" s="5">
        <f t="shared" si="944"/>
        <v>1.5072464740166047E-4</v>
      </c>
      <c r="BF693" s="5">
        <f t="shared" si="945"/>
        <v>1.7769743825683045E-4</v>
      </c>
      <c r="BG693" s="5">
        <f t="shared" si="946"/>
        <v>1.3966474675237132E-4</v>
      </c>
      <c r="BH693" s="5">
        <f t="shared" si="947"/>
        <v>8.2329161621949647E-5</v>
      </c>
      <c r="BI693" s="5">
        <f t="shared" si="948"/>
        <v>3.8824920452636846E-5</v>
      </c>
      <c r="BJ693" s="8">
        <f t="shared" si="949"/>
        <v>0.65212760961345528</v>
      </c>
      <c r="BK693" s="8">
        <f t="shared" si="950"/>
        <v>0.19077255260310497</v>
      </c>
      <c r="BL693" s="8">
        <f t="shared" si="951"/>
        <v>0.14817025650620824</v>
      </c>
      <c r="BM693" s="8">
        <f t="shared" si="952"/>
        <v>0.65255127263677637</v>
      </c>
      <c r="BN693" s="8">
        <f t="shared" si="953"/>
        <v>0.33672040465635211</v>
      </c>
    </row>
    <row r="694" spans="1:66" x14ac:dyDescent="0.25">
      <c r="A694" t="s">
        <v>24</v>
      </c>
      <c r="B694" t="s">
        <v>181</v>
      </c>
      <c r="C694" t="s">
        <v>292</v>
      </c>
      <c r="D694" t="s">
        <v>500</v>
      </c>
      <c r="E694">
        <f>VLOOKUP(A694,home!$A$2:$E$405,3,FALSE)</f>
        <v>1.59861591695502</v>
      </c>
      <c r="F694">
        <f>VLOOKUP(B694,home!$B$2:$E$405,3,FALSE)</f>
        <v>0.67</v>
      </c>
      <c r="G694">
        <f>VLOOKUP(C694,away!$B$2:$E$405,4,FALSE)</f>
        <v>0.63</v>
      </c>
      <c r="H694">
        <f>VLOOKUP(A694,away!$A$2:$E$405,3,FALSE)</f>
        <v>1.4152249134948101</v>
      </c>
      <c r="I694">
        <f>VLOOKUP(C694,away!$B$2:$E$405,3,FALSE)</f>
        <v>1.21</v>
      </c>
      <c r="J694">
        <f>VLOOKUP(B694,home!$B$2:$E$405,4,FALSE)</f>
        <v>0.81</v>
      </c>
      <c r="K694" s="3">
        <f t="shared" si="898"/>
        <v>0.67477577854671411</v>
      </c>
      <c r="L694" s="3">
        <f t="shared" si="899"/>
        <v>1.3870619377162634</v>
      </c>
      <c r="M694" s="5">
        <f t="shared" si="900"/>
        <v>0.12721996074862882</v>
      </c>
      <c r="N694" s="5">
        <f t="shared" si="901"/>
        <v>8.5844948060838394E-2</v>
      </c>
      <c r="O694" s="5">
        <f t="shared" si="902"/>
        <v>0.17646196527218005</v>
      </c>
      <c r="P694" s="5">
        <f t="shared" si="903"/>
        <v>0.1190722600004185</v>
      </c>
      <c r="Q694" s="5">
        <f t="shared" si="904"/>
        <v>2.8963045831027233E-2</v>
      </c>
      <c r="R694" s="5">
        <f t="shared" si="905"/>
        <v>0.12238183774182504</v>
      </c>
      <c r="S694" s="5">
        <f t="shared" si="906"/>
        <v>2.7861593059326742E-2</v>
      </c>
      <c r="T694" s="5">
        <f t="shared" si="907"/>
        <v>4.0173538472549578E-2</v>
      </c>
      <c r="U694" s="5">
        <f t="shared" si="908"/>
        <v>8.2580299842217611E-2</v>
      </c>
      <c r="V694" s="5">
        <f t="shared" si="909"/>
        <v>2.8974688434318819E-3</v>
      </c>
      <c r="W694" s="5">
        <f t="shared" si="910"/>
        <v>6.51452059990519E-3</v>
      </c>
      <c r="X694" s="5">
        <f t="shared" si="911"/>
        <v>9.0360435665970077E-3</v>
      </c>
      <c r="Y694" s="5">
        <f t="shared" si="912"/>
        <v>6.2667760493863118E-3</v>
      </c>
      <c r="Z694" s="5">
        <f t="shared" si="913"/>
        <v>5.6583729666484381E-2</v>
      </c>
      <c r="AA694" s="5">
        <f t="shared" si="914"/>
        <v>3.8181330238778795E-2</v>
      </c>
      <c r="AB694" s="5">
        <f t="shared" si="915"/>
        <v>1.2881918418910581E-2</v>
      </c>
      <c r="AC694" s="5">
        <f t="shared" si="916"/>
        <v>1.694939228866015E-4</v>
      </c>
      <c r="AD694" s="5">
        <f t="shared" si="917"/>
        <v>1.0989601774149076E-3</v>
      </c>
      <c r="AE694" s="5">
        <f t="shared" si="918"/>
        <v>1.5243258331581304E-3</v>
      </c>
      <c r="AF694" s="5">
        <f t="shared" si="919"/>
        <v>1.0571671719256371E-3</v>
      </c>
      <c r="AG694" s="5">
        <f t="shared" si="920"/>
        <v>4.887854486603987E-4</v>
      </c>
      <c r="AH694" s="5">
        <f t="shared" si="921"/>
        <v>1.9621284428601764E-2</v>
      </c>
      <c r="AI694" s="5">
        <f t="shared" si="922"/>
        <v>1.3239967476396271E-2</v>
      </c>
      <c r="AJ694" s="5">
        <f t="shared" si="923"/>
        <v>4.4670046809092345E-3</v>
      </c>
      <c r="AK694" s="5">
        <f t="shared" si="924"/>
        <v>1.0047421871107818E-3</v>
      </c>
      <c r="AL694" s="5">
        <f t="shared" si="925"/>
        <v>6.3455528002626985E-6</v>
      </c>
      <c r="AM694" s="5">
        <f t="shared" si="926"/>
        <v>1.483103418613959E-4</v>
      </c>
      <c r="AN694" s="5">
        <f t="shared" si="927"/>
        <v>2.0571563016562924E-4</v>
      </c>
      <c r="AO694" s="5">
        <f t="shared" si="928"/>
        <v>1.4267016029802999E-4</v>
      </c>
      <c r="AP694" s="5">
        <f t="shared" si="929"/>
        <v>6.5964116332425119E-5</v>
      </c>
      <c r="AQ694" s="5">
        <f t="shared" si="930"/>
        <v>2.2874078754948653E-5</v>
      </c>
      <c r="AR694" s="5">
        <f t="shared" si="931"/>
        <v>5.4431873600036627E-3</v>
      </c>
      <c r="AS694" s="5">
        <f t="shared" si="932"/>
        <v>3.6729309886221039E-3</v>
      </c>
      <c r="AT694" s="5">
        <f t="shared" si="933"/>
        <v>1.2392024336979164E-3</v>
      </c>
      <c r="AU694" s="5">
        <f t="shared" si="934"/>
        <v>2.7872792899183153E-4</v>
      </c>
      <c r="AV694" s="5">
        <f t="shared" si="935"/>
        <v>4.7019713822044081E-5</v>
      </c>
      <c r="AW694" s="5">
        <f t="shared" si="936"/>
        <v>1.6497658168686719E-7</v>
      </c>
      <c r="AX694" s="5">
        <f t="shared" si="937"/>
        <v>1.6679371066008789E-5</v>
      </c>
      <c r="AY694" s="5">
        <f t="shared" si="938"/>
        <v>2.3135320750706727E-5</v>
      </c>
      <c r="AZ694" s="5">
        <f t="shared" si="939"/>
        <v>1.6045061415081279E-5</v>
      </c>
      <c r="BA694" s="5">
        <f t="shared" si="940"/>
        <v>7.4184979923930289E-6</v>
      </c>
      <c r="BB694" s="5">
        <f t="shared" si="941"/>
        <v>2.5724790500682213E-6</v>
      </c>
      <c r="BC694" s="5">
        <f t="shared" si="942"/>
        <v>7.1363755518442406E-7</v>
      </c>
      <c r="BD694" s="5">
        <f t="shared" si="943"/>
        <v>1.258339667819891E-3</v>
      </c>
      <c r="BE694" s="5">
        <f t="shared" si="944"/>
        <v>8.4909712902938033E-4</v>
      </c>
      <c r="BF694" s="5">
        <f t="shared" si="945"/>
        <v>2.8647508815128999E-4</v>
      </c>
      <c r="BG694" s="5">
        <f t="shared" si="946"/>
        <v>6.4435483547175095E-5</v>
      </c>
      <c r="BH694" s="5">
        <f t="shared" si="947"/>
        <v>1.0869875894144763E-5</v>
      </c>
      <c r="BI694" s="5">
        <f t="shared" si="948"/>
        <v>1.4669457938355388E-6</v>
      </c>
      <c r="BJ694" s="8">
        <f t="shared" si="949"/>
        <v>0.18162020990670463</v>
      </c>
      <c r="BK694" s="8">
        <f t="shared" si="950"/>
        <v>0.27725025744824355</v>
      </c>
      <c r="BL694" s="8">
        <f t="shared" si="951"/>
        <v>0.4839721029023033</v>
      </c>
      <c r="BM694" s="8">
        <f t="shared" si="952"/>
        <v>0.33945931192464879</v>
      </c>
      <c r="BN694" s="8">
        <f t="shared" si="953"/>
        <v>0.65994401765491806</v>
      </c>
    </row>
    <row r="695" spans="1:66" x14ac:dyDescent="0.25">
      <c r="A695" t="s">
        <v>24</v>
      </c>
      <c r="B695" t="s">
        <v>295</v>
      </c>
      <c r="C695" t="s">
        <v>289</v>
      </c>
      <c r="D695" t="s">
        <v>500</v>
      </c>
      <c r="E695">
        <f>VLOOKUP(A695,home!$A$2:$E$405,3,FALSE)</f>
        <v>1.59861591695502</v>
      </c>
      <c r="F695">
        <f>VLOOKUP(B695,home!$B$2:$E$405,3,FALSE)</f>
        <v>1.29</v>
      </c>
      <c r="G695">
        <f>VLOOKUP(C695,away!$B$2:$E$405,4,FALSE)</f>
        <v>1.07</v>
      </c>
      <c r="H695">
        <f>VLOOKUP(A695,away!$A$2:$E$405,3,FALSE)</f>
        <v>1.4152249134948101</v>
      </c>
      <c r="I695">
        <f>VLOOKUP(C695,away!$B$2:$E$405,3,FALSE)</f>
        <v>0.67</v>
      </c>
      <c r="J695">
        <f>VLOOKUP(B695,home!$B$2:$E$405,4,FALSE)</f>
        <v>0.52</v>
      </c>
      <c r="K695" s="3">
        <f t="shared" si="898"/>
        <v>2.2065695501730143</v>
      </c>
      <c r="L695" s="3">
        <f t="shared" si="899"/>
        <v>0.49306435986159186</v>
      </c>
      <c r="M695" s="5">
        <f t="shared" si="900"/>
        <v>6.7230120507636562E-2</v>
      </c>
      <c r="N695" s="5">
        <f t="shared" si="901"/>
        <v>0.14834793676661315</v>
      </c>
      <c r="O695" s="5">
        <f t="shared" si="902"/>
        <v>3.31487763315155E-2</v>
      </c>
      <c r="P695" s="5">
        <f t="shared" si="903"/>
        <v>7.3145080478618008E-2</v>
      </c>
      <c r="Q695" s="5">
        <f t="shared" si="904"/>
        <v>0.16367002005010017</v>
      </c>
      <c r="R695" s="5">
        <f t="shared" si="905"/>
        <v>8.1722400910468878E-3</v>
      </c>
      <c r="S695" s="5">
        <f t="shared" si="906"/>
        <v>1.9895110844014421E-2</v>
      </c>
      <c r="T695" s="5">
        <f t="shared" si="907"/>
        <v>8.0699853664536539E-2</v>
      </c>
      <c r="U695" s="5">
        <f t="shared" si="908"/>
        <v>1.8032616141607203E-2</v>
      </c>
      <c r="V695" s="5">
        <f t="shared" si="909"/>
        <v>2.4050554074215788E-3</v>
      </c>
      <c r="W695" s="5">
        <f t="shared" si="910"/>
        <v>0.12038309417291927</v>
      </c>
      <c r="X695" s="5">
        <f t="shared" si="911"/>
        <v>5.9356613266528163E-2</v>
      </c>
      <c r="Y695" s="5">
        <f t="shared" si="912"/>
        <v>1.4633315261906388E-2</v>
      </c>
      <c r="Z695" s="5">
        <f t="shared" si="913"/>
        <v>1.343146776375757E-3</v>
      </c>
      <c r="AA695" s="5">
        <f t="shared" si="914"/>
        <v>2.9637467781637879E-3</v>
      </c>
      <c r="AB695" s="5">
        <f t="shared" si="915"/>
        <v>3.2698566975597953E-3</v>
      </c>
      <c r="AC695" s="5">
        <f t="shared" si="916"/>
        <v>1.6354088205096685E-4</v>
      </c>
      <c r="AD695" s="5">
        <f t="shared" si="917"/>
        <v>6.6408417489393523E-2</v>
      </c>
      <c r="AE695" s="5">
        <f t="shared" si="918"/>
        <v>3.274362385882916E-2</v>
      </c>
      <c r="AF695" s="5">
        <f t="shared" si="919"/>
        <v>8.0723569687511723E-3</v>
      </c>
      <c r="AG695" s="5">
        <f t="shared" si="920"/>
        <v>1.3267305071238524E-3</v>
      </c>
      <c r="AH695" s="5">
        <f t="shared" si="921"/>
        <v>1.6556445137346832E-4</v>
      </c>
      <c r="AI695" s="5">
        <f t="shared" si="922"/>
        <v>3.653294769917959E-4</v>
      </c>
      <c r="AJ695" s="5">
        <f t="shared" si="923"/>
        <v>4.0306244985536486E-4</v>
      </c>
      <c r="AK695" s="5">
        <f t="shared" si="924"/>
        <v>2.964617762229952E-4</v>
      </c>
      <c r="AL695" s="5">
        <f t="shared" si="925"/>
        <v>7.1171736054248964E-6</v>
      </c>
      <c r="AM695" s="5">
        <f t="shared" si="926"/>
        <v>2.9306958381454556E-2</v>
      </c>
      <c r="AN695" s="5">
        <f t="shared" si="927"/>
        <v>1.4450216673842204E-2</v>
      </c>
      <c r="AO695" s="5">
        <f t="shared" si="928"/>
        <v>3.5624434170746532E-3</v>
      </c>
      <c r="AP695" s="5">
        <f t="shared" si="929"/>
        <v>5.8550462766101868E-4</v>
      </c>
      <c r="AQ695" s="5">
        <f t="shared" si="930"/>
        <v>7.2172866108419968E-5</v>
      </c>
      <c r="AR695" s="5">
        <f t="shared" si="931"/>
        <v>1.632678604645897E-5</v>
      </c>
      <c r="AS695" s="5">
        <f t="shared" si="932"/>
        <v>3.6026188942306012E-5</v>
      </c>
      <c r="AT695" s="5">
        <f t="shared" si="933"/>
        <v>3.9747145764436102E-5</v>
      </c>
      <c r="AU695" s="5">
        <f t="shared" si="934"/>
        <v>2.9234947183364336E-5</v>
      </c>
      <c r="AV695" s="5">
        <f t="shared" si="935"/>
        <v>1.612723606393202E-5</v>
      </c>
      <c r="AW695" s="5">
        <f t="shared" si="936"/>
        <v>2.1509300701427211E-7</v>
      </c>
      <c r="AX695" s="5">
        <f t="shared" si="937"/>
        <v>1.0777973662117572E-2</v>
      </c>
      <c r="AY695" s="5">
        <f t="shared" si="938"/>
        <v>5.3142346843170971E-3</v>
      </c>
      <c r="AZ695" s="5">
        <f t="shared" si="939"/>
        <v>1.310129861388539E-3</v>
      </c>
      <c r="BA695" s="5">
        <f t="shared" si="940"/>
        <v>2.153261138136987E-4</v>
      </c>
      <c r="BB695" s="5">
        <f t="shared" si="941"/>
        <v>2.6542408117258908E-5</v>
      </c>
      <c r="BC695" s="5">
        <f t="shared" si="942"/>
        <v>2.6174230935042776E-6</v>
      </c>
      <c r="BD695" s="5">
        <f t="shared" si="943"/>
        <v>1.3416927184324087E-6</v>
      </c>
      <c r="BE695" s="5">
        <f t="shared" si="944"/>
        <v>2.9605382981818089E-6</v>
      </c>
      <c r="BF695" s="5">
        <f t="shared" si="945"/>
        <v>3.2663168304445079E-6</v>
      </c>
      <c r="BG695" s="5">
        <f t="shared" si="946"/>
        <v>2.4024517530921615E-6</v>
      </c>
      <c r="BH695" s="5">
        <f t="shared" si="947"/>
        <v>1.3252942210332352E-6</v>
      </c>
      <c r="BI695" s="5">
        <f t="shared" si="948"/>
        <v>5.8487077463044003E-7</v>
      </c>
      <c r="BJ695" s="8">
        <f t="shared" si="949"/>
        <v>0.76126608212568991</v>
      </c>
      <c r="BK695" s="8">
        <f t="shared" si="950"/>
        <v>0.16816025997766407</v>
      </c>
      <c r="BL695" s="8">
        <f t="shared" si="951"/>
        <v>6.6966997662933098E-2</v>
      </c>
      <c r="BM695" s="8">
        <f t="shared" si="952"/>
        <v>0.49870829272582257</v>
      </c>
      <c r="BN695" s="8">
        <f t="shared" si="953"/>
        <v>0.49371417422553027</v>
      </c>
    </row>
    <row r="696" spans="1:66" x14ac:dyDescent="0.25">
      <c r="A696" t="s">
        <v>24</v>
      </c>
      <c r="B696" t="s">
        <v>184</v>
      </c>
      <c r="C696" t="s">
        <v>182</v>
      </c>
      <c r="D696" t="s">
        <v>500</v>
      </c>
      <c r="E696">
        <f>VLOOKUP(A696,home!$A$2:$E$405,3,FALSE)</f>
        <v>1.59861591695502</v>
      </c>
      <c r="F696">
        <f>VLOOKUP(B696,home!$B$2:$E$405,3,FALSE)</f>
        <v>0.98</v>
      </c>
      <c r="G696">
        <f>VLOOKUP(C696,away!$B$2:$E$405,4,FALSE)</f>
        <v>1.21</v>
      </c>
      <c r="H696">
        <f>VLOOKUP(A696,away!$A$2:$E$405,3,FALSE)</f>
        <v>1.4152249134948101</v>
      </c>
      <c r="I696">
        <f>VLOOKUP(C696,away!$B$2:$E$405,3,FALSE)</f>
        <v>0.94</v>
      </c>
      <c r="J696">
        <f>VLOOKUP(B696,home!$B$2:$E$405,4,FALSE)</f>
        <v>1.06</v>
      </c>
      <c r="K696" s="3">
        <f t="shared" si="898"/>
        <v>1.8956387543252626</v>
      </c>
      <c r="L696" s="3">
        <f t="shared" si="899"/>
        <v>1.4101301038062288</v>
      </c>
      <c r="M696" s="5">
        <f t="shared" si="900"/>
        <v>3.6671006193405249E-2</v>
      </c>
      <c r="N696" s="5">
        <f t="shared" si="901"/>
        <v>6.9514980500320719E-2</v>
      </c>
      <c r="O696" s="5">
        <f t="shared" si="902"/>
        <v>5.1710889770185398E-2</v>
      </c>
      <c r="P696" s="5">
        <f t="shared" si="903"/>
        <v>9.8025166669005209E-2</v>
      </c>
      <c r="Q696" s="5">
        <f t="shared" si="904"/>
        <v>6.5887645521286453E-2</v>
      </c>
      <c r="R696" s="5">
        <f t="shared" si="905"/>
        <v>3.6459541179772008E-2</v>
      </c>
      <c r="S696" s="5">
        <f t="shared" si="906"/>
        <v>6.5507701437261659E-2</v>
      </c>
      <c r="T696" s="5">
        <f t="shared" si="907"/>
        <v>9.2910152418479663E-2</v>
      </c>
      <c r="U696" s="5">
        <f t="shared" si="908"/>
        <v>6.9114119225293619E-2</v>
      </c>
      <c r="V696" s="5">
        <f t="shared" si="909"/>
        <v>1.9456495344408891E-2</v>
      </c>
      <c r="W696" s="5">
        <f t="shared" si="910"/>
        <v>4.1633058093798643E-2</v>
      </c>
      <c r="X696" s="5">
        <f t="shared" si="911"/>
        <v>5.8708028531579026E-2</v>
      </c>
      <c r="Y696" s="5">
        <f t="shared" si="912"/>
        <v>4.1392979183747305E-2</v>
      </c>
      <c r="Z696" s="5">
        <f t="shared" si="913"/>
        <v>1.7137565529519797E-2</v>
      </c>
      <c r="AA696" s="5">
        <f t="shared" si="914"/>
        <v>3.2486633372546467E-2</v>
      </c>
      <c r="AB696" s="5">
        <f t="shared" si="915"/>
        <v>3.0791460609277749E-2</v>
      </c>
      <c r="AC696" s="5">
        <f t="shared" si="916"/>
        <v>3.2505690409604035E-3</v>
      </c>
      <c r="AD696" s="5">
        <f t="shared" si="917"/>
        <v>1.9730309595919947E-2</v>
      </c>
      <c r="AE696" s="5">
        <f t="shared" si="918"/>
        <v>2.7822303518623623E-2</v>
      </c>
      <c r="AF696" s="5">
        <f t="shared" si="919"/>
        <v>1.9616533874422575E-2</v>
      </c>
      <c r="AG696" s="5">
        <f t="shared" si="920"/>
        <v>9.2206216495526391E-3</v>
      </c>
      <c r="AH696" s="5">
        <f t="shared" si="921"/>
        <v>6.0415492647819457E-3</v>
      </c>
      <c r="AI696" s="5">
        <f t="shared" si="922"/>
        <v>1.1452594922485952E-2</v>
      </c>
      <c r="AJ696" s="5">
        <f t="shared" si="923"/>
        <v>1.0854991386326552E-2</v>
      </c>
      <c r="AK696" s="5">
        <f t="shared" si="924"/>
        <v>6.8590474499291738E-3</v>
      </c>
      <c r="AL696" s="5">
        <f t="shared" si="925"/>
        <v>3.4756348961764147E-4</v>
      </c>
      <c r="AM696" s="5">
        <f t="shared" si="926"/>
        <v>7.4803079009722858E-3</v>
      </c>
      <c r="AN696" s="5">
        <f t="shared" si="927"/>
        <v>1.0548207356900602E-2</v>
      </c>
      <c r="AO696" s="5">
        <f t="shared" si="928"/>
        <v>7.4371723675779383E-3</v>
      </c>
      <c r="AP696" s="5">
        <f t="shared" si="929"/>
        <v>3.4957935475724991E-3</v>
      </c>
      <c r="AQ696" s="5">
        <f t="shared" si="930"/>
        <v>1.2323809295308873E-3</v>
      </c>
      <c r="AR696" s="5">
        <f t="shared" si="931"/>
        <v>1.7038740983794825E-3</v>
      </c>
      <c r="AS696" s="5">
        <f t="shared" si="932"/>
        <v>3.2299297733791618E-3</v>
      </c>
      <c r="AT696" s="5">
        <f t="shared" si="933"/>
        <v>3.0613900260832768E-3</v>
      </c>
      <c r="AU696" s="5">
        <f t="shared" si="934"/>
        <v>1.9344298585160956E-3</v>
      </c>
      <c r="AV696" s="5">
        <f t="shared" si="935"/>
        <v>9.1674505183176171E-4</v>
      </c>
      <c r="AW696" s="5">
        <f t="shared" si="936"/>
        <v>2.5807528234327677E-5</v>
      </c>
      <c r="AX696" s="5">
        <f t="shared" si="937"/>
        <v>2.3633269252280884E-3</v>
      </c>
      <c r="AY696" s="5">
        <f t="shared" si="938"/>
        <v>3.3325984423999391E-3</v>
      </c>
      <c r="AZ696" s="5">
        <f t="shared" si="939"/>
        <v>2.3496986937629524E-3</v>
      </c>
      <c r="BA696" s="5">
        <f t="shared" si="940"/>
        <v>1.104460287649771E-3</v>
      </c>
      <c r="BB696" s="5">
        <f t="shared" si="941"/>
        <v>3.8935817501835693E-4</v>
      </c>
      <c r="BC696" s="5">
        <f t="shared" si="942"/>
        <v>1.0980913675128792E-4</v>
      </c>
      <c r="BD696" s="5">
        <f t="shared" si="943"/>
        <v>4.0044735987010085E-4</v>
      </c>
      <c r="BE696" s="5">
        <f t="shared" si="944"/>
        <v>7.5910353443699803E-4</v>
      </c>
      <c r="BF696" s="5">
        <f t="shared" si="945"/>
        <v>7.194930392120277E-4</v>
      </c>
      <c r="BG696" s="5">
        <f t="shared" si="946"/>
        <v>4.5463296286586186E-4</v>
      </c>
      <c r="BH696" s="5">
        <f t="shared" si="947"/>
        <v>2.1545496585056152E-4</v>
      </c>
      <c r="BI696" s="5">
        <f t="shared" si="948"/>
        <v>8.1684956615630012E-5</v>
      </c>
      <c r="BJ696" s="8">
        <f t="shared" si="949"/>
        <v>0.48627972665109515</v>
      </c>
      <c r="BK696" s="8">
        <f t="shared" si="950"/>
        <v>0.226591100617059</v>
      </c>
      <c r="BL696" s="8">
        <f t="shared" si="951"/>
        <v>0.26924801280763988</v>
      </c>
      <c r="BM696" s="8">
        <f t="shared" si="952"/>
        <v>0.63768038485717315</v>
      </c>
      <c r="BN696" s="8">
        <f t="shared" si="953"/>
        <v>0.35826922983397502</v>
      </c>
    </row>
    <row r="697" spans="1:66" x14ac:dyDescent="0.25">
      <c r="A697" t="s">
        <v>24</v>
      </c>
      <c r="B697" t="s">
        <v>185</v>
      </c>
      <c r="C697" t="s">
        <v>25</v>
      </c>
      <c r="D697" t="s">
        <v>500</v>
      </c>
      <c r="E697">
        <f>VLOOKUP(A697,home!$A$2:$E$405,3,FALSE)</f>
        <v>1.59861591695502</v>
      </c>
      <c r="F697">
        <f>VLOOKUP(B697,home!$B$2:$E$405,3,FALSE)</f>
        <v>0.54</v>
      </c>
      <c r="G697">
        <f>VLOOKUP(C697,away!$B$2:$E$405,4,FALSE)</f>
        <v>0.94</v>
      </c>
      <c r="H697">
        <f>VLOOKUP(A697,away!$A$2:$E$405,3,FALSE)</f>
        <v>1.4152249134948101</v>
      </c>
      <c r="I697">
        <f>VLOOKUP(C697,away!$B$2:$E$405,3,FALSE)</f>
        <v>0.98</v>
      </c>
      <c r="J697">
        <f>VLOOKUP(B697,home!$B$2:$E$405,4,FALSE)</f>
        <v>0.66</v>
      </c>
      <c r="K697" s="3">
        <f t="shared" si="898"/>
        <v>0.81145743944636817</v>
      </c>
      <c r="L697" s="3">
        <f t="shared" si="899"/>
        <v>0.91536747404844321</v>
      </c>
      <c r="M697" s="5">
        <f t="shared" si="900"/>
        <v>0.17784819787159584</v>
      </c>
      <c r="N697" s="5">
        <f t="shared" si="901"/>
        <v>0.14431624325503614</v>
      </c>
      <c r="O697" s="5">
        <f t="shared" si="902"/>
        <v>0.16279645564979037</v>
      </c>
      <c r="P697" s="5">
        <f t="shared" si="903"/>
        <v>0.13210239505252311</v>
      </c>
      <c r="Q697" s="5">
        <f t="shared" si="904"/>
        <v>5.8553244611125412E-2</v>
      </c>
      <c r="R697" s="5">
        <f t="shared" si="905"/>
        <v>7.4509290196094008E-2</v>
      </c>
      <c r="S697" s="5">
        <f t="shared" si="906"/>
        <v>2.4530811933236904E-2</v>
      </c>
      <c r="T697" s="5">
        <f t="shared" si="907"/>
        <v>5.3597735617026486E-2</v>
      </c>
      <c r="U697" s="5">
        <f t="shared" si="908"/>
        <v>6.0461117837488816E-2</v>
      </c>
      <c r="V697" s="5">
        <f t="shared" si="909"/>
        <v>2.0245599260401395E-3</v>
      </c>
      <c r="W697" s="5">
        <f t="shared" si="910"/>
        <v>1.583782198114023E-2</v>
      </c>
      <c r="X697" s="5">
        <f t="shared" si="911"/>
        <v>1.4497427101305242E-2</v>
      </c>
      <c r="Y697" s="5">
        <f t="shared" si="912"/>
        <v>6.6352366129616112E-3</v>
      </c>
      <c r="Z697" s="5">
        <f t="shared" si="913"/>
        <v>2.2734460253313674E-2</v>
      </c>
      <c r="AA697" s="5">
        <f t="shared" si="914"/>
        <v>1.844804690434914E-2</v>
      </c>
      <c r="AB697" s="5">
        <f t="shared" si="915"/>
        <v>7.4849024518948253E-3</v>
      </c>
      <c r="AC697" s="5">
        <f t="shared" si="916"/>
        <v>9.3987884878076066E-5</v>
      </c>
      <c r="AD697" s="5">
        <f t="shared" si="917"/>
        <v>3.2129296178058635E-3</v>
      </c>
      <c r="AE697" s="5">
        <f t="shared" si="918"/>
        <v>2.9410112685463829E-3</v>
      </c>
      <c r="AF697" s="5">
        <f t="shared" si="919"/>
        <v>1.3460530280186552E-3</v>
      </c>
      <c r="AG697" s="5">
        <f t="shared" si="920"/>
        <v>4.1071105339756493E-4</v>
      </c>
      <c r="AH697" s="5">
        <f t="shared" si="921"/>
        <v>5.2025963639826161E-3</v>
      </c>
      <c r="AI697" s="5">
        <f t="shared" si="922"/>
        <v>4.2216855239903183E-3</v>
      </c>
      <c r="AJ697" s="5">
        <f t="shared" si="923"/>
        <v>1.7128590627224912E-3</v>
      </c>
      <c r="AK697" s="5">
        <f t="shared" si="924"/>
        <v>4.6330407638976636E-4</v>
      </c>
      <c r="AL697" s="5">
        <f t="shared" si="925"/>
        <v>2.7924994117239002E-6</v>
      </c>
      <c r="AM697" s="5">
        <f t="shared" si="926"/>
        <v>5.2143112815722901E-4</v>
      </c>
      <c r="AN697" s="5">
        <f t="shared" si="927"/>
        <v>4.7730109467151283E-4</v>
      </c>
      <c r="AO697" s="5">
        <f t="shared" si="928"/>
        <v>2.1845294869500976E-4</v>
      </c>
      <c r="AP697" s="5">
        <f t="shared" si="929"/>
        <v>6.6654907948461751E-5</v>
      </c>
      <c r="AQ697" s="5">
        <f t="shared" si="930"/>
        <v>1.5253433680428733E-5</v>
      </c>
      <c r="AR697" s="5">
        <f t="shared" si="931"/>
        <v>9.5245749843847667E-4</v>
      </c>
      <c r="AS697" s="5">
        <f t="shared" si="932"/>
        <v>7.7287872286437931E-4</v>
      </c>
      <c r="AT697" s="5">
        <f t="shared" si="933"/>
        <v>3.1357909472905422E-4</v>
      </c>
      <c r="AU697" s="5">
        <f t="shared" si="934"/>
        <v>8.48186964242495E-5</v>
      </c>
      <c r="AV697" s="5">
        <f t="shared" si="935"/>
        <v>1.7206690554400078E-5</v>
      </c>
      <c r="AW697" s="5">
        <f t="shared" si="936"/>
        <v>5.7617155292838089E-8</v>
      </c>
      <c r="AX697" s="5">
        <f t="shared" si="937"/>
        <v>7.0519861350349329E-5</v>
      </c>
      <c r="AY697" s="5">
        <f t="shared" si="938"/>
        <v>6.4551587354515691E-5</v>
      </c>
      <c r="AZ697" s="5">
        <f t="shared" si="939"/>
        <v>2.9544211731260227E-5</v>
      </c>
      <c r="BA697" s="5">
        <f t="shared" si="940"/>
        <v>9.0146034883986874E-6</v>
      </c>
      <c r="BB697" s="5">
        <f t="shared" si="941"/>
        <v>2.0629187061809475E-6</v>
      </c>
      <c r="BC697" s="5">
        <f t="shared" si="942"/>
        <v>3.7766573704882744E-7</v>
      </c>
      <c r="BD697" s="5">
        <f t="shared" si="943"/>
        <v>1.4530810241402116E-4</v>
      </c>
      <c r="BE697" s="5">
        <f t="shared" si="944"/>
        <v>1.1791134071569222E-4</v>
      </c>
      <c r="BF697" s="5">
        <f t="shared" si="945"/>
        <v>4.7840017309421951E-5</v>
      </c>
      <c r="BG697" s="5">
        <f t="shared" si="946"/>
        <v>1.2940045982991159E-5</v>
      </c>
      <c r="BH697" s="5">
        <f t="shared" si="947"/>
        <v>2.6250741449190662E-6</v>
      </c>
      <c r="BI697" s="5">
        <f t="shared" si="948"/>
        <v>4.2602718879857814E-7</v>
      </c>
      <c r="BJ697" s="8">
        <f t="shared" si="949"/>
        <v>0.30282357850788399</v>
      </c>
      <c r="BK697" s="8">
        <f t="shared" si="950"/>
        <v>0.33666729675504031</v>
      </c>
      <c r="BL697" s="8">
        <f t="shared" si="951"/>
        <v>0.3377682493774688</v>
      </c>
      <c r="BM697" s="8">
        <f t="shared" si="952"/>
        <v>0.24980326428734267</v>
      </c>
      <c r="BN697" s="8">
        <f t="shared" si="953"/>
        <v>0.75012582663616489</v>
      </c>
    </row>
    <row r="698" spans="1:66" x14ac:dyDescent="0.25">
      <c r="A698" t="s">
        <v>24</v>
      </c>
      <c r="B698" t="s">
        <v>287</v>
      </c>
      <c r="C698" t="s">
        <v>327</v>
      </c>
      <c r="D698" t="s">
        <v>500</v>
      </c>
      <c r="E698">
        <f>VLOOKUP(A698,home!$A$2:$E$405,3,FALSE)</f>
        <v>1.59861591695502</v>
      </c>
      <c r="F698">
        <f>VLOOKUP(B698,home!$B$2:$E$405,3,FALSE)</f>
        <v>0.83</v>
      </c>
      <c r="G698">
        <f>VLOOKUP(C698,away!$B$2:$E$405,4,FALSE)</f>
        <v>0.57999999999999996</v>
      </c>
      <c r="H698">
        <f>VLOOKUP(A698,away!$A$2:$E$405,3,FALSE)</f>
        <v>1.4152249134948101</v>
      </c>
      <c r="I698">
        <f>VLOOKUP(C698,away!$B$2:$E$405,3,FALSE)</f>
        <v>1.25</v>
      </c>
      <c r="J698">
        <f>VLOOKUP(B698,home!$B$2:$E$405,4,FALSE)</f>
        <v>0.9</v>
      </c>
      <c r="K698" s="3">
        <f t="shared" si="898"/>
        <v>0.76957370242214651</v>
      </c>
      <c r="L698" s="3">
        <f t="shared" si="899"/>
        <v>1.5921280276816614</v>
      </c>
      <c r="M698" s="5">
        <f t="shared" si="900"/>
        <v>9.4259682097633565E-2</v>
      </c>
      <c r="N698" s="5">
        <f t="shared" si="901"/>
        <v>7.2539772541010378E-2</v>
      </c>
      <c r="O698" s="5">
        <f t="shared" si="902"/>
        <v>0.15007348174800575</v>
      </c>
      <c r="P698" s="5">
        <f t="shared" si="903"/>
        <v>0.1154926049841952</v>
      </c>
      <c r="Q698" s="5">
        <f t="shared" si="904"/>
        <v>2.791235066362286E-2</v>
      </c>
      <c r="R698" s="5">
        <f t="shared" si="905"/>
        <v>0.1194680982513861</v>
      </c>
      <c r="S698" s="5">
        <f t="shared" si="906"/>
        <v>3.5377113282164946E-2</v>
      </c>
      <c r="T698" s="5">
        <f t="shared" si="907"/>
        <v>4.444003581003278E-2</v>
      </c>
      <c r="U698" s="5">
        <f t="shared" si="908"/>
        <v>9.1939506692651968E-2</v>
      </c>
      <c r="V698" s="5">
        <f t="shared" si="909"/>
        <v>4.8162396558267401E-3</v>
      </c>
      <c r="W698" s="5">
        <f t="shared" si="910"/>
        <v>7.1602036811698345E-3</v>
      </c>
      <c r="X698" s="5">
        <f t="shared" si="911"/>
        <v>1.13999609646999E-2</v>
      </c>
      <c r="Y698" s="5">
        <f t="shared" si="912"/>
        <v>9.0750986831877913E-3</v>
      </c>
      <c r="Z698" s="5">
        <f t="shared" si="913"/>
        <v>6.3402835879952754E-2</v>
      </c>
      <c r="AA698" s="5">
        <f t="shared" si="914"/>
        <v>4.879315515219896E-2</v>
      </c>
      <c r="AB698" s="5">
        <f t="shared" si="915"/>
        <v>1.8774964531667993E-2</v>
      </c>
      <c r="AC698" s="5">
        <f t="shared" si="916"/>
        <v>3.6882157070046656E-4</v>
      </c>
      <c r="AD698" s="5">
        <f t="shared" si="917"/>
        <v>1.3775761142536377E-3</v>
      </c>
      <c r="AE698" s="5">
        <f t="shared" si="918"/>
        <v>2.1932775417680115E-3</v>
      </c>
      <c r="AF698" s="5">
        <f t="shared" si="919"/>
        <v>1.7459893233667935E-3</v>
      </c>
      <c r="AG698" s="5">
        <f t="shared" si="920"/>
        <v>9.2661284592173712E-4</v>
      </c>
      <c r="AH698" s="5">
        <f t="shared" si="921"/>
        <v>2.5236358009743314E-2</v>
      </c>
      <c r="AI698" s="5">
        <f t="shared" si="922"/>
        <v>1.9421237469208954E-2</v>
      </c>
      <c r="AJ698" s="5">
        <f t="shared" si="923"/>
        <v>7.473036812399427E-3</v>
      </c>
      <c r="AK698" s="5">
        <f t="shared" si="924"/>
        <v>1.9170175360184076E-3</v>
      </c>
      <c r="AL698" s="5">
        <f t="shared" si="925"/>
        <v>1.8076090657907625E-5</v>
      </c>
      <c r="AM698" s="5">
        <f t="shared" si="926"/>
        <v>2.1202927012289725E-4</v>
      </c>
      <c r="AN698" s="5">
        <f t="shared" si="927"/>
        <v>3.3757774365155064E-4</v>
      </c>
      <c r="AO698" s="5">
        <f t="shared" si="928"/>
        <v>2.6873349359458443E-4</v>
      </c>
      <c r="AP698" s="5">
        <f t="shared" si="929"/>
        <v>1.4261937570958266E-4</v>
      </c>
      <c r="AQ698" s="5">
        <f t="shared" si="930"/>
        <v>5.6767076339421926E-5</v>
      </c>
      <c r="AR698" s="5">
        <f t="shared" si="931"/>
        <v>8.0359025807841839E-3</v>
      </c>
      <c r="AS698" s="5">
        <f t="shared" si="932"/>
        <v>6.1842193013977665E-3</v>
      </c>
      <c r="AT698" s="5">
        <f t="shared" si="933"/>
        <v>2.3796062721835897E-3</v>
      </c>
      <c r="AU698" s="5">
        <f t="shared" si="934"/>
        <v>6.1042746973042912E-4</v>
      </c>
      <c r="AV698" s="5">
        <f t="shared" si="935"/>
        <v>1.1744223198515726E-4</v>
      </c>
      <c r="AW698" s="5">
        <f t="shared" si="936"/>
        <v>6.1521967574460047E-7</v>
      </c>
      <c r="AX698" s="5">
        <f t="shared" si="937"/>
        <v>2.7195358405057229E-5</v>
      </c>
      <c r="AY698" s="5">
        <f t="shared" si="938"/>
        <v>4.3298492339539659E-5</v>
      </c>
      <c r="AZ698" s="5">
        <f t="shared" si="939"/>
        <v>3.4468371605070407E-5</v>
      </c>
      <c r="BA698" s="5">
        <f t="shared" si="940"/>
        <v>1.8292686833659774E-5</v>
      </c>
      <c r="BB698" s="5">
        <f t="shared" si="941"/>
        <v>7.2810748523682572E-6</v>
      </c>
      <c r="BC698" s="5">
        <f t="shared" si="942"/>
        <v>2.3184806688207233E-6</v>
      </c>
      <c r="BD698" s="5">
        <f t="shared" si="943"/>
        <v>2.1323642877643188E-3</v>
      </c>
      <c r="BE698" s="5">
        <f t="shared" si="944"/>
        <v>1.6410114798475503E-3</v>
      </c>
      <c r="BF698" s="5">
        <f t="shared" si="945"/>
        <v>6.3143964013176251E-4</v>
      </c>
      <c r="BG698" s="5">
        <f t="shared" si="946"/>
        <v>1.6197978057076943E-4</v>
      </c>
      <c r="BH698" s="5">
        <f t="shared" si="947"/>
        <v>3.1163844862843469E-5</v>
      </c>
      <c r="BI698" s="5">
        <f t="shared" si="948"/>
        <v>4.7965750945615689E-6</v>
      </c>
      <c r="BJ698" s="8">
        <f t="shared" si="949"/>
        <v>0.17992145959315622</v>
      </c>
      <c r="BK698" s="8">
        <f t="shared" si="950"/>
        <v>0.25037583617351833</v>
      </c>
      <c r="BL698" s="8">
        <f t="shared" si="951"/>
        <v>0.5050272096676337</v>
      </c>
      <c r="BM698" s="8">
        <f t="shared" si="952"/>
        <v>0.41893866775574362</v>
      </c>
      <c r="BN698" s="8">
        <f t="shared" si="953"/>
        <v>0.57974599028585394</v>
      </c>
    </row>
    <row r="699" spans="1:66" x14ac:dyDescent="0.25">
      <c r="A699" t="s">
        <v>24</v>
      </c>
      <c r="B699" t="s">
        <v>26</v>
      </c>
      <c r="C699" t="s">
        <v>286</v>
      </c>
      <c r="D699" t="s">
        <v>500</v>
      </c>
      <c r="E699">
        <f>VLOOKUP(A699,home!$A$2:$E$405,3,FALSE)</f>
        <v>1.59861591695502</v>
      </c>
      <c r="F699">
        <f>VLOOKUP(B699,home!$B$2:$E$405,3,FALSE)</f>
        <v>1.38</v>
      </c>
      <c r="G699">
        <f>VLOOKUP(C699,away!$B$2:$E$405,4,FALSE)</f>
        <v>0.83</v>
      </c>
      <c r="H699">
        <f>VLOOKUP(A699,away!$A$2:$E$405,3,FALSE)</f>
        <v>1.4152249134948101</v>
      </c>
      <c r="I699">
        <f>VLOOKUP(C699,away!$B$2:$E$405,3,FALSE)</f>
        <v>1.08</v>
      </c>
      <c r="J699">
        <f>VLOOKUP(B699,home!$B$2:$E$405,4,FALSE)</f>
        <v>0.8</v>
      </c>
      <c r="K699" s="3">
        <f t="shared" si="898"/>
        <v>1.8310546712802795</v>
      </c>
      <c r="L699" s="3">
        <f t="shared" si="899"/>
        <v>1.2227543252595161</v>
      </c>
      <c r="M699" s="5">
        <f t="shared" si="900"/>
        <v>4.7178877528628198E-2</v>
      </c>
      <c r="N699" s="5">
        <f t="shared" si="901"/>
        <v>8.6387104084554883E-2</v>
      </c>
      <c r="O699" s="5">
        <f t="shared" si="902"/>
        <v>5.7688176559019123E-2</v>
      </c>
      <c r="P699" s="5">
        <f t="shared" si="903"/>
        <v>0.1056302051660335</v>
      </c>
      <c r="Q699" s="5">
        <f t="shared" si="904"/>
        <v>7.9089755236199988E-2</v>
      </c>
      <c r="R699" s="5">
        <f t="shared" si="905"/>
        <v>3.5269233701937644E-2</v>
      </c>
      <c r="S699" s="5">
        <f t="shared" si="906"/>
        <v>5.9124659317338596E-2</v>
      </c>
      <c r="T699" s="5">
        <f t="shared" si="907"/>
        <v>9.6707340298780003E-2</v>
      </c>
      <c r="U699" s="5">
        <f t="shared" si="908"/>
        <v>6.457989512240879E-2</v>
      </c>
      <c r="V699" s="5">
        <f t="shared" si="909"/>
        <v>1.470844162381453E-2</v>
      </c>
      <c r="W699" s="5">
        <f t="shared" si="910"/>
        <v>4.8272555258552646E-2</v>
      </c>
      <c r="X699" s="5">
        <f t="shared" si="911"/>
        <v>5.9025475733724249E-2</v>
      </c>
      <c r="Y699" s="5">
        <f t="shared" si="912"/>
        <v>3.6086827876955975E-2</v>
      </c>
      <c r="Z699" s="5">
        <f t="shared" si="913"/>
        <v>1.4375202685877643E-2</v>
      </c>
      <c r="AA699" s="5">
        <f t="shared" si="914"/>
        <v>2.6321782028577084E-2</v>
      </c>
      <c r="AB699" s="5">
        <f t="shared" si="915"/>
        <v>2.4098310969923698E-2</v>
      </c>
      <c r="AC699" s="5">
        <f t="shared" si="916"/>
        <v>2.0581982178536832E-3</v>
      </c>
      <c r="AD699" s="5">
        <f t="shared" si="917"/>
        <v>2.2097421950202055E-2</v>
      </c>
      <c r="AE699" s="5">
        <f t="shared" si="918"/>
        <v>2.7019718266694134E-2</v>
      </c>
      <c r="AF699" s="5">
        <f t="shared" si="919"/>
        <v>1.6519238688946909E-2</v>
      </c>
      <c r="AG699" s="5">
        <f t="shared" si="920"/>
        <v>6.7329901856347215E-3</v>
      </c>
      <c r="AH699" s="5">
        <f t="shared" si="921"/>
        <v>4.3943353151597777E-3</v>
      </c>
      <c r="AI699" s="5">
        <f t="shared" si="922"/>
        <v>8.0462682059952127E-3</v>
      </c>
      <c r="AJ699" s="5">
        <f t="shared" si="923"/>
        <v>7.3665784924807657E-3</v>
      </c>
      <c r="AK699" s="5">
        <f t="shared" si="924"/>
        <v>4.4962026533365814E-3</v>
      </c>
      <c r="AL699" s="5">
        <f t="shared" si="925"/>
        <v>1.8432647100798509E-4</v>
      </c>
      <c r="AM699" s="5">
        <f t="shared" si="926"/>
        <v>8.0923175370337733E-3</v>
      </c>
      <c r="AN699" s="5">
        <f t="shared" si="927"/>
        <v>9.894916269781482E-3</v>
      </c>
      <c r="AO699" s="5">
        <f t="shared" si="928"/>
        <v>6.049525833478034E-3</v>
      </c>
      <c r="AP699" s="5">
        <f t="shared" si="929"/>
        <v>2.4656946262181473E-3</v>
      </c>
      <c r="AQ699" s="5">
        <f t="shared" si="930"/>
        <v>7.5373469224434685E-4</v>
      </c>
      <c r="AR699" s="5">
        <f t="shared" si="931"/>
        <v>1.0746385026504516E-3</v>
      </c>
      <c r="AS699" s="5">
        <f t="shared" si="932"/>
        <v>1.967721850215755E-3</v>
      </c>
      <c r="AT699" s="5">
        <f t="shared" si="933"/>
        <v>1.8015031428089167E-3</v>
      </c>
      <c r="AU699" s="5">
        <f t="shared" si="934"/>
        <v>1.0995502483221239E-3</v>
      </c>
      <c r="AV699" s="5">
        <f t="shared" si="935"/>
        <v>5.0333415462440391E-4</v>
      </c>
      <c r="AW699" s="5">
        <f t="shared" si="936"/>
        <v>1.1463724145931885E-5</v>
      </c>
      <c r="AX699" s="5">
        <f t="shared" si="937"/>
        <v>2.4695793046115018E-3</v>
      </c>
      <c r="AY699" s="5">
        <f t="shared" si="938"/>
        <v>3.0196887762851021E-3</v>
      </c>
      <c r="AZ699" s="5">
        <f t="shared" si="939"/>
        <v>1.8461687560701126E-3</v>
      </c>
      <c r="BA699" s="5">
        <f t="shared" si="940"/>
        <v>7.5247027721456997E-4</v>
      </c>
      <c r="BB699" s="5">
        <f t="shared" si="941"/>
        <v>2.3002157152333578E-4</v>
      </c>
      <c r="BC699" s="5">
        <f t="shared" si="942"/>
        <v>5.6251974296630001E-5</v>
      </c>
      <c r="BD699" s="5">
        <f t="shared" si="943"/>
        <v>2.1900314620104113E-4</v>
      </c>
      <c r="BE699" s="5">
        <f t="shared" si="944"/>
        <v>4.0100673387649443E-4</v>
      </c>
      <c r="BF699" s="5">
        <f t="shared" si="945"/>
        <v>3.671326266397016E-4</v>
      </c>
      <c r="BG699" s="5">
        <f t="shared" si="946"/>
        <v>2.2407997032934147E-4</v>
      </c>
      <c r="BH699" s="5">
        <f t="shared" si="947"/>
        <v>1.0257566910297176E-4</v>
      </c>
      <c r="BI699" s="5">
        <f t="shared" si="948"/>
        <v>3.7564331614139348E-5</v>
      </c>
      <c r="BJ699" s="8">
        <f t="shared" si="949"/>
        <v>0.51356879719900261</v>
      </c>
      <c r="BK699" s="8">
        <f t="shared" si="950"/>
        <v>0.23190439710096164</v>
      </c>
      <c r="BL699" s="8">
        <f t="shared" si="951"/>
        <v>0.24005889342522402</v>
      </c>
      <c r="BM699" s="8">
        <f t="shared" si="952"/>
        <v>0.58565571308255326</v>
      </c>
      <c r="BN699" s="8">
        <f t="shared" si="953"/>
        <v>0.41124335227637332</v>
      </c>
    </row>
    <row r="700" spans="1:66" x14ac:dyDescent="0.25">
      <c r="A700" t="s">
        <v>27</v>
      </c>
      <c r="B700" t="s">
        <v>194</v>
      </c>
      <c r="C700" t="s">
        <v>28</v>
      </c>
      <c r="D700" t="s">
        <v>500</v>
      </c>
      <c r="E700">
        <f>VLOOKUP(A700,home!$A$2:$E$405,3,FALSE)</f>
        <v>1.2429022082018899</v>
      </c>
      <c r="F700">
        <f>VLOOKUP(B700,home!$B$2:$E$405,3,FALSE)</f>
        <v>0.7</v>
      </c>
      <c r="G700">
        <f>VLOOKUP(C700,away!$B$2:$E$405,4,FALSE)</f>
        <v>0.86</v>
      </c>
      <c r="H700">
        <f>VLOOKUP(A700,away!$A$2:$E$405,3,FALSE)</f>
        <v>1.0788643533122999</v>
      </c>
      <c r="I700">
        <f>VLOOKUP(C700,away!$B$2:$E$405,3,FALSE)</f>
        <v>0.8</v>
      </c>
      <c r="J700">
        <f>VLOOKUP(B700,home!$B$2:$E$405,4,FALSE)</f>
        <v>0.93</v>
      </c>
      <c r="K700" s="3">
        <f t="shared" si="898"/>
        <v>0.74822712933753766</v>
      </c>
      <c r="L700" s="3">
        <f t="shared" si="899"/>
        <v>0.80267507886435119</v>
      </c>
      <c r="M700" s="5">
        <f t="shared" si="900"/>
        <v>0.21205656832071432</v>
      </c>
      <c r="N700" s="5">
        <f t="shared" si="901"/>
        <v>0.15866647737177753</v>
      </c>
      <c r="O700" s="5">
        <f t="shared" si="902"/>
        <v>0.17021252270053305</v>
      </c>
      <c r="P700" s="5">
        <f t="shared" si="903"/>
        <v>0.12735762723752031</v>
      </c>
      <c r="Q700" s="5">
        <f t="shared" si="904"/>
        <v>5.9359281442992233E-2</v>
      </c>
      <c r="R700" s="5">
        <f t="shared" si="905"/>
        <v>6.8312675041175261E-2</v>
      </c>
      <c r="S700" s="5">
        <f t="shared" si="906"/>
        <v>1.9122215058012378E-2</v>
      </c>
      <c r="T700" s="5">
        <f t="shared" si="907"/>
        <v>4.7646215913585012E-2</v>
      </c>
      <c r="U700" s="5">
        <f t="shared" si="908"/>
        <v>5.1113396743426631E-2</v>
      </c>
      <c r="V700" s="5">
        <f t="shared" si="909"/>
        <v>1.2760536055700007E-3</v>
      </c>
      <c r="W700" s="5">
        <f t="shared" si="910"/>
        <v>1.4804741584543016E-2</v>
      </c>
      <c r="X700" s="5">
        <f t="shared" si="911"/>
        <v>1.1883397118939406E-2</v>
      </c>
      <c r="Y700" s="5">
        <f t="shared" si="912"/>
        <v>4.7692533598105453E-3</v>
      </c>
      <c r="Z700" s="5">
        <f t="shared" si="913"/>
        <v>1.8277627275370051E-2</v>
      </c>
      <c r="AA700" s="5">
        <f t="shared" si="914"/>
        <v>1.3675816587351614E-2</v>
      </c>
      <c r="AB700" s="5">
        <f t="shared" si="915"/>
        <v>5.1163084932503893E-3</v>
      </c>
      <c r="AC700" s="5">
        <f t="shared" si="916"/>
        <v>4.7898527949476774E-5</v>
      </c>
      <c r="AD700" s="5">
        <f t="shared" si="917"/>
        <v>2.7693273240966721E-3</v>
      </c>
      <c r="AE700" s="5">
        <f t="shared" si="918"/>
        <v>2.2228700282704988E-3</v>
      </c>
      <c r="AF700" s="5">
        <f t="shared" si="919"/>
        <v>8.9212118762361267E-4</v>
      </c>
      <c r="AG700" s="5">
        <f t="shared" si="920"/>
        <v>2.3869448154411401E-4</v>
      </c>
      <c r="AH700" s="5">
        <f t="shared" si="921"/>
        <v>3.667748978677718E-3</v>
      </c>
      <c r="AI700" s="5">
        <f t="shared" si="922"/>
        <v>2.7443092894467148E-3</v>
      </c>
      <c r="AJ700" s="5">
        <f t="shared" si="923"/>
        <v>1.0266833308285265E-3</v>
      </c>
      <c r="AK700" s="5">
        <f t="shared" si="924"/>
        <v>2.5606410712150998E-4</v>
      </c>
      <c r="AL700" s="5">
        <f t="shared" si="925"/>
        <v>1.1506821818580798E-6</v>
      </c>
      <c r="AM700" s="5">
        <f t="shared" si="926"/>
        <v>4.1441716678097167E-4</v>
      </c>
      <c r="AN700" s="5">
        <f t="shared" si="927"/>
        <v>3.3264233202865741E-4</v>
      </c>
      <c r="AO700" s="5">
        <f t="shared" si="928"/>
        <v>1.3350185504736216E-4</v>
      </c>
      <c r="AP700" s="5">
        <f t="shared" si="929"/>
        <v>3.5719537342892866E-5</v>
      </c>
      <c r="AQ700" s="5">
        <f t="shared" si="930"/>
        <v>7.1677956134261663E-6</v>
      </c>
      <c r="AR700" s="5">
        <f t="shared" si="931"/>
        <v>5.8880214014295619E-4</v>
      </c>
      <c r="AS700" s="5">
        <f t="shared" si="932"/>
        <v>4.4055773506696271E-4</v>
      </c>
      <c r="AT700" s="5">
        <f t="shared" si="933"/>
        <v>1.6481862470830048E-4</v>
      </c>
      <c r="AU700" s="5">
        <f t="shared" si="934"/>
        <v>4.110725547561754E-5</v>
      </c>
      <c r="AV700" s="5">
        <f t="shared" si="935"/>
        <v>7.6893909398665205E-6</v>
      </c>
      <c r="AW700" s="5">
        <f t="shared" si="936"/>
        <v>1.919667965466575E-8</v>
      </c>
      <c r="AX700" s="5">
        <f t="shared" si="937"/>
        <v>5.1679694508120316E-5</v>
      </c>
      <c r="AY700" s="5">
        <f t="shared" si="938"/>
        <v>4.1482002864991054E-5</v>
      </c>
      <c r="AZ700" s="5">
        <f t="shared" si="939"/>
        <v>1.6648284960553967E-5</v>
      </c>
      <c r="BA700" s="5">
        <f t="shared" si="940"/>
        <v>4.4543878145562831E-6</v>
      </c>
      <c r="BB700" s="5">
        <f t="shared" si="941"/>
        <v>8.9385652258534219E-7</v>
      </c>
      <c r="BC700" s="5">
        <f t="shared" si="942"/>
        <v>1.4349527095192088E-7</v>
      </c>
      <c r="BD700" s="5">
        <f t="shared" si="943"/>
        <v>7.8769467379124326E-5</v>
      </c>
      <c r="BE700" s="5">
        <f t="shared" si="944"/>
        <v>5.8937452456529018E-5</v>
      </c>
      <c r="BF700" s="5">
        <f t="shared" si="945"/>
        <v>2.2049300431008157E-5</v>
      </c>
      <c r="BG700" s="5">
        <f t="shared" si="946"/>
        <v>5.4992949217980547E-6</v>
      </c>
      <c r="BH700" s="5">
        <f t="shared" si="947"/>
        <v>1.0286804131793643E-6</v>
      </c>
      <c r="BI700" s="5">
        <f t="shared" si="948"/>
        <v>1.5393731851178961E-7</v>
      </c>
      <c r="BJ700" s="8">
        <f t="shared" si="949"/>
        <v>0.30429113022193777</v>
      </c>
      <c r="BK700" s="8">
        <f t="shared" si="950"/>
        <v>0.35990299543481324</v>
      </c>
      <c r="BL700" s="8">
        <f t="shared" si="951"/>
        <v>0.31753493855106524</v>
      </c>
      <c r="BM700" s="8">
        <f t="shared" si="952"/>
        <v>0.20400007656228833</v>
      </c>
      <c r="BN700" s="8">
        <f t="shared" si="953"/>
        <v>0.79596515211471253</v>
      </c>
    </row>
    <row r="701" spans="1:66" x14ac:dyDescent="0.25">
      <c r="A701" t="s">
        <v>27</v>
      </c>
      <c r="B701" t="s">
        <v>299</v>
      </c>
      <c r="C701" t="s">
        <v>191</v>
      </c>
      <c r="D701" t="s">
        <v>500</v>
      </c>
      <c r="E701">
        <f>VLOOKUP(A701,home!$A$2:$E$405,3,FALSE)</f>
        <v>1.2429022082018899</v>
      </c>
      <c r="F701">
        <f>VLOOKUP(B701,home!$B$2:$E$405,3,FALSE)</f>
        <v>1.06</v>
      </c>
      <c r="G701">
        <f>VLOOKUP(C701,away!$B$2:$E$405,4,FALSE)</f>
        <v>1.1100000000000001</v>
      </c>
      <c r="H701">
        <f>VLOOKUP(A701,away!$A$2:$E$405,3,FALSE)</f>
        <v>1.0788643533122999</v>
      </c>
      <c r="I701">
        <f>VLOOKUP(C701,away!$B$2:$E$405,3,FALSE)</f>
        <v>0.91</v>
      </c>
      <c r="J701">
        <f>VLOOKUP(B701,home!$B$2:$E$405,4,FALSE)</f>
        <v>0.52</v>
      </c>
      <c r="K701" s="3">
        <f t="shared" si="898"/>
        <v>1.4623987381703438</v>
      </c>
      <c r="L701" s="3">
        <f t="shared" si="899"/>
        <v>0.51051861198738036</v>
      </c>
      <c r="M701" s="5">
        <f t="shared" si="900"/>
        <v>0.13905060461079871</v>
      </c>
      <c r="N701" s="5">
        <f t="shared" si="901"/>
        <v>0.20334742872465542</v>
      </c>
      <c r="O701" s="5">
        <f t="shared" si="902"/>
        <v>7.0987921661910994E-2</v>
      </c>
      <c r="P701" s="5">
        <f t="shared" si="903"/>
        <v>0.10381264706371385</v>
      </c>
      <c r="Q701" s="5">
        <f t="shared" si="904"/>
        <v>0.14868751158856006</v>
      </c>
      <c r="R701" s="5">
        <f t="shared" si="905"/>
        <v>1.8120327617353844E-2</v>
      </c>
      <c r="S701" s="5">
        <f t="shared" si="906"/>
        <v>1.9376157551669982E-2</v>
      </c>
      <c r="T701" s="5">
        <f t="shared" si="907"/>
        <v>7.5907742036049206E-2</v>
      </c>
      <c r="U701" s="5">
        <f t="shared" si="908"/>
        <v>2.6499144242851491E-2</v>
      </c>
      <c r="V701" s="5">
        <f t="shared" si="909"/>
        <v>1.6073206753218221E-3</v>
      </c>
      <c r="W701" s="5">
        <f t="shared" si="910"/>
        <v>7.2480143109599535E-2</v>
      </c>
      <c r="X701" s="5">
        <f t="shared" si="911"/>
        <v>3.7002462056959451E-2</v>
      </c>
      <c r="Y701" s="5">
        <f t="shared" si="912"/>
        <v>9.4452227847173203E-3</v>
      </c>
      <c r="Z701" s="5">
        <f t="shared" si="913"/>
        <v>3.0835881679893598E-3</v>
      </c>
      <c r="AA701" s="5">
        <f t="shared" si="914"/>
        <v>4.5094354459046413E-3</v>
      </c>
      <c r="AB701" s="5">
        <f t="shared" si="915"/>
        <v>3.2972963529757857E-3</v>
      </c>
      <c r="AC701" s="5">
        <f t="shared" si="916"/>
        <v>7.4999770071314419E-5</v>
      </c>
      <c r="AD701" s="5">
        <f t="shared" si="917"/>
        <v>2.6498717456471071E-2</v>
      </c>
      <c r="AE701" s="5">
        <f t="shared" si="918"/>
        <v>1.3528088455323379E-2</v>
      </c>
      <c r="AF701" s="5">
        <f t="shared" si="919"/>
        <v>3.4531704705270971E-3</v>
      </c>
      <c r="AG701" s="5">
        <f t="shared" si="920"/>
        <v>5.8763593185643423E-4</v>
      </c>
      <c r="AH701" s="5">
        <f t="shared" si="921"/>
        <v>3.9355728786565932E-4</v>
      </c>
      <c r="AI701" s="5">
        <f t="shared" si="922"/>
        <v>5.7553768117248288E-4</v>
      </c>
      <c r="AJ701" s="5">
        <f t="shared" si="923"/>
        <v>4.2083278935806242E-4</v>
      </c>
      <c r="AK701" s="5">
        <f t="shared" si="924"/>
        <v>2.0514178004597887E-4</v>
      </c>
      <c r="AL701" s="5">
        <f t="shared" si="925"/>
        <v>2.2397384555258234E-6</v>
      </c>
      <c r="AM701" s="5">
        <f t="shared" si="926"/>
        <v>7.750338194295151E-3</v>
      </c>
      <c r="AN701" s="5">
        <f t="shared" si="927"/>
        <v>3.9566918973843405E-3</v>
      </c>
      <c r="AO701" s="5">
        <f t="shared" si="928"/>
        <v>1.0099824277571838E-3</v>
      </c>
      <c r="AP701" s="5">
        <f t="shared" si="929"/>
        <v>1.718716090500807E-4</v>
      </c>
      <c r="AQ701" s="5">
        <f t="shared" si="930"/>
        <v>2.1935913823071222E-5</v>
      </c>
      <c r="AR701" s="5">
        <f t="shared" si="931"/>
        <v>4.0183664067738872E-5</v>
      </c>
      <c r="AS701" s="5">
        <f t="shared" si="932"/>
        <v>5.876453962772231E-5</v>
      </c>
      <c r="AT701" s="5">
        <f t="shared" si="933"/>
        <v>4.2968594300371148E-5</v>
      </c>
      <c r="AU701" s="5">
        <f t="shared" si="934"/>
        <v>2.0945739361938735E-5</v>
      </c>
      <c r="AV701" s="5">
        <f t="shared" si="935"/>
        <v>7.6577557032360246E-6</v>
      </c>
      <c r="AW701" s="5">
        <f t="shared" si="936"/>
        <v>4.6448553038444782E-8</v>
      </c>
      <c r="AX701" s="5">
        <f t="shared" si="937"/>
        <v>1.8890141326217775E-3</v>
      </c>
      <c r="AY701" s="5">
        <f t="shared" si="938"/>
        <v>9.6437687301061516E-4</v>
      </c>
      <c r="AZ701" s="5">
        <f t="shared" si="939"/>
        <v>2.4616617132105465E-4</v>
      </c>
      <c r="BA701" s="5">
        <f t="shared" si="940"/>
        <v>4.1890804033690837E-5</v>
      </c>
      <c r="BB701" s="5">
        <f t="shared" si="941"/>
        <v>5.3465087825788008E-6</v>
      </c>
      <c r="BC701" s="5">
        <f t="shared" si="942"/>
        <v>5.4589844853209394E-7</v>
      </c>
      <c r="BD701" s="5">
        <f t="shared" si="943"/>
        <v>3.4190847340715335E-6</v>
      </c>
      <c r="BE701" s="5">
        <f t="shared" si="944"/>
        <v>5.0000652008036951E-6</v>
      </c>
      <c r="BF701" s="5">
        <f t="shared" si="945"/>
        <v>3.6560445202123867E-6</v>
      </c>
      <c r="BG701" s="5">
        <f t="shared" si="946"/>
        <v>1.7821982976843983E-6</v>
      </c>
      <c r="BH701" s="5">
        <f t="shared" si="947"/>
        <v>6.5157113542574961E-7</v>
      </c>
      <c r="BI701" s="5">
        <f t="shared" si="948"/>
        <v>1.9057136125496685E-7</v>
      </c>
      <c r="BJ701" s="8">
        <f t="shared" si="949"/>
        <v>0.60699628304524689</v>
      </c>
      <c r="BK701" s="8">
        <f t="shared" si="950"/>
        <v>0.26488834628304181</v>
      </c>
      <c r="BL701" s="8">
        <f t="shared" si="951"/>
        <v>0.12519441468774939</v>
      </c>
      <c r="BM701" s="8">
        <f t="shared" si="952"/>
        <v>0.31519186049257725</v>
      </c>
      <c r="BN701" s="8">
        <f t="shared" si="953"/>
        <v>0.68400644126699295</v>
      </c>
    </row>
    <row r="702" spans="1:66" x14ac:dyDescent="0.25">
      <c r="A702" t="s">
        <v>196</v>
      </c>
      <c r="B702" t="s">
        <v>203</v>
      </c>
      <c r="C702" t="s">
        <v>304</v>
      </c>
      <c r="D702" t="s">
        <v>500</v>
      </c>
      <c r="E702">
        <f>VLOOKUP(A702,home!$A$2:$E$405,3,FALSE)</f>
        <v>1.6215139442231099</v>
      </c>
      <c r="F702">
        <f>VLOOKUP(B702,home!$B$2:$E$405,3,FALSE)</f>
        <v>0.75</v>
      </c>
      <c r="G702">
        <f>VLOOKUP(C702,away!$B$2:$E$405,4,FALSE)</f>
        <v>1.59</v>
      </c>
      <c r="H702">
        <f>VLOOKUP(A702,away!$A$2:$E$405,3,FALSE)</f>
        <v>1.4223107569721101</v>
      </c>
      <c r="I702">
        <f>VLOOKUP(C702,away!$B$2:$E$405,3,FALSE)</f>
        <v>0.97</v>
      </c>
      <c r="J702">
        <f>VLOOKUP(B702,home!$B$2:$E$405,4,FALSE)</f>
        <v>0.85</v>
      </c>
      <c r="K702" s="3">
        <f t="shared" si="898"/>
        <v>1.9336553784860588</v>
      </c>
      <c r="L702" s="3">
        <f t="shared" si="899"/>
        <v>1.1726952191235047</v>
      </c>
      <c r="M702" s="5">
        <f t="shared" si="900"/>
        <v>4.4764019535765573E-2</v>
      </c>
      <c r="N702" s="5">
        <f t="shared" si="901"/>
        <v>8.6558187137988102E-2</v>
      </c>
      <c r="O702" s="5">
        <f t="shared" si="902"/>
        <v>5.249455169834346E-2</v>
      </c>
      <c r="P702" s="5">
        <f t="shared" si="903"/>
        <v>0.10150637223271629</v>
      </c>
      <c r="Q702" s="5">
        <f t="shared" si="904"/>
        <v>8.3686852055686781E-2</v>
      </c>
      <c r="R702" s="5">
        <f t="shared" si="905"/>
        <v>3.0780054903339526E-2</v>
      </c>
      <c r="S702" s="5">
        <f t="shared" si="906"/>
        <v>5.7543668501520713E-2</v>
      </c>
      <c r="T702" s="5">
        <f t="shared" si="907"/>
        <v>9.8139171309199941E-2</v>
      </c>
      <c r="U702" s="5">
        <f t="shared" si="908"/>
        <v>5.951801871393865E-2</v>
      </c>
      <c r="V702" s="5">
        <f t="shared" si="909"/>
        <v>1.4498372912310644E-2</v>
      </c>
      <c r="W702" s="5">
        <f t="shared" si="910"/>
        <v>5.3940510528681956E-2</v>
      </c>
      <c r="X702" s="5">
        <f t="shared" si="911"/>
        <v>6.325577881406641E-2</v>
      </c>
      <c r="Y702" s="5">
        <f t="shared" si="912"/>
        <v>3.7089874698594788E-2</v>
      </c>
      <c r="Z702" s="5">
        <f t="shared" si="913"/>
        <v>1.2031874409835079E-2</v>
      </c>
      <c r="AA702" s="5">
        <f t="shared" si="914"/>
        <v>2.3265498665846374E-2</v>
      </c>
      <c r="AB702" s="5">
        <f t="shared" si="915"/>
        <v>2.2493728314187042E-2</v>
      </c>
      <c r="AC702" s="5">
        <f t="shared" si="916"/>
        <v>2.0547714057909472E-3</v>
      </c>
      <c r="AD702" s="5">
        <f t="shared" si="917"/>
        <v>2.6075589575517422E-2</v>
      </c>
      <c r="AE702" s="5">
        <f t="shared" si="918"/>
        <v>3.0578719231035983E-2</v>
      </c>
      <c r="AF702" s="5">
        <f t="shared" si="919"/>
        <v>1.7929758924577939E-2</v>
      </c>
      <c r="AG702" s="5">
        <f t="shared" si="920"/>
        <v>7.0087141902965113E-3</v>
      </c>
      <c r="AH702" s="5">
        <f t="shared" si="921"/>
        <v>3.5274303993770113E-3</v>
      </c>
      <c r="AI702" s="5">
        <f t="shared" si="922"/>
        <v>6.820834763990583E-3</v>
      </c>
      <c r="AJ702" s="5">
        <f t="shared" si="923"/>
        <v>6.5945719135775422E-3</v>
      </c>
      <c r="AK702" s="5">
        <f t="shared" si="924"/>
        <v>4.2505431498341059E-3</v>
      </c>
      <c r="AL702" s="5">
        <f t="shared" si="925"/>
        <v>1.8637503363853406E-4</v>
      </c>
      <c r="AM702" s="5">
        <f t="shared" si="926"/>
        <v>1.0084240805978853E-2</v>
      </c>
      <c r="AN702" s="5">
        <f t="shared" si="927"/>
        <v>1.1825740981661559E-2</v>
      </c>
      <c r="AO702" s="5">
        <f t="shared" si="928"/>
        <v>6.9339949558937086E-3</v>
      </c>
      <c r="AP702" s="5">
        <f t="shared" si="929"/>
        <v>2.710487578067682E-3</v>
      </c>
      <c r="AQ702" s="5">
        <f t="shared" si="930"/>
        <v>7.9464395607340484E-4</v>
      </c>
      <c r="AR702" s="5">
        <f t="shared" si="931"/>
        <v>8.2732015302806731E-4</v>
      </c>
      <c r="AS702" s="5">
        <f t="shared" si="932"/>
        <v>1.5997520636326314E-3</v>
      </c>
      <c r="AT702" s="5">
        <f t="shared" si="933"/>
        <v>1.5466845910437055E-3</v>
      </c>
      <c r="AU702" s="5">
        <f t="shared" si="934"/>
        <v>9.9691832609772398E-4</v>
      </c>
      <c r="AV702" s="5">
        <f t="shared" si="935"/>
        <v>4.819241207925454E-4</v>
      </c>
      <c r="AW702" s="5">
        <f t="shared" si="936"/>
        <v>1.1739496323407419E-5</v>
      </c>
      <c r="AX702" s="5">
        <f t="shared" si="937"/>
        <v>3.2499077454049372E-3</v>
      </c>
      <c r="AY702" s="5">
        <f t="shared" si="938"/>
        <v>3.8111512756288184E-3</v>
      </c>
      <c r="AZ702" s="5">
        <f t="shared" si="939"/>
        <v>2.2346594401431814E-3</v>
      </c>
      <c r="BA702" s="5">
        <f t="shared" si="940"/>
        <v>8.7352481394170525E-4</v>
      </c>
      <c r="BB702" s="5">
        <f t="shared" si="941"/>
        <v>2.5609459327379679E-4</v>
      </c>
      <c r="BC702" s="5">
        <f t="shared" si="942"/>
        <v>6.0064181035112004E-5</v>
      </c>
      <c r="BD702" s="5">
        <f t="shared" si="943"/>
        <v>1.616990646900901E-4</v>
      </c>
      <c r="BE702" s="5">
        <f t="shared" si="944"/>
        <v>3.1267026613415787E-4</v>
      </c>
      <c r="BF702" s="5">
        <f t="shared" si="945"/>
        <v>3.0229827090149102E-4</v>
      </c>
      <c r="BG702" s="5">
        <f t="shared" si="946"/>
        <v>1.9484689247856798E-4</v>
      </c>
      <c r="BH702" s="5">
        <f t="shared" si="947"/>
        <v>9.4191685405619379E-5</v>
      </c>
      <c r="BI702" s="5">
        <f t="shared" si="948"/>
        <v>3.6426851818648536E-5</v>
      </c>
      <c r="BJ702" s="8">
        <f t="shared" si="949"/>
        <v>0.54709766679274863</v>
      </c>
      <c r="BK702" s="8">
        <f t="shared" si="950"/>
        <v>0.22436473089737149</v>
      </c>
      <c r="BL702" s="8">
        <f t="shared" si="951"/>
        <v>0.21629996480845756</v>
      </c>
      <c r="BM702" s="8">
        <f t="shared" si="952"/>
        <v>0.59620478756526729</v>
      </c>
      <c r="BN702" s="8">
        <f t="shared" si="953"/>
        <v>0.39979003756383968</v>
      </c>
    </row>
    <row r="703" spans="1:66" x14ac:dyDescent="0.25">
      <c r="A703" t="s">
        <v>196</v>
      </c>
      <c r="B703" t="s">
        <v>205</v>
      </c>
      <c r="C703" t="s">
        <v>200</v>
      </c>
      <c r="D703" t="s">
        <v>500</v>
      </c>
      <c r="E703">
        <f>VLOOKUP(A703,home!$A$2:$E$405,3,FALSE)</f>
        <v>1.6215139442231099</v>
      </c>
      <c r="F703">
        <f>VLOOKUP(B703,home!$B$2:$E$405,3,FALSE)</f>
        <v>1.37</v>
      </c>
      <c r="G703">
        <f>VLOOKUP(C703,away!$B$2:$E$405,4,FALSE)</f>
        <v>0.93</v>
      </c>
      <c r="H703">
        <f>VLOOKUP(A703,away!$A$2:$E$405,3,FALSE)</f>
        <v>1.4223107569721101</v>
      </c>
      <c r="I703">
        <f>VLOOKUP(C703,away!$B$2:$E$405,3,FALSE)</f>
        <v>1.32</v>
      </c>
      <c r="J703">
        <f>VLOOKUP(B703,home!$B$2:$E$405,4,FALSE)</f>
        <v>0.9</v>
      </c>
      <c r="K703" s="3">
        <f t="shared" si="898"/>
        <v>2.0659709163346647</v>
      </c>
      <c r="L703" s="3">
        <f t="shared" si="899"/>
        <v>1.6897051792828668</v>
      </c>
      <c r="M703" s="5">
        <f t="shared" si="900"/>
        <v>2.3384635014135617E-2</v>
      </c>
      <c r="N703" s="5">
        <f t="shared" si="901"/>
        <v>4.8311975828305445E-2</v>
      </c>
      <c r="O703" s="5">
        <f t="shared" si="902"/>
        <v>3.9513138899024421E-2</v>
      </c>
      <c r="P703" s="5">
        <f t="shared" si="903"/>
        <v>8.1632995778476367E-2</v>
      </c>
      <c r="Q703" s="5">
        <f t="shared" si="904"/>
        <v>4.9905568485971191E-2</v>
      </c>
      <c r="R703" s="5">
        <f t="shared" si="905"/>
        <v>3.3382777723702448E-2</v>
      </c>
      <c r="S703" s="5">
        <f t="shared" si="906"/>
        <v>7.1242783944890531E-2</v>
      </c>
      <c r="T703" s="5">
        <f t="shared" si="907"/>
        <v>8.4325697545801326E-2</v>
      </c>
      <c r="U703" s="5">
        <f t="shared" si="908"/>
        <v>6.8967847883633984E-2</v>
      </c>
      <c r="V703" s="5">
        <f t="shared" si="909"/>
        <v>2.7633348314702395E-2</v>
      </c>
      <c r="W703" s="5">
        <f t="shared" si="910"/>
        <v>3.4367817685054765E-2</v>
      </c>
      <c r="X703" s="5">
        <f t="shared" si="911"/>
        <v>5.8071479543086328E-2</v>
      </c>
      <c r="Y703" s="5">
        <f t="shared" si="912"/>
        <v>4.9061839876286026E-2</v>
      </c>
      <c r="Z703" s="5">
        <f t="shared" si="913"/>
        <v>1.8802350806196248E-2</v>
      </c>
      <c r="AA703" s="5">
        <f t="shared" si="914"/>
        <v>3.8845109924323086E-2</v>
      </c>
      <c r="AB703" s="5">
        <f t="shared" si="915"/>
        <v>4.0126433672737272E-2</v>
      </c>
      <c r="AC703" s="5">
        <f t="shared" si="916"/>
        <v>6.0290469707878656E-3</v>
      </c>
      <c r="AD703" s="5">
        <f t="shared" si="917"/>
        <v>1.7750727948803821E-2</v>
      </c>
      <c r="AE703" s="5">
        <f t="shared" si="918"/>
        <v>2.999349695113495E-2</v>
      </c>
      <c r="AF703" s="5">
        <f t="shared" si="919"/>
        <v>2.5340083571568809E-2</v>
      </c>
      <c r="AG703" s="5">
        <f t="shared" si="920"/>
        <v>1.4272423484780168E-2</v>
      </c>
      <c r="AH703" s="5">
        <f t="shared" si="921"/>
        <v>7.9426073849807929E-3</v>
      </c>
      <c r="AI703" s="5">
        <f t="shared" si="922"/>
        <v>1.6409195857235246E-2</v>
      </c>
      <c r="AJ703" s="5">
        <f t="shared" si="923"/>
        <v>1.6950460700743641E-2</v>
      </c>
      <c r="AK703" s="5">
        <f t="shared" si="924"/>
        <v>1.1673052942070024E-2</v>
      </c>
      <c r="AL703" s="5">
        <f t="shared" si="925"/>
        <v>8.4186760343627908E-4</v>
      </c>
      <c r="AM703" s="5">
        <f t="shared" si="926"/>
        <v>7.334497537199512E-3</v>
      </c>
      <c r="AN703" s="5">
        <f t="shared" si="927"/>
        <v>1.2393138476043444E-2</v>
      </c>
      <c r="AO703" s="5">
        <f t="shared" si="928"/>
        <v>1.0470375135270195E-2</v>
      </c>
      <c r="AP703" s="5">
        <f t="shared" si="929"/>
        <v>5.8972823650335323E-3</v>
      </c>
      <c r="AQ703" s="5">
        <f t="shared" si="930"/>
        <v>2.4911671389726674E-3</v>
      </c>
      <c r="AR703" s="5">
        <f t="shared" si="931"/>
        <v>2.6841329670824776E-3</v>
      </c>
      <c r="AS703" s="5">
        <f t="shared" si="932"/>
        <v>5.5453406455674686E-3</v>
      </c>
      <c r="AT703" s="5">
        <f t="shared" si="933"/>
        <v>5.7282562474554426E-3</v>
      </c>
      <c r="AU703" s="5">
        <f t="shared" si="934"/>
        <v>3.9448036028517635E-3</v>
      </c>
      <c r="AV703" s="5">
        <f t="shared" si="935"/>
        <v>2.0374623785359863E-3</v>
      </c>
      <c r="AW703" s="5">
        <f t="shared" si="936"/>
        <v>8.1635007198111072E-5</v>
      </c>
      <c r="AX703" s="5">
        <f t="shared" si="937"/>
        <v>2.5254764329637361E-3</v>
      </c>
      <c r="AY703" s="5">
        <f t="shared" si="938"/>
        <v>4.2673106089356439E-3</v>
      </c>
      <c r="AZ703" s="5">
        <f t="shared" si="939"/>
        <v>3.605248418763642E-3</v>
      </c>
      <c r="BA703" s="5">
        <f t="shared" si="940"/>
        <v>2.0306023085954307E-3</v>
      </c>
      <c r="BB703" s="5">
        <f t="shared" si="941"/>
        <v>8.5777980947436105E-4</v>
      </c>
      <c r="BC703" s="5">
        <f t="shared" si="942"/>
        <v>2.898789973506196E-4</v>
      </c>
      <c r="BD703" s="5">
        <f t="shared" si="943"/>
        <v>7.5589889606052533E-4</v>
      </c>
      <c r="BE703" s="5">
        <f t="shared" si="944"/>
        <v>1.561665134950525E-3</v>
      </c>
      <c r="BF703" s="5">
        <f t="shared" si="945"/>
        <v>1.613177374930817E-3</v>
      </c>
      <c r="BG703" s="5">
        <f t="shared" si="946"/>
        <v>1.1109258464987234E-3</v>
      </c>
      <c r="BH703" s="5">
        <f t="shared" si="947"/>
        <v>5.7378512226770762E-4</v>
      </c>
      <c r="BI703" s="5">
        <f t="shared" si="948"/>
        <v>2.3708467496612261E-4</v>
      </c>
      <c r="BJ703" s="8">
        <f t="shared" si="949"/>
        <v>0.46356386814939571</v>
      </c>
      <c r="BK703" s="8">
        <f t="shared" si="950"/>
        <v>0.21503198823536471</v>
      </c>
      <c r="BL703" s="8">
        <f t="shared" si="951"/>
        <v>0.2996031578796185</v>
      </c>
      <c r="BM703" s="8">
        <f t="shared" si="952"/>
        <v>0.71668459773922177</v>
      </c>
      <c r="BN703" s="8">
        <f t="shared" si="953"/>
        <v>0.27613109172961547</v>
      </c>
    </row>
    <row r="704" spans="1:66" x14ac:dyDescent="0.25">
      <c r="A704" t="s">
        <v>196</v>
      </c>
      <c r="B704" t="s">
        <v>198</v>
      </c>
      <c r="C704" t="s">
        <v>301</v>
      </c>
      <c r="D704" t="s">
        <v>500</v>
      </c>
      <c r="E704">
        <f>VLOOKUP(A704,home!$A$2:$E$405,3,FALSE)</f>
        <v>1.6215139442231099</v>
      </c>
      <c r="F704">
        <f>VLOOKUP(B704,home!$B$2:$E$405,3,FALSE)</f>
        <v>1.01</v>
      </c>
      <c r="G704">
        <f>VLOOKUP(C704,away!$B$2:$E$405,4,FALSE)</f>
        <v>1.19</v>
      </c>
      <c r="H704">
        <f>VLOOKUP(A704,away!$A$2:$E$405,3,FALSE)</f>
        <v>1.4223107569721101</v>
      </c>
      <c r="I704">
        <f>VLOOKUP(C704,away!$B$2:$E$405,3,FALSE)</f>
        <v>0.53</v>
      </c>
      <c r="J704">
        <f>VLOOKUP(B704,home!$B$2:$E$405,4,FALSE)</f>
        <v>0.4</v>
      </c>
      <c r="K704" s="3">
        <f t="shared" si="898"/>
        <v>1.9488976095617558</v>
      </c>
      <c r="L704" s="3">
        <f t="shared" si="899"/>
        <v>0.30152988047808738</v>
      </c>
      <c r="M704" s="5">
        <f t="shared" si="900"/>
        <v>0.10535417707251947</v>
      </c>
      <c r="N704" s="5">
        <f t="shared" si="901"/>
        <v>0.20532450385397913</v>
      </c>
      <c r="O704" s="5">
        <f t="shared" si="902"/>
        <v>3.1767432420544042E-2</v>
      </c>
      <c r="P704" s="5">
        <f t="shared" si="903"/>
        <v>6.1911473106312911E-2</v>
      </c>
      <c r="Q704" s="5">
        <f t="shared" si="904"/>
        <v>0.20007821737273676</v>
      </c>
      <c r="R704" s="5">
        <f t="shared" si="905"/>
        <v>4.7894150504311818E-3</v>
      </c>
      <c r="S704" s="5">
        <f t="shared" si="906"/>
        <v>9.0955826543908189E-3</v>
      </c>
      <c r="T704" s="5">
        <f t="shared" si="907"/>
        <v>6.032956097067009E-2</v>
      </c>
      <c r="U704" s="5">
        <f t="shared" si="908"/>
        <v>9.3340795429844269E-3</v>
      </c>
      <c r="V704" s="5">
        <f t="shared" si="909"/>
        <v>5.9389188876039735E-4</v>
      </c>
      <c r="W704" s="5">
        <f t="shared" si="910"/>
        <v>0.129977319854368</v>
      </c>
      <c r="X704" s="5">
        <f t="shared" si="911"/>
        <v>3.9192045720549712E-2</v>
      </c>
      <c r="Y704" s="5">
        <f t="shared" si="912"/>
        <v>5.9087864309045448E-3</v>
      </c>
      <c r="Z704" s="5">
        <f t="shared" si="913"/>
        <v>4.8138391590548903E-4</v>
      </c>
      <c r="AA704" s="5">
        <f t="shared" si="914"/>
        <v>9.381679629896848E-4</v>
      </c>
      <c r="AB704" s="5">
        <f t="shared" si="915"/>
        <v>9.1419665021900943E-4</v>
      </c>
      <c r="AC704" s="5">
        <f t="shared" si="916"/>
        <v>2.181256757013615E-5</v>
      </c>
      <c r="AD704" s="5">
        <f t="shared" si="917"/>
        <v>6.3328121990355382E-2</v>
      </c>
      <c r="AE704" s="5">
        <f t="shared" si="918"/>
        <v>1.9095321054653593E-2</v>
      </c>
      <c r="AF704" s="5">
        <f t="shared" si="919"/>
        <v>2.8789049376502012E-3</v>
      </c>
      <c r="AG704" s="5">
        <f t="shared" si="920"/>
        <v>2.8935862058581362E-4</v>
      </c>
      <c r="AH704" s="5">
        <f t="shared" si="921"/>
        <v>3.6287908656763933E-5</v>
      </c>
      <c r="AI704" s="5">
        <f t="shared" si="922"/>
        <v>7.072141843716258E-5</v>
      </c>
      <c r="AJ704" s="5">
        <f t="shared" si="923"/>
        <v>6.8914401668501436E-5</v>
      </c>
      <c r="AK704" s="5">
        <f t="shared" si="924"/>
        <v>4.4769037558707037E-5</v>
      </c>
      <c r="AL704" s="5">
        <f t="shared" si="925"/>
        <v>5.1272696651355392E-7</v>
      </c>
      <c r="AM704" s="5">
        <f t="shared" si="926"/>
        <v>2.4684005113007772E-2</v>
      </c>
      <c r="AN704" s="5">
        <f t="shared" si="927"/>
        <v>7.4429651114457304E-3</v>
      </c>
      <c r="AO704" s="5">
        <f t="shared" si="928"/>
        <v>1.1221381902284026E-3</v>
      </c>
      <c r="AP704" s="5">
        <f t="shared" si="929"/>
        <v>1.1278606479315584E-4</v>
      </c>
      <c r="AQ704" s="5">
        <f t="shared" si="930"/>
        <v>8.5020921591685235E-6</v>
      </c>
      <c r="AR704" s="5">
        <f t="shared" si="931"/>
        <v>2.1883777520147573E-6</v>
      </c>
      <c r="AS704" s="5">
        <f t="shared" si="932"/>
        <v>4.2649241697196895E-6</v>
      </c>
      <c r="AT704" s="5">
        <f t="shared" si="933"/>
        <v>4.1559502596644302E-6</v>
      </c>
      <c r="AU704" s="5">
        <f t="shared" si="934"/>
        <v>2.6998405088391885E-6</v>
      </c>
      <c r="AV704" s="5">
        <f t="shared" si="935"/>
        <v>1.3154281784686721E-6</v>
      </c>
      <c r="AW704" s="5">
        <f t="shared" si="936"/>
        <v>8.3695679026710318E-9</v>
      </c>
      <c r="AX704" s="5">
        <f t="shared" si="937"/>
        <v>8.0177664265251632E-3</v>
      </c>
      <c r="AY704" s="5">
        <f t="shared" si="938"/>
        <v>2.4175961522913537E-3</v>
      </c>
      <c r="AZ704" s="5">
        <f t="shared" si="939"/>
        <v>3.6448873942234789E-4</v>
      </c>
      <c r="BA704" s="5">
        <f t="shared" si="940"/>
        <v>3.663474867787643E-5</v>
      </c>
      <c r="BB704" s="5">
        <f t="shared" si="941"/>
        <v>2.7616178475462122E-6</v>
      </c>
      <c r="BC704" s="5">
        <f t="shared" si="942"/>
        <v>1.6654205989935254E-7</v>
      </c>
      <c r="BD704" s="5">
        <f t="shared" si="943"/>
        <v>1.0997688033431912E-7</v>
      </c>
      <c r="BE704" s="5">
        <f t="shared" si="944"/>
        <v>2.143336791906138E-7</v>
      </c>
      <c r="BF704" s="5">
        <f t="shared" si="945"/>
        <v>2.0885719751158178E-7</v>
      </c>
      <c r="BG704" s="5">
        <f t="shared" si="946"/>
        <v>1.3568043099002972E-7</v>
      </c>
      <c r="BH704" s="5">
        <f t="shared" si="947"/>
        <v>6.610681690519443E-8</v>
      </c>
      <c r="BI704" s="5">
        <f t="shared" si="948"/>
        <v>2.5767083488454015E-8</v>
      </c>
      <c r="BJ704" s="8">
        <f t="shared" si="949"/>
        <v>0.77061195160491158</v>
      </c>
      <c r="BK704" s="8">
        <f t="shared" si="950"/>
        <v>0.17939504616881158</v>
      </c>
      <c r="BL704" s="8">
        <f t="shared" si="951"/>
        <v>4.7979369636446591E-2</v>
      </c>
      <c r="BM704" s="8">
        <f t="shared" si="952"/>
        <v>0.38682494466682854</v>
      </c>
      <c r="BN704" s="8">
        <f t="shared" si="953"/>
        <v>0.60922521887652348</v>
      </c>
    </row>
    <row r="705" spans="1:66" x14ac:dyDescent="0.25">
      <c r="A705" t="s">
        <v>196</v>
      </c>
      <c r="B705" t="s">
        <v>202</v>
      </c>
      <c r="C705" t="s">
        <v>199</v>
      </c>
      <c r="D705" t="s">
        <v>500</v>
      </c>
      <c r="E705">
        <f>VLOOKUP(A705,home!$A$2:$E$405,3,FALSE)</f>
        <v>1.6215139442231099</v>
      </c>
      <c r="F705">
        <f>VLOOKUP(B705,home!$B$2:$E$405,3,FALSE)</f>
        <v>0.88</v>
      </c>
      <c r="G705">
        <f>VLOOKUP(C705,away!$B$2:$E$405,4,FALSE)</f>
        <v>0.75</v>
      </c>
      <c r="H705">
        <f>VLOOKUP(A705,away!$A$2:$E$405,3,FALSE)</f>
        <v>1.4223107569721101</v>
      </c>
      <c r="I705">
        <f>VLOOKUP(C705,away!$B$2:$E$405,3,FALSE)</f>
        <v>0.66</v>
      </c>
      <c r="J705">
        <f>VLOOKUP(B705,home!$B$2:$E$405,4,FALSE)</f>
        <v>0.75</v>
      </c>
      <c r="K705" s="3">
        <f t="shared" si="898"/>
        <v>1.0701992031872525</v>
      </c>
      <c r="L705" s="3">
        <f t="shared" si="899"/>
        <v>0.70404382470119453</v>
      </c>
      <c r="M705" s="5">
        <f t="shared" si="900"/>
        <v>0.16961179231394818</v>
      </c>
      <c r="N705" s="5">
        <f t="shared" si="901"/>
        <v>0.18151840498554908</v>
      </c>
      <c r="O705" s="5">
        <f t="shared" si="902"/>
        <v>0.11941413497513675</v>
      </c>
      <c r="P705" s="5">
        <f t="shared" si="903"/>
        <v>0.12779691209968638</v>
      </c>
      <c r="Q705" s="5">
        <f t="shared" si="904"/>
        <v>9.7130426189677821E-2</v>
      </c>
      <c r="R705" s="5">
        <f t="shared" si="905"/>
        <v>4.2036392155639972E-2</v>
      </c>
      <c r="S705" s="5">
        <f t="shared" si="906"/>
        <v>2.4072693471667121E-2</v>
      </c>
      <c r="T705" s="5">
        <f t="shared" si="907"/>
        <v>6.8384076749437847E-2</v>
      </c>
      <c r="U705" s="5">
        <f t="shared" si="908"/>
        <v>4.4987313389832771E-2</v>
      </c>
      <c r="V705" s="5">
        <f t="shared" si="909"/>
        <v>2.0153315007897239E-3</v>
      </c>
      <c r="W705" s="5">
        <f t="shared" si="910"/>
        <v>3.4649634904477145E-2</v>
      </c>
      <c r="X705" s="5">
        <f t="shared" si="911"/>
        <v>2.4394861482648102E-2</v>
      </c>
      <c r="Y705" s="5">
        <f t="shared" si="912"/>
        <v>8.5875257906497093E-3</v>
      </c>
      <c r="Z705" s="5">
        <f t="shared" si="913"/>
        <v>9.8651541032986866E-3</v>
      </c>
      <c r="AA705" s="5">
        <f t="shared" si="914"/>
        <v>1.0557680060669709E-2</v>
      </c>
      <c r="AB705" s="5">
        <f t="shared" si="915"/>
        <v>5.6494103942173329E-3</v>
      </c>
      <c r="AC705" s="5">
        <f t="shared" si="916"/>
        <v>9.4905378903957377E-5</v>
      </c>
      <c r="AD705" s="5">
        <f t="shared" si="917"/>
        <v>9.2705029163751614E-3</v>
      </c>
      <c r="AE705" s="5">
        <f t="shared" si="918"/>
        <v>6.5268403301483478E-3</v>
      </c>
      <c r="AF705" s="5">
        <f t="shared" si="919"/>
        <v>2.2975908146258247E-3</v>
      </c>
      <c r="AG705" s="5">
        <f t="shared" si="920"/>
        <v>5.3920154157583301E-4</v>
      </c>
      <c r="AH705" s="5">
        <f t="shared" si="921"/>
        <v>1.7363752065382725E-3</v>
      </c>
      <c r="AI705" s="5">
        <f t="shared" si="922"/>
        <v>1.85826736247136E-3</v>
      </c>
      <c r="AJ705" s="5">
        <f t="shared" si="923"/>
        <v>9.9435812531286348E-4</v>
      </c>
      <c r="AK705" s="5">
        <f t="shared" si="924"/>
        <v>3.5472042446419886E-4</v>
      </c>
      <c r="AL705" s="5">
        <f t="shared" si="925"/>
        <v>2.8603233773101453E-6</v>
      </c>
      <c r="AM705" s="5">
        <f t="shared" si="926"/>
        <v>1.9842569668499606E-3</v>
      </c>
      <c r="AN705" s="5">
        <f t="shared" si="927"/>
        <v>1.397003864131038E-3</v>
      </c>
      <c r="AO705" s="5">
        <f t="shared" si="928"/>
        <v>4.9177597181258176E-4</v>
      </c>
      <c r="AP705" s="5">
        <f t="shared" si="929"/>
        <v>1.1541061203035899E-4</v>
      </c>
      <c r="AQ705" s="5">
        <f t="shared" si="930"/>
        <v>2.0313532176239905E-5</v>
      </c>
      <c r="AR705" s="5">
        <f t="shared" si="931"/>
        <v>2.4449684830550643E-4</v>
      </c>
      <c r="AS705" s="5">
        <f t="shared" si="932"/>
        <v>2.6166033223834755E-4</v>
      </c>
      <c r="AT705" s="5">
        <f t="shared" si="933"/>
        <v>1.4001433953359565E-4</v>
      </c>
      <c r="AU705" s="5">
        <f t="shared" si="934"/>
        <v>4.9947744867881155E-5</v>
      </c>
      <c r="AV705" s="5">
        <f t="shared" si="935"/>
        <v>1.3363509189651647E-5</v>
      </c>
      <c r="AW705" s="5">
        <f t="shared" si="936"/>
        <v>5.9865546532246542E-8</v>
      </c>
      <c r="AX705" s="5">
        <f t="shared" si="937"/>
        <v>3.5392503747359692E-4</v>
      </c>
      <c r="AY705" s="5">
        <f t="shared" si="938"/>
        <v>2.491787370404248E-4</v>
      </c>
      <c r="AZ705" s="5">
        <f t="shared" si="939"/>
        <v>8.7716375530076923E-5</v>
      </c>
      <c r="BA705" s="5">
        <f t="shared" si="940"/>
        <v>2.0585390839040545E-5</v>
      </c>
      <c r="BB705" s="5">
        <f t="shared" si="941"/>
        <v>3.6232543248217588E-6</v>
      </c>
      <c r="BC705" s="5">
        <f t="shared" si="942"/>
        <v>5.1018596654253119E-7</v>
      </c>
      <c r="BD705" s="5">
        <f t="shared" si="943"/>
        <v>2.8689416034732749E-5</v>
      </c>
      <c r="BE705" s="5">
        <f t="shared" si="944"/>
        <v>3.0703390180278577E-5</v>
      </c>
      <c r="BF705" s="5">
        <f t="shared" si="945"/>
        <v>1.6429371853040721E-5</v>
      </c>
      <c r="BG705" s="5">
        <f t="shared" si="946"/>
        <v>5.8609002219970839E-6</v>
      </c>
      <c r="BH705" s="5">
        <f t="shared" si="947"/>
        <v>1.5680826868853175E-6</v>
      </c>
      <c r="BI705" s="5">
        <f t="shared" si="948"/>
        <v>3.3563216840727872E-7</v>
      </c>
      <c r="BJ705" s="8">
        <f t="shared" si="949"/>
        <v>0.43802336563333955</v>
      </c>
      <c r="BK705" s="8">
        <f t="shared" si="950"/>
        <v>0.32384367382541307</v>
      </c>
      <c r="BL705" s="8">
        <f t="shared" si="951"/>
        <v>0.22838172166156356</v>
      </c>
      <c r="BM705" s="8">
        <f t="shared" si="952"/>
        <v>0.26235673363248291</v>
      </c>
      <c r="BN705" s="8">
        <f t="shared" si="953"/>
        <v>0.73750806271963809</v>
      </c>
    </row>
    <row r="706" spans="1:66" x14ac:dyDescent="0.25">
      <c r="A706" t="s">
        <v>196</v>
      </c>
      <c r="B706" t="s">
        <v>306</v>
      </c>
      <c r="C706" t="s">
        <v>206</v>
      </c>
      <c r="D706" t="s">
        <v>500</v>
      </c>
      <c r="E706">
        <f>VLOOKUP(A706,home!$A$2:$E$405,3,FALSE)</f>
        <v>1.6215139442231099</v>
      </c>
      <c r="F706">
        <f>VLOOKUP(B706,home!$B$2:$E$405,3,FALSE)</f>
        <v>2.04</v>
      </c>
      <c r="G706">
        <f>VLOOKUP(C706,away!$B$2:$E$405,4,FALSE)</f>
        <v>1.54</v>
      </c>
      <c r="H706">
        <f>VLOOKUP(A706,away!$A$2:$E$405,3,FALSE)</f>
        <v>1.4223107569721101</v>
      </c>
      <c r="I706">
        <f>VLOOKUP(C706,away!$B$2:$E$405,3,FALSE)</f>
        <v>0.4</v>
      </c>
      <c r="J706">
        <f>VLOOKUP(B706,home!$B$2:$E$405,4,FALSE)</f>
        <v>0.65</v>
      </c>
      <c r="K706" s="3">
        <f t="shared" si="898"/>
        <v>5.0941482071713224</v>
      </c>
      <c r="L706" s="3">
        <f t="shared" si="899"/>
        <v>0.36980079681274869</v>
      </c>
      <c r="M706" s="5">
        <f t="shared" si="900"/>
        <v>4.2367915589367313E-3</v>
      </c>
      <c r="N706" s="5">
        <f t="shared" si="901"/>
        <v>2.1582844124116141E-2</v>
      </c>
      <c r="O706" s="5">
        <f t="shared" si="902"/>
        <v>1.5667688944243309E-3</v>
      </c>
      <c r="P706" s="5">
        <f t="shared" si="903"/>
        <v>7.9813529545834996E-3</v>
      </c>
      <c r="Q706" s="5">
        <f t="shared" si="904"/>
        <v>5.4973103350262183E-2</v>
      </c>
      <c r="R706" s="5">
        <f t="shared" si="905"/>
        <v>2.8969619278977344E-4</v>
      </c>
      <c r="S706" s="5">
        <f t="shared" si="906"/>
        <v>3.7588582126061379E-3</v>
      </c>
      <c r="T706" s="5">
        <f t="shared" si="907"/>
        <v>2.0329097422196539E-2</v>
      </c>
      <c r="U706" s="5">
        <f t="shared" si="908"/>
        <v>1.4757553411243822E-3</v>
      </c>
      <c r="V706" s="5">
        <f t="shared" si="909"/>
        <v>7.8677916961226492E-4</v>
      </c>
      <c r="W706" s="5">
        <f t="shared" si="910"/>
        <v>9.3347045291460651E-2</v>
      </c>
      <c r="X706" s="5">
        <f t="shared" si="911"/>
        <v>3.4519811728897884E-2</v>
      </c>
      <c r="Y706" s="5">
        <f t="shared" si="912"/>
        <v>6.3827269415862534E-3</v>
      </c>
      <c r="Z706" s="5">
        <f t="shared" si="913"/>
        <v>3.5709960975759295E-5</v>
      </c>
      <c r="AA706" s="5">
        <f t="shared" si="914"/>
        <v>1.8191183368282209E-4</v>
      </c>
      <c r="AB706" s="5">
        <f t="shared" si="915"/>
        <v>4.6334292070929802E-4</v>
      </c>
      <c r="AC706" s="5">
        <f t="shared" si="916"/>
        <v>9.2634399206281822E-5</v>
      </c>
      <c r="AD706" s="5">
        <f t="shared" si="917"/>
        <v>0.11888092085405863</v>
      </c>
      <c r="AE706" s="5">
        <f t="shared" si="918"/>
        <v>4.3962259257664192E-2</v>
      </c>
      <c r="AF706" s="5">
        <f t="shared" si="919"/>
        <v>8.1286392515864288E-3</v>
      </c>
      <c r="AG706" s="5">
        <f t="shared" si="920"/>
        <v>1.0019924240800154E-3</v>
      </c>
      <c r="AH706" s="5">
        <f t="shared" si="921"/>
        <v>3.3013930057469871E-6</v>
      </c>
      <c r="AI706" s="5">
        <f t="shared" si="922"/>
        <v>1.6817785261393957E-5</v>
      </c>
      <c r="AJ706" s="5">
        <f t="shared" si="923"/>
        <v>4.2836145318961164E-5</v>
      </c>
      <c r="AK706" s="5">
        <f t="shared" si="924"/>
        <v>7.2737890959572089E-5</v>
      </c>
      <c r="AL706" s="5">
        <f t="shared" si="925"/>
        <v>6.9802616014149342E-6</v>
      </c>
      <c r="AM706" s="5">
        <f t="shared" si="926"/>
        <v>0.12111940596711571</v>
      </c>
      <c r="AN706" s="5">
        <f t="shared" si="927"/>
        <v>4.4790052836126172E-2</v>
      </c>
      <c r="AO706" s="5">
        <f t="shared" si="928"/>
        <v>8.2816986140422863E-3</v>
      </c>
      <c r="AP706" s="5">
        <f t="shared" si="929"/>
        <v>1.0208595821452914E-3</v>
      </c>
      <c r="AQ706" s="5">
        <f t="shared" si="930"/>
        <v>9.4378671727814604E-5</v>
      </c>
      <c r="AR706" s="5">
        <f t="shared" si="931"/>
        <v>2.4417155282345421E-7</v>
      </c>
      <c r="AS706" s="5">
        <f t="shared" si="932"/>
        <v>1.243846078057837E-6</v>
      </c>
      <c r="AT706" s="5">
        <f t="shared" si="933"/>
        <v>3.1681681342677063E-6</v>
      </c>
      <c r="AU706" s="5">
        <f t="shared" si="934"/>
        <v>5.379706007065716E-6</v>
      </c>
      <c r="AV706" s="5">
        <f t="shared" si="935"/>
        <v>6.8512549277506538E-6</v>
      </c>
      <c r="AW706" s="5">
        <f t="shared" si="936"/>
        <v>3.6526546864811712E-7</v>
      </c>
      <c r="AX706" s="5">
        <f t="shared" si="937"/>
        <v>0.10283336746017301</v>
      </c>
      <c r="AY706" s="5">
        <f t="shared" si="938"/>
        <v>3.8027861225710155E-2</v>
      </c>
      <c r="AZ706" s="5">
        <f t="shared" si="939"/>
        <v>7.0313666911761231E-3</v>
      </c>
      <c r="BA706" s="5">
        <f t="shared" si="940"/>
        <v>8.6673500169318356E-4</v>
      </c>
      <c r="BB706" s="5">
        <f t="shared" si="941"/>
        <v>8.0129823562909592E-5</v>
      </c>
      <c r="BC706" s="5">
        <f t="shared" si="942"/>
        <v>5.9264145204057854E-6</v>
      </c>
      <c r="BD706" s="5">
        <f t="shared" si="943"/>
        <v>1.5049139132186581E-8</v>
      </c>
      <c r="BE706" s="5">
        <f t="shared" si="944"/>
        <v>7.6662545129700074E-8</v>
      </c>
      <c r="BF706" s="5">
        <f t="shared" si="945"/>
        <v>1.9526518341482612E-7</v>
      </c>
      <c r="BG706" s="5">
        <f t="shared" si="946"/>
        <v>3.3156992800520534E-7</v>
      </c>
      <c r="BH706" s="5">
        <f t="shared" si="947"/>
        <v>4.2226658857491032E-7</v>
      </c>
      <c r="BI706" s="5">
        <f t="shared" si="948"/>
        <v>4.3021771702744585E-7</v>
      </c>
      <c r="BJ706" s="8">
        <f t="shared" si="949"/>
        <v>0.72726022293390169</v>
      </c>
      <c r="BK706" s="8">
        <f t="shared" si="950"/>
        <v>5.4891257782256481E-2</v>
      </c>
      <c r="BL706" s="8">
        <f t="shared" si="951"/>
        <v>4.1315265750775298E-3</v>
      </c>
      <c r="BM706" s="8">
        <f t="shared" si="952"/>
        <v>0.65766066421685743</v>
      </c>
      <c r="BN706" s="8">
        <f t="shared" si="953"/>
        <v>9.0630557075112653E-2</v>
      </c>
    </row>
    <row r="707" spans="1:66" x14ac:dyDescent="0.25">
      <c r="A707" t="s">
        <v>32</v>
      </c>
      <c r="B707" t="s">
        <v>34</v>
      </c>
      <c r="C707" t="s">
        <v>331</v>
      </c>
      <c r="D707" t="s">
        <v>500</v>
      </c>
      <c r="E707">
        <f>VLOOKUP(A707,home!$A$2:$E$405,3,FALSE)</f>
        <v>1.24444444444444</v>
      </c>
      <c r="F707">
        <f>VLOOKUP(B707,home!$B$2:$E$405,3,FALSE)</f>
        <v>0.68</v>
      </c>
      <c r="G707">
        <f>VLOOKUP(C707,away!$B$2:$E$405,4,FALSE)</f>
        <v>0.54</v>
      </c>
      <c r="H707">
        <f>VLOOKUP(A707,away!$A$2:$E$405,3,FALSE)</f>
        <v>1.1244444444444399</v>
      </c>
      <c r="I707">
        <f>VLOOKUP(C707,away!$B$2:$E$405,3,FALSE)</f>
        <v>0.27</v>
      </c>
      <c r="J707">
        <f>VLOOKUP(B707,home!$B$2:$E$405,4,FALSE)</f>
        <v>0.82</v>
      </c>
      <c r="K707" s="3">
        <f t="shared" si="898"/>
        <v>0.45695999999999848</v>
      </c>
      <c r="L707" s="3">
        <f t="shared" si="899"/>
        <v>0.24895199999999901</v>
      </c>
      <c r="M707" s="5">
        <f t="shared" si="900"/>
        <v>0.49365815265988883</v>
      </c>
      <c r="N707" s="5">
        <f t="shared" si="901"/>
        <v>0.22558202943946198</v>
      </c>
      <c r="O707" s="5">
        <f t="shared" si="902"/>
        <v>0.12289718442098417</v>
      </c>
      <c r="P707" s="5">
        <f t="shared" si="903"/>
        <v>5.6159097393012725E-2</v>
      </c>
      <c r="Q707" s="5">
        <f t="shared" si="904"/>
        <v>5.1540982086328103E-2</v>
      </c>
      <c r="R707" s="5">
        <f t="shared" si="905"/>
        <v>1.5297749927986362E-2</v>
      </c>
      <c r="S707" s="5">
        <f t="shared" si="906"/>
        <v>1.5971802567245174E-3</v>
      </c>
      <c r="T707" s="5">
        <f t="shared" si="907"/>
        <v>1.2831230572355506E-2</v>
      </c>
      <c r="U707" s="5">
        <f t="shared" si="908"/>
        <v>6.9904598070926237E-3</v>
      </c>
      <c r="V707" s="5">
        <f t="shared" si="909"/>
        <v>2.0188554706507704E-5</v>
      </c>
      <c r="W707" s="5">
        <f t="shared" si="910"/>
        <v>7.8507223913894721E-3</v>
      </c>
      <c r="X707" s="5">
        <f t="shared" si="911"/>
        <v>1.9544530407811845E-3</v>
      </c>
      <c r="Y707" s="5">
        <f t="shared" si="912"/>
        <v>2.4328249670427772E-4</v>
      </c>
      <c r="Z707" s="5">
        <f t="shared" si="913"/>
        <v>1.2694684800240155E-3</v>
      </c>
      <c r="AA707" s="5">
        <f t="shared" si="914"/>
        <v>5.8009631663177201E-4</v>
      </c>
      <c r="AB707" s="5">
        <f t="shared" si="915"/>
        <v>1.3254040642402684E-4</v>
      </c>
      <c r="AC707" s="5">
        <f t="shared" si="916"/>
        <v>1.4354201939616995E-7</v>
      </c>
      <c r="AD707" s="5">
        <f t="shared" si="917"/>
        <v>8.9686652599233016E-4</v>
      </c>
      <c r="AE707" s="5">
        <f t="shared" si="918"/>
        <v>2.232767153788417E-4</v>
      </c>
      <c r="AF707" s="5">
        <f t="shared" si="919"/>
        <v>2.7792592423496586E-5</v>
      </c>
      <c r="AG707" s="5">
        <f t="shared" si="920"/>
        <v>2.3063404896714317E-6</v>
      </c>
      <c r="AH707" s="5">
        <f t="shared" si="921"/>
        <v>7.9009179259734323E-5</v>
      </c>
      <c r="AI707" s="5">
        <f t="shared" si="922"/>
        <v>3.6104034554528067E-5</v>
      </c>
      <c r="AJ707" s="5">
        <f t="shared" si="923"/>
        <v>8.249049815018545E-6</v>
      </c>
      <c r="AK707" s="5">
        <f t="shared" si="924"/>
        <v>1.256495267823621E-6</v>
      </c>
      <c r="AL707" s="5">
        <f t="shared" si="925"/>
        <v>6.5317995489993091E-10</v>
      </c>
      <c r="AM707" s="5">
        <f t="shared" si="926"/>
        <v>8.1966425543490766E-5</v>
      </c>
      <c r="AN707" s="5">
        <f t="shared" si="927"/>
        <v>2.0405705571903036E-5</v>
      </c>
      <c r="AO707" s="5">
        <f t="shared" si="928"/>
        <v>2.5400206067681918E-6</v>
      </c>
      <c r="AP707" s="5">
        <f t="shared" si="929"/>
        <v>2.107810700320508E-7</v>
      </c>
      <c r="AQ707" s="5">
        <f t="shared" si="930"/>
        <v>1.3118592236654721E-8</v>
      </c>
      <c r="AR707" s="5">
        <f t="shared" si="931"/>
        <v>3.9338986390138621E-6</v>
      </c>
      <c r="AS707" s="5">
        <f t="shared" si="932"/>
        <v>1.7976343220837679E-6</v>
      </c>
      <c r="AT707" s="5">
        <f t="shared" si="933"/>
        <v>4.1072348990969795E-7</v>
      </c>
      <c r="AU707" s="5">
        <f t="shared" si="934"/>
        <v>6.2561401983044997E-8</v>
      </c>
      <c r="AV707" s="5">
        <f t="shared" si="935"/>
        <v>7.1470145625430342E-9</v>
      </c>
      <c r="AW707" s="5">
        <f t="shared" si="936"/>
        <v>2.0640687231719799E-12</v>
      </c>
      <c r="AX707" s="5">
        <f t="shared" si="937"/>
        <v>6.2425629693922355E-6</v>
      </c>
      <c r="AY707" s="5">
        <f t="shared" si="938"/>
        <v>1.5540985363561298E-6</v>
      </c>
      <c r="AZ707" s="5">
        <f t="shared" si="939"/>
        <v>1.9344796941146483E-7</v>
      </c>
      <c r="BA707" s="5">
        <f t="shared" si="940"/>
        <v>1.6053086293640934E-8</v>
      </c>
      <c r="BB707" s="5">
        <f t="shared" si="941"/>
        <v>9.9911198474362005E-10</v>
      </c>
      <c r="BC707" s="5">
        <f t="shared" si="942"/>
        <v>4.9746185365178563E-11</v>
      </c>
      <c r="BD707" s="5">
        <f t="shared" si="943"/>
        <v>1.6322532232996244E-7</v>
      </c>
      <c r="BE707" s="5">
        <f t="shared" si="944"/>
        <v>7.4587443291899369E-8</v>
      </c>
      <c r="BF707" s="5">
        <f t="shared" si="945"/>
        <v>1.7041739043333111E-8</v>
      </c>
      <c r="BG707" s="5">
        <f t="shared" si="946"/>
        <v>2.5957976910804914E-9</v>
      </c>
      <c r="BH707" s="5">
        <f t="shared" si="947"/>
        <v>2.9654392822903425E-10</v>
      </c>
      <c r="BI707" s="5">
        <f t="shared" si="948"/>
        <v>2.7101742688707812E-11</v>
      </c>
      <c r="BJ707" s="8">
        <f t="shared" si="949"/>
        <v>0.30126608546410893</v>
      </c>
      <c r="BK707" s="8">
        <f t="shared" si="950"/>
        <v>0.55143631715806818</v>
      </c>
      <c r="BL707" s="8">
        <f t="shared" si="951"/>
        <v>0.14602911937683169</v>
      </c>
      <c r="BM707" s="8">
        <f t="shared" si="952"/>
        <v>3.4864240454898401E-2</v>
      </c>
      <c r="BN707" s="8">
        <f t="shared" si="953"/>
        <v>0.96513519592766217</v>
      </c>
    </row>
    <row r="708" spans="1:66" x14ac:dyDescent="0.25">
      <c r="A708" t="s">
        <v>32</v>
      </c>
      <c r="B708" t="s">
        <v>212</v>
      </c>
      <c r="C708" t="s">
        <v>210</v>
      </c>
      <c r="D708" t="s">
        <v>500</v>
      </c>
      <c r="E708">
        <f>VLOOKUP(A708,home!$A$2:$E$405,3,FALSE)</f>
        <v>1.24444444444444</v>
      </c>
      <c r="F708">
        <f>VLOOKUP(B708,home!$B$2:$E$405,3,FALSE)</f>
        <v>0.67</v>
      </c>
      <c r="G708">
        <f>VLOOKUP(C708,away!$B$2:$E$405,4,FALSE)</f>
        <v>1.21</v>
      </c>
      <c r="H708">
        <f>VLOOKUP(A708,away!$A$2:$E$405,3,FALSE)</f>
        <v>1.1244444444444399</v>
      </c>
      <c r="I708">
        <f>VLOOKUP(C708,away!$B$2:$E$405,3,FALSE)</f>
        <v>0.6</v>
      </c>
      <c r="J708">
        <f>VLOOKUP(B708,home!$B$2:$E$405,4,FALSE)</f>
        <v>1.26</v>
      </c>
      <c r="K708" s="3">
        <f t="shared" si="898"/>
        <v>1.0088711111111075</v>
      </c>
      <c r="L708" s="3">
        <f t="shared" si="899"/>
        <v>0.85007999999999662</v>
      </c>
      <c r="M708" s="5">
        <f t="shared" si="900"/>
        <v>0.1558359993232587</v>
      </c>
      <c r="N708" s="5">
        <f t="shared" si="901"/>
        <v>0.15721843778836581</v>
      </c>
      <c r="O708" s="5">
        <f t="shared" si="902"/>
        <v>0.13247306630471525</v>
      </c>
      <c r="P708" s="5">
        <f t="shared" si="903"/>
        <v>0.13364824959513347</v>
      </c>
      <c r="Q708" s="5">
        <f t="shared" si="904"/>
        <v>7.9306570009350569E-2</v>
      </c>
      <c r="R708" s="5">
        <f t="shared" si="905"/>
        <v>5.6306352102155927E-2</v>
      </c>
      <c r="S708" s="5">
        <f t="shared" si="906"/>
        <v>2.8654891516419319E-2</v>
      </c>
      <c r="T708" s="5">
        <f t="shared" si="907"/>
        <v>6.741692903354847E-2</v>
      </c>
      <c r="U708" s="5">
        <f t="shared" si="908"/>
        <v>5.680585200791529E-2</v>
      </c>
      <c r="V708" s="5">
        <f t="shared" si="909"/>
        <v>2.7305601259863133E-3</v>
      </c>
      <c r="W708" s="5">
        <f t="shared" si="910"/>
        <v>2.6670035801248115E-2</v>
      </c>
      <c r="X708" s="5">
        <f t="shared" si="911"/>
        <v>2.2671664033924909E-2</v>
      </c>
      <c r="Y708" s="5">
        <f t="shared" si="912"/>
        <v>9.6363640809794017E-3</v>
      </c>
      <c r="Z708" s="5">
        <f t="shared" si="913"/>
        <v>1.5954967931666845E-2</v>
      </c>
      <c r="AA708" s="5">
        <f t="shared" si="914"/>
        <v>1.6096506224962816E-2</v>
      </c>
      <c r="AB708" s="5">
        <f t="shared" si="915"/>
        <v>8.1196500600925481E-3</v>
      </c>
      <c r="AC708" s="5">
        <f t="shared" si="916"/>
        <v>1.4636163291742647E-4</v>
      </c>
      <c r="AD708" s="5">
        <f t="shared" si="917"/>
        <v>6.7266571630445506E-3</v>
      </c>
      <c r="AE708" s="5">
        <f t="shared" si="918"/>
        <v>5.7181967211608889E-3</v>
      </c>
      <c r="AF708" s="5">
        <f t="shared" si="919"/>
        <v>2.4304623343622137E-3</v>
      </c>
      <c r="AG708" s="5">
        <f t="shared" si="920"/>
        <v>6.8869580706487437E-4</v>
      </c>
      <c r="AH708" s="5">
        <f t="shared" si="921"/>
        <v>3.390749784837823E-3</v>
      </c>
      <c r="AI708" s="5">
        <f t="shared" si="922"/>
        <v>3.4208295029290832E-3</v>
      </c>
      <c r="AJ708" s="5">
        <f t="shared" si="923"/>
        <v>1.7255880307708608E-3</v>
      </c>
      <c r="AK708" s="5">
        <f t="shared" si="924"/>
        <v>5.8029863797460883E-4</v>
      </c>
      <c r="AL708" s="5">
        <f t="shared" si="925"/>
        <v>5.0209133017392687E-6</v>
      </c>
      <c r="AM708" s="5">
        <f t="shared" si="926"/>
        <v>1.3572660172288496E-3</v>
      </c>
      <c r="AN708" s="5">
        <f t="shared" si="927"/>
        <v>1.153784695925896E-3</v>
      </c>
      <c r="AO708" s="5">
        <f t="shared" si="928"/>
        <v>4.9040464715634073E-4</v>
      </c>
      <c r="AP708" s="5">
        <f t="shared" si="929"/>
        <v>1.389610608182202E-4</v>
      </c>
      <c r="AQ708" s="5">
        <f t="shared" si="930"/>
        <v>2.9532004645088026E-5</v>
      </c>
      <c r="AR708" s="5">
        <f t="shared" si="931"/>
        <v>5.7648171541898523E-4</v>
      </c>
      <c r="AS708" s="5">
        <f t="shared" si="932"/>
        <v>5.815957487699889E-4</v>
      </c>
      <c r="AT708" s="5">
        <f t="shared" si="933"/>
        <v>2.9337757463953766E-4</v>
      </c>
      <c r="AU708" s="5">
        <f t="shared" si="934"/>
        <v>9.8660053233890732E-5</v>
      </c>
      <c r="AV708" s="5">
        <f t="shared" si="935"/>
        <v>2.4883819382089091E-5</v>
      </c>
      <c r="AW708" s="5">
        <f t="shared" si="936"/>
        <v>1.1961226279558329E-7</v>
      </c>
      <c r="AX708" s="5">
        <f t="shared" si="937"/>
        <v>2.2821774581250273E-4</v>
      </c>
      <c r="AY708" s="5">
        <f t="shared" si="938"/>
        <v>1.9400334136029156E-4</v>
      </c>
      <c r="AZ708" s="5">
        <f t="shared" si="939"/>
        <v>8.2459180211777973E-5</v>
      </c>
      <c r="BA708" s="5">
        <f t="shared" si="940"/>
        <v>2.3365633304809318E-5</v>
      </c>
      <c r="BB708" s="5">
        <f t="shared" si="941"/>
        <v>4.9656643899380552E-6</v>
      </c>
      <c r="BC708" s="5">
        <f t="shared" si="942"/>
        <v>8.4424239691970536E-7</v>
      </c>
      <c r="BD708" s="5">
        <f t="shared" si="943"/>
        <v>8.1675929440561454E-5</v>
      </c>
      <c r="BE708" s="5">
        <f t="shared" si="944"/>
        <v>8.2400485685731647E-5</v>
      </c>
      <c r="BF708" s="5">
        <f t="shared" si="945"/>
        <v>4.1565734774929499E-5</v>
      </c>
      <c r="BG708" s="5">
        <f t="shared" si="946"/>
        <v>1.3978156342177576E-5</v>
      </c>
      <c r="BH708" s="5">
        <f t="shared" si="947"/>
        <v>3.525539530054366E-6</v>
      </c>
      <c r="BI708" s="5">
        <f t="shared" si="948"/>
        <v>7.1136299659041627E-7</v>
      </c>
      <c r="BJ708" s="8">
        <f t="shared" si="949"/>
        <v>0.38218781700630039</v>
      </c>
      <c r="BK708" s="8">
        <f t="shared" si="950"/>
        <v>0.32121508644837726</v>
      </c>
      <c r="BL708" s="8">
        <f t="shared" si="951"/>
        <v>0.2807177487765688</v>
      </c>
      <c r="BM708" s="8">
        <f t="shared" si="952"/>
        <v>0.28509306131083606</v>
      </c>
      <c r="BN708" s="8">
        <f t="shared" si="953"/>
        <v>0.71478867512297972</v>
      </c>
    </row>
    <row r="709" spans="1:66" x14ac:dyDescent="0.25">
      <c r="A709" t="s">
        <v>32</v>
      </c>
      <c r="B709" t="s">
        <v>313</v>
      </c>
      <c r="C709" t="s">
        <v>311</v>
      </c>
      <c r="D709" t="s">
        <v>500</v>
      </c>
      <c r="E709">
        <f>VLOOKUP(A709,home!$A$2:$E$405,3,FALSE)</f>
        <v>1.24444444444444</v>
      </c>
      <c r="F709">
        <f>VLOOKUP(B709,home!$B$2:$E$405,3,FALSE)</f>
        <v>0.47</v>
      </c>
      <c r="G709">
        <f>VLOOKUP(C709,away!$B$2:$E$405,4,FALSE)</f>
        <v>1.07</v>
      </c>
      <c r="H709">
        <f>VLOOKUP(A709,away!$A$2:$E$405,3,FALSE)</f>
        <v>1.1244444444444399</v>
      </c>
      <c r="I709">
        <f>VLOOKUP(C709,away!$B$2:$E$405,3,FALSE)</f>
        <v>0.87</v>
      </c>
      <c r="J709">
        <f>VLOOKUP(B709,home!$B$2:$E$405,4,FALSE)</f>
        <v>1.48</v>
      </c>
      <c r="K709" s="3">
        <f t="shared" si="898"/>
        <v>0.6258311111111089</v>
      </c>
      <c r="L709" s="3">
        <f t="shared" si="899"/>
        <v>1.4478346666666608</v>
      </c>
      <c r="M709" s="5">
        <f t="shared" si="900"/>
        <v>0.12572405947319143</v>
      </c>
      <c r="N709" s="5">
        <f t="shared" si="901"/>
        <v>7.8682027833506529E-2</v>
      </c>
      <c r="O709" s="5">
        <f t="shared" si="902"/>
        <v>0.18202765173934754</v>
      </c>
      <c r="P709" s="5">
        <f t="shared" si="903"/>
        <v>0.11391856754098184</v>
      </c>
      <c r="Q709" s="5">
        <f t="shared" si="904"/>
        <v>2.4620830451759286E-2</v>
      </c>
      <c r="R709" s="5">
        <f t="shared" si="905"/>
        <v>0.13177297224007667</v>
      </c>
      <c r="S709" s="5">
        <f t="shared" si="906"/>
        <v>2.580540288980342E-2</v>
      </c>
      <c r="T709" s="5">
        <f t="shared" si="907"/>
        <v>3.5646891850179281E-2</v>
      </c>
      <c r="U709" s="5">
        <f t="shared" si="908"/>
        <v>8.2467625631420488E-2</v>
      </c>
      <c r="V709" s="5">
        <f t="shared" si="909"/>
        <v>2.598030554942044E-3</v>
      </c>
      <c r="W709" s="5">
        <f t="shared" si="910"/>
        <v>5.1361605593675808E-3</v>
      </c>
      <c r="X709" s="5">
        <f t="shared" si="911"/>
        <v>7.4363113114184112E-3</v>
      </c>
      <c r="Y709" s="5">
        <f t="shared" si="912"/>
        <v>5.3832746543984993E-3</v>
      </c>
      <c r="Z709" s="5">
        <f t="shared" si="913"/>
        <v>6.3595159112962166E-2</v>
      </c>
      <c r="AA709" s="5">
        <f t="shared" si="914"/>
        <v>3.9799829088952875E-2</v>
      </c>
      <c r="AB709" s="5">
        <f t="shared" si="915"/>
        <v>1.2453985630385803E-2</v>
      </c>
      <c r="AC709" s="5">
        <f t="shared" si="916"/>
        <v>1.4712971431584329E-4</v>
      </c>
      <c r="AD709" s="5">
        <f t="shared" si="917"/>
        <v>8.0359226742851683E-4</v>
      </c>
      <c r="AE709" s="5">
        <f t="shared" si="918"/>
        <v>1.1634687426482727E-3</v>
      </c>
      <c r="AF709" s="5">
        <f t="shared" si="919"/>
        <v>8.4225518959462069E-4</v>
      </c>
      <c r="AG709" s="5">
        <f t="shared" si="920"/>
        <v>4.0648208722499752E-4</v>
      </c>
      <c r="AH709" s="5">
        <f t="shared" si="921"/>
        <v>2.3018818998982223E-2</v>
      </c>
      <c r="AI709" s="5">
        <f t="shared" si="922"/>
        <v>1.4405893070598547E-2</v>
      </c>
      <c r="AJ709" s="5">
        <f t="shared" si="923"/>
        <v>4.5078280334602556E-3</v>
      </c>
      <c r="AK709" s="5">
        <f t="shared" si="924"/>
        <v>9.4037967562607915E-4</v>
      </c>
      <c r="AL709" s="5">
        <f t="shared" si="925"/>
        <v>5.3325692370436795E-6</v>
      </c>
      <c r="AM709" s="5">
        <f t="shared" si="926"/>
        <v>1.0058260832101684E-4</v>
      </c>
      <c r="AN709" s="5">
        <f t="shared" si="927"/>
        <v>1.4562698719092272E-4</v>
      </c>
      <c r="AO709" s="5">
        <f t="shared" si="928"/>
        <v>1.0542190022861989E-4</v>
      </c>
      <c r="AP709" s="5">
        <f t="shared" si="929"/>
        <v>5.0877827258956596E-5</v>
      </c>
      <c r="AQ709" s="5">
        <f t="shared" si="930"/>
        <v>1.8415670517548856E-5</v>
      </c>
      <c r="AR709" s="5">
        <f t="shared" si="931"/>
        <v>6.6654888264903248E-3</v>
      </c>
      <c r="AS709" s="5">
        <f t="shared" si="932"/>
        <v>4.1714702783811211E-3</v>
      </c>
      <c r="AT709" s="5">
        <f t="shared" si="933"/>
        <v>1.3053179396431116E-3</v>
      </c>
      <c r="AU709" s="5">
        <f t="shared" si="934"/>
        <v>2.7230285884003737E-4</v>
      </c>
      <c r="AV709" s="5">
        <f t="shared" si="935"/>
        <v>4.2603900176648003E-5</v>
      </c>
      <c r="AW709" s="5">
        <f t="shared" si="936"/>
        <v>1.3421780192063687E-7</v>
      </c>
      <c r="AX709" s="5">
        <f t="shared" si="937"/>
        <v>1.0491287587332569E-5</v>
      </c>
      <c r="AY709" s="5">
        <f t="shared" si="938"/>
        <v>1.5189649866909726E-5</v>
      </c>
      <c r="AZ709" s="5">
        <f t="shared" si="939"/>
        <v>1.0996050825920269E-5</v>
      </c>
      <c r="BA709" s="5">
        <f t="shared" si="940"/>
        <v>5.306821194065309E-6</v>
      </c>
      <c r="BB709" s="5">
        <f t="shared" si="941"/>
        <v>1.9208499236422808E-6</v>
      </c>
      <c r="BC709" s="5">
        <f t="shared" si="942"/>
        <v>5.5621462178266041E-7</v>
      </c>
      <c r="BD709" s="5">
        <f t="shared" si="943"/>
        <v>1.608420965545329E-3</v>
      </c>
      <c r="BE709" s="5">
        <f t="shared" si="944"/>
        <v>1.006599880001636E-3</v>
      </c>
      <c r="BF709" s="5">
        <f t="shared" si="945"/>
        <v>3.1498076067286624E-4</v>
      </c>
      <c r="BG709" s="5">
        <f t="shared" si="946"/>
        <v>6.5708253143507392E-5</v>
      </c>
      <c r="BH709" s="5">
        <f t="shared" si="947"/>
        <v>1.0280567268492811E-5</v>
      </c>
      <c r="BI709" s="5">
        <f t="shared" si="948"/>
        <v>1.2867797672986713E-6</v>
      </c>
      <c r="BJ709" s="8">
        <f t="shared" si="949"/>
        <v>0.16058668081506272</v>
      </c>
      <c r="BK709" s="8">
        <f t="shared" si="950"/>
        <v>0.2682137123923386</v>
      </c>
      <c r="BL709" s="8">
        <f t="shared" si="951"/>
        <v>0.50685944511878089</v>
      </c>
      <c r="BM709" s="8">
        <f t="shared" si="952"/>
        <v>0.34249383272821599</v>
      </c>
      <c r="BN709" s="8">
        <f t="shared" si="953"/>
        <v>0.65674610927886334</v>
      </c>
    </row>
    <row r="710" spans="1:66" x14ac:dyDescent="0.25">
      <c r="A710" t="s">
        <v>32</v>
      </c>
      <c r="B710" t="s">
        <v>208</v>
      </c>
      <c r="C710" t="s">
        <v>36</v>
      </c>
      <c r="D710" t="s">
        <v>500</v>
      </c>
      <c r="E710">
        <f>VLOOKUP(A710,home!$A$2:$E$405,3,FALSE)</f>
        <v>1.24444444444444</v>
      </c>
      <c r="F710">
        <f>VLOOKUP(B710,home!$B$2:$E$405,3,FALSE)</f>
        <v>1.41</v>
      </c>
      <c r="G710">
        <f>VLOOKUP(C710,away!$B$2:$E$405,4,FALSE)</f>
        <v>0.6</v>
      </c>
      <c r="H710">
        <f>VLOOKUP(A710,away!$A$2:$E$405,3,FALSE)</f>
        <v>1.1244444444444399</v>
      </c>
      <c r="I710">
        <f>VLOOKUP(C710,away!$B$2:$E$405,3,FALSE)</f>
        <v>1.34</v>
      </c>
      <c r="J710">
        <f>VLOOKUP(B710,home!$B$2:$E$405,4,FALSE)</f>
        <v>0.74</v>
      </c>
      <c r="K710" s="3">
        <f t="shared" si="898"/>
        <v>1.0527999999999962</v>
      </c>
      <c r="L710" s="3">
        <f t="shared" si="899"/>
        <v>1.1149991111111066</v>
      </c>
      <c r="M710" s="5">
        <f t="shared" si="900"/>
        <v>0.11442918589539959</v>
      </c>
      <c r="N710" s="5">
        <f t="shared" si="901"/>
        <v>0.12047104691067625</v>
      </c>
      <c r="O710" s="5">
        <f t="shared" si="902"/>
        <v>0.1275884405585381</v>
      </c>
      <c r="P710" s="5">
        <f t="shared" si="903"/>
        <v>0.13432511022002844</v>
      </c>
      <c r="Q710" s="5">
        <f t="shared" si="904"/>
        <v>6.3415959093779742E-2</v>
      </c>
      <c r="R710" s="5">
        <f t="shared" si="905"/>
        <v>7.1130498905411149E-2</v>
      </c>
      <c r="S710" s="5">
        <f t="shared" si="906"/>
        <v>3.9420090019945224E-2</v>
      </c>
      <c r="T710" s="5">
        <f t="shared" si="907"/>
        <v>7.0708738019822706E-2</v>
      </c>
      <c r="U710" s="5">
        <f t="shared" si="908"/>
        <v>7.4886189247616586E-2</v>
      </c>
      <c r="V710" s="5">
        <f t="shared" si="909"/>
        <v>5.1415670024107284E-3</v>
      </c>
      <c r="W710" s="5">
        <f t="shared" si="910"/>
        <v>2.2254773911310363E-2</v>
      </c>
      <c r="X710" s="5">
        <f t="shared" si="911"/>
        <v>2.4814053129089696E-2</v>
      </c>
      <c r="Y710" s="5">
        <f t="shared" si="912"/>
        <v>1.3833823590999396E-2</v>
      </c>
      <c r="Z710" s="5">
        <f t="shared" si="913"/>
        <v>2.6436814350807657E-2</v>
      </c>
      <c r="AA710" s="5">
        <f t="shared" si="914"/>
        <v>2.7832678148530202E-2</v>
      </c>
      <c r="AB710" s="5">
        <f t="shared" si="915"/>
        <v>1.4651121777386244E-2</v>
      </c>
      <c r="AC710" s="5">
        <f t="shared" si="916"/>
        <v>3.7722104554132382E-4</v>
      </c>
      <c r="AD710" s="5">
        <f t="shared" si="917"/>
        <v>5.8574564934568652E-3</v>
      </c>
      <c r="AE710" s="5">
        <f t="shared" si="918"/>
        <v>6.5310587835763828E-3</v>
      </c>
      <c r="AF710" s="5">
        <f t="shared" si="919"/>
        <v>3.6410623691510271E-3</v>
      </c>
      <c r="AG710" s="5">
        <f t="shared" si="920"/>
        <v>1.3532604350344985E-3</v>
      </c>
      <c r="AH710" s="5">
        <f t="shared" si="921"/>
        <v>7.3692561254399712E-3</v>
      </c>
      <c r="AI710" s="5">
        <f t="shared" si="922"/>
        <v>7.7583528488631738E-3</v>
      </c>
      <c r="AJ710" s="5">
        <f t="shared" si="923"/>
        <v>4.0839969396415593E-3</v>
      </c>
      <c r="AK710" s="5">
        <f t="shared" si="924"/>
        <v>1.4332106593515396E-3</v>
      </c>
      <c r="AL710" s="5">
        <f t="shared" si="925"/>
        <v>1.7712354806393774E-5</v>
      </c>
      <c r="AM710" s="5">
        <f t="shared" si="926"/>
        <v>1.2333460392622735E-3</v>
      </c>
      <c r="AN710" s="5">
        <f t="shared" si="927"/>
        <v>1.3751797374698387E-3</v>
      </c>
      <c r="AO710" s="5">
        <f t="shared" si="928"/>
        <v>7.6666209244843778E-4</v>
      </c>
      <c r="AP710" s="5">
        <f t="shared" si="929"/>
        <v>2.8494251720086308E-4</v>
      </c>
      <c r="AQ710" s="5">
        <f t="shared" si="930"/>
        <v>7.942766334918088E-5</v>
      </c>
      <c r="AR710" s="5">
        <f t="shared" si="931"/>
        <v>1.6433428058831286E-3</v>
      </c>
      <c r="AS710" s="5">
        <f t="shared" si="932"/>
        <v>1.7301113060337514E-3</v>
      </c>
      <c r="AT710" s="5">
        <f t="shared" si="933"/>
        <v>9.1073059149616336E-4</v>
      </c>
      <c r="AU710" s="5">
        <f t="shared" si="934"/>
        <v>3.1960572224238584E-4</v>
      </c>
      <c r="AV710" s="5">
        <f t="shared" si="935"/>
        <v>8.4120226094195626E-5</v>
      </c>
      <c r="AW710" s="5">
        <f t="shared" si="936"/>
        <v>5.7755613293543522E-7</v>
      </c>
      <c r="AX710" s="5">
        <f t="shared" si="937"/>
        <v>2.1641111835588603E-4</v>
      </c>
      <c r="AY710" s="5">
        <f t="shared" si="938"/>
        <v>2.4129820460137337E-4</v>
      </c>
      <c r="AZ710" s="5">
        <f t="shared" si="939"/>
        <v>1.3452364182161867E-4</v>
      </c>
      <c r="BA710" s="5">
        <f t="shared" si="940"/>
        <v>4.9997913684844563E-5</v>
      </c>
      <c r="BB710" s="5">
        <f t="shared" si="941"/>
        <v>1.3936907329002882E-5</v>
      </c>
      <c r="BC710" s="5">
        <f t="shared" si="942"/>
        <v>3.1079278566952147E-6</v>
      </c>
      <c r="BD710" s="5">
        <f t="shared" si="943"/>
        <v>3.0538762796842006E-4</v>
      </c>
      <c r="BE710" s="5">
        <f t="shared" si="944"/>
        <v>3.2151209472515148E-4</v>
      </c>
      <c r="BF710" s="5">
        <f t="shared" si="945"/>
        <v>1.692439666633191E-4</v>
      </c>
      <c r="BG710" s="5">
        <f t="shared" si="946"/>
        <v>5.9393349367713916E-5</v>
      </c>
      <c r="BH710" s="5">
        <f t="shared" si="947"/>
        <v>1.563232955358224E-5</v>
      </c>
      <c r="BI710" s="5">
        <f t="shared" si="948"/>
        <v>3.2915433108022663E-6</v>
      </c>
      <c r="BJ710" s="8">
        <f t="shared" si="949"/>
        <v>0.33728006650027681</v>
      </c>
      <c r="BK710" s="8">
        <f t="shared" si="950"/>
        <v>0.29395218474273316</v>
      </c>
      <c r="BL710" s="8">
        <f t="shared" si="951"/>
        <v>0.3422961167741172</v>
      </c>
      <c r="BM710" s="8">
        <f t="shared" si="952"/>
        <v>0.36836422013563302</v>
      </c>
      <c r="BN710" s="8">
        <f t="shared" si="953"/>
        <v>0.6313602415838333</v>
      </c>
    </row>
    <row r="711" spans="1:66" x14ac:dyDescent="0.25">
      <c r="A711" t="s">
        <v>213</v>
      </c>
      <c r="B711" t="s">
        <v>214</v>
      </c>
      <c r="C711" t="s">
        <v>315</v>
      </c>
      <c r="D711" t="s">
        <v>500</v>
      </c>
      <c r="E711">
        <f>VLOOKUP(A711,home!$A$2:$E$405,3,FALSE)</f>
        <v>1.24242424242424</v>
      </c>
      <c r="F711">
        <f>VLOOKUP(B711,home!$B$2:$E$405,3,FALSE)</f>
        <v>1.47</v>
      </c>
      <c r="G711">
        <f>VLOOKUP(C711,away!$B$2:$E$405,4,FALSE)</f>
        <v>0.38</v>
      </c>
      <c r="H711">
        <f>VLOOKUP(A711,away!$A$2:$E$405,3,FALSE)</f>
        <v>1.1565656565656599</v>
      </c>
      <c r="I711">
        <f>VLOOKUP(C711,away!$B$2:$E$405,3,FALSE)</f>
        <v>1.47</v>
      </c>
      <c r="J711">
        <f>VLOOKUP(B711,home!$B$2:$E$405,4,FALSE)</f>
        <v>0.56000000000000005</v>
      </c>
      <c r="K711" s="3">
        <f t="shared" si="898"/>
        <v>0.69401818181818054</v>
      </c>
      <c r="L711" s="3">
        <f t="shared" si="899"/>
        <v>0.95208484848485131</v>
      </c>
      <c r="M711" s="5">
        <f t="shared" si="900"/>
        <v>0.19279978146183671</v>
      </c>
      <c r="N711" s="5">
        <f t="shared" si="901"/>
        <v>0.13380655378508646</v>
      </c>
      <c r="O711" s="5">
        <f t="shared" si="902"/>
        <v>0.18356175072100522</v>
      </c>
      <c r="P711" s="5">
        <f t="shared" si="903"/>
        <v>0.12739519248675416</v>
      </c>
      <c r="Q711" s="5">
        <f t="shared" si="904"/>
        <v>4.6432090586641141E-2</v>
      </c>
      <c r="R711" s="5">
        <f t="shared" si="905"/>
        <v>8.7383180811411151E-2</v>
      </c>
      <c r="S711" s="5">
        <f t="shared" si="906"/>
        <v>2.104454546794916E-2</v>
      </c>
      <c r="T711" s="5">
        <f t="shared" si="907"/>
        <v>4.4207289931017114E-2</v>
      </c>
      <c r="U711" s="5">
        <f t="shared" si="908"/>
        <v>6.0645516268224897E-2</v>
      </c>
      <c r="V711" s="5">
        <f t="shared" si="909"/>
        <v>1.5450535728239764E-3</v>
      </c>
      <c r="W711" s="5">
        <f t="shared" si="910"/>
        <v>1.0741571695652581E-2</v>
      </c>
      <c r="X711" s="5">
        <f t="shared" si="911"/>
        <v>1.0226887660344554E-2</v>
      </c>
      <c r="Y711" s="5">
        <f t="shared" si="912"/>
        <v>4.8684323942853698E-3</v>
      </c>
      <c r="Z711" s="5">
        <f t="shared" si="913"/>
        <v>2.7732067487652258E-2</v>
      </c>
      <c r="AA711" s="5">
        <f t="shared" si="914"/>
        <v>1.92465590558395E-2</v>
      </c>
      <c r="AB711" s="5">
        <f t="shared" si="915"/>
        <v>6.6787309610949813E-3</v>
      </c>
      <c r="AC711" s="5">
        <f t="shared" si="916"/>
        <v>6.3807255063985633E-5</v>
      </c>
      <c r="AD711" s="5">
        <f t="shared" si="917"/>
        <v>1.8637115145216088E-3</v>
      </c>
      <c r="AE711" s="5">
        <f t="shared" si="918"/>
        <v>1.7744114949227784E-3</v>
      </c>
      <c r="AF711" s="5">
        <f t="shared" si="919"/>
        <v>8.4469514964666595E-4</v>
      </c>
      <c r="AG711" s="5">
        <f t="shared" si="920"/>
        <v>2.6807381785574501E-4</v>
      </c>
      <c r="AH711" s="5">
        <f t="shared" si="921"/>
        <v>6.6008203180382662E-3</v>
      </c>
      <c r="AI711" s="5">
        <f t="shared" si="922"/>
        <v>4.5810893156334222E-3</v>
      </c>
      <c r="AJ711" s="5">
        <f t="shared" si="923"/>
        <v>1.5896796387912999E-3</v>
      </c>
      <c r="AK711" s="5">
        <f t="shared" si="924"/>
        <v>3.6775552419577331E-4</v>
      </c>
      <c r="AL711" s="5">
        <f t="shared" si="925"/>
        <v>1.6864619823310116E-6</v>
      </c>
      <c r="AM711" s="5">
        <f t="shared" si="926"/>
        <v>2.5868993534837898E-4</v>
      </c>
      <c r="AN711" s="5">
        <f t="shared" si="927"/>
        <v>2.4629476790071733E-4</v>
      </c>
      <c r="AO711" s="5">
        <f t="shared" si="928"/>
        <v>1.1724675838968305E-4</v>
      </c>
      <c r="AP711" s="5">
        <f t="shared" si="929"/>
        <v>3.7209620732260462E-5</v>
      </c>
      <c r="AQ711" s="5">
        <f t="shared" si="930"/>
        <v>8.8566790292632438E-6</v>
      </c>
      <c r="AR711" s="5">
        <f t="shared" si="931"/>
        <v>1.2569082024750384E-3</v>
      </c>
      <c r="AS711" s="5">
        <f t="shared" si="932"/>
        <v>8.7231714539408377E-4</v>
      </c>
      <c r="AT711" s="5">
        <f t="shared" si="933"/>
        <v>3.0270197960761367E-4</v>
      </c>
      <c r="AU711" s="5">
        <f t="shared" si="934"/>
        <v>7.0026892506680008E-5</v>
      </c>
      <c r="AV711" s="5">
        <f t="shared" si="935"/>
        <v>1.2149984153965809E-5</v>
      </c>
      <c r="AW711" s="5">
        <f t="shared" si="936"/>
        <v>3.0954269304613546E-8</v>
      </c>
      <c r="AX711" s="5">
        <f t="shared" si="937"/>
        <v>2.9922586430857426E-5</v>
      </c>
      <c r="AY711" s="5">
        <f t="shared" si="938"/>
        <v>2.8488841168297755E-5</v>
      </c>
      <c r="AZ711" s="5">
        <f t="shared" si="939"/>
        <v>1.3561897013613881E-5</v>
      </c>
      <c r="BA711" s="5">
        <f t="shared" si="940"/>
        <v>4.304025554457911E-6</v>
      </c>
      <c r="BB711" s="5">
        <f t="shared" si="941"/>
        <v>1.0244493794727468E-6</v>
      </c>
      <c r="BC711" s="5">
        <f t="shared" si="942"/>
        <v>1.9507254644714206E-7</v>
      </c>
      <c r="BD711" s="5">
        <f t="shared" si="943"/>
        <v>1.9944720925213553E-4</v>
      </c>
      <c r="BE711" s="5">
        <f t="shared" si="944"/>
        <v>1.3841998953387731E-4</v>
      </c>
      <c r="BF711" s="5">
        <f t="shared" si="945"/>
        <v>4.8032994731796543E-5</v>
      </c>
      <c r="BG711" s="5">
        <f t="shared" si="946"/>
        <v>1.1111923890347895E-5</v>
      </c>
      <c r="BH711" s="5">
        <f t="shared" si="947"/>
        <v>1.9279693037203127E-6</v>
      </c>
      <c r="BI711" s="5">
        <f t="shared" si="948"/>
        <v>2.6760915015384706E-7</v>
      </c>
      <c r="BJ711" s="8">
        <f t="shared" si="949"/>
        <v>0.2557795126634676</v>
      </c>
      <c r="BK711" s="8">
        <f t="shared" si="950"/>
        <v>0.34287855554757862</v>
      </c>
      <c r="BL711" s="8">
        <f t="shared" si="951"/>
        <v>0.37356839451423401</v>
      </c>
      <c r="BM711" s="8">
        <f t="shared" si="952"/>
        <v>0.22855152247329844</v>
      </c>
      <c r="BN711" s="8">
        <f t="shared" si="953"/>
        <v>0.7713785498527348</v>
      </c>
    </row>
    <row r="712" spans="1:66" x14ac:dyDescent="0.25">
      <c r="A712" t="s">
        <v>340</v>
      </c>
      <c r="B712" t="s">
        <v>385</v>
      </c>
      <c r="C712" t="s">
        <v>378</v>
      </c>
      <c r="D712" t="s">
        <v>500</v>
      </c>
      <c r="E712">
        <f>VLOOKUP(A712,home!$A$2:$E$405,3,FALSE)</f>
        <v>1.33793103448276</v>
      </c>
      <c r="F712">
        <f>VLOOKUP(B712,home!$B$2:$E$405,3,FALSE)</f>
        <v>0.65</v>
      </c>
      <c r="G712">
        <f>VLOOKUP(C712,away!$B$2:$E$405,4,FALSE)</f>
        <v>1.2</v>
      </c>
      <c r="H712">
        <f>VLOOKUP(A712,away!$A$2:$E$405,3,FALSE)</f>
        <v>1.1275862068965501</v>
      </c>
      <c r="I712">
        <f>VLOOKUP(C712,away!$B$2:$E$405,3,FALSE)</f>
        <v>0.6</v>
      </c>
      <c r="J712">
        <f>VLOOKUP(B712,home!$B$2:$E$405,4,FALSE)</f>
        <v>0.59</v>
      </c>
      <c r="K712" s="3">
        <f t="shared" si="898"/>
        <v>1.0435862068965527</v>
      </c>
      <c r="L712" s="3">
        <f t="shared" si="899"/>
        <v>0.39916551724137872</v>
      </c>
      <c r="M712" s="5">
        <f t="shared" si="900"/>
        <v>0.23627669503420817</v>
      </c>
      <c r="N712" s="5">
        <f t="shared" si="901"/>
        <v>0.24657509994880283</v>
      </c>
      <c r="O712" s="5">
        <f t="shared" si="902"/>
        <v>9.4313509185413202E-2</v>
      </c>
      <c r="P712" s="5">
        <f t="shared" si="903"/>
        <v>9.8424277309908534E-2</v>
      </c>
      <c r="Q712" s="5">
        <f t="shared" si="904"/>
        <v>0.12866118663535475</v>
      </c>
      <c r="R712" s="5">
        <f t="shared" si="905"/>
        <v>1.8823350338422487E-2</v>
      </c>
      <c r="S712" s="5">
        <f t="shared" si="906"/>
        <v>1.0249993511394807E-2</v>
      </c>
      <c r="T712" s="5">
        <f t="shared" si="907"/>
        <v>5.1357109112190935E-2</v>
      </c>
      <c r="U712" s="5">
        <f t="shared" si="908"/>
        <v>1.9643788780759265E-2</v>
      </c>
      <c r="V712" s="5">
        <f t="shared" si="909"/>
        <v>4.7441938719076107E-4</v>
      </c>
      <c r="W712" s="5">
        <f t="shared" si="910"/>
        <v>4.4756346578533106E-2</v>
      </c>
      <c r="X712" s="5">
        <f t="shared" si="911"/>
        <v>1.7865190231854577E-2</v>
      </c>
      <c r="Y712" s="5">
        <f t="shared" si="912"/>
        <v>3.5655839497569287E-3</v>
      </c>
      <c r="Z712" s="5">
        <f t="shared" si="913"/>
        <v>2.5045441246840318E-3</v>
      </c>
      <c r="AA712" s="5">
        <f t="shared" si="914"/>
        <v>2.6137077030840557E-3</v>
      </c>
      <c r="AB712" s="5">
        <f t="shared" si="915"/>
        <v>1.3638146538988952E-3</v>
      </c>
      <c r="AC712" s="5">
        <f t="shared" si="916"/>
        <v>1.2351616321940868E-5</v>
      </c>
      <c r="AD712" s="5">
        <f t="shared" si="917"/>
        <v>1.1676776490109715E-2</v>
      </c>
      <c r="AE712" s="5">
        <f t="shared" si="918"/>
        <v>4.6609665273866152E-3</v>
      </c>
      <c r="AF712" s="5">
        <f t="shared" si="919"/>
        <v>9.302485573745152E-4</v>
      </c>
      <c r="AG712" s="5">
        <f t="shared" si="920"/>
        <v>1.237743821891483E-4</v>
      </c>
      <c r="AH712" s="5">
        <f t="shared" si="921"/>
        <v>2.4993191274583942E-4</v>
      </c>
      <c r="AI712" s="5">
        <f t="shared" si="922"/>
        <v>2.6082549680483074E-4</v>
      </c>
      <c r="AJ712" s="5">
        <f t="shared" si="923"/>
        <v>1.3609694543623109E-4</v>
      </c>
      <c r="AK712" s="5">
        <f t="shared" si="924"/>
        <v>4.7342965019334511E-5</v>
      </c>
      <c r="AL712" s="5">
        <f t="shared" si="925"/>
        <v>2.0580936429981677E-7</v>
      </c>
      <c r="AM712" s="5">
        <f t="shared" si="926"/>
        <v>2.4371445772184887E-3</v>
      </c>
      <c r="AN712" s="5">
        <f t="shared" si="927"/>
        <v>9.7282407575743923E-4</v>
      </c>
      <c r="AO712" s="5">
        <f t="shared" si="928"/>
        <v>1.9415891269229215E-4</v>
      </c>
      <c r="AP712" s="5">
        <f t="shared" si="929"/>
        <v>2.5833847603947507E-5</v>
      </c>
      <c r="AQ712" s="5">
        <f t="shared" si="930"/>
        <v>2.5779952852911645E-6</v>
      </c>
      <c r="AR712" s="5">
        <f t="shared" si="931"/>
        <v>1.9952840245264034E-5</v>
      </c>
      <c r="AS712" s="5">
        <f t="shared" si="932"/>
        <v>2.0822508868367974E-5</v>
      </c>
      <c r="AT712" s="5">
        <f t="shared" si="933"/>
        <v>1.086504152400498E-5</v>
      </c>
      <c r="AU712" s="5">
        <f t="shared" si="934"/>
        <v>3.7795358239366334E-6</v>
      </c>
      <c r="AV712" s="5">
        <f t="shared" si="935"/>
        <v>9.8606786358291682E-7</v>
      </c>
      <c r="AW712" s="5">
        <f t="shared" si="936"/>
        <v>2.3814637633841849E-9</v>
      </c>
      <c r="AX712" s="5">
        <f t="shared" si="937"/>
        <v>4.2389507749965728E-4</v>
      </c>
      <c r="AY712" s="5">
        <f t="shared" si="938"/>
        <v>1.6920429786622501E-4</v>
      </c>
      <c r="AZ712" s="5">
        <f t="shared" si="939"/>
        <v>3.3770260538618E-5</v>
      </c>
      <c r="BA712" s="5">
        <f t="shared" si="940"/>
        <v>4.4933078384245275E-6</v>
      </c>
      <c r="BB712" s="5">
        <f t="shared" si="941"/>
        <v>4.483933868623669E-7</v>
      </c>
      <c r="BC712" s="5">
        <f t="shared" si="942"/>
        <v>3.5796635638906079E-8</v>
      </c>
      <c r="BD712" s="5">
        <f t="shared" si="943"/>
        <v>1.3274142994892353E-6</v>
      </c>
      <c r="BE712" s="5">
        <f t="shared" si="944"/>
        <v>1.3852712537842156E-6</v>
      </c>
      <c r="BF712" s="5">
        <f t="shared" si="945"/>
        <v>7.2282498662975056E-7</v>
      </c>
      <c r="BG712" s="5">
        <f t="shared" si="946"/>
        <v>2.5144339534899765E-7</v>
      </c>
      <c r="BH712" s="5">
        <f t="shared" si="947"/>
        <v>6.5600714800362677E-8</v>
      </c>
      <c r="BI712" s="5">
        <f t="shared" si="948"/>
        <v>1.369200022564261E-8</v>
      </c>
      <c r="BJ712" s="8">
        <f t="shared" si="949"/>
        <v>0.51443666895587592</v>
      </c>
      <c r="BK712" s="8">
        <f t="shared" si="950"/>
        <v>0.34560714696625477</v>
      </c>
      <c r="BL712" s="8">
        <f t="shared" si="951"/>
        <v>0.13751254022255963</v>
      </c>
      <c r="BM712" s="8">
        <f t="shared" si="952"/>
        <v>0.17681757990086189</v>
      </c>
      <c r="BN712" s="8">
        <f t="shared" si="953"/>
        <v>0.82307411845210998</v>
      </c>
    </row>
    <row r="713" spans="1:66" x14ac:dyDescent="0.25">
      <c r="A713" t="s">
        <v>340</v>
      </c>
      <c r="B713" t="s">
        <v>428</v>
      </c>
      <c r="C713" t="s">
        <v>387</v>
      </c>
      <c r="D713" t="s">
        <v>500</v>
      </c>
      <c r="E713">
        <f>VLOOKUP(A713,home!$A$2:$E$405,3,FALSE)</f>
        <v>1.33793103448276</v>
      </c>
      <c r="F713">
        <f>VLOOKUP(B713,home!$B$2:$E$405,3,FALSE)</f>
        <v>1.17</v>
      </c>
      <c r="G713">
        <f>VLOOKUP(C713,away!$B$2:$E$405,4,FALSE)</f>
        <v>1.6</v>
      </c>
      <c r="H713">
        <f>VLOOKUP(A713,away!$A$2:$E$405,3,FALSE)</f>
        <v>1.1275862068965501</v>
      </c>
      <c r="I713">
        <f>VLOOKUP(C713,away!$B$2:$E$405,3,FALSE)</f>
        <v>0.75</v>
      </c>
      <c r="J713">
        <f>VLOOKUP(B713,home!$B$2:$E$405,4,FALSE)</f>
        <v>1.01</v>
      </c>
      <c r="K713" s="3">
        <f t="shared" si="898"/>
        <v>2.5046068965517265</v>
      </c>
      <c r="L713" s="3">
        <f t="shared" si="899"/>
        <v>0.85414655172413667</v>
      </c>
      <c r="M713" s="5">
        <f t="shared" si="900"/>
        <v>3.4778585240288304E-2</v>
      </c>
      <c r="N713" s="5">
        <f t="shared" si="901"/>
        <v>8.710668444513818E-2</v>
      </c>
      <c r="O713" s="5">
        <f t="shared" si="902"/>
        <v>2.9706008656836213E-2</v>
      </c>
      <c r="P713" s="5">
        <f t="shared" si="903"/>
        <v>7.4401874150937269E-2</v>
      </c>
      <c r="Q713" s="5">
        <f t="shared" si="904"/>
        <v>0.10908400129852405</v>
      </c>
      <c r="R713" s="5">
        <f t="shared" si="905"/>
        <v>1.2686642429862002E-2</v>
      </c>
      <c r="S713" s="5">
        <f t="shared" si="906"/>
        <v>3.9792007343927967E-2</v>
      </c>
      <c r="T713" s="5">
        <f t="shared" si="907"/>
        <v>9.3173723557405566E-2</v>
      </c>
      <c r="U713" s="5">
        <f t="shared" si="908"/>
        <v>3.1775052123918124E-2</v>
      </c>
      <c r="V713" s="5">
        <f t="shared" si="909"/>
        <v>9.4585660884294633E-3</v>
      </c>
      <c r="W713" s="5">
        <f t="shared" si="910"/>
        <v>9.1070847318580284E-2</v>
      </c>
      <c r="X713" s="5">
        <f t="shared" si="911"/>
        <v>7.7787850199760686E-2</v>
      </c>
      <c r="Y713" s="5">
        <f t="shared" si="912"/>
        <v>3.3221112007079646E-2</v>
      </c>
      <c r="Z713" s="5">
        <f t="shared" si="913"/>
        <v>3.6120839614745834E-3</v>
      </c>
      <c r="AA713" s="5">
        <f t="shared" si="914"/>
        <v>9.0468504008331223E-3</v>
      </c>
      <c r="AB713" s="5">
        <f t="shared" si="915"/>
        <v>1.1329401952999196E-2</v>
      </c>
      <c r="AC713" s="5">
        <f t="shared" si="916"/>
        <v>1.2646701966481035E-3</v>
      </c>
      <c r="AD713" s="5">
        <f t="shared" si="917"/>
        <v>5.702416806723138E-2</v>
      </c>
      <c r="AE713" s="5">
        <f t="shared" si="918"/>
        <v>4.8706996519563311E-2</v>
      </c>
      <c r="AF713" s="5">
        <f t="shared" si="919"/>
        <v>2.0801456561012264E-2</v>
      </c>
      <c r="AG713" s="5">
        <f t="shared" si="920"/>
        <v>5.9224974641426814E-3</v>
      </c>
      <c r="AH713" s="5">
        <f t="shared" si="921"/>
        <v>7.7131226505789351E-4</v>
      </c>
      <c r="AI713" s="5">
        <f t="shared" si="922"/>
        <v>1.9318340184589335E-3</v>
      </c>
      <c r="AJ713" s="5">
        <f t="shared" si="923"/>
        <v>2.4192424028127405E-3</v>
      </c>
      <c r="AK713" s="5">
        <f t="shared" si="924"/>
        <v>2.0197504021717202E-3</v>
      </c>
      <c r="AL713" s="5">
        <f t="shared" si="925"/>
        <v>1.0822042606201575E-4</v>
      </c>
      <c r="AM713" s="5">
        <f t="shared" si="926"/>
        <v>2.8564624922262496E-2</v>
      </c>
      <c r="AN713" s="5">
        <f t="shared" si="927"/>
        <v>2.4398375878643845E-2</v>
      </c>
      <c r="AO713" s="5">
        <f t="shared" si="928"/>
        <v>1.0419894312206497E-2</v>
      </c>
      <c r="AP713" s="5">
        <f t="shared" si="929"/>
        <v>2.9667055987003745E-3</v>
      </c>
      <c r="AQ713" s="5">
        <f t="shared" si="930"/>
        <v>6.3350033927765366E-4</v>
      </c>
      <c r="AR713" s="5">
        <f t="shared" si="931"/>
        <v>1.3176274230034668E-4</v>
      </c>
      <c r="AS713" s="5">
        <f t="shared" si="932"/>
        <v>3.3001387307401617E-4</v>
      </c>
      <c r="AT713" s="5">
        <f t="shared" si="933"/>
        <v>4.1327751122946358E-4</v>
      </c>
      <c r="AU713" s="5">
        <f t="shared" si="934"/>
        <v>3.4503256827168275E-4</v>
      </c>
      <c r="AV713" s="5">
        <f t="shared" si="935"/>
        <v>2.1604273750705277E-4</v>
      </c>
      <c r="AW713" s="5">
        <f t="shared" si="936"/>
        <v>6.4310028593076672E-6</v>
      </c>
      <c r="AX713" s="5">
        <f t="shared" si="937"/>
        <v>1.192385942961866E-2</v>
      </c>
      <c r="AY713" s="5">
        <f t="shared" si="938"/>
        <v>1.0184723415052109E-2</v>
      </c>
      <c r="AZ713" s="5">
        <f t="shared" si="939"/>
        <v>4.3496231926154162E-3</v>
      </c>
      <c r="BA713" s="5">
        <f t="shared" si="940"/>
        <v>1.2384052170905959E-3</v>
      </c>
      <c r="BB713" s="5">
        <f t="shared" si="941"/>
        <v>2.6444488645377829E-4</v>
      </c>
      <c r="BC713" s="5">
        <f t="shared" si="942"/>
        <v>4.5174937577115139E-5</v>
      </c>
      <c r="BD713" s="5">
        <f t="shared" si="943"/>
        <v>1.875744866359285E-5</v>
      </c>
      <c r="BE713" s="5">
        <f t="shared" si="944"/>
        <v>4.6980035284549616E-5</v>
      </c>
      <c r="BF713" s="5">
        <f t="shared" si="945"/>
        <v>5.8833260186963219E-5</v>
      </c>
      <c r="BG713" s="5">
        <f t="shared" si="946"/>
        <v>4.911806307029674E-5</v>
      </c>
      <c r="BH713" s="5">
        <f t="shared" si="947"/>
        <v>3.0755359877781973E-5</v>
      </c>
      <c r="BI713" s="5">
        <f t="shared" si="948"/>
        <v>1.5406017291164602E-5</v>
      </c>
      <c r="BJ713" s="8">
        <f t="shared" si="949"/>
        <v>0.71888866956793673</v>
      </c>
      <c r="BK713" s="8">
        <f t="shared" si="950"/>
        <v>0.16998864686134524</v>
      </c>
      <c r="BL713" s="8">
        <f t="shared" si="951"/>
        <v>0.10334207426970687</v>
      </c>
      <c r="BM713" s="8">
        <f t="shared" si="952"/>
        <v>0.63788938602668477</v>
      </c>
      <c r="BN713" s="8">
        <f t="shared" si="953"/>
        <v>0.34776379622158599</v>
      </c>
    </row>
    <row r="714" spans="1:66" x14ac:dyDescent="0.25">
      <c r="A714" t="s">
        <v>340</v>
      </c>
      <c r="B714" t="s">
        <v>431</v>
      </c>
      <c r="C714" t="s">
        <v>361</v>
      </c>
      <c r="D714" t="s">
        <v>500</v>
      </c>
      <c r="E714">
        <f>VLOOKUP(A714,home!$A$2:$E$405,3,FALSE)</f>
        <v>1.33793103448276</v>
      </c>
      <c r="F714">
        <f>VLOOKUP(B714,home!$B$2:$E$405,3,FALSE)</f>
        <v>1.07</v>
      </c>
      <c r="G714">
        <f>VLOOKUP(C714,away!$B$2:$E$405,4,FALSE)</f>
        <v>1.17</v>
      </c>
      <c r="H714">
        <f>VLOOKUP(A714,away!$A$2:$E$405,3,FALSE)</f>
        <v>1.1275862068965501</v>
      </c>
      <c r="I714">
        <f>VLOOKUP(C714,away!$B$2:$E$405,3,FALSE)</f>
        <v>0.64</v>
      </c>
      <c r="J714">
        <f>VLOOKUP(B714,home!$B$2:$E$405,4,FALSE)</f>
        <v>0.95</v>
      </c>
      <c r="K714" s="3">
        <f t="shared" si="898"/>
        <v>1.6749558620689673</v>
      </c>
      <c r="L714" s="3">
        <f t="shared" si="899"/>
        <v>0.68557241379310241</v>
      </c>
      <c r="M714" s="5">
        <f t="shared" si="900"/>
        <v>9.4370356444356901E-2</v>
      </c>
      <c r="N714" s="5">
        <f t="shared" si="901"/>
        <v>0.15806618173201356</v>
      </c>
      <c r="O714" s="5">
        <f t="shared" si="902"/>
        <v>6.4697713058073217E-2</v>
      </c>
      <c r="P714" s="5">
        <f t="shared" si="903"/>
        <v>0.10836581374907572</v>
      </c>
      <c r="Q714" s="5">
        <f t="shared" si="904"/>
        <v>0.13237693884344742</v>
      </c>
      <c r="R714" s="5">
        <f t="shared" si="905"/>
        <v>2.2177483654058385E-2</v>
      </c>
      <c r="S714" s="5">
        <f t="shared" si="906"/>
        <v>3.1109211705752694E-2</v>
      </c>
      <c r="T714" s="5">
        <f t="shared" si="907"/>
        <v>9.0753977493444146E-2</v>
      </c>
      <c r="U714" s="5">
        <f t="shared" si="908"/>
        <v>3.71463062523038E-2</v>
      </c>
      <c r="V714" s="5">
        <f t="shared" si="909"/>
        <v>3.9692019690690007E-3</v>
      </c>
      <c r="W714" s="5">
        <f t="shared" si="910"/>
        <v>7.3908509906192493E-2</v>
      </c>
      <c r="X714" s="5">
        <f t="shared" si="911"/>
        <v>5.0669635536239814E-2</v>
      </c>
      <c r="Y714" s="5">
        <f t="shared" si="912"/>
        <v>1.7368852170298339E-2</v>
      </c>
      <c r="Z714" s="5">
        <f t="shared" si="913"/>
        <v>5.0680903335232948E-3</v>
      </c>
      <c r="AA714" s="5">
        <f t="shared" si="914"/>
        <v>8.4888276136299099E-3</v>
      </c>
      <c r="AB714" s="5">
        <f t="shared" si="915"/>
        <v>7.109205786771172E-3</v>
      </c>
      <c r="AC714" s="5">
        <f t="shared" si="916"/>
        <v>2.8486554035522848E-4</v>
      </c>
      <c r="AD714" s="5">
        <f t="shared" si="917"/>
        <v>3.094837298103988E-2</v>
      </c>
      <c r="AE714" s="5">
        <f t="shared" si="918"/>
        <v>2.1217350767580741E-2</v>
      </c>
      <c r="AF714" s="5">
        <f t="shared" si="919"/>
        <v>7.2730151900126305E-3</v>
      </c>
      <c r="AG714" s="5">
        <f t="shared" si="920"/>
        <v>1.6620595264569531E-3</v>
      </c>
      <c r="AH714" s="5">
        <f t="shared" si="921"/>
        <v>8.6863573081876334E-4</v>
      </c>
      <c r="AI714" s="5">
        <f t="shared" si="922"/>
        <v>1.4549265093374492E-3</v>
      </c>
      <c r="AJ714" s="5">
        <f t="shared" si="923"/>
        <v>1.2184688428471505E-3</v>
      </c>
      <c r="AK714" s="5">
        <f t="shared" si="924"/>
        <v>6.8029384369174212E-4</v>
      </c>
      <c r="AL714" s="5">
        <f t="shared" si="925"/>
        <v>1.3084484260845623E-5</v>
      </c>
      <c r="AM714" s="5">
        <f t="shared" si="926"/>
        <v>1.0367431749217908E-2</v>
      </c>
      <c r="AN714" s="5">
        <f t="shared" si="927"/>
        <v>7.1076252091465675E-3</v>
      </c>
      <c r="AO714" s="5">
        <f t="shared" si="928"/>
        <v>2.4363958854856579E-3</v>
      </c>
      <c r="AP714" s="5">
        <f t="shared" si="929"/>
        <v>5.5677526938932868E-4</v>
      </c>
      <c r="AQ714" s="5">
        <f t="shared" si="930"/>
        <v>9.5427441343886695E-5</v>
      </c>
      <c r="AR714" s="5">
        <f t="shared" si="931"/>
        <v>1.1910253893687107E-4</v>
      </c>
      <c r="AS714" s="5">
        <f t="shared" si="932"/>
        <v>1.9949149577960963E-4</v>
      </c>
      <c r="AT714" s="5">
        <f t="shared" si="933"/>
        <v>1.6706972514448195E-4</v>
      </c>
      <c r="AU714" s="5">
        <f t="shared" si="934"/>
        <v>9.3278138501667068E-5</v>
      </c>
      <c r="AV714" s="5">
        <f t="shared" si="935"/>
        <v>3.905919122156209E-5</v>
      </c>
      <c r="AW714" s="5">
        <f t="shared" si="936"/>
        <v>4.1735998635732855E-7</v>
      </c>
      <c r="AX714" s="5">
        <f t="shared" si="937"/>
        <v>2.8941650971587439E-3</v>
      </c>
      <c r="AY714" s="5">
        <f t="shared" si="938"/>
        <v>1.9841597515748688E-3</v>
      </c>
      <c r="AZ714" s="5">
        <f t="shared" si="939"/>
        <v>6.8014259511915253E-4</v>
      </c>
      <c r="BA714" s="5">
        <f t="shared" si="940"/>
        <v>1.5542900021978074E-4</v>
      </c>
      <c r="BB714" s="5">
        <f t="shared" si="941"/>
        <v>2.6639458713530925E-5</v>
      </c>
      <c r="BC714" s="5">
        <f t="shared" si="942"/>
        <v>3.6526556024754196E-6</v>
      </c>
      <c r="BD714" s="5">
        <f t="shared" si="943"/>
        <v>1.3608902517972939E-5</v>
      </c>
      <c r="BE714" s="5">
        <f t="shared" si="944"/>
        <v>2.2794311048803907E-5</v>
      </c>
      <c r="BF714" s="5">
        <f t="shared" si="945"/>
        <v>1.9089732456508768E-5</v>
      </c>
      <c r="BG714" s="5">
        <f t="shared" si="946"/>
        <v>1.0658153094452533E-5</v>
      </c>
      <c r="BH714" s="5">
        <f t="shared" si="947"/>
        <v>4.4629840010954455E-6</v>
      </c>
      <c r="BI714" s="5">
        <f t="shared" si="948"/>
        <v>1.4950602429909649E-6</v>
      </c>
      <c r="BJ714" s="8">
        <f t="shared" si="949"/>
        <v>0.6105527382596978</v>
      </c>
      <c r="BK714" s="8">
        <f t="shared" si="950"/>
        <v>0.24009669364444527</v>
      </c>
      <c r="BL714" s="8">
        <f t="shared" si="951"/>
        <v>0.14453197152447764</v>
      </c>
      <c r="BM714" s="8">
        <f t="shared" si="952"/>
        <v>0.41821126388953012</v>
      </c>
      <c r="BN714" s="8">
        <f t="shared" si="953"/>
        <v>0.58005448748102517</v>
      </c>
    </row>
    <row r="715" spans="1:66" x14ac:dyDescent="0.25">
      <c r="A715" t="s">
        <v>340</v>
      </c>
      <c r="B715" t="s">
        <v>353</v>
      </c>
      <c r="C715" t="s">
        <v>341</v>
      </c>
      <c r="D715" t="s">
        <v>500</v>
      </c>
      <c r="E715">
        <f>VLOOKUP(A715,home!$A$2:$E$405,3,FALSE)</f>
        <v>1.33793103448276</v>
      </c>
      <c r="F715">
        <f>VLOOKUP(B715,home!$B$2:$E$405,3,FALSE)</f>
        <v>1.49</v>
      </c>
      <c r="G715">
        <f>VLOOKUP(C715,away!$B$2:$E$405,4,FALSE)</f>
        <v>1.44</v>
      </c>
      <c r="H715">
        <f>VLOOKUP(A715,away!$A$2:$E$405,3,FALSE)</f>
        <v>1.1275862068965501</v>
      </c>
      <c r="I715">
        <f>VLOOKUP(C715,away!$B$2:$E$405,3,FALSE)</f>
        <v>0.64</v>
      </c>
      <c r="J715">
        <f>VLOOKUP(B715,home!$B$2:$E$405,4,FALSE)</f>
        <v>0.53</v>
      </c>
      <c r="K715" s="3">
        <f t="shared" si="898"/>
        <v>2.8706648275862094</v>
      </c>
      <c r="L715" s="3">
        <f t="shared" si="899"/>
        <v>0.38247724137930983</v>
      </c>
      <c r="M715" s="5">
        <f t="shared" si="900"/>
        <v>3.8652567797395017E-2</v>
      </c>
      <c r="N715" s="5">
        <f t="shared" si="901"/>
        <v>0.11095856687187323</v>
      </c>
      <c r="O715" s="5">
        <f t="shared" si="902"/>
        <v>1.4783727503374392E-2</v>
      </c>
      <c r="P715" s="5">
        <f t="shared" si="903"/>
        <v>4.243912656455575E-2</v>
      </c>
      <c r="Q715" s="5">
        <f t="shared" si="904"/>
        <v>0.15926242761922943</v>
      </c>
      <c r="R715" s="5">
        <f t="shared" si="905"/>
        <v>2.8272196563970341E-3</v>
      </c>
      <c r="S715" s="5">
        <f t="shared" si="906"/>
        <v>1.1649157909786817E-2</v>
      </c>
      <c r="T715" s="5">
        <f t="shared" si="907"/>
        <v>6.0914253971174885E-2</v>
      </c>
      <c r="U715" s="5">
        <f t="shared" si="908"/>
        <v>8.1160000274793347E-3</v>
      </c>
      <c r="V715" s="5">
        <f t="shared" si="909"/>
        <v>1.4211506219984267E-3</v>
      </c>
      <c r="W715" s="5">
        <f t="shared" si="910"/>
        <v>0.15239634977417216</v>
      </c>
      <c r="X715" s="5">
        <f t="shared" si="911"/>
        <v>5.828813545790177E-2</v>
      </c>
      <c r="Y715" s="5">
        <f t="shared" si="912"/>
        <v>1.1146942627540901E-2</v>
      </c>
      <c r="Z715" s="5">
        <f t="shared" si="913"/>
        <v>3.6044905831736596E-4</v>
      </c>
      <c r="AA715" s="5">
        <f t="shared" si="914"/>
        <v>1.0347284338482329E-3</v>
      </c>
      <c r="AB715" s="5">
        <f t="shared" si="915"/>
        <v>1.4851792605757432E-3</v>
      </c>
      <c r="AC715" s="5">
        <f t="shared" si="916"/>
        <v>9.752326066412247E-5</v>
      </c>
      <c r="AD715" s="5">
        <f t="shared" si="917"/>
        <v>0.10936971028731038</v>
      </c>
      <c r="AE715" s="5">
        <f t="shared" si="918"/>
        <v>4.1831425081144798E-2</v>
      </c>
      <c r="AF715" s="5">
        <f t="shared" si="919"/>
        <v>7.9997840340007668E-3</v>
      </c>
      <c r="AG715" s="5">
        <f t="shared" si="920"/>
        <v>1.0199117763182869E-3</v>
      </c>
      <c r="AH715" s="5">
        <f t="shared" si="921"/>
        <v>3.4465890370749015E-5</v>
      </c>
      <c r="AI715" s="5">
        <f t="shared" si="922"/>
        <v>9.8940019238751418E-5</v>
      </c>
      <c r="AJ715" s="5">
        <f t="shared" si="923"/>
        <v>1.4201181663469329E-4</v>
      </c>
      <c r="AK715" s="5">
        <f t="shared" si="924"/>
        <v>1.3588944237161207E-4</v>
      </c>
      <c r="AL715" s="5">
        <f t="shared" si="925"/>
        <v>4.2830810351407384E-6</v>
      </c>
      <c r="AM715" s="5">
        <f t="shared" si="926"/>
        <v>6.2792756105015085E-2</v>
      </c>
      <c r="AN715" s="5">
        <f t="shared" si="927"/>
        <v>2.4016800133649988E-2</v>
      </c>
      <c r="AO715" s="5">
        <f t="shared" si="928"/>
        <v>4.5929397309383427E-3</v>
      </c>
      <c r="AP715" s="5">
        <f t="shared" si="929"/>
        <v>5.8556497270357568E-4</v>
      </c>
      <c r="AQ715" s="5">
        <f t="shared" si="930"/>
        <v>5.5991318852003597E-5</v>
      </c>
      <c r="AR715" s="5">
        <f t="shared" si="931"/>
        <v>2.6364837341371615E-6</v>
      </c>
      <c r="AS715" s="5">
        <f t="shared" si="932"/>
        <v>7.5684611240906999E-6</v>
      </c>
      <c r="AT715" s="5">
        <f t="shared" si="933"/>
        <v>1.0863257573940379E-5</v>
      </c>
      <c r="AU715" s="5">
        <f t="shared" si="934"/>
        <v>1.0394923810173381E-5</v>
      </c>
      <c r="AV715" s="5">
        <f t="shared" si="935"/>
        <v>7.4600855418257876E-6</v>
      </c>
      <c r="AW715" s="5">
        <f t="shared" si="936"/>
        <v>1.3062968422906613E-7</v>
      </c>
      <c r="AX715" s="5">
        <f t="shared" si="937"/>
        <v>3.0042826062977663E-2</v>
      </c>
      <c r="AY715" s="5">
        <f t="shared" si="938"/>
        <v>1.1490697235806129E-2</v>
      </c>
      <c r="AZ715" s="5">
        <f t="shared" si="939"/>
        <v>2.1974650901379943E-3</v>
      </c>
      <c r="BA715" s="5">
        <f t="shared" si="940"/>
        <v>2.8016012856777221E-4</v>
      </c>
      <c r="BB715" s="5">
        <f t="shared" si="941"/>
        <v>2.6788718279768558E-5</v>
      </c>
      <c r="BC715" s="5">
        <f t="shared" si="942"/>
        <v>2.0492150135466746E-6</v>
      </c>
      <c r="BD715" s="5">
        <f t="shared" si="943"/>
        <v>1.6806583759570047E-7</v>
      </c>
      <c r="BE715" s="5">
        <f t="shared" si="944"/>
        <v>4.8246068870479341E-7</v>
      </c>
      <c r="BF715" s="5">
        <f t="shared" si="945"/>
        <v>6.9249146487893485E-7</v>
      </c>
      <c r="BG715" s="5">
        <f t="shared" si="946"/>
        <v>6.6263696387720294E-7</v>
      </c>
      <c r="BH715" s="5">
        <f t="shared" si="947"/>
        <v>4.7555215641520002E-7</v>
      </c>
      <c r="BI715" s="5">
        <f t="shared" si="948"/>
        <v>2.7303016982077798E-7</v>
      </c>
      <c r="BJ715" s="8">
        <f t="shared" si="949"/>
        <v>0.84927154621260859</v>
      </c>
      <c r="BK715" s="8">
        <f t="shared" si="950"/>
        <v>0.10575450647124141</v>
      </c>
      <c r="BL715" s="8">
        <f t="shared" si="951"/>
        <v>2.8699839499356006E-2</v>
      </c>
      <c r="BM715" s="8">
        <f t="shared" si="952"/>
        <v>0.60367213862257652</v>
      </c>
      <c r="BN715" s="8">
        <f t="shared" si="953"/>
        <v>0.36892363601282491</v>
      </c>
    </row>
    <row r="716" spans="1:66" x14ac:dyDescent="0.25">
      <c r="A716" t="s">
        <v>340</v>
      </c>
      <c r="B716" t="s">
        <v>418</v>
      </c>
      <c r="C716" t="s">
        <v>354</v>
      </c>
      <c r="D716" t="s">
        <v>500</v>
      </c>
      <c r="E716">
        <f>VLOOKUP(A716,home!$A$2:$E$405,3,FALSE)</f>
        <v>1.33793103448276</v>
      </c>
      <c r="F716">
        <f>VLOOKUP(B716,home!$B$2:$E$405,3,FALSE)</f>
        <v>1.25</v>
      </c>
      <c r="G716">
        <f>VLOOKUP(C716,away!$B$2:$E$405,4,FALSE)</f>
        <v>0.53</v>
      </c>
      <c r="H716">
        <f>VLOOKUP(A716,away!$A$2:$E$405,3,FALSE)</f>
        <v>1.1275862068965501</v>
      </c>
      <c r="I716">
        <f>VLOOKUP(C716,away!$B$2:$E$405,3,FALSE)</f>
        <v>1.66</v>
      </c>
      <c r="J716">
        <f>VLOOKUP(B716,home!$B$2:$E$405,4,FALSE)</f>
        <v>1.01</v>
      </c>
      <c r="K716" s="3">
        <f t="shared" si="898"/>
        <v>0.88637931034482853</v>
      </c>
      <c r="L716" s="3">
        <f t="shared" si="899"/>
        <v>1.8905110344827558</v>
      </c>
      <c r="M716" s="5">
        <f t="shared" si="900"/>
        <v>6.2231726008670114E-2</v>
      </c>
      <c r="N716" s="5">
        <f t="shared" si="901"/>
        <v>5.5160914381133345E-2</v>
      </c>
      <c r="O716" s="5">
        <f t="shared" si="902"/>
        <v>0.11764976471429835</v>
      </c>
      <c r="P716" s="5">
        <f t="shared" si="903"/>
        <v>0.10428231730969112</v>
      </c>
      <c r="Q716" s="5">
        <f t="shared" si="904"/>
        <v>2.4446746623569549E-2</v>
      </c>
      <c r="R716" s="5">
        <f t="shared" si="905"/>
        <v>0.11120908919834054</v>
      </c>
      <c r="S716" s="5">
        <f t="shared" si="906"/>
        <v>4.3686727015911586E-2</v>
      </c>
      <c r="T716" s="5">
        <f t="shared" si="907"/>
        <v>4.6216844249062285E-2</v>
      </c>
      <c r="U716" s="5">
        <f t="shared" si="908"/>
        <v>9.8573435787701613E-2</v>
      </c>
      <c r="V716" s="5">
        <f t="shared" si="909"/>
        <v>8.1340310572285586E-3</v>
      </c>
      <c r="W716" s="5">
        <f t="shared" si="910"/>
        <v>7.2230301374581161E-3</v>
      </c>
      <c r="X716" s="5">
        <f t="shared" si="911"/>
        <v>1.3655218177266063E-2</v>
      </c>
      <c r="Y716" s="5">
        <f t="shared" si="912"/>
        <v>1.2907670321195504E-2</v>
      </c>
      <c r="Z716" s="5">
        <f t="shared" si="913"/>
        <v>7.0080670088079944E-2</v>
      </c>
      <c r="AA716" s="5">
        <f t="shared" si="914"/>
        <v>6.2118056021175753E-2</v>
      </c>
      <c r="AB716" s="5">
        <f t="shared" si="915"/>
        <v>2.753007982800559E-2</v>
      </c>
      <c r="AC716" s="5">
        <f t="shared" si="916"/>
        <v>8.5189225628923477E-4</v>
      </c>
      <c r="AD716" s="5">
        <f t="shared" si="917"/>
        <v>1.6005861179600089E-3</v>
      </c>
      <c r="AE716" s="5">
        <f t="shared" si="918"/>
        <v>3.0259257176433146E-3</v>
      </c>
      <c r="AF716" s="5">
        <f t="shared" si="919"/>
        <v>2.86027297936492E-3</v>
      </c>
      <c r="AG716" s="5">
        <f t="shared" si="920"/>
        <v>1.8024592097074161E-3</v>
      </c>
      <c r="AH716" s="5">
        <f t="shared" si="921"/>
        <v>3.3122070026365191E-2</v>
      </c>
      <c r="AI716" s="5">
        <f t="shared" si="922"/>
        <v>2.93587175871627E-2</v>
      </c>
      <c r="AJ716" s="5">
        <f t="shared" si="923"/>
        <v>1.3011479923758928E-2</v>
      </c>
      <c r="AK716" s="5">
        <f t="shared" si="924"/>
        <v>3.8443688671290078E-3</v>
      </c>
      <c r="AL716" s="5">
        <f t="shared" si="925"/>
        <v>5.7100970377486175E-5</v>
      </c>
      <c r="AM716" s="5">
        <f t="shared" si="926"/>
        <v>2.8374528387697988E-4</v>
      </c>
      <c r="AN716" s="5">
        <f t="shared" si="927"/>
        <v>5.3642359015187242E-4</v>
      </c>
      <c r="AO716" s="5">
        <f t="shared" si="928"/>
        <v>5.0705735816948528E-4</v>
      </c>
      <c r="AP716" s="5">
        <f t="shared" si="929"/>
        <v>3.1953251024502893E-4</v>
      </c>
      <c r="AQ716" s="5">
        <f t="shared" si="930"/>
        <v>1.5101993412355041E-4</v>
      </c>
      <c r="AR716" s="5">
        <f t="shared" si="931"/>
        <v>1.2523527773950787E-2</v>
      </c>
      <c r="AS716" s="5">
        <f t="shared" si="932"/>
        <v>1.1100595911358806E-2</v>
      </c>
      <c r="AT716" s="5">
        <f t="shared" si="933"/>
        <v>4.9196692741634192E-3</v>
      </c>
      <c r="AU716" s="5">
        <f t="shared" si="934"/>
        <v>1.453564352785872E-3</v>
      </c>
      <c r="AV716" s="5">
        <f t="shared" si="935"/>
        <v>3.2210234214104201E-4</v>
      </c>
      <c r="AW716" s="5">
        <f t="shared" si="936"/>
        <v>2.6579072076010262E-6</v>
      </c>
      <c r="AX716" s="5">
        <f t="shared" si="937"/>
        <v>4.1917658172745822E-5</v>
      </c>
      <c r="AY716" s="5">
        <f t="shared" si="938"/>
        <v>7.9245795315252245E-5</v>
      </c>
      <c r="AZ716" s="5">
        <f t="shared" si="939"/>
        <v>7.4907525239923162E-5</v>
      </c>
      <c r="BA716" s="5">
        <f t="shared" si="940"/>
        <v>4.7204501010623421E-5</v>
      </c>
      <c r="BB716" s="5">
        <f t="shared" si="941"/>
        <v>2.2310157509458999E-5</v>
      </c>
      <c r="BC716" s="5">
        <f t="shared" si="942"/>
        <v>8.43551979053611E-6</v>
      </c>
      <c r="BD716" s="5">
        <f t="shared" si="943"/>
        <v>3.9459779078841982E-3</v>
      </c>
      <c r="BE716" s="5">
        <f t="shared" si="944"/>
        <v>3.4976331766263251E-3</v>
      </c>
      <c r="BF716" s="5">
        <f t="shared" si="945"/>
        <v>1.5501148414686166E-3</v>
      </c>
      <c r="BG716" s="5">
        <f t="shared" si="946"/>
        <v>4.5799657471207866E-4</v>
      </c>
      <c r="BH716" s="5">
        <f t="shared" si="947"/>
        <v>1.0148967200839648E-4</v>
      </c>
      <c r="BI716" s="5">
        <f t="shared" si="948"/>
        <v>1.7991669096385069E-5</v>
      </c>
      <c r="BJ716" s="8">
        <f t="shared" si="949"/>
        <v>0.17097146774796598</v>
      </c>
      <c r="BK716" s="8">
        <f t="shared" si="950"/>
        <v>0.21932304041348336</v>
      </c>
      <c r="BL716" s="8">
        <f t="shared" si="951"/>
        <v>0.53630772545013372</v>
      </c>
      <c r="BM716" s="8">
        <f t="shared" si="952"/>
        <v>0.52162575757585217</v>
      </c>
      <c r="BN716" s="8">
        <f t="shared" si="953"/>
        <v>0.47498055823570301</v>
      </c>
    </row>
    <row r="717" spans="1:66" x14ac:dyDescent="0.25">
      <c r="A717" t="s">
        <v>342</v>
      </c>
      <c r="B717" t="s">
        <v>409</v>
      </c>
      <c r="C717" t="s">
        <v>348</v>
      </c>
      <c r="D717" t="s">
        <v>500</v>
      </c>
      <c r="E717">
        <f>VLOOKUP(A717,home!$A$2:$E$405,3,FALSE)</f>
        <v>1.1828254847645401</v>
      </c>
      <c r="F717">
        <f>VLOOKUP(B717,home!$B$2:$E$405,3,FALSE)</f>
        <v>1.1599999999999999</v>
      </c>
      <c r="G717">
        <f>VLOOKUP(C717,away!$B$2:$E$405,4,FALSE)</f>
        <v>0.85</v>
      </c>
      <c r="H717">
        <f>VLOOKUP(A717,away!$A$2:$E$405,3,FALSE)</f>
        <v>0.86980609418282495</v>
      </c>
      <c r="I717">
        <f>VLOOKUP(C717,away!$B$2:$E$405,3,FALSE)</f>
        <v>1.06</v>
      </c>
      <c r="J717">
        <f>VLOOKUP(B717,home!$B$2:$E$405,4,FALSE)</f>
        <v>1.22</v>
      </c>
      <c r="K717" s="3">
        <f t="shared" si="898"/>
        <v>1.1662659279778365</v>
      </c>
      <c r="L717" s="3">
        <f t="shared" si="899"/>
        <v>1.1248332409972293</v>
      </c>
      <c r="M717" s="5">
        <f t="shared" si="900"/>
        <v>0.10115521405206564</v>
      </c>
      <c r="N717" s="5">
        <f t="shared" si="901"/>
        <v>0.117973879586229</v>
      </c>
      <c r="O717" s="5">
        <f t="shared" si="902"/>
        <v>0.11378274726595347</v>
      </c>
      <c r="P717" s="5">
        <f t="shared" si="903"/>
        <v>0.13270094132799484</v>
      </c>
      <c r="Q717" s="5">
        <f t="shared" si="904"/>
        <v>6.8794458076389467E-2</v>
      </c>
      <c r="R717" s="5">
        <f t="shared" si="905"/>
        <v>6.399330818836553E-2</v>
      </c>
      <c r="S717" s="5">
        <f t="shared" si="906"/>
        <v>4.3521087850874697E-2</v>
      </c>
      <c r="T717" s="5">
        <f t="shared" si="907"/>
        <v>7.738229324071319E-2</v>
      </c>
      <c r="U717" s="5">
        <f t="shared" si="908"/>
        <v>7.4633214958675809E-2</v>
      </c>
      <c r="V717" s="5">
        <f t="shared" si="909"/>
        <v>6.343704770436393E-3</v>
      </c>
      <c r="W717" s="5">
        <f t="shared" si="910"/>
        <v>2.6744210829397565E-2</v>
      </c>
      <c r="X717" s="5">
        <f t="shared" si="911"/>
        <v>3.0082777345144467E-2</v>
      </c>
      <c r="Y717" s="5">
        <f t="shared" si="912"/>
        <v>1.6919053969668436E-2</v>
      </c>
      <c r="Z717" s="5">
        <f t="shared" si="913"/>
        <v>2.3993933417217905E-2</v>
      </c>
      <c r="AA717" s="5">
        <f t="shared" si="914"/>
        <v>2.7983307022670059E-2</v>
      </c>
      <c r="AB717" s="5">
        <f t="shared" si="915"/>
        <v>1.6317988766341506E-2</v>
      </c>
      <c r="AC717" s="5">
        <f t="shared" si="916"/>
        <v>5.201261759172083E-4</v>
      </c>
      <c r="AD717" s="5">
        <f t="shared" si="917"/>
        <v>7.7977154652455645E-3</v>
      </c>
      <c r="AE717" s="5">
        <f t="shared" si="918"/>
        <v>8.7711295591463862E-3</v>
      </c>
      <c r="AF717" s="5">
        <f t="shared" si="919"/>
        <v>4.9330290446106149E-3</v>
      </c>
      <c r="AG717" s="5">
        <f t="shared" si="920"/>
        <v>1.8496116827276072E-3</v>
      </c>
      <c r="AH717" s="5">
        <f t="shared" si="921"/>
        <v>6.747293472490235E-3</v>
      </c>
      <c r="AI717" s="5">
        <f t="shared" si="922"/>
        <v>7.8691384830326221E-3</v>
      </c>
      <c r="AJ717" s="5">
        <f t="shared" si="923"/>
        <v>4.5887540476500736E-3</v>
      </c>
      <c r="AK717" s="5">
        <f t="shared" si="924"/>
        <v>1.7839024992148881E-3</v>
      </c>
      <c r="AL717" s="5">
        <f t="shared" si="925"/>
        <v>2.729319839826265E-5</v>
      </c>
      <c r="AM717" s="5">
        <f t="shared" si="926"/>
        <v>1.8188419726363478E-3</v>
      </c>
      <c r="AN717" s="5">
        <f t="shared" si="927"/>
        <v>2.0458939109423372E-3</v>
      </c>
      <c r="AO717" s="5">
        <f t="shared" si="928"/>
        <v>1.150644739290883E-3</v>
      </c>
      <c r="AP717" s="5">
        <f t="shared" si="929"/>
        <v>4.3142781711099184E-4</v>
      </c>
      <c r="AQ717" s="5">
        <f t="shared" si="930"/>
        <v>1.213210874443292E-4</v>
      </c>
      <c r="AR717" s="5">
        <f t="shared" si="931"/>
        <v>1.5179159969241299E-3</v>
      </c>
      <c r="AS717" s="5">
        <f t="shared" si="932"/>
        <v>1.7702937087451232E-3</v>
      </c>
      <c r="AT717" s="5">
        <f t="shared" si="933"/>
        <v>1.0323166175114785E-3</v>
      </c>
      <c r="AU717" s="5">
        <f t="shared" si="934"/>
        <v>4.0131856596298845E-4</v>
      </c>
      <c r="AV717" s="5">
        <f t="shared" si="935"/>
        <v>1.1701104243688984E-4</v>
      </c>
      <c r="AW717" s="5">
        <f t="shared" si="936"/>
        <v>9.9457528194602228E-7</v>
      </c>
      <c r="AX717" s="5">
        <f t="shared" si="937"/>
        <v>3.5354223684362814E-4</v>
      </c>
      <c r="AY717" s="5">
        <f t="shared" si="938"/>
        <v>3.9767606009822833E-4</v>
      </c>
      <c r="AZ717" s="5">
        <f t="shared" si="939"/>
        <v>2.2365962577364953E-4</v>
      </c>
      <c r="BA717" s="5">
        <f t="shared" si="940"/>
        <v>8.3859927246400523E-5</v>
      </c>
      <c r="BB717" s="5">
        <f t="shared" si="941"/>
        <v>2.3582108438590137E-5</v>
      </c>
      <c r="BC717" s="5">
        <f t="shared" si="942"/>
        <v>5.3051878929054979E-6</v>
      </c>
      <c r="BD717" s="5">
        <f t="shared" si="943"/>
        <v>2.8456706173028403E-4</v>
      </c>
      <c r="BE717" s="5">
        <f t="shared" si="944"/>
        <v>3.3188086832079596E-4</v>
      </c>
      <c r="BF717" s="5">
        <f t="shared" si="945"/>
        <v>1.9353067443512165E-4</v>
      </c>
      <c r="BG717" s="5">
        <f t="shared" si="946"/>
        <v>7.5236077204084538E-5</v>
      </c>
      <c r="BH717" s="5">
        <f t="shared" si="947"/>
        <v>2.1936318349458453E-5</v>
      </c>
      <c r="BI717" s="5">
        <f t="shared" si="948"/>
        <v>5.1167161352496776E-6</v>
      </c>
      <c r="BJ717" s="8">
        <f t="shared" si="949"/>
        <v>0.36790391347299056</v>
      </c>
      <c r="BK717" s="8">
        <f t="shared" si="950"/>
        <v>0.28466604343578533</v>
      </c>
      <c r="BL717" s="8">
        <f t="shared" si="951"/>
        <v>0.3234507783521498</v>
      </c>
      <c r="BM717" s="8">
        <f t="shared" si="952"/>
        <v>0.40121743869632931</v>
      </c>
      <c r="BN717" s="8">
        <f t="shared" si="953"/>
        <v>0.59840054849699797</v>
      </c>
    </row>
    <row r="718" spans="1:66" x14ac:dyDescent="0.25">
      <c r="A718" t="s">
        <v>342</v>
      </c>
      <c r="B718" t="s">
        <v>399</v>
      </c>
      <c r="C718" t="s">
        <v>426</v>
      </c>
      <c r="D718" t="s">
        <v>500</v>
      </c>
      <c r="E718">
        <f>VLOOKUP(A718,home!$A$2:$E$405,3,FALSE)</f>
        <v>1.1828254847645401</v>
      </c>
      <c r="F718">
        <f>VLOOKUP(B718,home!$B$2:$E$405,3,FALSE)</f>
        <v>0.74</v>
      </c>
      <c r="G718">
        <f>VLOOKUP(C718,away!$B$2:$E$405,4,FALSE)</f>
        <v>1.06</v>
      </c>
      <c r="H718">
        <f>VLOOKUP(A718,away!$A$2:$E$405,3,FALSE)</f>
        <v>0.86980609418282495</v>
      </c>
      <c r="I718">
        <f>VLOOKUP(C718,away!$B$2:$E$405,3,FALSE)</f>
        <v>0.48</v>
      </c>
      <c r="J718">
        <f>VLOOKUP(B718,home!$B$2:$E$405,4,FALSE)</f>
        <v>1.37</v>
      </c>
      <c r="K718" s="3">
        <f t="shared" si="898"/>
        <v>0.92780831024930521</v>
      </c>
      <c r="L718" s="3">
        <f t="shared" si="899"/>
        <v>0.57198448753462572</v>
      </c>
      <c r="M718" s="5">
        <f t="shared" si="900"/>
        <v>0.22317639800221192</v>
      </c>
      <c r="N718" s="5">
        <f t="shared" si="901"/>
        <v>0.20706491671795862</v>
      </c>
      <c r="O718" s="5">
        <f t="shared" si="902"/>
        <v>0.12765343764111883</v>
      </c>
      <c r="P718" s="5">
        <f t="shared" si="903"/>
        <v>0.1184379202753215</v>
      </c>
      <c r="Q718" s="5">
        <f t="shared" si="904"/>
        <v>9.6058275246001149E-2</v>
      </c>
      <c r="R718" s="5">
        <f t="shared" si="905"/>
        <v>3.650789305559432E-2</v>
      </c>
      <c r="S718" s="5">
        <f t="shared" si="906"/>
        <v>1.5713513038018906E-2</v>
      </c>
      <c r="T718" s="5">
        <f t="shared" si="907"/>
        <v>5.4943843340043978E-2</v>
      </c>
      <c r="U718" s="5">
        <f t="shared" si="908"/>
        <v>3.3872326566673307E-2</v>
      </c>
      <c r="V718" s="5">
        <f t="shared" si="909"/>
        <v>9.2655944958623367E-4</v>
      </c>
      <c r="W718" s="5">
        <f t="shared" si="910"/>
        <v>2.9707888680485007E-2</v>
      </c>
      <c r="X718" s="5">
        <f t="shared" si="911"/>
        <v>1.6992451482642921E-2</v>
      </c>
      <c r="Y718" s="5">
        <f t="shared" si="912"/>
        <v>4.8597093266282507E-3</v>
      </c>
      <c r="Z718" s="5">
        <f t="shared" si="913"/>
        <v>6.9606495001243466E-3</v>
      </c>
      <c r="AA718" s="5">
        <f t="shared" si="914"/>
        <v>6.4581484509480406E-3</v>
      </c>
      <c r="AB718" s="5">
        <f t="shared" si="915"/>
        <v>2.9959619008066343E-3</v>
      </c>
      <c r="AC718" s="5">
        <f t="shared" si="916"/>
        <v>3.0732353197624105E-5</v>
      </c>
      <c r="AD718" s="5">
        <f t="shared" si="917"/>
        <v>6.8908064994288127E-3</v>
      </c>
      <c r="AE718" s="5">
        <f t="shared" si="918"/>
        <v>3.9414344242760567E-3</v>
      </c>
      <c r="AF718" s="5">
        <f t="shared" si="919"/>
        <v>1.1272196746604363E-3</v>
      </c>
      <c r="AG718" s="5">
        <f t="shared" si="920"/>
        <v>2.149173893165324E-4</v>
      </c>
      <c r="AH718" s="5">
        <f t="shared" si="921"/>
        <v>9.9534588430919306E-4</v>
      </c>
      <c r="AI718" s="5">
        <f t="shared" si="922"/>
        <v>9.2349018303451279E-4</v>
      </c>
      <c r="AJ718" s="5">
        <f t="shared" si="923"/>
        <v>4.2841093312653643E-4</v>
      </c>
      <c r="AK718" s="5">
        <f t="shared" si="924"/>
        <v>1.3249440798548666E-4</v>
      </c>
      <c r="AL718" s="5">
        <f t="shared" si="925"/>
        <v>6.5237651122179189E-7</v>
      </c>
      <c r="AM718" s="5">
        <f t="shared" si="926"/>
        <v>1.2786695068979957E-3</v>
      </c>
      <c r="AN718" s="5">
        <f t="shared" si="927"/>
        <v>7.3137912262920247E-4</v>
      </c>
      <c r="AO718" s="5">
        <f t="shared" si="928"/>
        <v>2.0916875632529425E-4</v>
      </c>
      <c r="AP718" s="5">
        <f t="shared" si="929"/>
        <v>3.9880427964992808E-5</v>
      </c>
      <c r="AQ718" s="5">
        <f t="shared" si="930"/>
        <v>5.7027465380544918E-6</v>
      </c>
      <c r="AR718" s="5">
        <f t="shared" si="931"/>
        <v>1.1386448111125855E-4</v>
      </c>
      <c r="AS718" s="5">
        <f t="shared" si="932"/>
        <v>1.0564441181725072E-4</v>
      </c>
      <c r="AT718" s="5">
        <f t="shared" si="933"/>
        <v>4.9008881607722557E-5</v>
      </c>
      <c r="AU718" s="5">
        <f t="shared" si="934"/>
        <v>1.5156949210556444E-5</v>
      </c>
      <c r="AV718" s="5">
        <f t="shared" si="935"/>
        <v>3.5156858588952281E-6</v>
      </c>
      <c r="AW718" s="5">
        <f t="shared" si="936"/>
        <v>9.6169713879089854E-9</v>
      </c>
      <c r="AX718" s="5">
        <f t="shared" si="937"/>
        <v>1.9772669909372351E-4</v>
      </c>
      <c r="AY718" s="5">
        <f t="shared" si="938"/>
        <v>1.1309660465303656E-4</v>
      </c>
      <c r="AZ718" s="5">
        <f t="shared" si="939"/>
        <v>3.2344751727186637E-5</v>
      </c>
      <c r="BA718" s="5">
        <f t="shared" si="940"/>
        <v>6.1668987470365164E-6</v>
      </c>
      <c r="BB718" s="5">
        <f t="shared" si="941"/>
        <v>8.8184260487540181E-7</v>
      </c>
      <c r="BC718" s="5">
        <f t="shared" si="942"/>
        <v>1.0088005808717123E-7</v>
      </c>
      <c r="BD718" s="5">
        <f t="shared" si="943"/>
        <v>1.0854786146136548E-5</v>
      </c>
      <c r="BE718" s="5">
        <f t="shared" si="944"/>
        <v>1.0071160792364518E-5</v>
      </c>
      <c r="BF718" s="5">
        <f t="shared" si="945"/>
        <v>4.6720533385063881E-6</v>
      </c>
      <c r="BG718" s="5">
        <f t="shared" si="946"/>
        <v>1.4449233044647462E-6</v>
      </c>
      <c r="BH718" s="5">
        <f t="shared" si="947"/>
        <v>3.3515296238881955E-7</v>
      </c>
      <c r="BI718" s="5">
        <f t="shared" si="948"/>
        <v>6.2191540741803944E-8</v>
      </c>
      <c r="BJ718" s="8">
        <f t="shared" si="949"/>
        <v>0.4244165810186814</v>
      </c>
      <c r="BK718" s="8">
        <f t="shared" si="950"/>
        <v>0.35839887209950044</v>
      </c>
      <c r="BL718" s="8">
        <f t="shared" si="951"/>
        <v>0.21028213970128717</v>
      </c>
      <c r="BM718" s="8">
        <f t="shared" si="952"/>
        <v>0.19104631439370517</v>
      </c>
      <c r="BN718" s="8">
        <f t="shared" si="953"/>
        <v>0.80889884093820641</v>
      </c>
    </row>
    <row r="719" spans="1:66" x14ac:dyDescent="0.25">
      <c r="A719" t="s">
        <v>342</v>
      </c>
      <c r="B719" t="s">
        <v>398</v>
      </c>
      <c r="C719" t="s">
        <v>364</v>
      </c>
      <c r="D719" t="s">
        <v>500</v>
      </c>
      <c r="E719">
        <f>VLOOKUP(A719,home!$A$2:$E$405,3,FALSE)</f>
        <v>1.1828254847645401</v>
      </c>
      <c r="F719">
        <f>VLOOKUP(B719,home!$B$2:$E$405,3,FALSE)</f>
        <v>0.65</v>
      </c>
      <c r="G719">
        <f>VLOOKUP(C719,away!$B$2:$E$405,4,FALSE)</f>
        <v>1.27</v>
      </c>
      <c r="H719">
        <f>VLOOKUP(A719,away!$A$2:$E$405,3,FALSE)</f>
        <v>0.86980609418282495</v>
      </c>
      <c r="I719">
        <f>VLOOKUP(C719,away!$B$2:$E$405,3,FALSE)</f>
        <v>0.63</v>
      </c>
      <c r="J719">
        <f>VLOOKUP(B719,home!$B$2:$E$405,4,FALSE)</f>
        <v>0.61</v>
      </c>
      <c r="K719" s="3">
        <f t="shared" si="898"/>
        <v>0.97642243767312786</v>
      </c>
      <c r="L719" s="3">
        <f t="shared" si="899"/>
        <v>0.33426648199445963</v>
      </c>
      <c r="M719" s="5">
        <f t="shared" si="900"/>
        <v>0.26963423605612269</v>
      </c>
      <c r="N719" s="5">
        <f t="shared" si="901"/>
        <v>0.26327691805005088</v>
      </c>
      <c r="O719" s="5">
        <f t="shared" si="902"/>
        <v>9.0129687511743828E-2</v>
      </c>
      <c r="P719" s="5">
        <f t="shared" si="903"/>
        <v>8.8004649186934181E-2</v>
      </c>
      <c r="Q719" s="5">
        <f t="shared" si="904"/>
        <v>0.12853474505274951</v>
      </c>
      <c r="R719" s="5">
        <f t="shared" si="905"/>
        <v>1.5063666783905296E-2</v>
      </c>
      <c r="S719" s="5">
        <f t="shared" si="906"/>
        <v>7.1808558065520637E-3</v>
      </c>
      <c r="T719" s="5">
        <f t="shared" si="907"/>
        <v>4.2964857042837354E-2</v>
      </c>
      <c r="U719" s="5">
        <f t="shared" si="908"/>
        <v>1.4708502241436536E-2</v>
      </c>
      <c r="V719" s="5">
        <f t="shared" si="909"/>
        <v>2.6041396974613564E-4</v>
      </c>
      <c r="W719" s="5">
        <f t="shared" si="910"/>
        <v>4.1834736363366563E-2</v>
      </c>
      <c r="X719" s="5">
        <f t="shared" si="911"/>
        <v>1.3983950149348237E-2</v>
      </c>
      <c r="Y719" s="5">
        <f t="shared" si="912"/>
        <v>2.3371829104042669E-3</v>
      </c>
      <c r="Z719" s="5">
        <f t="shared" si="913"/>
        <v>1.6784263005976069E-3</v>
      </c>
      <c r="AA719" s="5">
        <f t="shared" si="914"/>
        <v>1.6388530998842053E-3</v>
      </c>
      <c r="AB719" s="5">
        <f t="shared" si="915"/>
        <v>8.0010646938854894E-4</v>
      </c>
      <c r="AC719" s="5">
        <f t="shared" si="916"/>
        <v>5.3122056165086227E-6</v>
      </c>
      <c r="AD719" s="5">
        <f t="shared" si="917"/>
        <v>1.0212093814832755E-2</v>
      </c>
      <c r="AE719" s="5">
        <f t="shared" si="918"/>
        <v>3.413560673281526E-3</v>
      </c>
      <c r="AF719" s="5">
        <f t="shared" si="919"/>
        <v>5.7051945866622741E-4</v>
      </c>
      <c r="AG719" s="5">
        <f t="shared" si="920"/>
        <v>6.3568510785914472E-5</v>
      </c>
      <c r="AH719" s="5">
        <f t="shared" si="921"/>
        <v>1.4026041369693434E-4</v>
      </c>
      <c r="AI719" s="5">
        <f t="shared" si="922"/>
        <v>1.3695341505100199E-4</v>
      </c>
      <c r="AJ719" s="5">
        <f t="shared" si="923"/>
        <v>6.6862193685879507E-5</v>
      </c>
      <c r="AK719" s="5">
        <f t="shared" si="924"/>
        <v>2.1761915382313098E-5</v>
      </c>
      <c r="AL719" s="5">
        <f t="shared" si="925"/>
        <v>6.9353031503372734E-8</v>
      </c>
      <c r="AM719" s="5">
        <f t="shared" si="926"/>
        <v>1.9942635072851349E-3</v>
      </c>
      <c r="AN719" s="5">
        <f t="shared" si="927"/>
        <v>6.6661544675013457E-4</v>
      </c>
      <c r="AO719" s="5">
        <f t="shared" si="928"/>
        <v>1.1141360011416626E-4</v>
      </c>
      <c r="AP719" s="5">
        <f t="shared" si="929"/>
        <v>1.241394405216663E-5</v>
      </c>
      <c r="AQ719" s="5">
        <f t="shared" si="930"/>
        <v>1.0373913514984464E-6</v>
      </c>
      <c r="AR719" s="5">
        <f t="shared" si="931"/>
        <v>9.3768710099123546E-6</v>
      </c>
      <c r="AS719" s="5">
        <f t="shared" si="932"/>
        <v>9.1557872492451054E-6</v>
      </c>
      <c r="AT719" s="5">
        <f t="shared" si="933"/>
        <v>4.4699580523622238E-6</v>
      </c>
      <c r="AU719" s="5">
        <f t="shared" si="934"/>
        <v>1.4548557792613832E-6</v>
      </c>
      <c r="AV719" s="5">
        <f t="shared" si="935"/>
        <v>3.5513845661230942E-7</v>
      </c>
      <c r="AW719" s="5">
        <f t="shared" si="936"/>
        <v>6.287724866736307E-10</v>
      </c>
      <c r="AX719" s="5">
        <f t="shared" si="937"/>
        <v>3.2454060585765203E-4</v>
      </c>
      <c r="AY719" s="5">
        <f t="shared" si="938"/>
        <v>1.0848304658438786E-4</v>
      </c>
      <c r="AZ719" s="5">
        <f t="shared" si="939"/>
        <v>1.8131123168902208E-5</v>
      </c>
      <c r="BA719" s="5">
        <f t="shared" si="940"/>
        <v>2.0202089187590602E-6</v>
      </c>
      <c r="BB719" s="5">
        <f t="shared" si="941"/>
        <v>1.6882203204185554E-7</v>
      </c>
      <c r="BC719" s="5">
        <f t="shared" si="942"/>
        <v>1.12863093467574E-8</v>
      </c>
      <c r="BD719" s="5">
        <f t="shared" si="943"/>
        <v>5.2239561409987317E-7</v>
      </c>
      <c r="BE719" s="5">
        <f t="shared" si="944"/>
        <v>5.1007879894914876E-7</v>
      </c>
      <c r="BF719" s="5">
        <f t="shared" si="945"/>
        <v>2.4902619213765456E-7</v>
      </c>
      <c r="BG719" s="5">
        <f t="shared" si="946"/>
        <v>8.1051587190501787E-8</v>
      </c>
      <c r="BH719" s="5">
        <f t="shared" si="947"/>
        <v>1.9785147085456455E-8</v>
      </c>
      <c r="BI719" s="5">
        <f t="shared" si="948"/>
        <v>3.8637323093805555E-9</v>
      </c>
      <c r="BJ719" s="8">
        <f t="shared" si="949"/>
        <v>0.51043123100874743</v>
      </c>
      <c r="BK719" s="8">
        <f t="shared" si="950"/>
        <v>0.36519401962458747</v>
      </c>
      <c r="BL719" s="8">
        <f t="shared" si="951"/>
        <v>0.12273285285579372</v>
      </c>
      <c r="BM719" s="8">
        <f t="shared" si="952"/>
        <v>0.14528414473040793</v>
      </c>
      <c r="BN719" s="8">
        <f t="shared" si="953"/>
        <v>0.85464390264150636</v>
      </c>
    </row>
    <row r="720" spans="1:66" x14ac:dyDescent="0.25">
      <c r="A720" t="s">
        <v>342</v>
      </c>
      <c r="B720" t="s">
        <v>346</v>
      </c>
      <c r="C720" t="s">
        <v>430</v>
      </c>
      <c r="D720" t="s">
        <v>500</v>
      </c>
      <c r="E720">
        <f>VLOOKUP(A720,home!$A$2:$E$405,3,FALSE)</f>
        <v>1.1828254847645401</v>
      </c>
      <c r="F720">
        <f>VLOOKUP(B720,home!$B$2:$E$405,3,FALSE)</f>
        <v>0.74</v>
      </c>
      <c r="G720">
        <f>VLOOKUP(C720,away!$B$2:$E$405,4,FALSE)</f>
        <v>0.85</v>
      </c>
      <c r="H720">
        <f>VLOOKUP(A720,away!$A$2:$E$405,3,FALSE)</f>
        <v>0.86980609418282495</v>
      </c>
      <c r="I720">
        <f>VLOOKUP(C720,away!$B$2:$E$405,3,FALSE)</f>
        <v>0.85</v>
      </c>
      <c r="J720">
        <f>VLOOKUP(B720,home!$B$2:$E$405,4,FALSE)</f>
        <v>1.22</v>
      </c>
      <c r="K720" s="3">
        <f t="shared" si="898"/>
        <v>0.74399722991689565</v>
      </c>
      <c r="L720" s="3">
        <f t="shared" si="899"/>
        <v>0.90198891966758943</v>
      </c>
      <c r="M720" s="5">
        <f t="shared" si="900"/>
        <v>0.19282231735580968</v>
      </c>
      <c r="N720" s="5">
        <f t="shared" si="901"/>
        <v>0.14345926997887895</v>
      </c>
      <c r="O720" s="5">
        <f t="shared" si="902"/>
        <v>0.17392359371956786</v>
      </c>
      <c r="P720" s="5">
        <f t="shared" si="903"/>
        <v>0.12939867194455004</v>
      </c>
      <c r="Q720" s="5">
        <f t="shared" si="904"/>
        <v>5.3366649735093002E-2</v>
      </c>
      <c r="R720" s="5">
        <f t="shared" si="905"/>
        <v>7.8438577201908874E-2</v>
      </c>
      <c r="S720" s="5">
        <f t="shared" si="906"/>
        <v>2.1709126477974044E-2</v>
      </c>
      <c r="T720" s="5">
        <f t="shared" si="907"/>
        <v>4.8136126740835186E-2</v>
      </c>
      <c r="U720" s="5">
        <f t="shared" si="908"/>
        <v>5.8358084156842759E-2</v>
      </c>
      <c r="V720" s="5">
        <f t="shared" si="909"/>
        <v>1.6187223403090578E-3</v>
      </c>
      <c r="W720" s="5">
        <f t="shared" si="910"/>
        <v>1.3234879857618141E-2</v>
      </c>
      <c r="X720" s="5">
        <f t="shared" si="911"/>
        <v>1.1937714984703326E-2</v>
      </c>
      <c r="Y720" s="5">
        <f t="shared" si="912"/>
        <v>5.3838433211760737E-3</v>
      </c>
      <c r="Z720" s="5">
        <f t="shared" si="913"/>
        <v>2.3583575836870867E-2</v>
      </c>
      <c r="AA720" s="5">
        <f t="shared" si="914"/>
        <v>1.7546115094166956E-2</v>
      </c>
      <c r="AB720" s="5">
        <f t="shared" si="915"/>
        <v>6.5271305129316233E-3</v>
      </c>
      <c r="AC720" s="5">
        <f t="shared" si="916"/>
        <v>6.7892984314302165E-5</v>
      </c>
      <c r="AD720" s="5">
        <f t="shared" si="917"/>
        <v>2.4616784880877036E-3</v>
      </c>
      <c r="AE720" s="5">
        <f t="shared" si="918"/>
        <v>2.2204067200391722E-3</v>
      </c>
      <c r="AF720" s="5">
        <f t="shared" si="919"/>
        <v>1.0013911293153945E-3</v>
      </c>
      <c r="AG720" s="5">
        <f t="shared" si="920"/>
        <v>3.0108123429863331E-4</v>
      </c>
      <c r="AH720" s="5">
        <f t="shared" si="921"/>
        <v>5.3180310227494542E-3</v>
      </c>
      <c r="AI720" s="5">
        <f t="shared" si="922"/>
        <v>3.9566003495377089E-3</v>
      </c>
      <c r="AJ720" s="5">
        <f t="shared" si="923"/>
        <v>1.4718498499721384E-3</v>
      </c>
      <c r="AK720" s="5">
        <f t="shared" si="924"/>
        <v>3.6501740374428977E-4</v>
      </c>
      <c r="AL720" s="5">
        <f t="shared" si="925"/>
        <v>1.8224575090883642E-6</v>
      </c>
      <c r="AM720" s="5">
        <f t="shared" si="926"/>
        <v>3.6629639521665281E-4</v>
      </c>
      <c r="AN720" s="5">
        <f t="shared" si="927"/>
        <v>3.3039528979960102E-4</v>
      </c>
      <c r="AO720" s="5">
        <f t="shared" si="928"/>
        <v>1.4900644525480113E-4</v>
      </c>
      <c r="AP720" s="5">
        <f t="shared" si="929"/>
        <v>4.4800720859628626E-5</v>
      </c>
      <c r="AQ720" s="5">
        <f t="shared" si="930"/>
        <v>1.0102438452126416E-5</v>
      </c>
      <c r="AR720" s="5">
        <f t="shared" si="931"/>
        <v>9.5936101139370135E-4</v>
      </c>
      <c r="AS720" s="5">
        <f t="shared" si="932"/>
        <v>7.1376193496718509E-4</v>
      </c>
      <c r="AT720" s="5">
        <f t="shared" si="933"/>
        <v>2.6551845121785454E-4</v>
      </c>
      <c r="AU720" s="5">
        <f t="shared" si="934"/>
        <v>6.5848330732636045E-5</v>
      </c>
      <c r="AV720" s="5">
        <f t="shared" si="935"/>
        <v>1.2247743914933201E-5</v>
      </c>
      <c r="AW720" s="5">
        <f t="shared" si="936"/>
        <v>3.3972494093883021E-8</v>
      </c>
      <c r="AX720" s="5">
        <f t="shared" si="937"/>
        <v>4.5420583894955663E-5</v>
      </c>
      <c r="AY720" s="5">
        <f t="shared" si="938"/>
        <v>4.0968863398082167E-5</v>
      </c>
      <c r="AZ720" s="5">
        <f t="shared" si="939"/>
        <v>1.8476730418222593E-5</v>
      </c>
      <c r="BA720" s="5">
        <f t="shared" si="940"/>
        <v>5.555268702973961E-6</v>
      </c>
      <c r="BB720" s="5">
        <f t="shared" si="941"/>
        <v>1.2526977039646635E-6</v>
      </c>
      <c r="BC720" s="5">
        <f t="shared" si="942"/>
        <v>2.2598388973383132E-7</v>
      </c>
      <c r="BD720" s="5">
        <f t="shared" si="943"/>
        <v>1.4422216703970176E-4</v>
      </c>
      <c r="BE720" s="5">
        <f t="shared" si="944"/>
        <v>1.073008927701499E-4</v>
      </c>
      <c r="BF720" s="5">
        <f t="shared" si="945"/>
        <v>3.9915783494300695E-5</v>
      </c>
      <c r="BG720" s="5">
        <f t="shared" si="946"/>
        <v>9.8990774499074184E-6</v>
      </c>
      <c r="BH720" s="5">
        <f t="shared" si="947"/>
        <v>1.8412215503659814E-6</v>
      </c>
      <c r="BI720" s="5">
        <f t="shared" si="948"/>
        <v>2.7397274662711658E-7</v>
      </c>
      <c r="BJ720" s="8">
        <f t="shared" si="949"/>
        <v>0.2825155436076362</v>
      </c>
      <c r="BK720" s="8">
        <f t="shared" si="950"/>
        <v>0.34565952242386433</v>
      </c>
      <c r="BL720" s="8">
        <f t="shared" si="951"/>
        <v>0.34822518989869911</v>
      </c>
      <c r="BM720" s="8">
        <f t="shared" si="952"/>
        <v>0.22853381694035818</v>
      </c>
      <c r="BN720" s="8">
        <f t="shared" si="953"/>
        <v>0.77140907993580832</v>
      </c>
    </row>
    <row r="721" spans="1:66" x14ac:dyDescent="0.25">
      <c r="A721" t="s">
        <v>40</v>
      </c>
      <c r="B721" t="s">
        <v>238</v>
      </c>
      <c r="C721" t="s">
        <v>335</v>
      </c>
      <c r="D721" t="s">
        <v>500</v>
      </c>
      <c r="E721">
        <f>VLOOKUP(A721,home!$A$2:$E$405,3,FALSE)</f>
        <v>1.4709480122324201</v>
      </c>
      <c r="F721">
        <f>VLOOKUP(B721,home!$B$2:$E$405,3,FALSE)</f>
        <v>0.85</v>
      </c>
      <c r="G721">
        <f>VLOOKUP(C721,away!$B$2:$E$405,4,FALSE)</f>
        <v>1.23</v>
      </c>
      <c r="H721">
        <f>VLOOKUP(A721,away!$A$2:$E$405,3,FALSE)</f>
        <v>1.15290519877676</v>
      </c>
      <c r="I721">
        <f>VLOOKUP(C721,away!$B$2:$E$405,3,FALSE)</f>
        <v>0.68</v>
      </c>
      <c r="J721">
        <f>VLOOKUP(B721,home!$B$2:$E$405,4,FALSE)</f>
        <v>1.1399999999999999</v>
      </c>
      <c r="K721" s="3">
        <f t="shared" si="898"/>
        <v>1.5378761467889952</v>
      </c>
      <c r="L721" s="3">
        <f t="shared" si="899"/>
        <v>0.89373211009174436</v>
      </c>
      <c r="M721" s="5">
        <f t="shared" si="900"/>
        <v>8.7895360532805028E-2</v>
      </c>
      <c r="N721" s="5">
        <f t="shared" si="901"/>
        <v>0.13517217837681972</v>
      </c>
      <c r="O721" s="5">
        <f t="shared" si="902"/>
        <v>7.8554906036258462E-2</v>
      </c>
      <c r="P721" s="5">
        <f t="shared" si="903"/>
        <v>0.12080771620641273</v>
      </c>
      <c r="Q721" s="5">
        <f t="shared" si="904"/>
        <v>0.10393903441760913</v>
      </c>
      <c r="R721" s="5">
        <f t="shared" si="905"/>
        <v>3.5103520964921982E-2</v>
      </c>
      <c r="S721" s="5">
        <f t="shared" si="906"/>
        <v>4.1511020054244153E-2</v>
      </c>
      <c r="T721" s="5">
        <f t="shared" si="907"/>
        <v>9.2893652550948239E-2</v>
      </c>
      <c r="U721" s="5">
        <f t="shared" si="908"/>
        <v>5.3984867560260927E-2</v>
      </c>
      <c r="V721" s="5">
        <f t="shared" si="909"/>
        <v>6.3394213550607321E-3</v>
      </c>
      <c r="W721" s="5">
        <f t="shared" si="910"/>
        <v>5.3281787250373837E-2</v>
      </c>
      <c r="X721" s="5">
        <f t="shared" si="911"/>
        <v>4.7619644148736012E-2</v>
      </c>
      <c r="Y721" s="5">
        <f t="shared" si="912"/>
        <v>2.1279602523433905E-2</v>
      </c>
      <c r="Z721" s="5">
        <f t="shared" si="913"/>
        <v>1.0457714621209837E-2</v>
      </c>
      <c r="AA721" s="5">
        <f t="shared" si="914"/>
        <v>1.6082669865885121E-2</v>
      </c>
      <c r="AB721" s="5">
        <f t="shared" si="915"/>
        <v>1.236657718171345E-2</v>
      </c>
      <c r="AC721" s="5">
        <f t="shared" si="916"/>
        <v>5.4457582525730428E-4</v>
      </c>
      <c r="AD721" s="5">
        <f t="shared" si="917"/>
        <v>2.0485197417658984E-2</v>
      </c>
      <c r="AE721" s="5">
        <f t="shared" si="918"/>
        <v>1.8308278713730315E-2</v>
      </c>
      <c r="AF721" s="5">
        <f t="shared" si="919"/>
        <v>8.1813482834849783E-3</v>
      </c>
      <c r="AG721" s="5">
        <f t="shared" si="920"/>
        <v>2.4373112215981675E-3</v>
      </c>
      <c r="AH721" s="5">
        <f t="shared" si="921"/>
        <v>2.3365988387877889E-3</v>
      </c>
      <c r="AI721" s="5">
        <f t="shared" si="922"/>
        <v>3.593399618786605E-3</v>
      </c>
      <c r="AJ721" s="5">
        <f t="shared" si="923"/>
        <v>2.7631017798062946E-3</v>
      </c>
      <c r="AK721" s="5">
        <f t="shared" si="924"/>
        <v>1.4164361061047733E-3</v>
      </c>
      <c r="AL721" s="5">
        <f t="shared" si="925"/>
        <v>2.9939674336282247E-5</v>
      </c>
      <c r="AM721" s="5">
        <f t="shared" si="926"/>
        <v>6.3007392941762542E-3</v>
      </c>
      <c r="AN721" s="5">
        <f t="shared" si="927"/>
        <v>5.6311730245221115E-3</v>
      </c>
      <c r="AO721" s="5">
        <f t="shared" si="928"/>
        <v>2.5163800747489279E-3</v>
      </c>
      <c r="AP721" s="5">
        <f t="shared" si="929"/>
        <v>7.4965655799939367E-4</v>
      </c>
      <c r="AQ721" s="5">
        <f t="shared" si="930"/>
        <v>1.6749803435622807E-4</v>
      </c>
      <c r="AR721" s="5">
        <f t="shared" si="931"/>
        <v>4.176586821255461E-4</v>
      </c>
      <c r="AS721" s="5">
        <f t="shared" si="932"/>
        <v>6.4230732474020462E-4</v>
      </c>
      <c r="AT721" s="5">
        <f t="shared" si="933"/>
        <v>4.9389455681290691E-4</v>
      </c>
      <c r="AU721" s="5">
        <f t="shared" si="934"/>
        <v>2.5318288598383064E-4</v>
      </c>
      <c r="AV721" s="5">
        <f t="shared" si="935"/>
        <v>9.7340980282432742E-5</v>
      </c>
      <c r="AW721" s="5">
        <f t="shared" si="936"/>
        <v>1.1430712290553899E-6</v>
      </c>
      <c r="AX721" s="5">
        <f t="shared" si="937"/>
        <v>1.6149594446082981E-3</v>
      </c>
      <c r="AY721" s="5">
        <f t="shared" si="938"/>
        <v>1.4433411121423658E-3</v>
      </c>
      <c r="AZ721" s="5">
        <f t="shared" si="939"/>
        <v>6.4498014886858062E-4</v>
      </c>
      <c r="BA721" s="5">
        <f t="shared" si="940"/>
        <v>1.9214648980520136E-4</v>
      </c>
      <c r="BB721" s="5">
        <f t="shared" si="941"/>
        <v>4.2931871945081113E-5</v>
      </c>
      <c r="BC721" s="5">
        <f t="shared" si="942"/>
        <v>7.6739185007331834E-6</v>
      </c>
      <c r="BD721" s="5">
        <f t="shared" si="943"/>
        <v>6.2212495879033548E-5</v>
      </c>
      <c r="BE721" s="5">
        <f t="shared" si="944"/>
        <v>9.5675113444574353E-5</v>
      </c>
      <c r="BF721" s="5">
        <f t="shared" si="945"/>
        <v>7.3568237403871001E-5</v>
      </c>
      <c r="BG721" s="5">
        <f t="shared" si="946"/>
        <v>3.7712945821574395E-5</v>
      </c>
      <c r="BH721" s="5">
        <f t="shared" si="947"/>
        <v>1.4499459951036244E-5</v>
      </c>
      <c r="BI721" s="5">
        <f t="shared" si="948"/>
        <v>4.4596747200041941E-6</v>
      </c>
      <c r="BJ721" s="8">
        <f t="shared" si="949"/>
        <v>0.52290951487606674</v>
      </c>
      <c r="BK721" s="8">
        <f t="shared" si="950"/>
        <v>0.2585713747602586</v>
      </c>
      <c r="BL721" s="8">
        <f t="shared" si="951"/>
        <v>0.20839459030969046</v>
      </c>
      <c r="BM721" s="8">
        <f t="shared" si="952"/>
        <v>0.43741827999148497</v>
      </c>
      <c r="BN721" s="8">
        <f t="shared" si="953"/>
        <v>0.561472716534827</v>
      </c>
    </row>
    <row r="722" spans="1:66" x14ac:dyDescent="0.25">
      <c r="A722" t="s">
        <v>40</v>
      </c>
      <c r="B722" t="s">
        <v>232</v>
      </c>
      <c r="C722" t="s">
        <v>339</v>
      </c>
      <c r="D722" t="s">
        <v>500</v>
      </c>
      <c r="E722">
        <f>VLOOKUP(A722,home!$A$2:$E$405,3,FALSE)</f>
        <v>1.4709480122324201</v>
      </c>
      <c r="F722">
        <f>VLOOKUP(B722,home!$B$2:$E$405,3,FALSE)</f>
        <v>0.89</v>
      </c>
      <c r="G722">
        <f>VLOOKUP(C722,away!$B$2:$E$405,4,FALSE)</f>
        <v>0.85</v>
      </c>
      <c r="H722">
        <f>VLOOKUP(A722,away!$A$2:$E$405,3,FALSE)</f>
        <v>1.15290519877676</v>
      </c>
      <c r="I722">
        <f>VLOOKUP(C722,away!$B$2:$E$405,3,FALSE)</f>
        <v>0.64</v>
      </c>
      <c r="J722">
        <f>VLOOKUP(B722,home!$B$2:$E$405,4,FALSE)</f>
        <v>0.92</v>
      </c>
      <c r="K722" s="3">
        <f t="shared" si="898"/>
        <v>1.1127721712538257</v>
      </c>
      <c r="L722" s="3">
        <f t="shared" si="899"/>
        <v>0.67883058103975635</v>
      </c>
      <c r="M722" s="5">
        <f t="shared" si="900"/>
        <v>0.16669278820253555</v>
      </c>
      <c r="N722" s="5">
        <f t="shared" si="901"/>
        <v>0.18549109586048956</v>
      </c>
      <c r="O722" s="5">
        <f t="shared" si="902"/>
        <v>0.11315616227066425</v>
      </c>
      <c r="P722" s="5">
        <f t="shared" si="903"/>
        <v>0.12591702838067728</v>
      </c>
      <c r="Q722" s="5">
        <f t="shared" si="904"/>
        <v>0.10320466474446427</v>
      </c>
      <c r="R722" s="5">
        <f t="shared" si="905"/>
        <v>3.8406931691211975E-2</v>
      </c>
      <c r="S722" s="5">
        <f t="shared" si="906"/>
        <v>2.3778920202828423E-2</v>
      </c>
      <c r="T722" s="5">
        <f t="shared" si="907"/>
        <v>7.0058482534497937E-2</v>
      </c>
      <c r="U722" s="5">
        <f t="shared" si="908"/>
        <v>4.2738164769227316E-2</v>
      </c>
      <c r="V722" s="5">
        <f t="shared" si="909"/>
        <v>1.9958011796749934E-3</v>
      </c>
      <c r="W722" s="5">
        <f t="shared" si="910"/>
        <v>3.8281092957073555E-2</v>
      </c>
      <c r="X722" s="5">
        <f t="shared" si="911"/>
        <v>2.5986376574887168E-2</v>
      </c>
      <c r="Y722" s="5">
        <f t="shared" si="912"/>
        <v>8.8201735547242827E-3</v>
      </c>
      <c r="Z722" s="5">
        <f t="shared" si="913"/>
        <v>8.6905999186332218E-3</v>
      </c>
      <c r="AA722" s="5">
        <f t="shared" si="914"/>
        <v>9.6706577409558115E-3</v>
      </c>
      <c r="AB722" s="5">
        <f t="shared" si="915"/>
        <v>5.3806194059280088E-3</v>
      </c>
      <c r="AC722" s="5">
        <f t="shared" si="916"/>
        <v>9.4224739899208889E-5</v>
      </c>
      <c r="AD722" s="5">
        <f t="shared" si="917"/>
        <v>1.0649533731953069E-2</v>
      </c>
      <c r="AE722" s="5">
        <f t="shared" si="918"/>
        <v>7.2292291710641865E-3</v>
      </c>
      <c r="AF722" s="5">
        <f t="shared" si="919"/>
        <v>2.4537109193315284E-3</v>
      </c>
      <c r="AG722" s="5">
        <f t="shared" si="920"/>
        <v>5.5521800302447228E-4</v>
      </c>
      <c r="AH722" s="5">
        <f t="shared" si="921"/>
        <v>1.4748612480874619E-3</v>
      </c>
      <c r="AI722" s="5">
        <f t="shared" si="922"/>
        <v>1.6411845533324122E-3</v>
      </c>
      <c r="AJ722" s="5">
        <f t="shared" si="923"/>
        <v>9.1313224941997435E-4</v>
      </c>
      <c r="AK722" s="5">
        <f t="shared" si="924"/>
        <v>3.3870271860965163E-4</v>
      </c>
      <c r="AL722" s="5">
        <f t="shared" si="925"/>
        <v>2.8470336061893628E-6</v>
      </c>
      <c r="AM722" s="5">
        <f t="shared" si="926"/>
        <v>2.3701009547492519E-3</v>
      </c>
      <c r="AN722" s="5">
        <f t="shared" si="927"/>
        <v>1.6088970082353158E-3</v>
      </c>
      <c r="AO722" s="5">
        <f t="shared" si="928"/>
        <v>5.4608424546675246E-4</v>
      </c>
      <c r="AP722" s="5">
        <f t="shared" si="929"/>
        <v>1.2356622854895087E-4</v>
      </c>
      <c r="AQ722" s="5">
        <f t="shared" si="930"/>
        <v>2.0970133680693906E-5</v>
      </c>
      <c r="AR722" s="5">
        <f t="shared" si="931"/>
        <v>2.0023618359844649E-4</v>
      </c>
      <c r="AS722" s="5">
        <f t="shared" si="932"/>
        <v>2.2281725278642297E-4</v>
      </c>
      <c r="AT722" s="5">
        <f t="shared" si="933"/>
        <v>1.2397241908798022E-4</v>
      </c>
      <c r="AU722" s="5">
        <f t="shared" si="934"/>
        <v>4.5984352654707003E-5</v>
      </c>
      <c r="AV722" s="5">
        <f t="shared" si="935"/>
        <v>1.2792526986819983E-5</v>
      </c>
      <c r="AW722" s="5">
        <f t="shared" si="936"/>
        <v>5.9738972389621081E-8</v>
      </c>
      <c r="AX722" s="5">
        <f t="shared" si="937"/>
        <v>4.3956373091784851E-4</v>
      </c>
      <c r="AY722" s="5">
        <f t="shared" si="938"/>
        <v>2.9838930286296624E-4</v>
      </c>
      <c r="AZ722" s="5">
        <f t="shared" si="939"/>
        <v>1.0127789191925758E-4</v>
      </c>
      <c r="BA722" s="5">
        <f t="shared" si="940"/>
        <v>2.2916843406010432E-5</v>
      </c>
      <c r="BB722" s="5">
        <f t="shared" si="941"/>
        <v>3.8891635312247906E-6</v>
      </c>
      <c r="BC722" s="5">
        <f t="shared" si="942"/>
        <v>5.2801662793199134E-7</v>
      </c>
      <c r="BD722" s="5">
        <f t="shared" si="943"/>
        <v>2.2654407476219457E-5</v>
      </c>
      <c r="BE722" s="5">
        <f t="shared" si="944"/>
        <v>2.5209194195781626E-5</v>
      </c>
      <c r="BF722" s="5">
        <f t="shared" si="945"/>
        <v>1.4026044880399631E-5</v>
      </c>
      <c r="BG722" s="5">
        <f t="shared" si="946"/>
        <v>5.2025974718886356E-6</v>
      </c>
      <c r="BH722" s="5">
        <f t="shared" si="947"/>
        <v>1.4473264212382953E-6</v>
      </c>
      <c r="BI722" s="5">
        <f t="shared" si="948"/>
        <v>3.2210891285487297E-7</v>
      </c>
      <c r="BJ722" s="8">
        <f t="shared" si="949"/>
        <v>0.45826576157145626</v>
      </c>
      <c r="BK722" s="8">
        <f t="shared" si="950"/>
        <v>0.31877999904208465</v>
      </c>
      <c r="BL722" s="8">
        <f t="shared" si="951"/>
        <v>0.21439508106190963</v>
      </c>
      <c r="BM722" s="8">
        <f t="shared" si="952"/>
        <v>0.26696444088015026</v>
      </c>
      <c r="BN722" s="8">
        <f t="shared" si="953"/>
        <v>0.73286867115004306</v>
      </c>
    </row>
    <row r="723" spans="1:66" x14ac:dyDescent="0.25">
      <c r="A723" t="s">
        <v>40</v>
      </c>
      <c r="B723" t="s">
        <v>316</v>
      </c>
      <c r="C723" t="s">
        <v>234</v>
      </c>
      <c r="D723" t="s">
        <v>500</v>
      </c>
      <c r="E723">
        <f>VLOOKUP(A723,home!$A$2:$E$405,3,FALSE)</f>
        <v>1.4709480122324201</v>
      </c>
      <c r="F723">
        <f>VLOOKUP(B723,home!$B$2:$E$405,3,FALSE)</f>
        <v>0.54</v>
      </c>
      <c r="G723">
        <f>VLOOKUP(C723,away!$B$2:$E$405,4,FALSE)</f>
        <v>1.0900000000000001</v>
      </c>
      <c r="H723">
        <f>VLOOKUP(A723,away!$A$2:$E$405,3,FALSE)</f>
        <v>1.15290519877676</v>
      </c>
      <c r="I723">
        <f>VLOOKUP(C723,away!$B$2:$E$405,3,FALSE)</f>
        <v>0.54</v>
      </c>
      <c r="J723">
        <f>VLOOKUP(B723,home!$B$2:$E$405,4,FALSE)</f>
        <v>0.98</v>
      </c>
      <c r="K723" s="3">
        <f t="shared" si="898"/>
        <v>0.86580000000000257</v>
      </c>
      <c r="L723" s="3">
        <f t="shared" si="899"/>
        <v>0.61011743119266137</v>
      </c>
      <c r="M723" s="5">
        <f t="shared" si="900"/>
        <v>0.22856893455461547</v>
      </c>
      <c r="N723" s="5">
        <f t="shared" si="901"/>
        <v>0.19789498353738663</v>
      </c>
      <c r="O723" s="5">
        <f t="shared" si="902"/>
        <v>0.13945389120090551</v>
      </c>
      <c r="P723" s="5">
        <f t="shared" si="903"/>
        <v>0.12073917900174434</v>
      </c>
      <c r="Q723" s="5">
        <f t="shared" si="904"/>
        <v>8.5668738373334927E-2</v>
      </c>
      <c r="R723" s="5">
        <f t="shared" si="905"/>
        <v>4.2541624934658684E-2</v>
      </c>
      <c r="S723" s="5">
        <f t="shared" si="906"/>
        <v>1.5944806076142352E-2</v>
      </c>
      <c r="T723" s="5">
        <f t="shared" si="907"/>
        <v>5.2267990589855276E-2</v>
      </c>
      <c r="U723" s="5">
        <f t="shared" si="908"/>
        <v>3.6832538868427592E-2</v>
      </c>
      <c r="V723" s="5">
        <f t="shared" si="909"/>
        <v>9.3585323673275758E-4</v>
      </c>
      <c r="W723" s="5">
        <f t="shared" si="910"/>
        <v>2.4723997894544533E-2</v>
      </c>
      <c r="X723" s="5">
        <f t="shared" si="911"/>
        <v>1.5084542084232279E-2</v>
      </c>
      <c r="Y723" s="5">
        <f t="shared" si="912"/>
        <v>4.6016710335746967E-3</v>
      </c>
      <c r="Z723" s="5">
        <f t="shared" si="913"/>
        <v>8.6517956412985424E-3</v>
      </c>
      <c r="AA723" s="5">
        <f t="shared" si="914"/>
        <v>7.4907246662362995E-3</v>
      </c>
      <c r="AB723" s="5">
        <f t="shared" si="915"/>
        <v>3.2427347080137034E-3</v>
      </c>
      <c r="AC723" s="5">
        <f t="shared" si="916"/>
        <v>3.0897175421447868E-5</v>
      </c>
      <c r="AD723" s="5">
        <f t="shared" si="917"/>
        <v>5.3515093442741803E-3</v>
      </c>
      <c r="AE723" s="5">
        <f t="shared" si="918"/>
        <v>3.2650491341320864E-3</v>
      </c>
      <c r="AF723" s="5">
        <f t="shared" si="919"/>
        <v>9.9603169521724605E-4</v>
      </c>
      <c r="AG723" s="5">
        <f t="shared" si="920"/>
        <v>2.0256543309080598E-4</v>
      </c>
      <c r="AH723" s="5">
        <f t="shared" si="921"/>
        <v>1.3196528329682327E-3</v>
      </c>
      <c r="AI723" s="5">
        <f t="shared" si="922"/>
        <v>1.1425554227838992E-3</v>
      </c>
      <c r="AJ723" s="5">
        <f t="shared" si="923"/>
        <v>4.9461224252315137E-4</v>
      </c>
      <c r="AK723" s="5">
        <f t="shared" si="924"/>
        <v>1.4274509319218192E-4</v>
      </c>
      <c r="AL723" s="5">
        <f t="shared" si="925"/>
        <v>6.5284455232337945E-7</v>
      </c>
      <c r="AM723" s="5">
        <f t="shared" si="926"/>
        <v>9.2666735805452011E-4</v>
      </c>
      <c r="AN723" s="5">
        <f t="shared" si="927"/>
        <v>5.65375908066314E-4</v>
      </c>
      <c r="AO723" s="5">
        <f t="shared" si="928"/>
        <v>1.724728483438189E-4</v>
      </c>
      <c r="AP723" s="5">
        <f t="shared" si="929"/>
        <v>3.5076230394004081E-5</v>
      </c>
      <c r="AQ723" s="5">
        <f t="shared" si="930"/>
        <v>5.3501548959779305E-6</v>
      </c>
      <c r="AR723" s="5">
        <f t="shared" si="931"/>
        <v>1.6102863930333934E-4</v>
      </c>
      <c r="AS723" s="5">
        <f t="shared" si="932"/>
        <v>1.3941859590883162E-4</v>
      </c>
      <c r="AT723" s="5">
        <f t="shared" si="933"/>
        <v>6.0354310168933382E-5</v>
      </c>
      <c r="AU723" s="5">
        <f t="shared" si="934"/>
        <v>1.7418253914754224E-5</v>
      </c>
      <c r="AV723" s="5">
        <f t="shared" si="935"/>
        <v>3.7701810598485635E-6</v>
      </c>
      <c r="AW723" s="5">
        <f t="shared" si="936"/>
        <v>9.5793997816215185E-9</v>
      </c>
      <c r="AX723" s="5">
        <f t="shared" si="937"/>
        <v>1.3371809976726759E-4</v>
      </c>
      <c r="AY723" s="5">
        <f t="shared" si="938"/>
        <v>8.1583743533969306E-5</v>
      </c>
      <c r="AZ723" s="5">
        <f t="shared" si="939"/>
        <v>2.4887832016013127E-5</v>
      </c>
      <c r="BA723" s="5">
        <f t="shared" si="940"/>
        <v>5.0615000458548017E-6</v>
      </c>
      <c r="BB723" s="5">
        <f t="shared" si="941"/>
        <v>7.7202735148961732E-7</v>
      </c>
      <c r="BC723" s="5">
        <f t="shared" si="942"/>
        <v>9.4205468900263892E-8</v>
      </c>
      <c r="BD723" s="5">
        <f t="shared" si="943"/>
        <v>1.6374396626700493E-5</v>
      </c>
      <c r="BE723" s="5">
        <f t="shared" si="944"/>
        <v>1.4176952599397328E-5</v>
      </c>
      <c r="BF723" s="5">
        <f t="shared" si="945"/>
        <v>6.1372027802791209E-6</v>
      </c>
      <c r="BG723" s="5">
        <f t="shared" si="946"/>
        <v>1.7711967223885597E-6</v>
      </c>
      <c r="BH723" s="5">
        <f t="shared" si="947"/>
        <v>3.8337553056100487E-7</v>
      </c>
      <c r="BI723" s="5">
        <f t="shared" si="948"/>
        <v>6.6385306871943822E-8</v>
      </c>
      <c r="BJ723" s="8">
        <f t="shared" si="949"/>
        <v>0.3920081390275808</v>
      </c>
      <c r="BK723" s="8">
        <f t="shared" si="950"/>
        <v>0.36630190663274259</v>
      </c>
      <c r="BL723" s="8">
        <f t="shared" si="951"/>
        <v>0.23308197945963111</v>
      </c>
      <c r="BM723" s="8">
        <f t="shared" si="952"/>
        <v>0.18509489499447337</v>
      </c>
      <c r="BN723" s="8">
        <f t="shared" si="953"/>
        <v>0.81486735160264545</v>
      </c>
    </row>
    <row r="724" spans="1:66" x14ac:dyDescent="0.25">
      <c r="A724" t="s">
        <v>40</v>
      </c>
      <c r="B724" t="s">
        <v>320</v>
      </c>
      <c r="C724" t="s">
        <v>332</v>
      </c>
      <c r="D724" t="s">
        <v>500</v>
      </c>
      <c r="E724">
        <f>VLOOKUP(A724,home!$A$2:$E$405,3,FALSE)</f>
        <v>1.4709480122324201</v>
      </c>
      <c r="F724">
        <f>VLOOKUP(B724,home!$B$2:$E$405,3,FALSE)</f>
        <v>1.53</v>
      </c>
      <c r="G724">
        <f>VLOOKUP(C724,away!$B$2:$E$405,4,FALSE)</f>
        <v>0.54</v>
      </c>
      <c r="H724">
        <f>VLOOKUP(A724,away!$A$2:$E$405,3,FALSE)</f>
        <v>1.15290519877676</v>
      </c>
      <c r="I724">
        <f>VLOOKUP(C724,away!$B$2:$E$405,3,FALSE)</f>
        <v>1.4</v>
      </c>
      <c r="J724">
        <f>VLOOKUP(B724,home!$B$2:$E$405,4,FALSE)</f>
        <v>0.49</v>
      </c>
      <c r="K724" s="3">
        <f t="shared" si="898"/>
        <v>1.2152972477064257</v>
      </c>
      <c r="L724" s="3">
        <f t="shared" si="899"/>
        <v>0.79089296636085726</v>
      </c>
      <c r="M724" s="5">
        <f t="shared" si="900"/>
        <v>0.1345001164599636</v>
      </c>
      <c r="N724" s="5">
        <f t="shared" si="901"/>
        <v>0.16345762134998745</v>
      </c>
      <c r="O724" s="5">
        <f t="shared" si="902"/>
        <v>0.10637519608290137</v>
      </c>
      <c r="P724" s="5">
        <f t="shared" si="903"/>
        <v>0.12927748302378136</v>
      </c>
      <c r="Q724" s="5">
        <f t="shared" si="904"/>
        <v>9.9324798671639444E-2</v>
      </c>
      <c r="R724" s="5">
        <f t="shared" si="905"/>
        <v>4.2065697188611847E-2</v>
      </c>
      <c r="S724" s="5">
        <f t="shared" si="906"/>
        <v>3.1064411051902167E-2</v>
      </c>
      <c r="T724" s="5">
        <f t="shared" si="907"/>
        <v>7.8555284654607857E-2</v>
      </c>
      <c r="U724" s="5">
        <f t="shared" si="908"/>
        <v>5.1122326016171907E-2</v>
      </c>
      <c r="V724" s="5">
        <f t="shared" si="909"/>
        <v>3.31757570848685E-3</v>
      </c>
      <c r="W724" s="5">
        <f t="shared" si="910"/>
        <v>4.0236384818212741E-2</v>
      </c>
      <c r="X724" s="5">
        <f t="shared" si="911"/>
        <v>3.1822673744513238E-2</v>
      </c>
      <c r="Y724" s="5">
        <f t="shared" si="912"/>
        <v>1.2584164417665921E-2</v>
      </c>
      <c r="Z724" s="5">
        <f t="shared" si="913"/>
        <v>1.1089821343846267E-2</v>
      </c>
      <c r="AA724" s="5">
        <f t="shared" si="914"/>
        <v>1.3477429356732342E-2</v>
      </c>
      <c r="AB724" s="5">
        <f t="shared" si="915"/>
        <v>8.1895414016973003E-3</v>
      </c>
      <c r="AC724" s="5">
        <f t="shared" si="916"/>
        <v>1.9929714961514764E-4</v>
      </c>
      <c r="AD724" s="5">
        <f t="shared" si="917"/>
        <v>1.2224791931807642E-2</v>
      </c>
      <c r="AE724" s="5">
        <f t="shared" si="918"/>
        <v>9.6685019540916194E-3</v>
      </c>
      <c r="AF724" s="5">
        <f t="shared" si="919"/>
        <v>3.8233750953686331E-3</v>
      </c>
      <c r="AG724" s="5">
        <f t="shared" si="920"/>
        <v>1.0079601568954413E-3</v>
      </c>
      <c r="AH724" s="5">
        <f t="shared" si="921"/>
        <v>2.1927154247616304E-3</v>
      </c>
      <c r="AI724" s="5">
        <f t="shared" si="922"/>
        <v>2.6648010207162352E-3</v>
      </c>
      <c r="AJ724" s="5">
        <f t="shared" si="923"/>
        <v>1.6192626730808578E-3</v>
      </c>
      <c r="AK724" s="5">
        <f t="shared" si="924"/>
        <v>6.5596182330297185E-4</v>
      </c>
      <c r="AL724" s="5">
        <f t="shared" si="925"/>
        <v>7.6623380125413037E-6</v>
      </c>
      <c r="AM724" s="5">
        <f t="shared" si="926"/>
        <v>2.9713511977019092E-3</v>
      </c>
      <c r="AN724" s="5">
        <f t="shared" si="927"/>
        <v>2.3500207628503493E-3</v>
      </c>
      <c r="AO724" s="5">
        <f t="shared" si="928"/>
        <v>9.2930744607015866E-4</v>
      </c>
      <c r="AP724" s="5">
        <f t="shared" si="929"/>
        <v>2.4499424089455339E-4</v>
      </c>
      <c r="AQ724" s="5">
        <f t="shared" si="930"/>
        <v>4.8441055480604939E-5</v>
      </c>
      <c r="AR724" s="5">
        <f t="shared" si="931"/>
        <v>3.4684064133498675E-4</v>
      </c>
      <c r="AS724" s="5">
        <f t="shared" si="932"/>
        <v>4.2151447680714087E-4</v>
      </c>
      <c r="AT724" s="5">
        <f t="shared" si="933"/>
        <v>2.561326917660662E-4</v>
      </c>
      <c r="AU724" s="5">
        <f t="shared" si="934"/>
        <v>1.0375911845031283E-4</v>
      </c>
      <c r="AV724" s="5">
        <f t="shared" si="935"/>
        <v>3.1524542769277553E-5</v>
      </c>
      <c r="AW724" s="5">
        <f t="shared" si="936"/>
        <v>2.0457804928403631E-7</v>
      </c>
      <c r="AX724" s="5">
        <f t="shared" si="937"/>
        <v>6.0184582208938652E-4</v>
      </c>
      <c r="AY724" s="5">
        <f t="shared" si="938"/>
        <v>4.7599562752416365E-4</v>
      </c>
      <c r="AZ724" s="5">
        <f t="shared" si="939"/>
        <v>1.8823079691369175E-4</v>
      </c>
      <c r="BA724" s="5">
        <f t="shared" si="940"/>
        <v>4.9623471110512589E-5</v>
      </c>
      <c r="BB724" s="5">
        <f t="shared" si="941"/>
        <v>9.8117135669289011E-6</v>
      </c>
      <c r="BC724" s="5">
        <f t="shared" si="942"/>
        <v>1.5520030496062938E-6</v>
      </c>
      <c r="BD724" s="5">
        <f t="shared" si="943"/>
        <v>4.5718970613321621E-5</v>
      </c>
      <c r="BE724" s="5">
        <f t="shared" si="944"/>
        <v>5.5562139154340714E-5</v>
      </c>
      <c r="BF724" s="5">
        <f t="shared" si="945"/>
        <v>3.3762257395475857E-5</v>
      </c>
      <c r="BG724" s="5">
        <f t="shared" si="946"/>
        <v>1.3677059496359238E-5</v>
      </c>
      <c r="BH724" s="5">
        <f t="shared" si="947"/>
        <v>4.1554231906606041E-6</v>
      </c>
      <c r="BI724" s="5">
        <f t="shared" si="948"/>
        <v>1.0100148733330573E-6</v>
      </c>
      <c r="BJ724" s="8">
        <f t="shared" si="949"/>
        <v>0.46057673093204199</v>
      </c>
      <c r="BK724" s="8">
        <f t="shared" si="950"/>
        <v>0.29884254135928578</v>
      </c>
      <c r="BL724" s="8">
        <f t="shared" si="951"/>
        <v>0.2296765883238277</v>
      </c>
      <c r="BM724" s="8">
        <f t="shared" si="952"/>
        <v>0.32470897813264193</v>
      </c>
      <c r="BN724" s="8">
        <f t="shared" si="953"/>
        <v>0.67500091277688512</v>
      </c>
    </row>
    <row r="725" spans="1:66" x14ac:dyDescent="0.25">
      <c r="A725" t="s">
        <v>16</v>
      </c>
      <c r="B725" t="s">
        <v>66</v>
      </c>
      <c r="C725" t="s">
        <v>63</v>
      </c>
      <c r="D725" t="s">
        <v>501</v>
      </c>
      <c r="E725">
        <f>VLOOKUP(A725,home!$A$2:$E$405,3,FALSE)</f>
        <v>1.55</v>
      </c>
      <c r="F725">
        <f>VLOOKUP(B725,home!$B$2:$E$405,3,FALSE)</f>
        <v>1.0900000000000001</v>
      </c>
      <c r="G725">
        <f>VLOOKUP(C725,away!$B$2:$E$405,4,FALSE)</f>
        <v>0.79</v>
      </c>
      <c r="H725">
        <f>VLOOKUP(A725,away!$A$2:$E$405,3,FALSE)</f>
        <v>1.25416666666667</v>
      </c>
      <c r="I725">
        <f>VLOOKUP(C725,away!$B$2:$E$405,3,FALSE)</f>
        <v>1.0900000000000001</v>
      </c>
      <c r="J725">
        <f>VLOOKUP(B725,home!$B$2:$E$405,4,FALSE)</f>
        <v>0.98</v>
      </c>
      <c r="K725" s="3">
        <f t="shared" si="898"/>
        <v>1.3347050000000003</v>
      </c>
      <c r="L725" s="3">
        <f t="shared" si="899"/>
        <v>1.3397008333333371</v>
      </c>
      <c r="M725" s="5">
        <f t="shared" si="900"/>
        <v>6.8947782700837068E-2</v>
      </c>
      <c r="N725" s="5">
        <f t="shared" si="901"/>
        <v>9.2024950309720743E-2</v>
      </c>
      <c r="O725" s="5">
        <f t="shared" si="902"/>
        <v>9.2369401940797249E-2</v>
      </c>
      <c r="P725" s="5">
        <f t="shared" si="903"/>
        <v>0.12328590261739179</v>
      </c>
      <c r="Q725" s="5">
        <f t="shared" si="904"/>
        <v>6.1413080651567947E-2</v>
      </c>
      <c r="R725" s="5">
        <f t="shared" si="905"/>
        <v>6.1873682377294036E-2</v>
      </c>
      <c r="S725" s="5">
        <f t="shared" si="906"/>
        <v>5.5112047076752831E-2</v>
      </c>
      <c r="T725" s="5">
        <f t="shared" si="907"/>
        <v>8.2275155326473004E-2</v>
      </c>
      <c r="U725" s="5">
        <f t="shared" si="908"/>
        <v>8.2583113237386235E-2</v>
      </c>
      <c r="V725" s="5">
        <f t="shared" si="909"/>
        <v>1.0949572113839991E-2</v>
      </c>
      <c r="W725" s="5">
        <f t="shared" si="910"/>
        <v>2.7322781937017E-2</v>
      </c>
      <c r="X725" s="5">
        <f t="shared" si="911"/>
        <v>3.6604353730006721E-2</v>
      </c>
      <c r="Y725" s="5">
        <f t="shared" si="912"/>
        <v>2.4519441597859133E-2</v>
      </c>
      <c r="Z725" s="5">
        <f t="shared" si="913"/>
        <v>2.7630741280754344E-2</v>
      </c>
      <c r="AA725" s="5">
        <f t="shared" si="914"/>
        <v>3.687888854112923E-2</v>
      </c>
      <c r="AB725" s="5">
        <f t="shared" si="915"/>
        <v>2.4611218465143959E-2</v>
      </c>
      <c r="AC725" s="5">
        <f t="shared" si="916"/>
        <v>1.2236868145440354E-3</v>
      </c>
      <c r="AD725" s="5">
        <f t="shared" si="917"/>
        <v>9.116963416311569E-3</v>
      </c>
      <c r="AE725" s="5">
        <f t="shared" si="918"/>
        <v>1.2214003486302156E-2</v>
      </c>
      <c r="AF725" s="5">
        <f t="shared" si="919"/>
        <v>8.1815553244676438E-3</v>
      </c>
      <c r="AG725" s="5">
        <f t="shared" si="920"/>
        <v>3.6536121620507015E-3</v>
      </c>
      <c r="AH725" s="5">
        <f t="shared" si="921"/>
        <v>9.2542317798611096E-3</v>
      </c>
      <c r="AI725" s="5">
        <f t="shared" si="922"/>
        <v>1.2351669427739524E-2</v>
      </c>
      <c r="AJ725" s="5">
        <f t="shared" si="923"/>
        <v>8.2429174717755464E-3</v>
      </c>
      <c r="AK725" s="5">
        <f t="shared" si="924"/>
        <v>3.6672877213887269E-3</v>
      </c>
      <c r="AL725" s="5">
        <f t="shared" si="925"/>
        <v>8.7523240076714282E-5</v>
      </c>
      <c r="AM725" s="5">
        <f t="shared" si="926"/>
        <v>2.4336913313136271E-3</v>
      </c>
      <c r="AN725" s="5">
        <f t="shared" si="927"/>
        <v>3.2604183046369842E-3</v>
      </c>
      <c r="AO725" s="5">
        <f t="shared" si="928"/>
        <v>2.1839925598687174E-3</v>
      </c>
      <c r="AP725" s="5">
        <f t="shared" si="929"/>
        <v>9.7529888414997642E-4</v>
      </c>
      <c r="AQ725" s="5">
        <f t="shared" si="930"/>
        <v>3.2665218196119934E-4</v>
      </c>
      <c r="AR725" s="5">
        <f t="shared" si="931"/>
        <v>2.4795804054679547E-3</v>
      </c>
      <c r="AS725" s="5">
        <f t="shared" si="932"/>
        <v>3.3095083650801068E-3</v>
      </c>
      <c r="AT725" s="5">
        <f t="shared" si="933"/>
        <v>2.2086086812071236E-3</v>
      </c>
      <c r="AU725" s="5">
        <f t="shared" si="934"/>
        <v>9.8261368328351789E-4</v>
      </c>
      <c r="AV725" s="5">
        <f t="shared" si="935"/>
        <v>3.27874849036732E-4</v>
      </c>
      <c r="AW725" s="5">
        <f t="shared" si="936"/>
        <v>4.3472438409076859E-6</v>
      </c>
      <c r="AX725" s="5">
        <f t="shared" si="937"/>
        <v>5.4137666472682576E-4</v>
      </c>
      <c r="AY725" s="5">
        <f t="shared" si="938"/>
        <v>7.2528276888175107E-4</v>
      </c>
      <c r="AZ725" s="5">
        <f t="shared" si="939"/>
        <v>4.8583096493659615E-4</v>
      </c>
      <c r="BA725" s="5">
        <f t="shared" si="940"/>
        <v>2.169560495282324E-4</v>
      </c>
      <c r="BB725" s="5">
        <f t="shared" si="941"/>
        <v>7.2664050087420439E-5</v>
      </c>
      <c r="BC725" s="5">
        <f t="shared" si="942"/>
        <v>1.9469617691098492E-5</v>
      </c>
      <c r="BD725" s="5">
        <f t="shared" si="943"/>
        <v>5.5364932258707177E-4</v>
      </c>
      <c r="BE725" s="5">
        <f t="shared" si="944"/>
        <v>7.3895851910357779E-4</v>
      </c>
      <c r="BF725" s="5">
        <f t="shared" si="945"/>
        <v>4.9314581512007068E-4</v>
      </c>
      <c r="BG725" s="5">
        <f t="shared" si="946"/>
        <v>2.1940139505661132E-4</v>
      </c>
      <c r="BH725" s="5">
        <f t="shared" si="947"/>
        <v>7.3209034747258615E-5</v>
      </c>
      <c r="BI725" s="5">
        <f t="shared" si="948"/>
        <v>1.9542492944467963E-5</v>
      </c>
      <c r="BJ725" s="8">
        <f t="shared" si="949"/>
        <v>0.36856753131955894</v>
      </c>
      <c r="BK725" s="8">
        <f t="shared" si="950"/>
        <v>0.2603317973323242</v>
      </c>
      <c r="BL725" s="8">
        <f t="shared" si="951"/>
        <v>0.34323850352615015</v>
      </c>
      <c r="BM725" s="8">
        <f t="shared" si="952"/>
        <v>0.49913283733613789</v>
      </c>
      <c r="BN725" s="8">
        <f t="shared" si="953"/>
        <v>0.49991480059760879</v>
      </c>
    </row>
    <row r="726" spans="1:66" x14ac:dyDescent="0.25">
      <c r="A726" t="s">
        <v>342</v>
      </c>
      <c r="B726" t="s">
        <v>343</v>
      </c>
      <c r="C726" t="s">
        <v>363</v>
      </c>
      <c r="D726" t="s">
        <v>501</v>
      </c>
      <c r="E726">
        <f>VLOOKUP(A726,home!$A$2:$E$405,3,FALSE)</f>
        <v>1.1828254847645401</v>
      </c>
      <c r="F726">
        <f>VLOOKUP(B726,home!$B$2:$E$405,3,FALSE)</f>
        <v>0.65</v>
      </c>
      <c r="G726">
        <f>VLOOKUP(C726,away!$B$2:$E$405,4,FALSE)</f>
        <v>1.27</v>
      </c>
      <c r="H726">
        <f>VLOOKUP(A726,away!$A$2:$E$405,3,FALSE)</f>
        <v>0.86980609418282495</v>
      </c>
      <c r="I726">
        <f>VLOOKUP(C726,away!$B$2:$E$405,3,FALSE)</f>
        <v>0.57999999999999996</v>
      </c>
      <c r="J726">
        <f>VLOOKUP(B726,home!$B$2:$E$405,4,FALSE)</f>
        <v>1.28</v>
      </c>
      <c r="K726" s="3">
        <f t="shared" si="898"/>
        <v>0.97642243767312786</v>
      </c>
      <c r="L726" s="3">
        <f t="shared" si="899"/>
        <v>0.64574404432132926</v>
      </c>
      <c r="M726" s="5">
        <f t="shared" si="900"/>
        <v>0.19747041921315361</v>
      </c>
      <c r="N726" s="5">
        <f t="shared" si="901"/>
        <v>0.19281454809644191</v>
      </c>
      <c r="O726" s="5">
        <f t="shared" si="902"/>
        <v>0.12751534713653012</v>
      </c>
      <c r="P726" s="5">
        <f t="shared" si="903"/>
        <v>0.12450884609178584</v>
      </c>
      <c r="Q726" s="5">
        <f t="shared" si="904"/>
        <v>9.4134225535585175E-2</v>
      </c>
      <c r="R726" s="5">
        <f t="shared" si="905"/>
        <v>4.1171137986490594E-2</v>
      </c>
      <c r="S726" s="5">
        <f t="shared" si="906"/>
        <v>1.9626297468855764E-2</v>
      </c>
      <c r="T726" s="5">
        <f t="shared" si="907"/>
        <v>6.0786615506404906E-2</v>
      </c>
      <c r="U726" s="5">
        <f t="shared" si="908"/>
        <v>4.0200422914545855E-2</v>
      </c>
      <c r="V726" s="5">
        <f t="shared" si="909"/>
        <v>1.3749725489903748E-3</v>
      </c>
      <c r="W726" s="5">
        <f t="shared" si="910"/>
        <v>3.0638256655309365E-2</v>
      </c>
      <c r="X726" s="5">
        <f t="shared" si="911"/>
        <v>1.9784471763554346E-2</v>
      </c>
      <c r="Y726" s="5">
        <f t="shared" si="912"/>
        <v>6.3878524056793628E-3</v>
      </c>
      <c r="Z726" s="5">
        <f t="shared" si="913"/>
        <v>8.8620057175693157E-3</v>
      </c>
      <c r="AA726" s="5">
        <f t="shared" si="914"/>
        <v>8.6530612254222278E-3</v>
      </c>
      <c r="AB726" s="5">
        <f t="shared" si="915"/>
        <v>4.2245215675307968E-3</v>
      </c>
      <c r="AC726" s="5">
        <f t="shared" si="916"/>
        <v>5.4184142542977626E-5</v>
      </c>
      <c r="AD726" s="5">
        <f t="shared" si="917"/>
        <v>7.4789703123580246E-3</v>
      </c>
      <c r="AE726" s="5">
        <f t="shared" si="918"/>
        <v>4.8295005368612252E-3</v>
      </c>
      <c r="AF726" s="5">
        <f t="shared" si="919"/>
        <v>1.5593106043623993E-3</v>
      </c>
      <c r="AG726" s="5">
        <f t="shared" si="920"/>
        <v>3.3563851200470396E-4</v>
      </c>
      <c r="AH726" s="5">
        <f t="shared" si="921"/>
        <v>1.4306468532154881E-3</v>
      </c>
      <c r="AI726" s="5">
        <f t="shared" si="922"/>
        <v>1.3969156878660563E-3</v>
      </c>
      <c r="AJ726" s="5">
        <f t="shared" si="923"/>
        <v>6.8198991058500446E-4</v>
      </c>
      <c r="AK726" s="5">
        <f t="shared" si="924"/>
        <v>2.2197008365396287E-4</v>
      </c>
      <c r="AL726" s="5">
        <f t="shared" si="925"/>
        <v>1.3665651982470928E-6</v>
      </c>
      <c r="AM726" s="5">
        <f t="shared" si="926"/>
        <v>1.4605268847355159E-3</v>
      </c>
      <c r="AN726" s="5">
        <f t="shared" si="927"/>
        <v>9.4312653738914379E-4</v>
      </c>
      <c r="AO726" s="5">
        <f t="shared" si="928"/>
        <v>3.0450917228021853E-4</v>
      </c>
      <c r="AP726" s="5">
        <f t="shared" si="929"/>
        <v>6.5544994813722916E-5</v>
      </c>
      <c r="AQ726" s="5">
        <f t="shared" si="930"/>
        <v>1.0581322509008493E-5</v>
      </c>
      <c r="AR726" s="5">
        <f t="shared" si="931"/>
        <v>1.8476633699819058E-4</v>
      </c>
      <c r="AS726" s="5">
        <f t="shared" si="932"/>
        <v>1.8040999717170789E-4</v>
      </c>
      <c r="AT726" s="5">
        <f t="shared" si="933"/>
        <v>8.8078184609500558E-5</v>
      </c>
      <c r="AU726" s="5">
        <f t="shared" si="934"/>
        <v>2.8667171907410773E-5</v>
      </c>
      <c r="AV726" s="5">
        <f t="shared" si="935"/>
        <v>6.9978174687571581E-6</v>
      </c>
      <c r="AW726" s="5">
        <f t="shared" si="936"/>
        <v>2.3934591292334146E-8</v>
      </c>
      <c r="AX726" s="5">
        <f t="shared" si="937"/>
        <v>2.3768187018009853E-4</v>
      </c>
      <c r="AY726" s="5">
        <f t="shared" si="938"/>
        <v>1.5348165211195394E-4</v>
      </c>
      <c r="AZ726" s="5">
        <f t="shared" si="939"/>
        <v>4.9554931381946218E-5</v>
      </c>
      <c r="BA726" s="5">
        <f t="shared" si="940"/>
        <v>1.0666600602214637E-5</v>
      </c>
      <c r="BB726" s="5">
        <f t="shared" si="941"/>
        <v>1.7219734530086009E-6</v>
      </c>
      <c r="BC726" s="5">
        <f t="shared" si="942"/>
        <v>2.2239082035194783E-7</v>
      </c>
      <c r="BD726" s="5">
        <f t="shared" si="943"/>
        <v>1.9885293617941525E-5</v>
      </c>
      <c r="BE726" s="5">
        <f t="shared" si="944"/>
        <v>1.9416446868276356E-5</v>
      </c>
      <c r="BF726" s="5">
        <f t="shared" si="945"/>
        <v>9.4793271910365834E-6</v>
      </c>
      <c r="BG726" s="5">
        <f t="shared" si="946"/>
        <v>3.0852759211243687E-6</v>
      </c>
      <c r="BH726" s="5">
        <f t="shared" si="947"/>
        <v>7.5313315894961524E-7</v>
      </c>
      <c r="BI726" s="5">
        <f t="shared" si="948"/>
        <v>1.4707522299080937E-7</v>
      </c>
      <c r="BJ726" s="8">
        <f t="shared" si="949"/>
        <v>0.42198700825883845</v>
      </c>
      <c r="BK726" s="8">
        <f t="shared" si="950"/>
        <v>0.34318956768263875</v>
      </c>
      <c r="BL726" s="8">
        <f t="shared" si="951"/>
        <v>0.22603769942597601</v>
      </c>
      <c r="BM726" s="8">
        <f t="shared" si="952"/>
        <v>0.22230829930751489</v>
      </c>
      <c r="BN726" s="8">
        <f t="shared" si="953"/>
        <v>0.77761452405998721</v>
      </c>
    </row>
    <row r="727" spans="1:66" s="15" customFormat="1" x14ac:dyDescent="0.25">
      <c r="A727" s="15" t="s">
        <v>342</v>
      </c>
      <c r="B727" s="15" t="s">
        <v>436</v>
      </c>
      <c r="C727" s="15" t="s">
        <v>402</v>
      </c>
      <c r="D727" s="15" t="s">
        <v>501</v>
      </c>
      <c r="E727" s="15">
        <f>VLOOKUP(A727,home!$A$2:$E$405,3,FALSE)</f>
        <v>1.1828254847645401</v>
      </c>
      <c r="F727" s="15">
        <f>VLOOKUP(B727,home!$B$2:$E$405,3,FALSE)</f>
        <v>0.79</v>
      </c>
      <c r="G727" s="15">
        <f>VLOOKUP(C727,away!$B$2:$E$405,4,FALSE)</f>
        <v>0.9</v>
      </c>
      <c r="H727" s="15">
        <f>VLOOKUP(A727,away!$A$2:$E$405,3,FALSE)</f>
        <v>0.86980609418282495</v>
      </c>
      <c r="I727" s="15">
        <f>VLOOKUP(C727,away!$B$2:$E$405,3,FALSE)</f>
        <v>0.79</v>
      </c>
      <c r="J727" s="15">
        <f>VLOOKUP(B727,home!$B$2:$E$405,4,FALSE)</f>
        <v>0.79</v>
      </c>
      <c r="K727" s="17">
        <f t="shared" si="898"/>
        <v>0.84098891966758804</v>
      </c>
      <c r="L727" s="17">
        <f t="shared" si="899"/>
        <v>0.54284598337950107</v>
      </c>
      <c r="M727" s="18">
        <f t="shared" si="900"/>
        <v>0.25061562125521231</v>
      </c>
      <c r="N727" s="18">
        <f t="shared" si="901"/>
        <v>0.21076496057124244</v>
      </c>
      <c r="O727" s="18">
        <f t="shared" si="902"/>
        <v>0.13604568337055031</v>
      </c>
      <c r="P727" s="18">
        <f t="shared" si="903"/>
        <v>0.11441291228323787</v>
      </c>
      <c r="Q727" s="18">
        <f t="shared" si="904"/>
        <v>8.8625498247295459E-2</v>
      </c>
      <c r="R727" s="18">
        <f t="shared" si="905"/>
        <v>3.6925926386911306E-2</v>
      </c>
      <c r="S727" s="18">
        <f t="shared" si="906"/>
        <v>1.3058158976252985E-2</v>
      </c>
      <c r="T727" s="18">
        <f t="shared" si="907"/>
        <v>4.8109995748551349E-2</v>
      </c>
      <c r="U727" s="18">
        <f t="shared" si="908"/>
        <v>3.1054294939853427E-2</v>
      </c>
      <c r="V727" s="18">
        <f t="shared" si="909"/>
        <v>6.6237867910484477E-4</v>
      </c>
      <c r="W727" s="18">
        <f t="shared" si="910"/>
        <v>2.4844354008664915E-2</v>
      </c>
      <c r="X727" s="18">
        <f t="shared" si="911"/>
        <v>1.3486657783262154E-2</v>
      </c>
      <c r="Y727" s="18">
        <f t="shared" si="912"/>
        <v>3.6605890034288728E-3</v>
      </c>
      <c r="Z727" s="18">
        <f t="shared" si="913"/>
        <v>6.6816969405673124E-3</v>
      </c>
      <c r="AA727" s="18">
        <f t="shared" si="914"/>
        <v>5.6192330915939325E-3</v>
      </c>
      <c r="AB727" s="18">
        <f t="shared" si="915"/>
        <v>2.3628563835299704E-3</v>
      </c>
      <c r="AC727" s="18">
        <f t="shared" si="916"/>
        <v>1.8899628375902103E-5</v>
      </c>
      <c r="AD727" s="18">
        <f t="shared" si="917"/>
        <v>5.2234566093965528E-3</v>
      </c>
      <c r="AE727" s="18">
        <f t="shared" si="918"/>
        <v>2.8355324397680258E-3</v>
      </c>
      <c r="AF727" s="18">
        <f t="shared" si="919"/>
        <v>7.6962869783517491E-4</v>
      </c>
      <c r="AG727" s="18">
        <f t="shared" si="920"/>
        <v>1.3926328243780682E-4</v>
      </c>
      <c r="AH727" s="18">
        <f t="shared" si="921"/>
        <v>9.0678308658651626E-4</v>
      </c>
      <c r="AI727" s="18">
        <f t="shared" si="922"/>
        <v>7.6259452836123531E-4</v>
      </c>
      <c r="AJ727" s="18">
        <f t="shared" si="923"/>
        <v>3.2066677427546443E-4</v>
      </c>
      <c r="AK727" s="18">
        <f t="shared" si="924"/>
        <v>8.9892401357071072E-5</v>
      </c>
      <c r="AL727" s="18">
        <f t="shared" si="925"/>
        <v>3.4512797130963503E-7</v>
      </c>
      <c r="AM727" s="18">
        <f t="shared" si="926"/>
        <v>8.7857382617338622E-4</v>
      </c>
      <c r="AN727" s="18">
        <f t="shared" si="927"/>
        <v>4.7693027264058261E-4</v>
      </c>
      <c r="AO727" s="18">
        <f t="shared" si="928"/>
        <v>1.294498414275153E-4</v>
      </c>
      <c r="AP727" s="18">
        <f t="shared" si="929"/>
        <v>2.3423775489346677E-5</v>
      </c>
      <c r="AQ727" s="18">
        <f t="shared" si="930"/>
        <v>3.1788756099937612E-6</v>
      </c>
      <c r="AR727" s="18">
        <f t="shared" si="931"/>
        <v>9.8448711269991354E-5</v>
      </c>
      <c r="AS727" s="18">
        <f t="shared" si="932"/>
        <v>8.2794275333616347E-5</v>
      </c>
      <c r="AT727" s="18">
        <f t="shared" si="933"/>
        <v>3.4814534083739408E-5</v>
      </c>
      <c r="AU727" s="18">
        <f t="shared" si="934"/>
        <v>9.7595458026048106E-6</v>
      </c>
      <c r="AV727" s="18">
        <f t="shared" si="935"/>
        <v>2.0519174702447403E-6</v>
      </c>
      <c r="AW727" s="18">
        <f t="shared" si="936"/>
        <v>4.3766776421918045E-9</v>
      </c>
      <c r="AX727" s="18">
        <f t="shared" si="937"/>
        <v>1.2314514215362919E-4</v>
      </c>
      <c r="AY727" s="18">
        <f t="shared" si="938"/>
        <v>6.6848845790795278E-5</v>
      </c>
      <c r="AZ727" s="18">
        <f t="shared" si="939"/>
        <v>1.8144313715544442E-5</v>
      </c>
      <c r="BA727" s="18">
        <f t="shared" si="940"/>
        <v>3.2831892738869639E-6</v>
      </c>
      <c r="BB727" s="18">
        <f t="shared" si="941"/>
        <v>4.4556652750104957E-7</v>
      </c>
      <c r="BC727" s="18">
        <f t="shared" si="942"/>
        <v>4.8374799956459367E-8</v>
      </c>
      <c r="BD727" s="18">
        <f t="shared" si="943"/>
        <v>8.9070812469671699E-6</v>
      </c>
      <c r="BE727" s="18">
        <f t="shared" si="944"/>
        <v>7.4907566352783544E-6</v>
      </c>
      <c r="BF727" s="18">
        <f t="shared" si="945"/>
        <v>3.149821665097779E-6</v>
      </c>
      <c r="BG727" s="18">
        <f t="shared" si="946"/>
        <v>8.8298837309204836E-7</v>
      </c>
      <c r="BH727" s="18">
        <f t="shared" si="947"/>
        <v>1.8564585949143069E-7</v>
      </c>
      <c r="BI727" s="18">
        <f t="shared" si="948"/>
        <v>3.1225222162891835E-8</v>
      </c>
      <c r="BJ727" s="19">
        <f t="shared" si="949"/>
        <v>0.40018340841548483</v>
      </c>
      <c r="BK727" s="19">
        <f t="shared" si="950"/>
        <v>0.37883516479594603</v>
      </c>
      <c r="BL727" s="19">
        <f t="shared" si="951"/>
        <v>0.21433644746598152</v>
      </c>
      <c r="BM727" s="19">
        <f t="shared" si="952"/>
        <v>0.16257927103441686</v>
      </c>
      <c r="BN727" s="19">
        <f t="shared" si="953"/>
        <v>0.83739060211444971</v>
      </c>
    </row>
    <row r="728" spans="1:66" x14ac:dyDescent="0.25">
      <c r="A728" t="s">
        <v>99</v>
      </c>
      <c r="B728" t="s">
        <v>111</v>
      </c>
      <c r="C728" t="s">
        <v>114</v>
      </c>
      <c r="D728" t="s">
        <v>502</v>
      </c>
      <c r="E728">
        <f>VLOOKUP(A728,home!$A$2:$E$405,3,FALSE)</f>
        <v>1.33549783549784</v>
      </c>
      <c r="F728">
        <f>VLOOKUP(B728,home!$B$2:$E$405,3,FALSE)</f>
        <v>1.08</v>
      </c>
      <c r="G728">
        <f>VLOOKUP(C728,away!$B$2:$E$405,4,FALSE)</f>
        <v>0.86</v>
      </c>
      <c r="H728">
        <f>VLOOKUP(A728,away!$A$2:$E$405,3,FALSE)</f>
        <v>1.2380952380952399</v>
      </c>
      <c r="I728">
        <f>VLOOKUP(C728,away!$B$2:$E$405,3,FALSE)</f>
        <v>0.86</v>
      </c>
      <c r="J728">
        <f>VLOOKUP(B728,home!$B$2:$E$405,4,FALSE)</f>
        <v>0.76</v>
      </c>
      <c r="K728" s="3">
        <f t="shared" ref="K728:K748" si="954">E728*F728*G728</f>
        <v>1.240410389610394</v>
      </c>
      <c r="L728" s="3">
        <f t="shared" ref="L728:L748" si="955">H728*I728*J728</f>
        <v>0.80921904761904884</v>
      </c>
      <c r="M728" s="5">
        <f t="shared" ref="M728:M748" si="956">_xlfn.POISSON.DIST(0,K728,FALSE) * _xlfn.POISSON.DIST(0,L728,FALSE)</f>
        <v>0.12878261679016736</v>
      </c>
      <c r="N728" s="5">
        <f t="shared" ref="N728:N748" si="957">_xlfn.POISSON.DIST(1,K728,FALSE) * _xlfn.POISSON.DIST(0,L728,FALSE)</f>
        <v>0.15974329586773756</v>
      </c>
      <c r="O728" s="5">
        <f t="shared" ref="O728:O748" si="958">_xlfn.POISSON.DIST(0,K728,FALSE) * _xlfn.POISSON.DIST(1,L728,FALSE)</f>
        <v>0.10421334650882817</v>
      </c>
      <c r="P728" s="5">
        <f t="shared" ref="P728:P748" si="959">_xlfn.POISSON.DIST(1,K728,FALSE) * _xlfn.POISSON.DIST(1,L728,FALSE)</f>
        <v>0.12926731774561853</v>
      </c>
      <c r="Q728" s="5">
        <f t="shared" ref="Q728:Q748" si="960">_xlfn.POISSON.DIST(2,K728,FALSE) * _xlfn.POISSON.DIST(0,L728,FALSE)</f>
        <v>9.9073621932474418E-2</v>
      </c>
      <c r="R728" s="5">
        <f t="shared" ref="R728:R748" si="961">_xlfn.POISSON.DIST(0,K728,FALSE) * _xlfn.POISSON.DIST(2,L728,FALSE)</f>
        <v>4.2165712505533921E-2</v>
      </c>
      <c r="S728" s="5">
        <f t="shared" ref="S728:S748" si="962">_xlfn.POISSON.DIST(2,K728,FALSE) * _xlfn.POISSON.DIST(2,L728,FALSE)</f>
        <v>3.243846074422703E-2</v>
      </c>
      <c r="T728" s="5">
        <f t="shared" ref="T728:T748" si="963">_xlfn.POISSON.DIST(2,K728,FALSE) * _xlfn.POISSON.DIST(1,L728,FALSE)</f>
        <v>8.0172261984366652E-2</v>
      </c>
      <c r="U728" s="5">
        <f t="shared" ref="U728:U748" si="964">_xlfn.POISSON.DIST(1,K728,FALSE) * _xlfn.POISSON.DIST(2,L728,FALSE)</f>
        <v>5.2302787877189193E-2</v>
      </c>
      <c r="V728" s="5">
        <f t="shared" ref="V728:V748" si="965">_xlfn.POISSON.DIST(3,K728,FALSE) * _xlfn.POISSON.DIST(3,L728,FALSE)</f>
        <v>3.6178388708358001E-3</v>
      </c>
      <c r="W728" s="5">
        <f t="shared" ref="W728:W748" si="966">_xlfn.POISSON.DIST(3,K728,FALSE) * _xlfn.POISSON.DIST(0,L728,FALSE)</f>
        <v>4.0963983327124469E-2</v>
      </c>
      <c r="X728" s="5">
        <f t="shared" ref="X728:X748" si="967">_xlfn.POISSON.DIST(3,K728,FALSE) * _xlfn.POISSON.DIST(1,L728,FALSE)</f>
        <v>3.314883557465826E-2</v>
      </c>
      <c r="Y728" s="5">
        <f t="shared" ref="Y728:Y748" si="968">_xlfn.POISSON.DIST(3,K728,FALSE) * _xlfn.POISSON.DIST(2,L728,FALSE)</f>
        <v>1.3412334576702699E-2</v>
      </c>
      <c r="Z728" s="5">
        <f t="shared" ref="Z728:Z748" si="969">_xlfn.POISSON.DIST(0,K728,FALSE) * _xlfn.POISSON.DIST(3,L728,FALSE)</f>
        <v>1.1373765905302263E-2</v>
      </c>
      <c r="AA728" s="5">
        <f t="shared" ref="AA728:AA748" si="970">_xlfn.POISSON.DIST(1,K728,FALSE) * _xlfn.POISSON.DIST(3,L728,FALSE)</f>
        <v>1.4108137397933394E-2</v>
      </c>
      <c r="AB728" s="5">
        <f t="shared" ref="AB728:AB748" si="971">_xlfn.POISSON.DIST(2,K728,FALSE) * _xlfn.POISSON.DIST(3,L728,FALSE)</f>
        <v>8.7499401032237693E-3</v>
      </c>
      <c r="AC728" s="5">
        <f t="shared" ref="AC728:AC748" si="972">_xlfn.POISSON.DIST(4,K728,FALSE) * _xlfn.POISSON.DIST(4,L728,FALSE)</f>
        <v>2.2696596138377652E-4</v>
      </c>
      <c r="AD728" s="5">
        <f t="shared" ref="AD728:AD748" si="973">_xlfn.POISSON.DIST(4,K728,FALSE) * _xlfn.POISSON.DIST(0,L728,FALSE)</f>
        <v>1.2703037629698039E-2</v>
      </c>
      <c r="AE728" s="5">
        <f t="shared" ref="AE728:AE748" si="974">_xlfn.POISSON.DIST(4,K728,FALSE) * _xlfn.POISSON.DIST(1,L728,FALSE)</f>
        <v>1.0279540012573186E-2</v>
      </c>
      <c r="AF728" s="5">
        <f t="shared" ref="AF728:AF748" si="975">_xlfn.POISSON.DIST(4,K728,FALSE) * _xlfn.POISSON.DIST(2,L728,FALSE)</f>
        <v>4.1591997894681884E-3</v>
      </c>
      <c r="AG728" s="5">
        <f t="shared" ref="AG728:AG748" si="976">_xlfn.POISSON.DIST(4,K728,FALSE) * _xlfn.POISSON.DIST(3,L728,FALSE)</f>
        <v>1.1219012308302657E-3</v>
      </c>
      <c r="AH728" s="5">
        <f t="shared" ref="AH728:AH748" si="977">_xlfn.POISSON.DIST(0,K728,FALSE) * _xlfn.POISSON.DIST(4,L728,FALSE)</f>
        <v>2.3009670034326761E-3</v>
      </c>
      <c r="AI728" s="5">
        <f t="shared" ref="AI728:AI748" si="978">_xlfn.POISSON.DIST(1,K728,FALSE) * _xlfn.POISSON.DIST(4,L728,FALSE)</f>
        <v>2.8541433772085864E-3</v>
      </c>
      <c r="AJ728" s="5">
        <f t="shared" ref="AJ728:AJ748" si="979">_xlfn.POISSON.DIST(2,K728,FALSE) * _xlfn.POISSON.DIST(4,L728,FALSE)</f>
        <v>1.7701545492636145E-3</v>
      </c>
      <c r="AK728" s="5">
        <f t="shared" ref="AK728:AK748" si="980">_xlfn.POISSON.DIST(3,K728,FALSE) * _xlfn.POISSON.DIST(4,L728,FALSE)</f>
        <v>7.3190603137423009E-4</v>
      </c>
      <c r="AL728" s="5">
        <f t="shared" ref="AL728:AL748" si="981">_xlfn.POISSON.DIST(5,K728,FALSE) * _xlfn.POISSON.DIST(5,L728,FALSE)</f>
        <v>9.1128078552528711E-6</v>
      </c>
      <c r="AM728" s="5">
        <f t="shared" ref="AM728:AM748" si="982">_xlfn.POISSON.DIST(5,K728,FALSE) * _xlfn.POISSON.DIST(0,L728,FALSE)</f>
        <v>3.1513959710978479E-3</v>
      </c>
      <c r="AN728" s="5">
        <f t="shared" ref="AN728:AN748" si="983">_xlfn.POISSON.DIST(5,K728,FALSE) * _xlfn.POISSON.DIST(1,L728,FALSE)</f>
        <v>2.5501696464023081E-3</v>
      </c>
      <c r="AO728" s="5">
        <f t="shared" ref="AO728:AO748" si="984">_xlfn.POISSON.DIST(5,K728,FALSE) * _xlfn.POISSON.DIST(2,L728,FALSE)</f>
        <v>1.031822926264341E-3</v>
      </c>
      <c r="AP728" s="5">
        <f t="shared" ref="AP728:AP748" si="985">_xlfn.POISSON.DIST(5,K728,FALSE) * _xlfn.POISSON.DIST(3,L728,FALSE)</f>
        <v>2.7832358856771011E-4</v>
      </c>
      <c r="AQ728" s="5">
        <f t="shared" ref="AQ728:AQ748" si="986">_xlfn.POISSON.DIST(5,K728,FALSE) * _xlfn.POISSON.DIST(4,L728,FALSE)</f>
        <v>5.6306187317669581E-5</v>
      </c>
      <c r="AR728" s="5">
        <f t="shared" ref="AR728:AR748" si="987">_xlfn.POISSON.DIST(0,K728,FALSE) * _xlfn.POISSON.DIST(5,L728,FALSE)</f>
        <v>3.7239726542412946E-4</v>
      </c>
      <c r="AS728" s="5">
        <f t="shared" ref="AS728:AS748" si="988">_xlfn.POISSON.DIST(1,K728,FALSE) * _xlfn.POISSON.DIST(5,L728,FALSE)</f>
        <v>4.6192543709458966E-4</v>
      </c>
      <c r="AT728" s="5">
        <f t="shared" ref="AT728:AT748" si="989">_xlfn.POISSON.DIST(2,K728,FALSE) * _xlfn.POISSON.DIST(5,L728,FALSE)</f>
        <v>2.864885556987258E-4</v>
      </c>
      <c r="AU728" s="5">
        <f t="shared" ref="AU728:AU748" si="990">_xlfn.POISSON.DIST(3,K728,FALSE) * _xlfn.POISSON.DIST(5,L728,FALSE)</f>
        <v>1.1845446033105846E-4</v>
      </c>
      <c r="AV728" s="5">
        <f t="shared" ref="AV728:AV748" si="991">_xlfn.POISSON.DIST(4,K728,FALSE) * _xlfn.POISSON.DIST(5,L728,FALSE)</f>
        <v>3.6733035822584301E-5</v>
      </c>
      <c r="AW728" s="5">
        <f t="shared" ref="AW728:AW748" si="992">_xlfn.POISSON.DIST(6,K728,FALSE) * _xlfn.POISSON.DIST(6,L728,FALSE)</f>
        <v>2.5408627386133722E-7</v>
      </c>
      <c r="AX728" s="5">
        <f t="shared" ref="AX728:AX748" si="993">_xlfn.POISSON.DIST(6,K728,FALSE) * _xlfn.POISSON.DIST(0,L728,FALSE)</f>
        <v>6.5150405072101725E-4</v>
      </c>
      <c r="AY728" s="5">
        <f t="shared" ref="AY728:AY748" si="994">_xlfn.POISSON.DIST(6,K728,FALSE) * _xlfn.POISSON.DIST(1,L728,FALSE)</f>
        <v>5.2720948744441399E-4</v>
      </c>
      <c r="AZ728" s="5">
        <f t="shared" ref="AZ728:AZ748" si="995">_xlfn.POISSON.DIST(6,K728,FALSE) * _xlfn.POISSON.DIST(2,L728,FALSE)</f>
        <v>2.1331397966274776E-4</v>
      </c>
      <c r="BA728" s="5">
        <f t="shared" ref="BA728:BA748" si="996">_xlfn.POISSON.DIST(6,K728,FALSE) * _xlfn.POISSON.DIST(3,L728,FALSE)</f>
        <v>5.7539245155505982E-5</v>
      </c>
      <c r="BB728" s="5">
        <f t="shared" ref="BB728:BB748" si="997">_xlfn.POISSON.DIST(6,K728,FALSE) * _xlfn.POISSON.DIST(4,L728,FALSE)</f>
        <v>1.1640463291364379E-5</v>
      </c>
      <c r="BC728" s="5">
        <f t="shared" ref="BC728:BC748" si="998">_xlfn.POISSON.DIST(6,K728,FALSE) * _xlfn.POISSON.DIST(5,L728,FALSE)</f>
        <v>1.8839369236964765E-6</v>
      </c>
      <c r="BD728" s="5">
        <f t="shared" ref="BD728:BD748" si="999">_xlfn.POISSON.DIST(0,K728,FALSE) * _xlfn.POISSON.DIST(6,L728,FALSE)</f>
        <v>5.0225160077075355E-5</v>
      </c>
      <c r="BE728" s="5">
        <f t="shared" ref="BE728:BE748" si="1000">_xlfn.POISSON.DIST(1,K728,FALSE) * _xlfn.POISSON.DIST(6,L728,FALSE)</f>
        <v>6.2299810379449439E-5</v>
      </c>
      <c r="BF728" s="5">
        <f t="shared" ref="BF728:BF748" si="1001">_xlfn.POISSON.DIST(2,K728,FALSE) * _xlfn.POISSON.DIST(6,L728,FALSE)</f>
        <v>3.8638666032713287E-5</v>
      </c>
      <c r="BG728" s="5">
        <f t="shared" ref="BG728:BG748" si="1002">_xlfn.POISSON.DIST(3,K728,FALSE) * _xlfn.POISSON.DIST(6,L728,FALSE)</f>
        <v>1.5975934262554586E-5</v>
      </c>
      <c r="BH728" s="5">
        <f t="shared" ref="BH728:BH748" si="1003">_xlfn.POISSON.DIST(4,K728,FALSE) * _xlfn.POISSON.DIST(6,L728,FALSE)</f>
        <v>4.9541787107513445E-6</v>
      </c>
      <c r="BI728" s="5">
        <f t="shared" ref="BI728:BI748" si="1004">_xlfn.POISSON.DIST(5,K728,FALSE) * _xlfn.POISSON.DIST(6,L728,FALSE)</f>
        <v>1.229042948960519E-6</v>
      </c>
      <c r="BJ728" s="8">
        <f t="shared" ref="BJ728:BJ748" si="1005">SUM(N728,Q728,T728,W728,X728,Y728,AD728,AE728,AF728,AG728,AM728,AN728,AO728,AP728,AQ728,AX728,AY728,AZ728,BA728,BB728,BC728)</f>
        <v>0.46330912140848246</v>
      </c>
      <c r="BK728" s="8">
        <f t="shared" ref="BK728:BK748" si="1006">SUM(M728,P728,S728,V728,AC728,AL728,AY728)</f>
        <v>0.29486952240753211</v>
      </c>
      <c r="BL728" s="8">
        <f t="shared" ref="BL728:BL748" si="1007">SUM(O728,R728,U728,AA728,AB728,AH728,AI728,AJ728,AK728,AR728,AS728,AT728,AU728,AV728,BD728,BE728,BF728,BG728,BH728,BI728)</f>
        <v>0.23064641690077017</v>
      </c>
      <c r="BM728" s="8">
        <f t="shared" ref="BM728:BM748" si="1008">SUM(S728:BI728)</f>
        <v>0.33642595987055657</v>
      </c>
      <c r="BN728" s="8">
        <f t="shared" ref="BN728:BN748" si="1009">SUM(M728:R728)</f>
        <v>0.66324591135035993</v>
      </c>
    </row>
    <row r="729" spans="1:66" x14ac:dyDescent="0.25">
      <c r="A729" t="s">
        <v>99</v>
      </c>
      <c r="B729" t="s">
        <v>104</v>
      </c>
      <c r="C729" t="s">
        <v>120</v>
      </c>
      <c r="D729" t="s">
        <v>502</v>
      </c>
      <c r="E729">
        <f>VLOOKUP(A729,home!$A$2:$E$405,3,FALSE)</f>
        <v>1.33549783549784</v>
      </c>
      <c r="F729">
        <f>VLOOKUP(B729,home!$B$2:$E$405,3,FALSE)</f>
        <v>0.86</v>
      </c>
      <c r="G729">
        <f>VLOOKUP(C729,away!$B$2:$E$405,4,FALSE)</f>
        <v>1.46</v>
      </c>
      <c r="H729">
        <f>VLOOKUP(A729,away!$A$2:$E$405,3,FALSE)</f>
        <v>1.2380952380952399</v>
      </c>
      <c r="I729">
        <f>VLOOKUP(C729,away!$B$2:$E$405,3,FALSE)</f>
        <v>0.95</v>
      </c>
      <c r="J729">
        <f>VLOOKUP(B729,home!$B$2:$E$405,4,FALSE)</f>
        <v>1.1299999999999999</v>
      </c>
      <c r="K729" s="3">
        <f t="shared" si="954"/>
        <v>1.6768510822510876</v>
      </c>
      <c r="L729" s="3">
        <f t="shared" si="955"/>
        <v>1.3290952380952397</v>
      </c>
      <c r="M729" s="5">
        <f t="shared" si="956"/>
        <v>4.9491896971822949E-2</v>
      </c>
      <c r="N729" s="5">
        <f t="shared" si="957"/>
        <v>8.299054099986064E-2</v>
      </c>
      <c r="O729" s="5">
        <f t="shared" si="958"/>
        <v>6.5779444589550082E-2</v>
      </c>
      <c r="P729" s="5">
        <f t="shared" si="959"/>
        <v>0.1103023328498625</v>
      </c>
      <c r="Q729" s="5">
        <f t="shared" si="960"/>
        <v>6.9581389246109793E-2</v>
      </c>
      <c r="R729" s="5">
        <f t="shared" si="961"/>
        <v>4.3713573284260364E-2</v>
      </c>
      <c r="S729" s="5">
        <f t="shared" si="962"/>
        <v>6.1457558593119986E-2</v>
      </c>
      <c r="T729" s="5">
        <f t="shared" si="963"/>
        <v>9.2480293107055828E-2</v>
      </c>
      <c r="U729" s="5">
        <f t="shared" si="964"/>
        <v>7.3301152670774222E-2</v>
      </c>
      <c r="V729" s="5">
        <f t="shared" si="965"/>
        <v>1.5218904505020196E-2</v>
      </c>
      <c r="W729" s="5">
        <f t="shared" si="966"/>
        <v>3.8892542620624457E-2</v>
      </c>
      <c r="X729" s="5">
        <f t="shared" si="967"/>
        <v>5.1691893194488109E-2</v>
      </c>
      <c r="Y729" s="5">
        <f t="shared" si="968"/>
        <v>3.4351724546460946E-2</v>
      </c>
      <c r="Z729" s="5">
        <f t="shared" si="969"/>
        <v>1.9366500697412574E-2</v>
      </c>
      <c r="AA729" s="5">
        <f t="shared" si="970"/>
        <v>3.2474737653872716E-2</v>
      </c>
      <c r="AB729" s="5">
        <f t="shared" si="971"/>
        <v>2.7227649490358309E-2</v>
      </c>
      <c r="AC729" s="5">
        <f t="shared" si="972"/>
        <v>2.1198933222325378E-3</v>
      </c>
      <c r="AD729" s="5">
        <f t="shared" si="973"/>
        <v>1.6304250546222674E-2</v>
      </c>
      <c r="AE729" s="5">
        <f t="shared" si="974"/>
        <v>2.1669901761696263E-2</v>
      </c>
      <c r="AF729" s="5">
        <f t="shared" si="975"/>
        <v>1.440068162073108E-2</v>
      </c>
      <c r="AG729" s="5">
        <f t="shared" si="976"/>
        <v>6.3799591224797713E-3</v>
      </c>
      <c r="AH729" s="5">
        <f t="shared" si="977"/>
        <v>6.4349809638748002E-3</v>
      </c>
      <c r="AI729" s="5">
        <f t="shared" si="978"/>
        <v>1.0790504793538604E-2</v>
      </c>
      <c r="AJ729" s="5">
        <f t="shared" si="979"/>
        <v>9.0470348205403811E-3</v>
      </c>
      <c r="AK729" s="5">
        <f t="shared" si="980"/>
        <v>5.0568433766621356E-3</v>
      </c>
      <c r="AL729" s="5">
        <f t="shared" si="981"/>
        <v>1.88983807970197E-4</v>
      </c>
      <c r="AM729" s="5">
        <f t="shared" si="982"/>
        <v>5.4679600347452735E-3</v>
      </c>
      <c r="AN729" s="5">
        <f t="shared" si="983"/>
        <v>7.2674396442750236E-3</v>
      </c>
      <c r="AO729" s="5">
        <f t="shared" si="984"/>
        <v>4.82955971217525E-3</v>
      </c>
      <c r="AP729" s="5">
        <f t="shared" si="985"/>
        <v>2.1396482718495798E-3</v>
      </c>
      <c r="AQ729" s="5">
        <f t="shared" si="986"/>
        <v>7.1094908232849656E-4</v>
      </c>
      <c r="AR729" s="5">
        <f t="shared" si="987"/>
        <v>1.7105405112639016E-3</v>
      </c>
      <c r="AS729" s="5">
        <f t="shared" si="988"/>
        <v>2.8683217075472023E-3</v>
      </c>
      <c r="AT729" s="5">
        <f t="shared" si="989"/>
        <v>2.4048741797724075E-3</v>
      </c>
      <c r="AU729" s="5">
        <f t="shared" si="990"/>
        <v>1.3442052903430187E-3</v>
      </c>
      <c r="AV729" s="5">
        <f t="shared" si="991"/>
        <v>5.6350802396983241E-4</v>
      </c>
      <c r="AW729" s="5">
        <f t="shared" si="992"/>
        <v>1.1699645219943208E-5</v>
      </c>
      <c r="AX729" s="5">
        <f t="shared" si="993"/>
        <v>1.5281591169947172E-3</v>
      </c>
      <c r="AY729" s="5">
        <f t="shared" si="994"/>
        <v>2.0310690054495045E-3</v>
      </c>
      <c r="AZ729" s="5">
        <f t="shared" si="995"/>
        <v>1.3497420716928859E-3</v>
      </c>
      <c r="BA729" s="5">
        <f t="shared" si="996"/>
        <v>5.9797858671460592E-4</v>
      </c>
      <c r="BB729" s="5">
        <f t="shared" si="997"/>
        <v>1.9869262302132609E-4</v>
      </c>
      <c r="BC729" s="5">
        <f t="shared" si="998"/>
        <v>5.2816283820459401E-5</v>
      </c>
      <c r="BD729" s="5">
        <f t="shared" si="999"/>
        <v>3.7891187468164147E-4</v>
      </c>
      <c r="BE729" s="5">
        <f t="shared" si="1000"/>
        <v>6.3537878713769891E-4</v>
      </c>
      <c r="BF729" s="5">
        <f t="shared" si="1001"/>
        <v>5.3271780342561699E-4</v>
      </c>
      <c r="BG729" s="5">
        <f t="shared" si="1002"/>
        <v>2.9776280840288925E-4</v>
      </c>
      <c r="BH729" s="5">
        <f t="shared" si="1003"/>
        <v>1.248259718811271E-4</v>
      </c>
      <c r="BI729" s="5">
        <f t="shared" si="1004"/>
        <v>4.186291320838234E-5</v>
      </c>
      <c r="BJ729" s="8">
        <f t="shared" si="1005"/>
        <v>0.4549171911987967</v>
      </c>
      <c r="BK729" s="8">
        <f t="shared" si="1006"/>
        <v>0.24081063905547787</v>
      </c>
      <c r="BL729" s="8">
        <f t="shared" si="1007"/>
        <v>0.28472883151506528</v>
      </c>
      <c r="BM729" s="8">
        <f t="shared" si="1008"/>
        <v>0.57594461516505668</v>
      </c>
      <c r="BN729" s="8">
        <f t="shared" si="1009"/>
        <v>0.42185917794146632</v>
      </c>
    </row>
    <row r="730" spans="1:66" x14ac:dyDescent="0.25">
      <c r="A730" t="s">
        <v>99</v>
      </c>
      <c r="B730" t="s">
        <v>106</v>
      </c>
      <c r="C730" t="s">
        <v>417</v>
      </c>
      <c r="D730" t="s">
        <v>502</v>
      </c>
      <c r="E730">
        <f>VLOOKUP(A730,home!$A$2:$E$405,3,FALSE)</f>
        <v>1.33549783549784</v>
      </c>
      <c r="F730">
        <f>VLOOKUP(B730,home!$B$2:$E$405,3,FALSE)</f>
        <v>0.99</v>
      </c>
      <c r="G730">
        <f>VLOOKUP(C730,away!$B$2:$E$405,4,FALSE)</f>
        <v>0.75</v>
      </c>
      <c r="H730">
        <f>VLOOKUP(A730,away!$A$2:$E$405,3,FALSE)</f>
        <v>1.2380952380952399</v>
      </c>
      <c r="I730">
        <f>VLOOKUP(C730,away!$B$2:$E$405,3,FALSE)</f>
        <v>0.71</v>
      </c>
      <c r="J730">
        <f>VLOOKUP(B730,home!$B$2:$E$405,4,FALSE)</f>
        <v>1.57</v>
      </c>
      <c r="K730" s="3">
        <f t="shared" si="954"/>
        <v>0.99160714285714613</v>
      </c>
      <c r="L730" s="3">
        <f t="shared" si="955"/>
        <v>1.3801047619047639</v>
      </c>
      <c r="M730" s="5">
        <f t="shared" si="956"/>
        <v>9.3320833077610701E-2</v>
      </c>
      <c r="N730" s="5">
        <f t="shared" si="957"/>
        <v>9.25376046571382E-2</v>
      </c>
      <c r="O730" s="5">
        <f t="shared" si="958"/>
        <v>0.12879252611533012</v>
      </c>
      <c r="P730" s="5">
        <f t="shared" si="959"/>
        <v>0.12771158884257688</v>
      </c>
      <c r="Q730" s="5">
        <f t="shared" si="960"/>
        <v>4.5880474880454478E-2</v>
      </c>
      <c r="R730" s="5">
        <f t="shared" si="961"/>
        <v>8.8873589294755403E-2</v>
      </c>
      <c r="S730" s="5">
        <f t="shared" si="962"/>
        <v>4.369402143873629E-2</v>
      </c>
      <c r="T730" s="5">
        <f t="shared" si="963"/>
        <v>6.3319861860967122E-2</v>
      </c>
      <c r="U730" s="5">
        <f t="shared" si="964"/>
        <v>8.8127685956031848E-2</v>
      </c>
      <c r="V730" s="5">
        <f t="shared" si="965"/>
        <v>6.6440242486688729E-3</v>
      </c>
      <c r="W730" s="5">
        <f t="shared" si="966"/>
        <v>1.5165135536378844E-2</v>
      </c>
      <c r="X730" s="5">
        <f t="shared" si="967"/>
        <v>2.0929475768687596E-2</v>
      </c>
      <c r="Y730" s="5">
        <f t="shared" si="968"/>
        <v>1.4442434586268064E-2</v>
      </c>
      <c r="Z730" s="5">
        <f t="shared" si="969"/>
        <v>4.0884954597753403E-2</v>
      </c>
      <c r="AA730" s="5">
        <f t="shared" si="970"/>
        <v>4.0541813014522393E-2</v>
      </c>
      <c r="AB730" s="5">
        <f t="shared" si="971"/>
        <v>2.0100775684789605E-2</v>
      </c>
      <c r="AC730" s="5">
        <f t="shared" si="972"/>
        <v>5.6828072650216496E-4</v>
      </c>
      <c r="AD730" s="5">
        <f t="shared" si="973"/>
        <v>3.7594641800674988E-3</v>
      </c>
      <c r="AE730" s="5">
        <f t="shared" si="974"/>
        <v>5.1884544171215434E-3</v>
      </c>
      <c r="AF730" s="5">
        <f t="shared" si="975"/>
        <v>3.5803053239976249E-3</v>
      </c>
      <c r="AG730" s="5">
        <f t="shared" si="976"/>
        <v>1.647065475574034E-3</v>
      </c>
      <c r="AH730" s="5">
        <f t="shared" si="977"/>
        <v>1.4106380132654889E-2</v>
      </c>
      <c r="AI730" s="5">
        <f t="shared" si="978"/>
        <v>1.3987987299398725E-2</v>
      </c>
      <c r="AJ730" s="5">
        <f t="shared" si="979"/>
        <v>6.935294060139408E-3</v>
      </c>
      <c r="AK730" s="5">
        <f t="shared" si="980"/>
        <v>2.2923623759496586E-3</v>
      </c>
      <c r="AL730" s="5">
        <f t="shared" si="981"/>
        <v>3.1108181141009372E-5</v>
      </c>
      <c r="AM730" s="5">
        <f t="shared" si="982"/>
        <v>7.4558230685410349E-4</v>
      </c>
      <c r="AN730" s="5">
        <f t="shared" si="983"/>
        <v>1.028981692081287E-3</v>
      </c>
      <c r="AO730" s="5">
        <f t="shared" si="984"/>
        <v>7.1005126657710301E-4</v>
      </c>
      <c r="AP730" s="5">
        <f t="shared" si="985"/>
        <v>3.2664837806652299E-4</v>
      </c>
      <c r="AQ730" s="5">
        <f t="shared" si="986"/>
        <v>1.1270224550951904E-4</v>
      </c>
      <c r="AR730" s="5">
        <f t="shared" si="987"/>
        <v>3.8936564788631493E-3</v>
      </c>
      <c r="AS730" s="5">
        <f t="shared" si="988"/>
        <v>3.8609775762727034E-3</v>
      </c>
      <c r="AT730" s="5">
        <f t="shared" si="989"/>
        <v>1.9142864715216421E-3</v>
      </c>
      <c r="AU730" s="5">
        <f t="shared" si="990"/>
        <v>6.3274004621188785E-4</v>
      </c>
      <c r="AV730" s="5">
        <f t="shared" si="991"/>
        <v>1.5685738734886714E-4</v>
      </c>
      <c r="AW730" s="5">
        <f t="shared" si="992"/>
        <v>1.1825617271383578E-6</v>
      </c>
      <c r="AX730" s="5">
        <f t="shared" si="993"/>
        <v>1.232207901774062E-4</v>
      </c>
      <c r="AY730" s="5">
        <f t="shared" si="994"/>
        <v>1.7005759928950606E-4</v>
      </c>
      <c r="AZ730" s="5">
        <f t="shared" si="995"/>
        <v>1.1734865128876978E-4</v>
      </c>
      <c r="BA730" s="5">
        <f t="shared" si="996"/>
        <v>5.3984477482244271E-5</v>
      </c>
      <c r="BB730" s="5">
        <f t="shared" si="997"/>
        <v>1.8626058610546461E-5</v>
      </c>
      <c r="BC730" s="5">
        <f t="shared" si="998"/>
        <v>5.1411824367864746E-6</v>
      </c>
      <c r="BD730" s="5">
        <f t="shared" si="999"/>
        <v>8.9560897461672738E-4</v>
      </c>
      <c r="BE730" s="5">
        <f t="shared" si="1000"/>
        <v>8.8809225643691147E-4</v>
      </c>
      <c r="BF730" s="5">
        <f t="shared" si="1001"/>
        <v>4.4031931249948082E-4</v>
      </c>
      <c r="BG730" s="5">
        <f t="shared" si="1002"/>
        <v>1.4554125847081103E-4</v>
      </c>
      <c r="BH730" s="5">
        <f t="shared" si="1003"/>
        <v>3.6079937870018577E-5</v>
      </c>
      <c r="BI730" s="5">
        <f t="shared" si="1004"/>
        <v>7.155424821150496E-6</v>
      </c>
      <c r="BJ730" s="8">
        <f t="shared" si="1005"/>
        <v>0.2698626213350287</v>
      </c>
      <c r="BK730" s="8">
        <f t="shared" si="1006"/>
        <v>0.27213991411452543</v>
      </c>
      <c r="BL730" s="8">
        <f t="shared" si="1007"/>
        <v>0.41662972905850543</v>
      </c>
      <c r="BM730" s="8">
        <f t="shared" si="1008"/>
        <v>0.42223172720038488</v>
      </c>
      <c r="BN730" s="8">
        <f t="shared" si="1009"/>
        <v>0.57711661686786586</v>
      </c>
    </row>
    <row r="731" spans="1:66" x14ac:dyDescent="0.25">
      <c r="A731" t="s">
        <v>99</v>
      </c>
      <c r="B731" t="s">
        <v>112</v>
      </c>
      <c r="C731" t="s">
        <v>113</v>
      </c>
      <c r="D731" t="s">
        <v>502</v>
      </c>
      <c r="E731">
        <f>VLOOKUP(A731,home!$A$2:$E$405,3,FALSE)</f>
        <v>1.33549783549784</v>
      </c>
      <c r="F731">
        <f>VLOOKUP(B731,home!$B$2:$E$405,3,FALSE)</f>
        <v>0.6</v>
      </c>
      <c r="G731">
        <f>VLOOKUP(C731,away!$B$2:$E$405,4,FALSE)</f>
        <v>1.1599999999999999</v>
      </c>
      <c r="H731">
        <f>VLOOKUP(A731,away!$A$2:$E$405,3,FALSE)</f>
        <v>1.2380952380952399</v>
      </c>
      <c r="I731">
        <f>VLOOKUP(C731,away!$B$2:$E$405,3,FALSE)</f>
        <v>1.05</v>
      </c>
      <c r="J731">
        <f>VLOOKUP(B731,home!$B$2:$E$405,4,FALSE)</f>
        <v>0.89</v>
      </c>
      <c r="K731" s="3">
        <f t="shared" si="954"/>
        <v>0.9295064935064965</v>
      </c>
      <c r="L731" s="3">
        <f t="shared" si="955"/>
        <v>1.1570000000000018</v>
      </c>
      <c r="M731" s="5">
        <f t="shared" si="956"/>
        <v>0.12411999328454459</v>
      </c>
      <c r="N731" s="5">
        <f t="shared" si="957"/>
        <v>0.11537033973196695</v>
      </c>
      <c r="O731" s="5">
        <f t="shared" si="958"/>
        <v>0.14360683223021833</v>
      </c>
      <c r="P731" s="5">
        <f t="shared" si="959"/>
        <v>0.13348348306988597</v>
      </c>
      <c r="Q731" s="5">
        <f t="shared" si="960"/>
        <v>5.3618739969456902E-2</v>
      </c>
      <c r="R731" s="5">
        <f t="shared" si="961"/>
        <v>8.3076552445181431E-2</v>
      </c>
      <c r="S731" s="5">
        <f t="shared" si="962"/>
        <v>3.5888336320686873E-2</v>
      </c>
      <c r="T731" s="5">
        <f t="shared" si="963"/>
        <v>6.2036882144661736E-2</v>
      </c>
      <c r="U731" s="5">
        <f t="shared" si="964"/>
        <v>7.7220194955929147E-2</v>
      </c>
      <c r="V731" s="5">
        <f t="shared" si="965"/>
        <v>4.2884129989406265E-3</v>
      </c>
      <c r="W731" s="5">
        <f t="shared" si="966"/>
        <v>1.6612988991748845E-2</v>
      </c>
      <c r="X731" s="5">
        <f t="shared" si="967"/>
        <v>1.9221228263453443E-2</v>
      </c>
      <c r="Y731" s="5">
        <f t="shared" si="968"/>
        <v>1.1119480550407833E-2</v>
      </c>
      <c r="Z731" s="5">
        <f t="shared" si="969"/>
        <v>3.203985705969168E-2</v>
      </c>
      <c r="AA731" s="5">
        <f t="shared" si="970"/>
        <v>2.978125518800338E-2</v>
      </c>
      <c r="AB731" s="5">
        <f t="shared" si="971"/>
        <v>1.3840935041011587E-2</v>
      </c>
      <c r="AC731" s="5">
        <f t="shared" si="972"/>
        <v>2.8824541517883805E-4</v>
      </c>
      <c r="AD731" s="5">
        <f t="shared" si="973"/>
        <v>3.8604702860956228E-3</v>
      </c>
      <c r="AE731" s="5">
        <f t="shared" si="974"/>
        <v>4.4665641210126427E-3</v>
      </c>
      <c r="AF731" s="5">
        <f t="shared" si="975"/>
        <v>2.5839073440058181E-3</v>
      </c>
      <c r="AG731" s="5">
        <f t="shared" si="976"/>
        <v>9.9652693233824498E-4</v>
      </c>
      <c r="AH731" s="5">
        <f t="shared" si="977"/>
        <v>9.2675286545158397E-3</v>
      </c>
      <c r="AI731" s="5">
        <f t="shared" si="978"/>
        <v>8.6142280631299976E-3</v>
      </c>
      <c r="AJ731" s="5">
        <f t="shared" si="979"/>
        <v>4.0034904606126107E-3</v>
      </c>
      <c r="AK731" s="5">
        <f t="shared" si="980"/>
        <v>1.2404234599435791E-3</v>
      </c>
      <c r="AL731" s="5">
        <f t="shared" si="981"/>
        <v>1.2399614591918522E-5</v>
      </c>
      <c r="AM731" s="5">
        <f t="shared" si="982"/>
        <v>7.1766643978295294E-4</v>
      </c>
      <c r="AN731" s="5">
        <f t="shared" si="983"/>
        <v>8.3034007082887786E-4</v>
      </c>
      <c r="AO731" s="5">
        <f t="shared" si="984"/>
        <v>4.8035173097450657E-4</v>
      </c>
      <c r="AP731" s="5">
        <f t="shared" si="985"/>
        <v>1.8525565091250161E-4</v>
      </c>
      <c r="AQ731" s="5">
        <f t="shared" si="986"/>
        <v>5.3585197026441219E-5</v>
      </c>
      <c r="AR731" s="5">
        <f t="shared" si="987"/>
        <v>2.1445061306549695E-3</v>
      </c>
      <c r="AS731" s="5">
        <f t="shared" si="988"/>
        <v>1.9933323738082855E-3</v>
      </c>
      <c r="AT731" s="5">
        <f t="shared" si="989"/>
        <v>9.2640769258575998E-4</v>
      </c>
      <c r="AU731" s="5">
        <f t="shared" si="990"/>
        <v>2.8703398863094476E-4</v>
      </c>
      <c r="AV731" s="5">
        <f t="shared" si="991"/>
        <v>6.6699989072383246E-5</v>
      </c>
      <c r="AW731" s="5">
        <f t="shared" si="992"/>
        <v>3.704174799486738E-7</v>
      </c>
      <c r="AX731" s="5">
        <f t="shared" si="993"/>
        <v>1.1117926932499057E-4</v>
      </c>
      <c r="AY731" s="5">
        <f t="shared" si="994"/>
        <v>1.2863441460901431E-4</v>
      </c>
      <c r="AZ731" s="5">
        <f t="shared" si="995"/>
        <v>7.4415008851314889E-5</v>
      </c>
      <c r="BA731" s="5">
        <f t="shared" si="996"/>
        <v>2.8699388413657145E-5</v>
      </c>
      <c r="BB731" s="5">
        <f t="shared" si="997"/>
        <v>8.3012980986503486E-6</v>
      </c>
      <c r="BC731" s="5">
        <f t="shared" si="998"/>
        <v>1.9209203800276945E-6</v>
      </c>
      <c r="BD731" s="5">
        <f t="shared" si="999"/>
        <v>4.1353226552796668E-4</v>
      </c>
      <c r="BE731" s="5">
        <f t="shared" si="1000"/>
        <v>3.8438092608269775E-4</v>
      </c>
      <c r="BF731" s="5">
        <f t="shared" si="1001"/>
        <v>1.7864228338695408E-4</v>
      </c>
      <c r="BG731" s="5">
        <f t="shared" si="1002"/>
        <v>5.534972080766719E-5</v>
      </c>
      <c r="BH731" s="5">
        <f t="shared" si="1003"/>
        <v>1.2861981226124572E-5</v>
      </c>
      <c r="BI731" s="5">
        <f t="shared" si="1004"/>
        <v>2.3910590138082885E-6</v>
      </c>
      <c r="BJ731" s="8">
        <f t="shared" si="1005"/>
        <v>0.29250747772435093</v>
      </c>
      <c r="BK731" s="8">
        <f t="shared" si="1006"/>
        <v>0.29820950511843791</v>
      </c>
      <c r="BL731" s="8">
        <f t="shared" si="1007"/>
        <v>0.37711657890934347</v>
      </c>
      <c r="BM731" s="8">
        <f t="shared" si="1008"/>
        <v>0.34646921408344067</v>
      </c>
      <c r="BN731" s="8">
        <f t="shared" si="1009"/>
        <v>0.65327594073125417</v>
      </c>
    </row>
    <row r="732" spans="1:66" x14ac:dyDescent="0.25">
      <c r="A732" t="s">
        <v>122</v>
      </c>
      <c r="B732" t="s">
        <v>401</v>
      </c>
      <c r="C732" t="s">
        <v>131</v>
      </c>
      <c r="D732" t="s">
        <v>502</v>
      </c>
      <c r="E732">
        <f>VLOOKUP(A732,home!$A$2:$E$405,3,FALSE)</f>
        <v>1.2585470085470101</v>
      </c>
      <c r="F732">
        <f>VLOOKUP(B732,home!$B$2:$E$405,3,FALSE)</f>
        <v>0.99</v>
      </c>
      <c r="G732">
        <f>VLOOKUP(C732,away!$B$2:$E$405,4,FALSE)</f>
        <v>0.87</v>
      </c>
      <c r="H732">
        <f>VLOOKUP(A732,away!$A$2:$E$405,3,FALSE)</f>
        <v>1.1004273504273501</v>
      </c>
      <c r="I732">
        <f>VLOOKUP(C732,away!$B$2:$E$405,3,FALSE)</f>
        <v>0.95</v>
      </c>
      <c r="J732">
        <f>VLOOKUP(B732,home!$B$2:$E$405,4,FALSE)</f>
        <v>1.32</v>
      </c>
      <c r="K732" s="3">
        <f t="shared" si="954"/>
        <v>1.0839865384615397</v>
      </c>
      <c r="L732" s="3">
        <f t="shared" si="955"/>
        <v>1.3799358974358971</v>
      </c>
      <c r="M732" s="5">
        <f t="shared" si="956"/>
        <v>8.5100494220142223E-2</v>
      </c>
      <c r="N732" s="5">
        <f t="shared" si="957"/>
        <v>9.2247790151058245E-2</v>
      </c>
      <c r="O732" s="5">
        <f t="shared" si="958"/>
        <v>0.11743322686391033</v>
      </c>
      <c r="P732" s="5">
        <f t="shared" si="959"/>
        <v>0.12729603708857887</v>
      </c>
      <c r="Q732" s="5">
        <f t="shared" si="960"/>
        <v>4.9997681363286063E-2</v>
      </c>
      <c r="R732" s="5">
        <f t="shared" si="961"/>
        <v>8.1025162650621707E-2</v>
      </c>
      <c r="S732" s="5">
        <f t="shared" si="962"/>
        <v>4.7603369425031759E-2</v>
      </c>
      <c r="T732" s="5">
        <f t="shared" si="963"/>
        <v>6.8993595301760177E-2</v>
      </c>
      <c r="U732" s="5">
        <f t="shared" si="964"/>
        <v>8.7830185589930651E-2</v>
      </c>
      <c r="V732" s="5">
        <f t="shared" si="965"/>
        <v>7.911848920373778E-3</v>
      </c>
      <c r="W732" s="5">
        <f t="shared" si="966"/>
        <v>1.8065604517363835E-2</v>
      </c>
      <c r="X732" s="5">
        <f t="shared" si="967"/>
        <v>2.492937618239046E-2</v>
      </c>
      <c r="Y732" s="5">
        <f t="shared" si="968"/>
        <v>1.7200470547382031E-2</v>
      </c>
      <c r="Z732" s="5">
        <f t="shared" si="969"/>
        <v>3.726984351239173E-2</v>
      </c>
      <c r="AA732" s="5">
        <f t="shared" si="970"/>
        <v>4.040000865800078E-2</v>
      </c>
      <c r="AB732" s="5">
        <f t="shared" si="971"/>
        <v>2.1896532769501247E-2</v>
      </c>
      <c r="AC732" s="5">
        <f t="shared" si="972"/>
        <v>7.3967476836987809E-4</v>
      </c>
      <c r="AD732" s="5">
        <f t="shared" si="973"/>
        <v>4.8957180264980931E-3</v>
      </c>
      <c r="AE732" s="5">
        <f t="shared" si="974"/>
        <v>6.7557770484887453E-3</v>
      </c>
      <c r="AF732" s="5">
        <f t="shared" si="975"/>
        <v>4.6612696321415761E-3</v>
      </c>
      <c r="AG732" s="5">
        <f t="shared" si="976"/>
        <v>2.1440844310066597E-3</v>
      </c>
      <c r="AH732" s="5">
        <f t="shared" si="977"/>
        <v>1.2857498738641941E-2</v>
      </c>
      <c r="AI732" s="5">
        <f t="shared" si="978"/>
        <v>1.3937355550974091E-2</v>
      </c>
      <c r="AJ732" s="5">
        <f t="shared" si="979"/>
        <v>7.5539528995040642E-3</v>
      </c>
      <c r="AK732" s="5">
        <f t="shared" si="980"/>
        <v>2.729461085078308E-3</v>
      </c>
      <c r="AL732" s="5">
        <f t="shared" si="981"/>
        <v>4.4257165653739268E-5</v>
      </c>
      <c r="AM732" s="5">
        <f t="shared" si="982"/>
        <v>1.0613784873654861E-3</v>
      </c>
      <c r="AN732" s="5">
        <f t="shared" si="983"/>
        <v>1.464634275481847E-3</v>
      </c>
      <c r="AO732" s="5">
        <f t="shared" si="984"/>
        <v>1.0105507066762087E-3</v>
      </c>
      <c r="AP732" s="5">
        <f t="shared" si="985"/>
        <v>4.6483173210723803E-4</v>
      </c>
      <c r="AQ732" s="5">
        <f t="shared" si="986"/>
        <v>1.6035949835052112E-4</v>
      </c>
      <c r="AR732" s="5">
        <f t="shared" si="987"/>
        <v>3.5485048121377516E-3</v>
      </c>
      <c r="AS732" s="5">
        <f t="shared" si="988"/>
        <v>3.8465314480233179E-3</v>
      </c>
      <c r="AT732" s="5">
        <f t="shared" si="989"/>
        <v>2.0847941547131247E-3</v>
      </c>
      <c r="AU732" s="5">
        <f t="shared" si="990"/>
        <v>7.5329626639077747E-4</v>
      </c>
      <c r="AV732" s="5">
        <f t="shared" si="991"/>
        <v>2.0414075306023514E-4</v>
      </c>
      <c r="AW732" s="5">
        <f t="shared" si="992"/>
        <v>1.8389244948710205E-6</v>
      </c>
      <c r="AX732" s="5">
        <f t="shared" si="993"/>
        <v>1.91753332086143E-4</v>
      </c>
      <c r="AY732" s="5">
        <f t="shared" si="994"/>
        <v>2.6460730639861534E-4</v>
      </c>
      <c r="AZ732" s="5">
        <f t="shared" si="995"/>
        <v>1.8257056041163432E-4</v>
      </c>
      <c r="BA732" s="5">
        <f t="shared" si="996"/>
        <v>8.3978556709001084E-5</v>
      </c>
      <c r="BB732" s="5">
        <f t="shared" si="997"/>
        <v>2.8971256254401719E-5</v>
      </c>
      <c r="BC732" s="5">
        <f t="shared" si="998"/>
        <v>7.9956952998526263E-6</v>
      </c>
      <c r="BD732" s="5">
        <f t="shared" si="999"/>
        <v>8.1611819541548502E-4</v>
      </c>
      <c r="BE732" s="5">
        <f t="shared" si="1000"/>
        <v>8.8466113762391001E-4</v>
      </c>
      <c r="BF732" s="5">
        <f t="shared" si="1001"/>
        <v>4.7948038214219496E-4</v>
      </c>
      <c r="BG732" s="5">
        <f t="shared" si="1002"/>
        <v>1.7325009323284477E-4</v>
      </c>
      <c r="BH732" s="5">
        <f t="shared" si="1003"/>
        <v>4.6950192212902586E-5</v>
      </c>
      <c r="BI732" s="5">
        <f t="shared" si="1004"/>
        <v>1.0178675267393647E-5</v>
      </c>
      <c r="BJ732" s="8">
        <f t="shared" si="1005"/>
        <v>0.29481299860851684</v>
      </c>
      <c r="BK732" s="8">
        <f t="shared" si="1006"/>
        <v>0.26896028889454887</v>
      </c>
      <c r="BL732" s="8">
        <f t="shared" si="1007"/>
        <v>0.39851129091638304</v>
      </c>
      <c r="BM732" s="8">
        <f t="shared" si="1008"/>
        <v>0.44619126121233932</v>
      </c>
      <c r="BN732" s="8">
        <f t="shared" si="1009"/>
        <v>0.55310039233759745</v>
      </c>
    </row>
    <row r="733" spans="1:66" x14ac:dyDescent="0.25">
      <c r="A733" t="s">
        <v>122</v>
      </c>
      <c r="B733" t="s">
        <v>362</v>
      </c>
      <c r="C733" t="s">
        <v>137</v>
      </c>
      <c r="D733" t="s">
        <v>502</v>
      </c>
      <c r="E733">
        <f>VLOOKUP(A733,home!$A$2:$E$405,3,FALSE)</f>
        <v>1.2585470085470101</v>
      </c>
      <c r="F733">
        <f>VLOOKUP(B733,home!$B$2:$E$405,3,FALSE)</f>
        <v>1.47</v>
      </c>
      <c r="G733">
        <f>VLOOKUP(C733,away!$B$2:$E$405,4,FALSE)</f>
        <v>0.92</v>
      </c>
      <c r="H733">
        <f>VLOOKUP(A733,away!$A$2:$E$405,3,FALSE)</f>
        <v>1.1004273504273501</v>
      </c>
      <c r="I733">
        <f>VLOOKUP(C733,away!$B$2:$E$405,3,FALSE)</f>
        <v>0.75</v>
      </c>
      <c r="J733">
        <f>VLOOKUP(B733,home!$B$2:$E$405,4,FALSE)</f>
        <v>1.0900000000000001</v>
      </c>
      <c r="K733" s="3">
        <f t="shared" si="954"/>
        <v>1.7020589743589765</v>
      </c>
      <c r="L733" s="3">
        <f t="shared" si="955"/>
        <v>0.89959935897435872</v>
      </c>
      <c r="M733" s="5">
        <f t="shared" si="956"/>
        <v>7.4150509936112857E-2</v>
      </c>
      <c r="N733" s="5">
        <f t="shared" si="957"/>
        <v>0.12620854089005534</v>
      </c>
      <c r="O733" s="5">
        <f t="shared" si="958"/>
        <v>6.6705751206148939E-2</v>
      </c>
      <c r="P733" s="5">
        <f t="shared" si="959"/>
        <v>0.11353712248178292</v>
      </c>
      <c r="Q733" s="5">
        <f t="shared" si="960"/>
        <v>0.10740718983133526</v>
      </c>
      <c r="R733" s="5">
        <f t="shared" si="961"/>
        <v>3.0004225512477316E-2</v>
      </c>
      <c r="S733" s="5">
        <f t="shared" si="962"/>
        <v>4.3461191947802597E-2</v>
      </c>
      <c r="T733" s="5">
        <f t="shared" si="963"/>
        <v>9.6623439121506477E-2</v>
      </c>
      <c r="U733" s="5">
        <f t="shared" si="964"/>
        <v>5.1068961302202585E-2</v>
      </c>
      <c r="V733" s="5">
        <f t="shared" si="965"/>
        <v>7.3940581987057431E-3</v>
      </c>
      <c r="W733" s="5">
        <f t="shared" si="966"/>
        <v>6.093779045436748E-2</v>
      </c>
      <c r="X733" s="5">
        <f t="shared" si="967"/>
        <v>5.4819597230062779E-2</v>
      </c>
      <c r="Y733" s="5">
        <f t="shared" si="968"/>
        <v>2.4657837263698502E-2</v>
      </c>
      <c r="Z733" s="5">
        <f t="shared" si="969"/>
        <v>8.9972606791822313E-3</v>
      </c>
      <c r="AA733" s="5">
        <f t="shared" si="970"/>
        <v>1.5313868283649258E-2</v>
      </c>
      <c r="AB733" s="5">
        <f t="shared" si="971"/>
        <v>1.3032553472168258E-2</v>
      </c>
      <c r="AC733" s="5">
        <f t="shared" si="972"/>
        <v>7.0759804287521741E-4</v>
      </c>
      <c r="AD733" s="5">
        <f t="shared" si="973"/>
        <v>2.5929928280115738E-2</v>
      </c>
      <c r="AE733" s="5">
        <f t="shared" si="974"/>
        <v>2.3326546859043215E-2</v>
      </c>
      <c r="AF733" s="5">
        <f t="shared" si="975"/>
        <v>1.0492273300740308E-2</v>
      </c>
      <c r="AG733" s="5">
        <f t="shared" si="976"/>
        <v>3.1462807785099197E-3</v>
      </c>
      <c r="AH733" s="5">
        <f t="shared" si="977"/>
        <v>2.0234824848793845E-3</v>
      </c>
      <c r="AI733" s="5">
        <f t="shared" si="978"/>
        <v>3.4440865228471586E-3</v>
      </c>
      <c r="AJ733" s="5">
        <f t="shared" si="979"/>
        <v>2.9310191873404045E-3</v>
      </c>
      <c r="AK733" s="5">
        <f t="shared" si="980"/>
        <v>1.6629225039436967E-3</v>
      </c>
      <c r="AL733" s="5">
        <f t="shared" si="981"/>
        <v>4.3338148709165815E-5</v>
      </c>
      <c r="AM733" s="5">
        <f t="shared" si="982"/>
        <v>8.8268534267311148E-3</v>
      </c>
      <c r="AN733" s="5">
        <f t="shared" si="983"/>
        <v>7.9406316844479324E-3</v>
      </c>
      <c r="AO733" s="5">
        <f t="shared" si="984"/>
        <v>3.5716935865904211E-3</v>
      </c>
      <c r="AP733" s="5">
        <f t="shared" si="985"/>
        <v>1.0710310869831902E-3</v>
      </c>
      <c r="AQ733" s="5">
        <f t="shared" si="986"/>
        <v>2.4087471982292213E-4</v>
      </c>
      <c r="AR733" s="5">
        <f t="shared" si="987"/>
        <v>3.6406470925866747E-4</v>
      </c>
      <c r="AS733" s="5">
        <f t="shared" si="988"/>
        <v>6.1965960564110655E-4</v>
      </c>
      <c r="AT733" s="5">
        <f t="shared" si="989"/>
        <v>5.2734859641459487E-4</v>
      </c>
      <c r="AU733" s="5">
        <f t="shared" si="990"/>
        <v>2.991928037143571E-4</v>
      </c>
      <c r="AV733" s="5">
        <f t="shared" si="991"/>
        <v>1.2731094915641132E-4</v>
      </c>
      <c r="AW733" s="5">
        <f t="shared" si="992"/>
        <v>1.8432812091566309E-6</v>
      </c>
      <c r="AX733" s="5">
        <f t="shared" si="993"/>
        <v>2.5039708483864964E-3</v>
      </c>
      <c r="AY733" s="5">
        <f t="shared" si="994"/>
        <v>2.2525705700989734E-3</v>
      </c>
      <c r="AZ733" s="5">
        <f t="shared" si="995"/>
        <v>1.013205520452771E-3</v>
      </c>
      <c r="BA733" s="5">
        <f t="shared" si="996"/>
        <v>3.0382634556953142E-4</v>
      </c>
      <c r="BB733" s="5">
        <f t="shared" si="997"/>
        <v>6.8330496428468108E-5</v>
      </c>
      <c r="BC733" s="5">
        <f t="shared" si="998"/>
        <v>1.2294014157089927E-5</v>
      </c>
      <c r="BD733" s="5">
        <f t="shared" si="999"/>
        <v>5.4585396512380574E-5</v>
      </c>
      <c r="BE733" s="5">
        <f t="shared" si="1000"/>
        <v>9.2907564002840535E-5</v>
      </c>
      <c r="BF733" s="5">
        <f t="shared" si="1001"/>
        <v>7.9067076548432869E-5</v>
      </c>
      <c r="BG733" s="5">
        <f t="shared" si="1002"/>
        <v>4.4858942405196113E-5</v>
      </c>
      <c r="BH733" s="5">
        <f t="shared" si="1003"/>
        <v>1.9088141375254125E-5</v>
      </c>
      <c r="BI733" s="5">
        <f t="shared" si="1004"/>
        <v>6.4978284663168314E-6</v>
      </c>
      <c r="BJ733" s="8">
        <f t="shared" si="1005"/>
        <v>0.561354706309104</v>
      </c>
      <c r="BK733" s="8">
        <f t="shared" si="1006"/>
        <v>0.24154638932608746</v>
      </c>
      <c r="BL733" s="8">
        <f t="shared" si="1007"/>
        <v>0.18842145208915254</v>
      </c>
      <c r="BM733" s="8">
        <f t="shared" si="1008"/>
        <v>0.48005574125672373</v>
      </c>
      <c r="BN733" s="8">
        <f t="shared" si="1009"/>
        <v>0.51801333985791265</v>
      </c>
    </row>
    <row r="734" spans="1:66" x14ac:dyDescent="0.25">
      <c r="A734" t="s">
        <v>122</v>
      </c>
      <c r="B734" t="s">
        <v>123</v>
      </c>
      <c r="C734" t="s">
        <v>133</v>
      </c>
      <c r="D734" t="s">
        <v>502</v>
      </c>
      <c r="E734">
        <f>VLOOKUP(A734,home!$A$2:$E$405,3,FALSE)</f>
        <v>1.2585470085470101</v>
      </c>
      <c r="F734">
        <f>VLOOKUP(B734,home!$B$2:$E$405,3,FALSE)</f>
        <v>1.1299999999999999</v>
      </c>
      <c r="G734">
        <f>VLOOKUP(C734,away!$B$2:$E$405,4,FALSE)</f>
        <v>1.3</v>
      </c>
      <c r="H734">
        <f>VLOOKUP(A734,away!$A$2:$E$405,3,FALSE)</f>
        <v>1.1004273504273501</v>
      </c>
      <c r="I734">
        <f>VLOOKUP(C734,away!$B$2:$E$405,3,FALSE)</f>
        <v>0.67</v>
      </c>
      <c r="J734">
        <f>VLOOKUP(B734,home!$B$2:$E$405,4,FALSE)</f>
        <v>1.2</v>
      </c>
      <c r="K734" s="3">
        <f t="shared" si="954"/>
        <v>1.8488055555555576</v>
      </c>
      <c r="L734" s="3">
        <f t="shared" si="955"/>
        <v>0.88474358974358946</v>
      </c>
      <c r="M734" s="5">
        <f t="shared" si="956"/>
        <v>6.4988227212449193E-2</v>
      </c>
      <c r="N734" s="5">
        <f t="shared" si="957"/>
        <v>0.12015059551608295</v>
      </c>
      <c r="O734" s="5">
        <f t="shared" si="958"/>
        <v>5.7497917435014333E-2</v>
      </c>
      <c r="P734" s="5">
        <f t="shared" si="959"/>
        <v>0.10630246918672925</v>
      </c>
      <c r="Q734" s="5">
        <f t="shared" si="960"/>
        <v>0.11106754424672144</v>
      </c>
      <c r="R734" s="5">
        <f t="shared" si="961"/>
        <v>2.5435456937117545E-2</v>
      </c>
      <c r="S734" s="5">
        <f t="shared" si="962"/>
        <v>4.3470238533567983E-2</v>
      </c>
      <c r="T734" s="5">
        <f t="shared" si="963"/>
        <v>9.8266297800849278E-2</v>
      </c>
      <c r="U734" s="5">
        <f t="shared" si="964"/>
        <v>4.7025214093437066E-2</v>
      </c>
      <c r="V734" s="5">
        <f t="shared" si="965"/>
        <v>7.9005654655781195E-3</v>
      </c>
      <c r="W734" s="5">
        <f t="shared" si="966"/>
        <v>6.8447430948417098E-2</v>
      </c>
      <c r="X734" s="5">
        <f t="shared" si="967"/>
        <v>6.055842576602901E-2</v>
      </c>
      <c r="Y734" s="5">
        <f t="shared" si="968"/>
        <v>2.6789339500728589E-2</v>
      </c>
      <c r="Z734" s="5">
        <f t="shared" si="969"/>
        <v>7.5012858257712889E-3</v>
      </c>
      <c r="AA734" s="5">
        <f t="shared" si="970"/>
        <v>1.3868418908496117E-2</v>
      </c>
      <c r="AB734" s="5">
        <f t="shared" si="971"/>
        <v>1.2820004962399685E-2</v>
      </c>
      <c r="AC734" s="5">
        <f t="shared" si="972"/>
        <v>8.0769399799987237E-4</v>
      </c>
      <c r="AD734" s="5">
        <f t="shared" si="973"/>
        <v>3.1636497650234741E-2</v>
      </c>
      <c r="AE734" s="5">
        <f t="shared" si="974"/>
        <v>2.7990188497983317E-2</v>
      </c>
      <c r="AF734" s="5">
        <f t="shared" si="975"/>
        <v>1.2382069924652742E-2</v>
      </c>
      <c r="AG734" s="5">
        <f t="shared" si="976"/>
        <v>3.6516523311978018E-3</v>
      </c>
      <c r="AH734" s="5">
        <f t="shared" si="977"/>
        <v>1.6591786372963987E-3</v>
      </c>
      <c r="AI734" s="5">
        <f t="shared" si="978"/>
        <v>3.0674986822926812E-3</v>
      </c>
      <c r="AJ734" s="5">
        <f t="shared" si="979"/>
        <v>2.8356043027410313E-3</v>
      </c>
      <c r="AK734" s="5">
        <f t="shared" si="980"/>
        <v>1.7474936627549541E-3</v>
      </c>
      <c r="AL734" s="5">
        <f t="shared" si="981"/>
        <v>5.2846412353430164E-5</v>
      </c>
      <c r="AM734" s="5">
        <f t="shared" si="982"/>
        <v>1.1697946522814856E-2</v>
      </c>
      <c r="AN734" s="5">
        <f t="shared" si="983"/>
        <v>1.0349683199223757E-2</v>
      </c>
      <c r="AO734" s="5">
        <f t="shared" si="984"/>
        <v>4.5784079331950712E-3</v>
      </c>
      <c r="AP734" s="5">
        <f t="shared" si="985"/>
        <v>1.3502390233751788E-3</v>
      </c>
      <c r="AQ734" s="5">
        <f t="shared" si="986"/>
        <v>2.9865383013820846E-4</v>
      </c>
      <c r="AR734" s="5">
        <f t="shared" si="987"/>
        <v>2.9358953271749861E-4</v>
      </c>
      <c r="AS734" s="5">
        <f t="shared" si="988"/>
        <v>5.4278995914107159E-4</v>
      </c>
      <c r="AT734" s="5">
        <f t="shared" si="989"/>
        <v>5.0175654597989369E-4</v>
      </c>
      <c r="AU734" s="5">
        <f t="shared" si="990"/>
        <v>3.092167632479984E-4</v>
      </c>
      <c r="AV734" s="5">
        <f t="shared" si="991"/>
        <v>1.4292041744095175E-4</v>
      </c>
      <c r="AW734" s="5">
        <f t="shared" si="992"/>
        <v>2.4011631549755735E-6</v>
      </c>
      <c r="AX734" s="5">
        <f t="shared" si="993"/>
        <v>3.604538086661991E-3</v>
      </c>
      <c r="AY734" s="5">
        <f t="shared" si="994"/>
        <v>3.1890919661608196E-3</v>
      </c>
      <c r="AZ734" s="5">
        <f t="shared" si="995"/>
        <v>1.4107643370817823E-3</v>
      </c>
      <c r="BA734" s="5">
        <f t="shared" si="996"/>
        <v>4.1605490129065724E-4</v>
      </c>
      <c r="BB734" s="5">
        <f t="shared" si="997"/>
        <v>9.2025476724577702E-5</v>
      </c>
      <c r="BC734" s="5">
        <f t="shared" si="998"/>
        <v>1.6283790125033604E-5</v>
      </c>
      <c r="BD734" s="5">
        <f t="shared" si="999"/>
        <v>4.3291909514603777E-5</v>
      </c>
      <c r="BE734" s="5">
        <f t="shared" si="1000"/>
        <v>8.0038322821207966E-5</v>
      </c>
      <c r="BF734" s="5">
        <f t="shared" si="1001"/>
        <v>7.3987647944599242E-5</v>
      </c>
      <c r="BG734" s="5">
        <f t="shared" si="1002"/>
        <v>4.5596258187487938E-5</v>
      </c>
      <c r="BH734" s="5">
        <f t="shared" si="1003"/>
        <v>2.1074653862393322E-5</v>
      </c>
      <c r="BI734" s="5">
        <f t="shared" si="1004"/>
        <v>7.7925874284406268E-6</v>
      </c>
      <c r="BJ734" s="8">
        <f t="shared" si="1005"/>
        <v>0.59794373124968891</v>
      </c>
      <c r="BK734" s="8">
        <f t="shared" si="1006"/>
        <v>0.22671113277483868</v>
      </c>
      <c r="BL734" s="8">
        <f t="shared" si="1007"/>
        <v>0.16801884221983593</v>
      </c>
      <c r="BM734" s="8">
        <f t="shared" si="1008"/>
        <v>0.51154609073301427</v>
      </c>
      <c r="BN734" s="8">
        <f t="shared" si="1009"/>
        <v>0.48544221053411474</v>
      </c>
    </row>
    <row r="735" spans="1:66" x14ac:dyDescent="0.25">
      <c r="A735" t="s">
        <v>122</v>
      </c>
      <c r="B735" t="s">
        <v>129</v>
      </c>
      <c r="C735" t="s">
        <v>142</v>
      </c>
      <c r="D735" t="s">
        <v>502</v>
      </c>
      <c r="E735">
        <f>VLOOKUP(A735,home!$A$2:$E$405,3,FALSE)</f>
        <v>1.2585470085470101</v>
      </c>
      <c r="F735">
        <f>VLOOKUP(B735,home!$B$2:$E$405,3,FALSE)</f>
        <v>1.07</v>
      </c>
      <c r="G735">
        <f>VLOOKUP(C735,away!$B$2:$E$405,4,FALSE)</f>
        <v>1.05</v>
      </c>
      <c r="H735">
        <f>VLOOKUP(A735,away!$A$2:$E$405,3,FALSE)</f>
        <v>1.1004273504273501</v>
      </c>
      <c r="I735">
        <f>VLOOKUP(C735,away!$B$2:$E$405,3,FALSE)</f>
        <v>0.96</v>
      </c>
      <c r="J735">
        <f>VLOOKUP(B735,home!$B$2:$E$405,4,FALSE)</f>
        <v>1.1399999999999999</v>
      </c>
      <c r="K735" s="3">
        <f t="shared" si="954"/>
        <v>1.413977564102566</v>
      </c>
      <c r="L735" s="3">
        <f t="shared" si="955"/>
        <v>1.2043076923076916</v>
      </c>
      <c r="M735" s="5">
        <f t="shared" si="956"/>
        <v>7.2927808163775892E-2</v>
      </c>
      <c r="N735" s="5">
        <f t="shared" si="957"/>
        <v>0.10311828454275508</v>
      </c>
      <c r="O735" s="5">
        <f t="shared" si="958"/>
        <v>8.7827520354774993E-2</v>
      </c>
      <c r="P735" s="5">
        <f t="shared" si="959"/>
        <v>0.12418614329241327</v>
      </c>
      <c r="Q735" s="5">
        <f t="shared" si="960"/>
        <v>7.2903470396100067E-2</v>
      </c>
      <c r="R735" s="5">
        <f t="shared" si="961"/>
        <v>5.2885679179782964E-2</v>
      </c>
      <c r="S735" s="5">
        <f t="shared" si="962"/>
        <v>5.2868029953710441E-2</v>
      </c>
      <c r="T735" s="5">
        <f t="shared" si="963"/>
        <v>8.7798210193949386E-2</v>
      </c>
      <c r="U735" s="5">
        <f t="shared" si="964"/>
        <v>7.477916382253931E-2</v>
      </c>
      <c r="V735" s="5">
        <f t="shared" si="965"/>
        <v>1.0003007553678315E-2</v>
      </c>
      <c r="W735" s="5">
        <f t="shared" si="966"/>
        <v>3.436129049510038E-2</v>
      </c>
      <c r="X735" s="5">
        <f t="shared" si="967"/>
        <v>4.138156646086856E-2</v>
      </c>
      <c r="Y735" s="5">
        <f t="shared" si="968"/>
        <v>2.4918069404283E-2</v>
      </c>
      <c r="Z735" s="5">
        <f t="shared" si="969"/>
        <v>2.123021008304311E-2</v>
      </c>
      <c r="AA735" s="5">
        <f t="shared" si="970"/>
        <v>3.001904073860703E-2</v>
      </c>
      <c r="AB735" s="5">
        <f t="shared" si="971"/>
        <v>2.1223125050135638E-2</v>
      </c>
      <c r="AC735" s="5">
        <f t="shared" si="972"/>
        <v>1.0646101266906893E-3</v>
      </c>
      <c r="AD735" s="5">
        <f t="shared" si="973"/>
        <v>1.2146523458420667E-2</v>
      </c>
      <c r="AE735" s="5">
        <f t="shared" si="974"/>
        <v>1.4628151635771835E-2</v>
      </c>
      <c r="AF735" s="5">
        <f t="shared" si="975"/>
        <v>8.8083977696016853E-3</v>
      </c>
      <c r="AG735" s="5">
        <f t="shared" si="976"/>
        <v>3.5360070636124064E-3</v>
      </c>
      <c r="AH735" s="5">
        <f t="shared" si="977"/>
        <v>6.3919263280792886E-3</v>
      </c>
      <c r="AI735" s="5">
        <f t="shared" si="978"/>
        <v>9.0380404193006122E-3</v>
      </c>
      <c r="AJ735" s="5">
        <f t="shared" si="979"/>
        <v>6.389793188171608E-3</v>
      </c>
      <c r="AK735" s="5">
        <f t="shared" si="980"/>
        <v>3.0116747357766872E-3</v>
      </c>
      <c r="AL735" s="5">
        <f t="shared" si="981"/>
        <v>7.2515452786874922E-5</v>
      </c>
      <c r="AM735" s="5">
        <f t="shared" si="982"/>
        <v>3.4349823304104647E-3</v>
      </c>
      <c r="AN735" s="5">
        <f t="shared" si="983"/>
        <v>4.1367756434543233E-3</v>
      </c>
      <c r="AO735" s="5">
        <f t="shared" si="984"/>
        <v>2.4909753643815725E-3</v>
      </c>
      <c r="AP735" s="5">
        <f t="shared" si="985"/>
        <v>9.9996693089122709E-4</v>
      </c>
      <c r="AQ735" s="5">
        <f t="shared" si="986"/>
        <v>3.0106696673140495E-4</v>
      </c>
      <c r="AR735" s="5">
        <f t="shared" si="987"/>
        <v>1.5395692091139878E-3</v>
      </c>
      <c r="AS735" s="5">
        <f t="shared" si="988"/>
        <v>2.1769163200703106E-3</v>
      </c>
      <c r="AT735" s="5">
        <f t="shared" si="989"/>
        <v>1.5390554177540702E-3</v>
      </c>
      <c r="AU735" s="5">
        <f t="shared" si="990"/>
        <v>7.2539661020491937E-4</v>
      </c>
      <c r="AV735" s="5">
        <f t="shared" si="991"/>
        <v>2.5642363297645248E-4</v>
      </c>
      <c r="AW735" s="5">
        <f t="shared" si="992"/>
        <v>3.4301099483971023E-6</v>
      </c>
      <c r="AX735" s="5">
        <f t="shared" si="993"/>
        <v>8.0949799138152381E-4</v>
      </c>
      <c r="AY735" s="5">
        <f t="shared" si="994"/>
        <v>9.7488465792839457E-4</v>
      </c>
      <c r="AZ735" s="5">
        <f t="shared" si="995"/>
        <v>5.8703054632795932E-4</v>
      </c>
      <c r="BA735" s="5">
        <f t="shared" si="996"/>
        <v>2.356551341874493E-4</v>
      </c>
      <c r="BB735" s="5">
        <f t="shared" si="997"/>
        <v>7.0950322708436677E-5</v>
      </c>
      <c r="BC735" s="5">
        <f t="shared" si="998"/>
        <v>1.7089203881896665E-5</v>
      </c>
      <c r="BD735" s="5">
        <f t="shared" si="999"/>
        <v>3.0901917356267406E-4</v>
      </c>
      <c r="BE735" s="5">
        <f t="shared" si="1000"/>
        <v>4.3694617829513795E-4</v>
      </c>
      <c r="BF735" s="5">
        <f t="shared" si="1001"/>
        <v>3.0891604641484236E-4</v>
      </c>
      <c r="BG735" s="5">
        <f t="shared" si="1002"/>
        <v>1.4560011960728473E-4</v>
      </c>
      <c r="BH735" s="5">
        <f t="shared" si="1003"/>
        <v>5.1468825613837654E-5</v>
      </c>
      <c r="BI735" s="5">
        <f t="shared" si="1004"/>
        <v>1.455515293373478E-5</v>
      </c>
      <c r="BJ735" s="8">
        <f t="shared" si="1005"/>
        <v>0.41765884651274765</v>
      </c>
      <c r="BK735" s="8">
        <f t="shared" si="1006"/>
        <v>0.26209699920098384</v>
      </c>
      <c r="BL735" s="8">
        <f t="shared" si="1007"/>
        <v>0.29906983050371549</v>
      </c>
      <c r="BM735" s="8">
        <f t="shared" si="1008"/>
        <v>0.48523552582290774</v>
      </c>
      <c r="BN735" s="8">
        <f t="shared" si="1009"/>
        <v>0.51384890592960231</v>
      </c>
    </row>
    <row r="736" spans="1:66" x14ac:dyDescent="0.25">
      <c r="A736" t="s">
        <v>122</v>
      </c>
      <c r="B736" t="s">
        <v>144</v>
      </c>
      <c r="C736" t="s">
        <v>136</v>
      </c>
      <c r="D736" t="s">
        <v>502</v>
      </c>
      <c r="E736">
        <f>VLOOKUP(A736,home!$A$2:$E$405,3,FALSE)</f>
        <v>1.2585470085470101</v>
      </c>
      <c r="F736">
        <f>VLOOKUP(B736,home!$B$2:$E$405,3,FALSE)</f>
        <v>0.99</v>
      </c>
      <c r="G736">
        <f>VLOOKUP(C736,away!$B$2:$E$405,4,FALSE)</f>
        <v>1.0900000000000001</v>
      </c>
      <c r="H736">
        <f>VLOOKUP(A736,away!$A$2:$E$405,3,FALSE)</f>
        <v>1.1004273504273501</v>
      </c>
      <c r="I736">
        <f>VLOOKUP(C736,away!$B$2:$E$405,3,FALSE)</f>
        <v>1.0900000000000001</v>
      </c>
      <c r="J736">
        <f>VLOOKUP(B736,home!$B$2:$E$405,4,FALSE)</f>
        <v>1.59</v>
      </c>
      <c r="K736" s="3">
        <f t="shared" si="954"/>
        <v>1.3580980769230786</v>
      </c>
      <c r="L736" s="3">
        <f t="shared" si="955"/>
        <v>1.9071506410256407</v>
      </c>
      <c r="M736" s="5">
        <f t="shared" si="956"/>
        <v>3.8187436001683617E-2</v>
      </c>
      <c r="N736" s="5">
        <f t="shared" si="957"/>
        <v>5.1862283396509654E-2</v>
      </c>
      <c r="O736" s="5">
        <f t="shared" si="958"/>
        <v>7.2829193049736549E-2</v>
      </c>
      <c r="P736" s="5">
        <f t="shared" si="959"/>
        <v>9.8909187024706829E-2</v>
      </c>
      <c r="Q736" s="5">
        <f t="shared" si="960"/>
        <v>3.5217033672819746E-2</v>
      </c>
      <c r="R736" s="5">
        <f t="shared" si="961"/>
        <v>6.9448121105092603E-2</v>
      </c>
      <c r="S736" s="5">
        <f t="shared" si="962"/>
        <v>6.4046112427246504E-2</v>
      </c>
      <c r="T736" s="5">
        <f t="shared" si="963"/>
        <v>6.7164188344139758E-2</v>
      </c>
      <c r="U736" s="5">
        <f t="shared" si="964"/>
        <v>9.4317359718747315E-2</v>
      </c>
      <c r="V736" s="5">
        <f t="shared" si="965"/>
        <v>1.8431742582073436E-2</v>
      </c>
      <c r="W736" s="5">
        <f t="shared" si="966"/>
        <v>1.5942728568663928E-2</v>
      </c>
      <c r="X736" s="5">
        <f t="shared" si="967"/>
        <v>3.0405185009425212E-2</v>
      </c>
      <c r="Y736" s="5">
        <f t="shared" si="968"/>
        <v>2.8993634040614249E-2</v>
      </c>
      <c r="Z736" s="5">
        <f t="shared" si="969"/>
        <v>4.4149342894534566E-2</v>
      </c>
      <c r="AA736" s="5">
        <f t="shared" si="970"/>
        <v>5.9959137682484974E-2</v>
      </c>
      <c r="AB736" s="5">
        <f t="shared" si="971"/>
        <v>4.0715194790274481E-2</v>
      </c>
      <c r="AC736" s="5">
        <f t="shared" si="972"/>
        <v>2.9837507848150284E-3</v>
      </c>
      <c r="AD736" s="5">
        <f t="shared" si="973"/>
        <v>5.4129472525022765E-3</v>
      </c>
      <c r="AE736" s="5">
        <f t="shared" si="974"/>
        <v>1.0323305822447698E-2</v>
      </c>
      <c r="AF736" s="5">
        <f t="shared" si="975"/>
        <v>9.8440496583924279E-3</v>
      </c>
      <c r="AG736" s="5">
        <f t="shared" si="976"/>
        <v>6.2580285387637876E-3</v>
      </c>
      <c r="AH736" s="5">
        <f t="shared" si="977"/>
        <v>2.1049861900543108E-2</v>
      </c>
      <c r="AI736" s="5">
        <f t="shared" si="978"/>
        <v>2.8587776966623974E-2</v>
      </c>
      <c r="AJ736" s="5">
        <f t="shared" si="979"/>
        <v>1.9412502460938955E-2</v>
      </c>
      <c r="AK736" s="5">
        <f t="shared" si="980"/>
        <v>8.7880274201552408E-3</v>
      </c>
      <c r="AL736" s="5">
        <f t="shared" si="981"/>
        <v>3.0912823201575891E-4</v>
      </c>
      <c r="AM736" s="5">
        <f t="shared" si="982"/>
        <v>1.4702626508218799E-3</v>
      </c>
      <c r="AN736" s="5">
        <f t="shared" si="983"/>
        <v>2.804012356991006E-3</v>
      </c>
      <c r="AO736" s="5">
        <f t="shared" si="984"/>
        <v>2.6738369820396074E-3</v>
      </c>
      <c r="AP736" s="5">
        <f t="shared" si="985"/>
        <v>1.6998033047649676E-3</v>
      </c>
      <c r="AQ736" s="5">
        <f t="shared" si="986"/>
        <v>8.1044524057500276E-4</v>
      </c>
      <c r="AR736" s="5">
        <f t="shared" si="987"/>
        <v>8.0290515234243912E-3</v>
      </c>
      <c r="AS736" s="5">
        <f t="shared" si="988"/>
        <v>1.090423943347898E-2</v>
      </c>
      <c r="AT736" s="5">
        <f t="shared" si="989"/>
        <v>7.4045133024583029E-3</v>
      </c>
      <c r="AU736" s="5">
        <f t="shared" si="990"/>
        <v>3.3520184255399913E-3</v>
      </c>
      <c r="AV736" s="5">
        <f t="shared" si="991"/>
        <v>1.1380924443841467E-3</v>
      </c>
      <c r="AW736" s="5">
        <f t="shared" si="992"/>
        <v>2.2240897149840092E-5</v>
      </c>
      <c r="AX736" s="5">
        <f t="shared" si="993"/>
        <v>3.3279347977550362E-4</v>
      </c>
      <c r="AY736" s="5">
        <f t="shared" si="994"/>
        <v>6.3468729828300538E-4</v>
      </c>
      <c r="AZ736" s="5">
        <f t="shared" si="995"/>
        <v>6.0522214388563289E-4</v>
      </c>
      <c r="BA736" s="5">
        <f t="shared" si="996"/>
        <v>3.8474993322479918E-4</v>
      </c>
      <c r="BB736" s="5">
        <f t="shared" si="997"/>
        <v>1.8344402044606211E-4</v>
      </c>
      <c r="BC736" s="5">
        <f t="shared" si="998"/>
        <v>6.9971076237205539E-5</v>
      </c>
      <c r="BD736" s="5">
        <f t="shared" si="999"/>
        <v>2.5521017932877881E-3</v>
      </c>
      <c r="BE736" s="5">
        <f t="shared" si="1000"/>
        <v>3.4660045375760847E-3</v>
      </c>
      <c r="BF736" s="5">
        <f t="shared" si="1001"/>
        <v>2.3535870485443732E-3</v>
      </c>
      <c r="BG736" s="5">
        <f t="shared" si="1002"/>
        <v>1.0654673481663925E-3</v>
      </c>
      <c r="BH736" s="5">
        <f t="shared" si="1003"/>
        <v>3.6175228914227741E-4</v>
      </c>
      <c r="BI736" s="5">
        <f t="shared" si="1004"/>
        <v>9.8259017641329623E-5</v>
      </c>
      <c r="BJ736" s="8">
        <f t="shared" si="1005"/>
        <v>0.27309261279132346</v>
      </c>
      <c r="BK736" s="8">
        <f t="shared" si="1006"/>
        <v>0.22350204435082419</v>
      </c>
      <c r="BL736" s="8">
        <f t="shared" si="1007"/>
        <v>0.45583226225824103</v>
      </c>
      <c r="BM736" s="8">
        <f t="shared" si="1008"/>
        <v>0.62951056164324115</v>
      </c>
      <c r="BN736" s="8">
        <f t="shared" si="1009"/>
        <v>0.36645325425054898</v>
      </c>
    </row>
    <row r="737" spans="1:66" x14ac:dyDescent="0.25">
      <c r="A737" t="s">
        <v>122</v>
      </c>
      <c r="B737" t="s">
        <v>124</v>
      </c>
      <c r="C737" t="s">
        <v>127</v>
      </c>
      <c r="D737" t="s">
        <v>502</v>
      </c>
      <c r="E737">
        <f>VLOOKUP(A737,home!$A$2:$E$405,3,FALSE)</f>
        <v>1.2585470085470101</v>
      </c>
      <c r="F737">
        <f>VLOOKUP(B737,home!$B$2:$E$405,3,FALSE)</f>
        <v>0.87</v>
      </c>
      <c r="G737">
        <f>VLOOKUP(C737,away!$B$2:$E$405,4,FALSE)</f>
        <v>1.1100000000000001</v>
      </c>
      <c r="H737">
        <f>VLOOKUP(A737,away!$A$2:$E$405,3,FALSE)</f>
        <v>1.1004273504273501</v>
      </c>
      <c r="I737">
        <f>VLOOKUP(C737,away!$B$2:$E$405,3,FALSE)</f>
        <v>0.95</v>
      </c>
      <c r="J737">
        <f>VLOOKUP(B737,home!$B$2:$E$405,4,FALSE)</f>
        <v>1.1399999999999999</v>
      </c>
      <c r="K737" s="3">
        <f t="shared" si="954"/>
        <v>1.2153788461538477</v>
      </c>
      <c r="L737" s="3">
        <f t="shared" si="955"/>
        <v>1.1917628205128199</v>
      </c>
      <c r="M737" s="5">
        <f t="shared" si="956"/>
        <v>9.0072383870986247E-2</v>
      </c>
      <c r="N737" s="5">
        <f t="shared" si="957"/>
        <v>0.1094720699794457</v>
      </c>
      <c r="O737" s="5">
        <f t="shared" si="958"/>
        <v>0.1073449182524</v>
      </c>
      <c r="P737" s="5">
        <f t="shared" si="959"/>
        <v>0.13046474288608101</v>
      </c>
      <c r="Q737" s="5">
        <f t="shared" si="960"/>
        <v>6.6525019048846001E-2</v>
      </c>
      <c r="R737" s="5">
        <f t="shared" si="961"/>
        <v>6.3964841272099171E-2</v>
      </c>
      <c r="S737" s="5">
        <f t="shared" si="962"/>
        <v>4.7242696387138648E-2</v>
      </c>
      <c r="T737" s="5">
        <f t="shared" si="963"/>
        <v>7.9282044336321786E-2</v>
      </c>
      <c r="U737" s="5">
        <f t="shared" si="964"/>
        <v>7.774151497969789E-2</v>
      </c>
      <c r="V737" s="5">
        <f t="shared" si="965"/>
        <v>7.6031520089213699E-3</v>
      </c>
      <c r="W737" s="5">
        <f t="shared" si="966"/>
        <v>2.6951033630649737E-2</v>
      </c>
      <c r="X737" s="5">
        <f t="shared" si="967"/>
        <v>3.2119239855398996E-2</v>
      </c>
      <c r="Y737" s="5">
        <f t="shared" si="968"/>
        <v>1.9139257941399045E-2</v>
      </c>
      <c r="Z737" s="5">
        <f t="shared" si="969"/>
        <v>2.5410306549363909E-2</v>
      </c>
      <c r="AA737" s="5">
        <f t="shared" si="970"/>
        <v>3.0883149054381463E-2</v>
      </c>
      <c r="AB737" s="5">
        <f t="shared" si="971"/>
        <v>1.8767363031655718E-2</v>
      </c>
      <c r="AC737" s="5">
        <f t="shared" si="972"/>
        <v>6.8829592194186824E-4</v>
      </c>
      <c r="AD737" s="5">
        <f t="shared" si="973"/>
        <v>8.1889290391681559E-3</v>
      </c>
      <c r="AE737" s="5">
        <f t="shared" si="974"/>
        <v>9.7592611686983782E-3</v>
      </c>
      <c r="AF737" s="5">
        <f t="shared" si="975"/>
        <v>5.8153623082646102E-3</v>
      </c>
      <c r="AG737" s="5">
        <f t="shared" si="976"/>
        <v>2.3101775289337914E-3</v>
      </c>
      <c r="AH737" s="5">
        <f t="shared" si="977"/>
        <v>7.570764650841332E-3</v>
      </c>
      <c r="AI737" s="5">
        <f t="shared" si="978"/>
        <v>9.2013472058418751E-3</v>
      </c>
      <c r="AJ737" s="5">
        <f t="shared" si="979"/>
        <v>5.5915613750485149E-3</v>
      </c>
      <c r="AK737" s="5">
        <f t="shared" si="980"/>
        <v>2.2652884707349626E-3</v>
      </c>
      <c r="AL737" s="5">
        <f t="shared" si="981"/>
        <v>3.9878305259159082E-5</v>
      </c>
      <c r="AM737" s="5">
        <f t="shared" si="982"/>
        <v>1.9905302253719831E-3</v>
      </c>
      <c r="AN737" s="5">
        <f t="shared" si="983"/>
        <v>2.3722399157053336E-3</v>
      </c>
      <c r="AO737" s="5">
        <f t="shared" si="984"/>
        <v>1.4135736664370414E-3</v>
      </c>
      <c r="AP737" s="5">
        <f t="shared" si="985"/>
        <v>5.615481799052188E-4</v>
      </c>
      <c r="AQ737" s="5">
        <f t="shared" si="986"/>
        <v>1.6730806068442108E-4</v>
      </c>
      <c r="AR737" s="5">
        <f t="shared" si="987"/>
        <v>1.8045111667450812E-3</v>
      </c>
      <c r="AS737" s="5">
        <f t="shared" si="988"/>
        <v>2.19316469971037E-3</v>
      </c>
      <c r="AT737" s="5">
        <f t="shared" si="989"/>
        <v>1.3327629910796699E-3</v>
      </c>
      <c r="AU737" s="5">
        <f t="shared" si="990"/>
        <v>5.3993731543165344E-4</v>
      </c>
      <c r="AV737" s="5">
        <f t="shared" si="991"/>
        <v>1.6405709785618228E-4</v>
      </c>
      <c r="AW737" s="5">
        <f t="shared" si="992"/>
        <v>1.6044851370194987E-6</v>
      </c>
      <c r="AX737" s="5">
        <f t="shared" si="993"/>
        <v>4.0320805475782675E-4</v>
      </c>
      <c r="AY737" s="5">
        <f t="shared" si="994"/>
        <v>4.8052836859167512E-4</v>
      </c>
      <c r="AZ737" s="5">
        <f t="shared" si="995"/>
        <v>2.863379219446194E-4</v>
      </c>
      <c r="BA737" s="5">
        <f t="shared" si="996"/>
        <v>1.1374896315883308E-4</v>
      </c>
      <c r="BB737" s="5">
        <f t="shared" si="997"/>
        <v>3.3890446291144959E-5</v>
      </c>
      <c r="BC737" s="5">
        <f t="shared" si="998"/>
        <v>8.0778747720746174E-6</v>
      </c>
      <c r="BD737" s="5">
        <f t="shared" si="999"/>
        <v>3.5842488628783266E-4</v>
      </c>
      <c r="BE737" s="5">
        <f t="shared" si="1000"/>
        <v>4.3562202472933011E-4</v>
      </c>
      <c r="BF737" s="5">
        <f t="shared" si="1001"/>
        <v>2.6472289688736809E-4</v>
      </c>
      <c r="BG737" s="5">
        <f t="shared" si="1002"/>
        <v>1.072462029898245E-4</v>
      </c>
      <c r="BH737" s="5">
        <f t="shared" si="1003"/>
        <v>3.2586191611038562E-5</v>
      </c>
      <c r="BI737" s="5">
        <f t="shared" si="1004"/>
        <v>7.9209135921544344E-6</v>
      </c>
      <c r="BJ737" s="8">
        <f t="shared" si="1005"/>
        <v>0.36739338651474646</v>
      </c>
      <c r="BK737" s="8">
        <f t="shared" si="1006"/>
        <v>0.27659167774891996</v>
      </c>
      <c r="BL737" s="8">
        <f t="shared" si="1007"/>
        <v>0.33057170467962144</v>
      </c>
      <c r="BM737" s="8">
        <f t="shared" si="1008"/>
        <v>0.43164417629933899</v>
      </c>
      <c r="BN737" s="8">
        <f t="shared" si="1009"/>
        <v>0.56784397530985808</v>
      </c>
    </row>
    <row r="738" spans="1:66" x14ac:dyDescent="0.25">
      <c r="A738" t="s">
        <v>122</v>
      </c>
      <c r="B738" t="s">
        <v>134</v>
      </c>
      <c r="C738" t="s">
        <v>143</v>
      </c>
      <c r="D738" t="s">
        <v>502</v>
      </c>
      <c r="E738">
        <f>VLOOKUP(A738,home!$A$2:$E$405,3,FALSE)</f>
        <v>1.2585470085470101</v>
      </c>
      <c r="F738">
        <f>VLOOKUP(B738,home!$B$2:$E$405,3,FALSE)</f>
        <v>0.52</v>
      </c>
      <c r="G738">
        <f>VLOOKUP(C738,away!$B$2:$E$405,4,FALSE)</f>
        <v>0.95</v>
      </c>
      <c r="H738">
        <f>VLOOKUP(A738,away!$A$2:$E$405,3,FALSE)</f>
        <v>1.1004273504273501</v>
      </c>
      <c r="I738">
        <f>VLOOKUP(C738,away!$B$2:$E$405,3,FALSE)</f>
        <v>0.87</v>
      </c>
      <c r="J738">
        <f>VLOOKUP(B738,home!$B$2:$E$405,4,FALSE)</f>
        <v>1.23</v>
      </c>
      <c r="K738" s="3">
        <f t="shared" si="954"/>
        <v>0.62172222222222295</v>
      </c>
      <c r="L738" s="3">
        <f t="shared" si="955"/>
        <v>1.1775673076923072</v>
      </c>
      <c r="M738" s="5">
        <f t="shared" si="956"/>
        <v>0.16541636986548444</v>
      </c>
      <c r="N738" s="5">
        <f t="shared" si="957"/>
        <v>0.10284303306470213</v>
      </c>
      <c r="O738" s="5">
        <f t="shared" si="958"/>
        <v>0.19478890931073342</v>
      </c>
      <c r="P738" s="5">
        <f t="shared" si="959"/>
        <v>0.12110459356091223</v>
      </c>
      <c r="Q738" s="5">
        <f t="shared" si="960"/>
        <v>3.1969899528530077E-2</v>
      </c>
      <c r="R738" s="5">
        <f t="shared" si="961"/>
        <v>0.11468852575268068</v>
      </c>
      <c r="S738" s="5">
        <f t="shared" si="962"/>
        <v>2.2165766594745586E-2</v>
      </c>
      <c r="T738" s="5">
        <f t="shared" si="963"/>
        <v>3.7646708515004727E-2</v>
      </c>
      <c r="U738" s="5">
        <f t="shared" si="964"/>
        <v>7.1304405094347267E-2</v>
      </c>
      <c r="V738" s="5">
        <f t="shared" si="965"/>
        <v>1.8031106437689653E-3</v>
      </c>
      <c r="W738" s="5">
        <f t="shared" si="966"/>
        <v>6.6254656596996409E-3</v>
      </c>
      <c r="X738" s="5">
        <f t="shared" si="967"/>
        <v>7.8019317591003431E-3</v>
      </c>
      <c r="Y738" s="5">
        <f t="shared" si="968"/>
        <v>4.5936498881814485E-3</v>
      </c>
      <c r="Z738" s="5">
        <f t="shared" si="969"/>
        <v>4.5017819497928012E-2</v>
      </c>
      <c r="AA738" s="5">
        <f t="shared" si="970"/>
        <v>2.7988578777850718E-2</v>
      </c>
      <c r="AB738" s="5">
        <f t="shared" si="971"/>
        <v>8.7005606973035478E-3</v>
      </c>
      <c r="AC738" s="5">
        <f t="shared" si="972"/>
        <v>8.2505808613654927E-5</v>
      </c>
      <c r="AD738" s="5">
        <f t="shared" si="973"/>
        <v>1.0297998083013714E-3</v>
      </c>
      <c r="AE738" s="5">
        <f t="shared" si="974"/>
        <v>1.2126585877235E-3</v>
      </c>
      <c r="AF738" s="5">
        <f t="shared" si="975"/>
        <v>7.1399355414775872E-4</v>
      </c>
      <c r="AG738" s="5">
        <f t="shared" si="976"/>
        <v>2.8025848908914595E-4</v>
      </c>
      <c r="AH738" s="5">
        <f t="shared" si="977"/>
        <v>1.3252878126088346E-2</v>
      </c>
      <c r="AI738" s="5">
        <f t="shared" si="978"/>
        <v>8.2396088393919351E-3</v>
      </c>
      <c r="AJ738" s="5">
        <f t="shared" si="979"/>
        <v>2.5613739589343122E-3</v>
      </c>
      <c r="AK738" s="5">
        <f t="shared" si="980"/>
        <v>5.3082103656359135E-4</v>
      </c>
      <c r="AL738" s="5">
        <f t="shared" si="981"/>
        <v>2.4161653231046907E-6</v>
      </c>
      <c r="AM738" s="5">
        <f t="shared" si="982"/>
        <v>1.2804988505222959E-4</v>
      </c>
      <c r="AN738" s="5">
        <f t="shared" si="983"/>
        <v>1.5078735839126341E-4</v>
      </c>
      <c r="AO738" s="5">
        <f t="shared" si="984"/>
        <v>8.8781131827417542E-5</v>
      </c>
      <c r="AP738" s="5">
        <f t="shared" si="985"/>
        <v>3.484858612662929E-5</v>
      </c>
      <c r="AQ738" s="5">
        <f t="shared" si="986"/>
        <v>1.0259138935504595E-5</v>
      </c>
      <c r="AR738" s="5">
        <f t="shared" si="987"/>
        <v>3.1212312028224207E-3</v>
      </c>
      <c r="AS738" s="5">
        <f t="shared" si="988"/>
        <v>1.9405387994880972E-3</v>
      </c>
      <c r="AT738" s="5">
        <f t="shared" si="989"/>
        <v>6.0323804736309215E-4</v>
      </c>
      <c r="AU738" s="5">
        <f t="shared" si="990"/>
        <v>1.2501549977852544E-4</v>
      </c>
      <c r="AV738" s="5">
        <f t="shared" si="991"/>
        <v>1.9431228583631655E-5</v>
      </c>
      <c r="AW738" s="5">
        <f t="shared" si="992"/>
        <v>4.9136732904923393E-8</v>
      </c>
      <c r="AX738" s="5">
        <f t="shared" si="993"/>
        <v>1.3268576514995395E-5</v>
      </c>
      <c r="AY738" s="5">
        <f t="shared" si="994"/>
        <v>1.5624641923672504E-5</v>
      </c>
      <c r="AZ738" s="5">
        <f t="shared" si="995"/>
        <v>9.1995337618576917E-6</v>
      </c>
      <c r="BA738" s="5">
        <f t="shared" si="996"/>
        <v>3.6110234013250814E-6</v>
      </c>
      <c r="BB738" s="5">
        <f t="shared" si="997"/>
        <v>1.0630557761780744E-6</v>
      </c>
      <c r="BC738" s="5">
        <f t="shared" si="998"/>
        <v>2.5036394565615385E-7</v>
      </c>
      <c r="BD738" s="5">
        <f t="shared" si="999"/>
        <v>6.1257663736547017E-4</v>
      </c>
      <c r="BE738" s="5">
        <f t="shared" si="1000"/>
        <v>3.808525082642769E-4</v>
      </c>
      <c r="BF738" s="5">
        <f t="shared" si="1001"/>
        <v>1.1839223388848687E-4</v>
      </c>
      <c r="BG738" s="5">
        <f t="shared" si="1002"/>
        <v>2.4535694249001083E-5</v>
      </c>
      <c r="BH738" s="5">
        <f t="shared" si="1003"/>
        <v>3.8135965880634907E-6</v>
      </c>
      <c r="BI738" s="5">
        <f t="shared" si="1004"/>
        <v>4.7419954907798421E-7</v>
      </c>
      <c r="BJ738" s="8">
        <f t="shared" si="1005"/>
        <v>0.19517314215013687</v>
      </c>
      <c r="BK738" s="8">
        <f t="shared" si="1006"/>
        <v>0.3105903872807716</v>
      </c>
      <c r="BL738" s="8">
        <f t="shared" si="1007"/>
        <v>0.44900576124183389</v>
      </c>
      <c r="BM738" s="8">
        <f t="shared" si="1008"/>
        <v>0.26896020358243666</v>
      </c>
      <c r="BN738" s="8">
        <f t="shared" si="1009"/>
        <v>0.73081133108304286</v>
      </c>
    </row>
    <row r="739" spans="1:66" x14ac:dyDescent="0.25">
      <c r="A739" t="s">
        <v>145</v>
      </c>
      <c r="B739" t="s">
        <v>347</v>
      </c>
      <c r="C739" t="s">
        <v>366</v>
      </c>
      <c r="D739" t="s">
        <v>502</v>
      </c>
      <c r="E739">
        <f>VLOOKUP(A739,home!$A$2:$E$405,3,FALSE)</f>
        <v>1.42165242165242</v>
      </c>
      <c r="F739">
        <f>VLOOKUP(B739,home!$B$2:$E$405,3,FALSE)</f>
        <v>0.98</v>
      </c>
      <c r="G739">
        <f>VLOOKUP(C739,away!$B$2:$E$405,4,FALSE)</f>
        <v>0.8</v>
      </c>
      <c r="H739">
        <f>VLOOKUP(A739,away!$A$2:$E$405,3,FALSE)</f>
        <v>1.1680911680911701</v>
      </c>
      <c r="I739">
        <f>VLOOKUP(C739,away!$B$2:$E$405,3,FALSE)</f>
        <v>0.8</v>
      </c>
      <c r="J739">
        <f>VLOOKUP(B739,home!$B$2:$E$405,4,FALSE)</f>
        <v>1.31</v>
      </c>
      <c r="K739" s="3">
        <f t="shared" si="954"/>
        <v>1.1145754985754974</v>
      </c>
      <c r="L739" s="3">
        <f t="shared" si="955"/>
        <v>1.2241595441595463</v>
      </c>
      <c r="M739" s="5">
        <f t="shared" si="956"/>
        <v>9.6449565676534912E-2</v>
      </c>
      <c r="N739" s="5">
        <f t="shared" si="957"/>
        <v>0.10750032275131409</v>
      </c>
      <c r="O739" s="5">
        <f t="shared" si="958"/>
        <v>0.1180696563529732</v>
      </c>
      <c r="P739" s="5">
        <f t="shared" si="959"/>
        <v>0.13159754609625277</v>
      </c>
      <c r="Q739" s="5">
        <f t="shared" si="960"/>
        <v>5.9908612913786394E-2</v>
      </c>
      <c r="R739" s="5">
        <f t="shared" si="961"/>
        <v>7.2268048350064992E-2</v>
      </c>
      <c r="S739" s="5">
        <f t="shared" si="962"/>
        <v>4.4888522869648916E-2</v>
      </c>
      <c r="T739" s="5">
        <f t="shared" si="963"/>
        <v>7.3337700275771453E-2</v>
      </c>
      <c r="U739" s="5">
        <f t="shared" si="964"/>
        <v>8.054819602085185E-2</v>
      </c>
      <c r="V739" s="5">
        <f t="shared" si="965"/>
        <v>6.8051910125206967E-3</v>
      </c>
      <c r="W739" s="5">
        <f t="shared" si="966"/>
        <v>2.2257557369116655E-2</v>
      </c>
      <c r="X739" s="5">
        <f t="shared" si="967"/>
        <v>2.7246801283082794E-2</v>
      </c>
      <c r="Y739" s="5">
        <f t="shared" si="968"/>
        <v>1.667721591925219E-2</v>
      </c>
      <c r="Z739" s="5">
        <f t="shared" si="969"/>
        <v>2.9489207041838536E-2</v>
      </c>
      <c r="AA739" s="5">
        <f t="shared" si="970"/>
        <v>3.2867947641253253E-2</v>
      </c>
      <c r="AB739" s="5">
        <f t="shared" si="971"/>
        <v>1.8316904564701596E-2</v>
      </c>
      <c r="AC739" s="5">
        <f t="shared" si="972"/>
        <v>5.8032041907231868E-4</v>
      </c>
      <c r="AD739" s="5">
        <f t="shared" si="973"/>
        <v>6.2019320254389828E-3</v>
      </c>
      <c r="AE739" s="5">
        <f t="shared" si="974"/>
        <v>7.5921542811698767E-3</v>
      </c>
      <c r="AF739" s="5">
        <f t="shared" si="975"/>
        <v>4.6470040620129327E-3</v>
      </c>
      <c r="AG739" s="5">
        <f t="shared" si="976"/>
        <v>1.8962247914204374E-3</v>
      </c>
      <c r="AH739" s="5">
        <f t="shared" si="977"/>
        <v>9.0248735624908916E-3</v>
      </c>
      <c r="AI739" s="5">
        <f t="shared" si="978"/>
        <v>1.0058902950494112E-2</v>
      </c>
      <c r="AJ739" s="5">
        <f t="shared" si="979"/>
        <v>5.6057033855847578E-3</v>
      </c>
      <c r="AK739" s="5">
        <f t="shared" si="980"/>
        <v>2.0826598819514955E-3</v>
      </c>
      <c r="AL739" s="5">
        <f t="shared" si="981"/>
        <v>3.1671990460002977E-5</v>
      </c>
      <c r="AM739" s="5">
        <f t="shared" si="982"/>
        <v>1.3825042958770003E-3</v>
      </c>
      <c r="AN739" s="5">
        <f t="shared" si="983"/>
        <v>1.6924058286394031E-3</v>
      </c>
      <c r="AO739" s="5">
        <f t="shared" si="984"/>
        <v>1.0358873738600858E-3</v>
      </c>
      <c r="AP739" s="5">
        <f t="shared" si="985"/>
        <v>4.2269713846173067E-4</v>
      </c>
      <c r="AQ739" s="5">
        <f t="shared" si="986"/>
        <v>1.2936218408421429E-4</v>
      </c>
      <c r="AR739" s="5">
        <f t="shared" si="987"/>
        <v>2.2095770212712759E-3</v>
      </c>
      <c r="AS739" s="5">
        <f t="shared" si="988"/>
        <v>2.4627404101243947E-3</v>
      </c>
      <c r="AT739" s="5">
        <f t="shared" si="989"/>
        <v>1.372455060238211E-3</v>
      </c>
      <c r="AU739" s="5">
        <f t="shared" si="990"/>
        <v>5.0990159434582288E-4</v>
      </c>
      <c r="AV739" s="5">
        <f t="shared" si="991"/>
        <v>1.4208095593560915E-4</v>
      </c>
      <c r="AW739" s="5">
        <f t="shared" si="992"/>
        <v>1.2003844805326918E-6</v>
      </c>
      <c r="AX739" s="5">
        <f t="shared" si="993"/>
        <v>2.5681756914331213E-4</v>
      </c>
      <c r="AY739" s="5">
        <f t="shared" si="994"/>
        <v>3.143856783746397E-4</v>
      </c>
      <c r="AZ739" s="5">
        <f t="shared" si="995"/>
        <v>1.9242911436469437E-4</v>
      </c>
      <c r="BA739" s="5">
        <f t="shared" si="996"/>
        <v>7.8521312307903147E-5</v>
      </c>
      <c r="BB739" s="5">
        <f t="shared" si="997"/>
        <v>2.4030653470413037E-5</v>
      </c>
      <c r="BC739" s="5">
        <f t="shared" si="998"/>
        <v>5.8834707596393625E-6</v>
      </c>
      <c r="BD739" s="5">
        <f t="shared" si="999"/>
        <v>4.5081246652414281E-4</v>
      </c>
      <c r="BE739" s="5">
        <f t="shared" si="1000"/>
        <v>5.0246452964019617E-4</v>
      </c>
      <c r="BF739" s="5">
        <f t="shared" si="1001"/>
        <v>2.8001732682011223E-4</v>
      </c>
      <c r="BG739" s="5">
        <f t="shared" si="1002"/>
        <v>1.0403348388343489E-4</v>
      </c>
      <c r="BH739" s="5">
        <f t="shared" si="1003"/>
        <v>2.8988293041981351E-5</v>
      </c>
      <c r="BI739" s="5">
        <f t="shared" si="1004"/>
        <v>6.4619282340238004E-6</v>
      </c>
      <c r="BJ739" s="8">
        <f t="shared" si="1005"/>
        <v>0.33280045029170879</v>
      </c>
      <c r="BK739" s="8">
        <f t="shared" si="1006"/>
        <v>0.28066720374286425</v>
      </c>
      <c r="BL739" s="8">
        <f t="shared" si="1007"/>
        <v>0.35691242578042526</v>
      </c>
      <c r="BM739" s="8">
        <f t="shared" si="1008"/>
        <v>0.4137623494220164</v>
      </c>
      <c r="BN739" s="8">
        <f t="shared" si="1009"/>
        <v>0.58579375214092622</v>
      </c>
    </row>
    <row r="740" spans="1:66" x14ac:dyDescent="0.25">
      <c r="A740" t="s">
        <v>145</v>
      </c>
      <c r="B740" t="s">
        <v>349</v>
      </c>
      <c r="C740" t="s">
        <v>391</v>
      </c>
      <c r="D740" t="s">
        <v>502</v>
      </c>
      <c r="E740">
        <f>VLOOKUP(A740,home!$A$2:$E$405,3,FALSE)</f>
        <v>1.42165242165242</v>
      </c>
      <c r="F740">
        <f>VLOOKUP(B740,home!$B$2:$E$405,3,FALSE)</f>
        <v>0.85</v>
      </c>
      <c r="G740">
        <f>VLOOKUP(C740,away!$B$2:$E$405,4,FALSE)</f>
        <v>1.66</v>
      </c>
      <c r="H740">
        <f>VLOOKUP(A740,away!$A$2:$E$405,3,FALSE)</f>
        <v>1.1680911680911701</v>
      </c>
      <c r="I740">
        <f>VLOOKUP(C740,away!$B$2:$E$405,3,FALSE)</f>
        <v>0.65</v>
      </c>
      <c r="J740">
        <f>VLOOKUP(B740,home!$B$2:$E$405,4,FALSE)</f>
        <v>0.92</v>
      </c>
      <c r="K740" s="3">
        <f t="shared" si="954"/>
        <v>2.0059515669515648</v>
      </c>
      <c r="L740" s="3">
        <f t="shared" si="955"/>
        <v>0.69851851851851976</v>
      </c>
      <c r="M740" s="5">
        <f t="shared" si="956"/>
        <v>6.6905768793386985E-2</v>
      </c>
      <c r="N740" s="5">
        <f t="shared" si="957"/>
        <v>0.13420973174919373</v>
      </c>
      <c r="O740" s="5">
        <f t="shared" si="958"/>
        <v>4.6734918497899298E-2</v>
      </c>
      <c r="P740" s="5">
        <f t="shared" si="959"/>
        <v>9.3747982992214762E-2</v>
      </c>
      <c r="Q740" s="5">
        <f t="shared" si="960"/>
        <v>0.13460911085122221</v>
      </c>
      <c r="R740" s="5">
        <f t="shared" si="961"/>
        <v>1.6322603016118188E-2</v>
      </c>
      <c r="S740" s="5">
        <f t="shared" si="962"/>
        <v>3.2839785244263078E-2</v>
      </c>
      <c r="T740" s="5">
        <f t="shared" si="963"/>
        <v>9.402695669089095E-2</v>
      </c>
      <c r="U740" s="5">
        <f t="shared" si="964"/>
        <v>3.2742351096910614E-2</v>
      </c>
      <c r="V740" s="5">
        <f t="shared" si="965"/>
        <v>5.1127689386785856E-3</v>
      </c>
      <c r="W740" s="5">
        <f t="shared" si="966"/>
        <v>9.0006452279322011E-2</v>
      </c>
      <c r="X740" s="5">
        <f t="shared" si="967"/>
        <v>6.2871173703259869E-2</v>
      </c>
      <c r="Y740" s="5">
        <f t="shared" si="968"/>
        <v>2.1958339556360795E-2</v>
      </c>
      <c r="Z740" s="5">
        <f t="shared" si="969"/>
        <v>3.8005468257282671E-3</v>
      </c>
      <c r="AA740" s="5">
        <f t="shared" si="970"/>
        <v>7.6237128603424131E-3</v>
      </c>
      <c r="AB740" s="5">
        <f t="shared" si="971"/>
        <v>7.6463993790963315E-3</v>
      </c>
      <c r="AC740" s="5">
        <f t="shared" si="972"/>
        <v>4.4774892373867619E-4</v>
      </c>
      <c r="AD740" s="5">
        <f t="shared" si="973"/>
        <v>4.5137145996364307E-2</v>
      </c>
      <c r="AE740" s="5">
        <f t="shared" si="974"/>
        <v>3.1529132351534532E-2</v>
      </c>
      <c r="AF740" s="5">
        <f t="shared" si="975"/>
        <v>1.1011841410184117E-2</v>
      </c>
      <c r="AG740" s="5">
        <f t="shared" si="976"/>
        <v>2.5639917160008995E-3</v>
      </c>
      <c r="AH740" s="5">
        <f t="shared" si="977"/>
        <v>6.6368808456699279E-4</v>
      </c>
      <c r="AI740" s="5">
        <f t="shared" si="978"/>
        <v>1.3313261532042417E-3</v>
      </c>
      <c r="AJ740" s="5">
        <f t="shared" si="979"/>
        <v>1.3352878915718241E-3</v>
      </c>
      <c r="AK740" s="5">
        <f t="shared" si="980"/>
        <v>8.9284094614331712E-4</v>
      </c>
      <c r="AL740" s="5">
        <f t="shared" si="981"/>
        <v>2.5095329891245383E-5</v>
      </c>
      <c r="AM740" s="5">
        <f t="shared" si="982"/>
        <v>1.8108585747825721E-2</v>
      </c>
      <c r="AN740" s="5">
        <f t="shared" si="983"/>
        <v>1.2649182489036804E-2</v>
      </c>
      <c r="AO740" s="5">
        <f t="shared" si="984"/>
        <v>4.4178441063561944E-3</v>
      </c>
      <c r="AP740" s="5">
        <f t="shared" si="985"/>
        <v>1.0286486400725679E-3</v>
      </c>
      <c r="AQ740" s="5">
        <f t="shared" si="986"/>
        <v>1.7963253103489498E-4</v>
      </c>
      <c r="AR740" s="5">
        <f t="shared" si="987"/>
        <v>9.2719683518026011E-5</v>
      </c>
      <c r="AS740" s="5">
        <f t="shared" si="988"/>
        <v>1.8599119444023745E-4</v>
      </c>
      <c r="AT740" s="5">
        <f t="shared" si="989"/>
        <v>1.8654466396329376E-4</v>
      </c>
      <c r="AU740" s="5">
        <f t="shared" si="990"/>
        <v>1.2473318699454073E-4</v>
      </c>
      <c r="AV740" s="5">
        <f t="shared" si="991"/>
        <v>6.2552182975640383E-5</v>
      </c>
      <c r="AW740" s="5">
        <f t="shared" si="992"/>
        <v>9.7676204502788239E-7</v>
      </c>
      <c r="AX740" s="5">
        <f t="shared" si="993"/>
        <v>6.0541576593546266E-3</v>
      </c>
      <c r="AY740" s="5">
        <f t="shared" si="994"/>
        <v>4.2289412390899431E-3</v>
      </c>
      <c r="AZ740" s="5">
        <f t="shared" si="995"/>
        <v>1.47699688461549E-3</v>
      </c>
      <c r="BA740" s="5">
        <f t="shared" si="996"/>
        <v>3.4390322523269377E-4</v>
      </c>
      <c r="BB740" s="5">
        <f t="shared" si="997"/>
        <v>6.0055692850820492E-5</v>
      </c>
      <c r="BC740" s="5">
        <f t="shared" si="998"/>
        <v>8.3900027197516811E-6</v>
      </c>
      <c r="BD740" s="5">
        <f t="shared" si="999"/>
        <v>1.0794402661419587E-5</v>
      </c>
      <c r="BE740" s="5">
        <f t="shared" si="1000"/>
        <v>2.1653048932980763E-5</v>
      </c>
      <c r="BF740" s="5">
        <f t="shared" si="1001"/>
        <v>2.1717483718195838E-5</v>
      </c>
      <c r="BG740" s="5">
        <f t="shared" si="1002"/>
        <v>1.4521406831586677E-5</v>
      </c>
      <c r="BH740" s="5">
        <f t="shared" si="1003"/>
        <v>7.2823096970406132E-6</v>
      </c>
      <c r="BI740" s="5">
        <f t="shared" si="1004"/>
        <v>2.9215921095610409E-6</v>
      </c>
      <c r="BJ740" s="8">
        <f t="shared" si="1005"/>
        <v>0.67648021452252283</v>
      </c>
      <c r="BK740" s="8">
        <f t="shared" si="1006"/>
        <v>0.2033080914612633</v>
      </c>
      <c r="BL740" s="8">
        <f t="shared" si="1007"/>
        <v>0.11602455908169576</v>
      </c>
      <c r="BM740" s="8">
        <f t="shared" si="1008"/>
        <v>0.50285533151413009</v>
      </c>
      <c r="BN740" s="8">
        <f t="shared" si="1009"/>
        <v>0.49253011590003515</v>
      </c>
    </row>
    <row r="741" spans="1:66" x14ac:dyDescent="0.25">
      <c r="A741" t="s">
        <v>145</v>
      </c>
      <c r="B741" t="s">
        <v>360</v>
      </c>
      <c r="C741" t="s">
        <v>425</v>
      </c>
      <c r="D741" t="s">
        <v>502</v>
      </c>
      <c r="E741">
        <f>VLOOKUP(A741,home!$A$2:$E$405,3,FALSE)</f>
        <v>1.42165242165242</v>
      </c>
      <c r="F741">
        <f>VLOOKUP(B741,home!$B$2:$E$405,3,FALSE)</f>
        <v>1.17</v>
      </c>
      <c r="G741">
        <f>VLOOKUP(C741,away!$B$2:$E$405,4,FALSE)</f>
        <v>0.62</v>
      </c>
      <c r="H741">
        <f>VLOOKUP(A741,away!$A$2:$E$405,3,FALSE)</f>
        <v>1.1680911680911701</v>
      </c>
      <c r="I741">
        <f>VLOOKUP(C741,away!$B$2:$E$405,3,FALSE)</f>
        <v>0.88</v>
      </c>
      <c r="J741">
        <f>VLOOKUP(B741,home!$B$2:$E$405,4,FALSE)</f>
        <v>1.28</v>
      </c>
      <c r="K741" s="3">
        <f t="shared" si="954"/>
        <v>1.0312666666666654</v>
      </c>
      <c r="L741" s="3">
        <f t="shared" si="955"/>
        <v>1.3157378917378941</v>
      </c>
      <c r="M741" s="5">
        <f t="shared" si="956"/>
        <v>9.565526325652754E-2</v>
      </c>
      <c r="N741" s="5">
        <f t="shared" si="957"/>
        <v>9.8646084487681501E-2</v>
      </c>
      <c r="O741" s="5">
        <f t="shared" si="958"/>
        <v>0.1258572544107768</v>
      </c>
      <c r="P741" s="5">
        <f t="shared" si="959"/>
        <v>0.12979239123202024</v>
      </c>
      <c r="Q741" s="5">
        <f t="shared" si="960"/>
        <v>5.0865209364664779E-2</v>
      </c>
      <c r="R741" s="5">
        <f t="shared" si="961"/>
        <v>8.279757928917765E-2</v>
      </c>
      <c r="S741" s="5">
        <f t="shared" si="962"/>
        <v>4.4028065597781503E-2</v>
      </c>
      <c r="T741" s="5">
        <f t="shared" si="963"/>
        <v>6.692528333227063E-2</v>
      </c>
      <c r="U741" s="5">
        <f t="shared" si="964"/>
        <v>8.5386383601619154E-2</v>
      </c>
      <c r="V741" s="5">
        <f t="shared" si="965"/>
        <v>6.637850362865831E-3</v>
      </c>
      <c r="W741" s="5">
        <f t="shared" si="966"/>
        <v>1.7485198303599968E-2</v>
      </c>
      <c r="X741" s="5">
        <f t="shared" si="967"/>
        <v>2.3005937952597626E-2</v>
      </c>
      <c r="Y741" s="5">
        <f t="shared" si="968"/>
        <v>1.5134892149601807E-2</v>
      </c>
      <c r="Z741" s="5">
        <f t="shared" si="969"/>
        <v>3.6313304138314587E-2</v>
      </c>
      <c r="AA741" s="5">
        <f t="shared" si="970"/>
        <v>3.7448700114372506E-2</v>
      </c>
      <c r="AB741" s="5">
        <f t="shared" si="971"/>
        <v>1.9309798068974253E-2</v>
      </c>
      <c r="AC741" s="5">
        <f t="shared" si="972"/>
        <v>5.6292150185074724E-4</v>
      </c>
      <c r="AD741" s="5">
        <f t="shared" si="973"/>
        <v>4.5079755426397925E-3</v>
      </c>
      <c r="AE741" s="5">
        <f t="shared" si="974"/>
        <v>5.9313142364788704E-3</v>
      </c>
      <c r="AF741" s="5">
        <f t="shared" si="975"/>
        <v>3.9020274443698341E-3</v>
      </c>
      <c r="AG741" s="5">
        <f t="shared" si="976"/>
        <v>1.71134845438619E-3</v>
      </c>
      <c r="AH741" s="5">
        <f t="shared" si="977"/>
        <v>1.1944697557245742E-2</v>
      </c>
      <c r="AI741" s="5">
        <f t="shared" si="978"/>
        <v>1.2318168434202276E-2</v>
      </c>
      <c r="AJ741" s="5">
        <f t="shared" si="979"/>
        <v>6.3516582502891588E-3</v>
      </c>
      <c r="AK741" s="5">
        <f t="shared" si="980"/>
        <v>2.1834178105271753E-3</v>
      </c>
      <c r="AL741" s="5">
        <f t="shared" si="981"/>
        <v>3.055260121136837E-5</v>
      </c>
      <c r="AM741" s="5">
        <f t="shared" si="982"/>
        <v>9.2978498225459842E-4</v>
      </c>
      <c r="AN741" s="5">
        <f t="shared" si="983"/>
        <v>1.2233533323212206E-3</v>
      </c>
      <c r="AO741" s="5">
        <f t="shared" si="984"/>
        <v>8.0480616715942544E-4</v>
      </c>
      <c r="AP741" s="5">
        <f t="shared" si="985"/>
        <v>3.5297132321199931E-4</v>
      </c>
      <c r="AQ741" s="5">
        <f t="shared" si="986"/>
        <v>1.1610443616172266E-4</v>
      </c>
      <c r="AR741" s="5">
        <f t="shared" si="987"/>
        <v>3.143218236283456E-3</v>
      </c>
      <c r="AS741" s="5">
        <f t="shared" si="988"/>
        <v>3.2414961931379145E-3</v>
      </c>
      <c r="AT741" s="5">
        <f t="shared" si="989"/>
        <v>1.6714234870550113E-3</v>
      </c>
      <c r="AU741" s="5">
        <f t="shared" si="990"/>
        <v>5.7456110936119872E-4</v>
      </c>
      <c r="AV741" s="5">
        <f t="shared" si="991"/>
        <v>1.4813143001180619E-4</v>
      </c>
      <c r="AW741" s="5">
        <f t="shared" si="992"/>
        <v>1.1515586267750732E-6</v>
      </c>
      <c r="AX741" s="5">
        <f t="shared" si="993"/>
        <v>1.598093765610707E-4</v>
      </c>
      <c r="AY741" s="5">
        <f t="shared" si="994"/>
        <v>2.1026725219641039E-4</v>
      </c>
      <c r="AZ741" s="5">
        <f t="shared" si="995"/>
        <v>1.3832829555321258E-4</v>
      </c>
      <c r="BA741" s="5">
        <f t="shared" si="996"/>
        <v>6.0667926652960101E-5</v>
      </c>
      <c r="BB741" s="5">
        <f t="shared" si="997"/>
        <v>1.9955772477618724E-5</v>
      </c>
      <c r="BC741" s="5">
        <f t="shared" si="998"/>
        <v>5.2513132015406289E-6</v>
      </c>
      <c r="BD741" s="5">
        <f t="shared" si="999"/>
        <v>6.8927522257994952E-4</v>
      </c>
      <c r="BE741" s="5">
        <f t="shared" si="1000"/>
        <v>7.1082656120594837E-4</v>
      </c>
      <c r="BF741" s="5">
        <f t="shared" si="1001"/>
        <v>3.665258691764934E-4</v>
      </c>
      <c r="BG741" s="5">
        <f t="shared" si="1002"/>
        <v>1.2599530378424822E-4</v>
      </c>
      <c r="BH741" s="5">
        <f t="shared" si="1003"/>
        <v>3.2483689237308883E-5</v>
      </c>
      <c r="BI741" s="5">
        <f t="shared" si="1004"/>
        <v>6.6998691841590754E-6</v>
      </c>
      <c r="BJ741" s="8">
        <f t="shared" si="1005"/>
        <v>0.29213657144604277</v>
      </c>
      <c r="BK741" s="8">
        <f t="shared" si="1006"/>
        <v>0.27691731180445367</v>
      </c>
      <c r="BL741" s="8">
        <f t="shared" si="1007"/>
        <v>0.39430829450820226</v>
      </c>
      <c r="BM741" s="8">
        <f t="shared" si="1008"/>
        <v>0.41585258416259507</v>
      </c>
      <c r="BN741" s="8">
        <f t="shared" si="1009"/>
        <v>0.58361378204084846</v>
      </c>
    </row>
    <row r="742" spans="1:66" x14ac:dyDescent="0.25">
      <c r="A742" t="s">
        <v>145</v>
      </c>
      <c r="B742" t="s">
        <v>371</v>
      </c>
      <c r="C742" t="s">
        <v>389</v>
      </c>
      <c r="D742" t="s">
        <v>502</v>
      </c>
      <c r="E742">
        <f>VLOOKUP(A742,home!$A$2:$E$405,3,FALSE)</f>
        <v>1.42165242165242</v>
      </c>
      <c r="F742">
        <f>VLOOKUP(B742,home!$B$2:$E$405,3,FALSE)</f>
        <v>0.66</v>
      </c>
      <c r="G742">
        <f>VLOOKUP(C742,away!$B$2:$E$405,4,FALSE)</f>
        <v>0.7</v>
      </c>
      <c r="H742">
        <f>VLOOKUP(A742,away!$A$2:$E$405,3,FALSE)</f>
        <v>1.1680911680911701</v>
      </c>
      <c r="I742">
        <f>VLOOKUP(C742,away!$B$2:$E$405,3,FALSE)</f>
        <v>0.83</v>
      </c>
      <c r="J742">
        <f>VLOOKUP(B742,home!$B$2:$E$405,4,FALSE)</f>
        <v>0.96</v>
      </c>
      <c r="K742" s="3">
        <f t="shared" si="954"/>
        <v>0.65680341880341808</v>
      </c>
      <c r="L742" s="3">
        <f t="shared" si="955"/>
        <v>0.93073504273504426</v>
      </c>
      <c r="M742" s="5">
        <f t="shared" si="956"/>
        <v>0.20442820078816037</v>
      </c>
      <c r="N742" s="5">
        <f t="shared" si="957"/>
        <v>0.1342691411774953</v>
      </c>
      <c r="O742" s="5">
        <f t="shared" si="958"/>
        <v>0.19026849019681666</v>
      </c>
      <c r="P742" s="5">
        <f t="shared" si="959"/>
        <v>0.1249689948518338</v>
      </c>
      <c r="Q742" s="5">
        <f t="shared" si="960"/>
        <v>4.4094215482588864E-2</v>
      </c>
      <c r="R742" s="5">
        <f t="shared" si="961"/>
        <v>8.8544775677233248E-2</v>
      </c>
      <c r="S742" s="5">
        <f t="shared" si="962"/>
        <v>1.9098697750684981E-2</v>
      </c>
      <c r="T742" s="5">
        <f t="shared" si="963"/>
        <v>4.1040031531555603E-2</v>
      </c>
      <c r="U742" s="5">
        <f t="shared" si="964"/>
        <v>5.8156511381988525E-2</v>
      </c>
      <c r="V742" s="5">
        <f t="shared" si="965"/>
        <v>1.2972471245705135E-3</v>
      </c>
      <c r="W742" s="5">
        <f t="shared" si="966"/>
        <v>9.6537438261396578E-3</v>
      </c>
      <c r="X742" s="5">
        <f t="shared" si="967"/>
        <v>8.9850776725752656E-3</v>
      </c>
      <c r="Y742" s="5">
        <f t="shared" si="968"/>
        <v>4.1813633257810155E-3</v>
      </c>
      <c r="Z742" s="5">
        <f t="shared" si="969"/>
        <v>2.7470575191304868E-2</v>
      </c>
      <c r="AA742" s="5">
        <f t="shared" si="970"/>
        <v>1.8042767702145395E-2</v>
      </c>
      <c r="AB742" s="5">
        <f t="shared" si="971"/>
        <v>5.9252757557224939E-3</v>
      </c>
      <c r="AC742" s="5">
        <f t="shared" si="972"/>
        <v>4.9563755332856984E-5</v>
      </c>
      <c r="AD742" s="5">
        <f t="shared" si="973"/>
        <v>1.5851529873152294E-3</v>
      </c>
      <c r="AE742" s="5">
        <f t="shared" si="974"/>
        <v>1.475357433390423E-3</v>
      </c>
      <c r="AF742" s="5">
        <f t="shared" si="975"/>
        <v>6.8658343190805028E-4</v>
      </c>
      <c r="AG742" s="5">
        <f t="shared" si="976"/>
        <v>2.1300908661270421E-4</v>
      </c>
      <c r="AH742" s="5">
        <f t="shared" si="977"/>
        <v>6.3919567436588444E-3</v>
      </c>
      <c r="AI742" s="5">
        <f t="shared" si="978"/>
        <v>4.1982590420786914E-3</v>
      </c>
      <c r="AJ742" s="5">
        <f t="shared" si="979"/>
        <v>1.3787154459298241E-3</v>
      </c>
      <c r="AK742" s="5">
        <f t="shared" si="980"/>
        <v>3.0184833948126251E-4</v>
      </c>
      <c r="AL742" s="5">
        <f t="shared" si="981"/>
        <v>1.2119526877698934E-6</v>
      </c>
      <c r="AM742" s="5">
        <f t="shared" si="982"/>
        <v>2.0822678027901883E-4</v>
      </c>
      <c r="AN742" s="5">
        <f t="shared" si="983"/>
        <v>1.9380396124157328E-4</v>
      </c>
      <c r="AO742" s="5">
        <f t="shared" si="984"/>
        <v>9.0190069074198281E-5</v>
      </c>
      <c r="AP742" s="5">
        <f t="shared" si="985"/>
        <v>2.7981019264683512E-5</v>
      </c>
      <c r="AQ742" s="5">
        <f t="shared" si="986"/>
        <v>6.5107287902713248E-6</v>
      </c>
      <c r="AR742" s="5">
        <f t="shared" si="987"/>
        <v>1.1898436265939743E-3</v>
      </c>
      <c r="AS742" s="5">
        <f t="shared" si="988"/>
        <v>7.8149336178837971E-4</v>
      </c>
      <c r="AT742" s="5">
        <f t="shared" si="989"/>
        <v>2.5664375589739218E-4</v>
      </c>
      <c r="AU742" s="5">
        <f t="shared" si="990"/>
        <v>5.6188165429319018E-5</v>
      </c>
      <c r="AV742" s="5">
        <f t="shared" si="991"/>
        <v>9.2261447875671889E-6</v>
      </c>
      <c r="AW742" s="5">
        <f t="shared" si="992"/>
        <v>2.0579965187267945E-8</v>
      </c>
      <c r="AX742" s="5">
        <f t="shared" si="993"/>
        <v>2.2794010195614608E-5</v>
      </c>
      <c r="AY742" s="5">
        <f t="shared" si="994"/>
        <v>2.1215184053518397E-5</v>
      </c>
      <c r="AZ742" s="5">
        <f t="shared" si="995"/>
        <v>9.8728576183416365E-6</v>
      </c>
      <c r="BA742" s="5">
        <f t="shared" si="996"/>
        <v>3.0630048524414041E-6</v>
      </c>
      <c r="BB742" s="5">
        <f t="shared" si="997"/>
        <v>7.1271148805867443E-7</v>
      </c>
      <c r="BC742" s="5">
        <f t="shared" si="998"/>
        <v>1.326691114592095E-7</v>
      </c>
      <c r="BD742" s="5">
        <f t="shared" si="999"/>
        <v>1.8457152644099371E-4</v>
      </c>
      <c r="BE742" s="5">
        <f t="shared" si="1000"/>
        <v>1.2122720958021012E-4</v>
      </c>
      <c r="BF742" s="5">
        <f t="shared" si="1001"/>
        <v>3.9811222852140247E-5</v>
      </c>
      <c r="BG742" s="5">
        <f t="shared" si="1002"/>
        <v>8.7160490920101583E-6</v>
      </c>
      <c r="BH742" s="5">
        <f t="shared" si="1003"/>
        <v>1.4311827105226749E-6</v>
      </c>
      <c r="BI742" s="5">
        <f t="shared" si="1004"/>
        <v>1.8800113944072717E-7</v>
      </c>
      <c r="BJ742" s="8">
        <f t="shared" si="1005"/>
        <v>0.24676817895133127</v>
      </c>
      <c r="BK742" s="8">
        <f t="shared" si="1006"/>
        <v>0.34986513140732378</v>
      </c>
      <c r="BL742" s="8">
        <f t="shared" si="1007"/>
        <v>0.37585794053136684</v>
      </c>
      <c r="BM742" s="8">
        <f t="shared" si="1008"/>
        <v>0.21336681330311019</v>
      </c>
      <c r="BN742" s="8">
        <f t="shared" si="1009"/>
        <v>0.7865738181741283</v>
      </c>
    </row>
    <row r="743" spans="1:66" x14ac:dyDescent="0.25">
      <c r="A743" t="s">
        <v>145</v>
      </c>
      <c r="B743" t="s">
        <v>423</v>
      </c>
      <c r="C743" t="s">
        <v>375</v>
      </c>
      <c r="D743" t="s">
        <v>502</v>
      </c>
      <c r="E743">
        <f>VLOOKUP(A743,home!$A$2:$E$405,3,FALSE)</f>
        <v>1.42165242165242</v>
      </c>
      <c r="F743">
        <f>VLOOKUP(B743,home!$B$2:$E$405,3,FALSE)</f>
        <v>0.88</v>
      </c>
      <c r="G743">
        <f>VLOOKUP(C743,away!$B$2:$E$405,4,FALSE)</f>
        <v>0.97</v>
      </c>
      <c r="H743">
        <f>VLOOKUP(A743,away!$A$2:$E$405,3,FALSE)</f>
        <v>1.1680911680911701</v>
      </c>
      <c r="I743">
        <f>VLOOKUP(C743,away!$B$2:$E$405,3,FALSE)</f>
        <v>0.88</v>
      </c>
      <c r="J743">
        <f>VLOOKUP(B743,home!$B$2:$E$405,4,FALSE)</f>
        <v>0.54</v>
      </c>
      <c r="K743" s="3">
        <f t="shared" si="954"/>
        <v>1.2135225071225058</v>
      </c>
      <c r="L743" s="3">
        <f t="shared" si="955"/>
        <v>0.55507692307692413</v>
      </c>
      <c r="M743" s="5">
        <f t="shared" si="956"/>
        <v>0.17057171920585543</v>
      </c>
      <c r="N743" s="5">
        <f t="shared" si="957"/>
        <v>0.20699262033488577</v>
      </c>
      <c r="O743" s="5">
        <f t="shared" si="958"/>
        <v>9.4680425060727311E-2</v>
      </c>
      <c r="P743" s="5">
        <f t="shared" si="959"/>
        <v>0.11489682679511834</v>
      </c>
      <c r="Q743" s="5">
        <f t="shared" si="960"/>
        <v>0.1255951017923238</v>
      </c>
      <c r="R743" s="5">
        <f t="shared" si="961"/>
        <v>2.6277459509161903E-2</v>
      </c>
      <c r="S743" s="5">
        <f t="shared" si="962"/>
        <v>1.9348577931103846E-2</v>
      </c>
      <c r="T743" s="5">
        <f t="shared" si="963"/>
        <v>6.9714942656416173E-2</v>
      </c>
      <c r="U743" s="5">
        <f t="shared" si="964"/>
        <v>3.1888288544368287E-2</v>
      </c>
      <c r="V743" s="5">
        <f t="shared" si="965"/>
        <v>1.4481299958829369E-3</v>
      </c>
      <c r="W743" s="5">
        <f t="shared" si="966"/>
        <v>5.0804160936442362E-2</v>
      </c>
      <c r="X743" s="5">
        <f t="shared" si="967"/>
        <v>2.8200217332105287E-2</v>
      </c>
      <c r="Y743" s="5">
        <f t="shared" si="968"/>
        <v>7.8266449334027724E-3</v>
      </c>
      <c r="Z743" s="5">
        <f t="shared" si="969"/>
        <v>4.8620037902080181E-3</v>
      </c>
      <c r="AA743" s="5">
        <f t="shared" si="970"/>
        <v>5.9001510291323608E-3</v>
      </c>
      <c r="AB743" s="5">
        <f t="shared" si="971"/>
        <v>3.5799830346370681E-3</v>
      </c>
      <c r="AC743" s="5">
        <f t="shared" si="972"/>
        <v>6.0966122523282229E-5</v>
      </c>
      <c r="AD743" s="5">
        <f t="shared" si="973"/>
        <v>1.5412998187961706E-2</v>
      </c>
      <c r="AE743" s="5">
        <f t="shared" si="974"/>
        <v>8.5553996095639896E-3</v>
      </c>
      <c r="AF743" s="5">
        <f t="shared" si="975"/>
        <v>2.3744524454851483E-3</v>
      </c>
      <c r="AG743" s="5">
        <f t="shared" si="976"/>
        <v>4.3933458581079152E-4</v>
      </c>
      <c r="AH743" s="5">
        <f t="shared" si="977"/>
        <v>6.746965259642521E-4</v>
      </c>
      <c r="AI743" s="5">
        <f t="shared" si="978"/>
        <v>8.1875941973498414E-4</v>
      </c>
      <c r="AJ743" s="5">
        <f t="shared" si="979"/>
        <v>4.9679149188348306E-4</v>
      </c>
      <c r="AK743" s="5">
        <f t="shared" si="980"/>
        <v>2.0095588558252474E-4</v>
      </c>
      <c r="AL743" s="5">
        <f t="shared" si="981"/>
        <v>1.6426671555027769E-6</v>
      </c>
      <c r="AM743" s="5">
        <f t="shared" si="982"/>
        <v>3.7408040406659853E-3</v>
      </c>
      <c r="AN743" s="5">
        <f t="shared" si="983"/>
        <v>2.0764339967266001E-3</v>
      </c>
      <c r="AO743" s="5">
        <f t="shared" si="984"/>
        <v>5.7629029693766036E-4</v>
      </c>
      <c r="AP743" s="5">
        <f t="shared" si="985"/>
        <v>1.0662848160774787E-4</v>
      </c>
      <c r="AQ743" s="5">
        <f t="shared" si="986"/>
        <v>1.4796752370798263E-5</v>
      </c>
      <c r="AR743" s="5">
        <f t="shared" si="987"/>
        <v>7.4901694328585437E-5</v>
      </c>
      <c r="AS743" s="5">
        <f t="shared" si="988"/>
        <v>9.0894891889348577E-5</v>
      </c>
      <c r="AT743" s="5">
        <f t="shared" si="989"/>
        <v>5.5151498545095717E-5</v>
      </c>
      <c r="AU743" s="5">
        <f t="shared" si="990"/>
        <v>2.2309194928669258E-5</v>
      </c>
      <c r="AV743" s="5">
        <f t="shared" si="991"/>
        <v>6.7681775404308536E-6</v>
      </c>
      <c r="AW743" s="5">
        <f t="shared" si="992"/>
        <v>3.0736051889777761E-8</v>
      </c>
      <c r="AX743" s="5">
        <f t="shared" si="993"/>
        <v>7.5659164968049628E-4</v>
      </c>
      <c r="AY743" s="5">
        <f t="shared" si="994"/>
        <v>4.1996656493034396E-4</v>
      </c>
      <c r="AZ743" s="5">
        <f t="shared" si="995"/>
        <v>1.1655687432836027E-4</v>
      </c>
      <c r="BA743" s="5">
        <f t="shared" si="996"/>
        <v>2.1566010388549992E-5</v>
      </c>
      <c r="BB743" s="5">
        <f t="shared" si="997"/>
        <v>2.9926986723803258E-6</v>
      </c>
      <c r="BC743" s="5">
        <f t="shared" si="998"/>
        <v>3.322355941522535E-7</v>
      </c>
      <c r="BD743" s="5">
        <f t="shared" si="999"/>
        <v>6.9293670035265825E-6</v>
      </c>
      <c r="BE743" s="5">
        <f t="shared" si="1000"/>
        <v>8.4089428188915447E-6</v>
      </c>
      <c r="BF743" s="5">
        <f t="shared" si="1001"/>
        <v>5.1022206859155304E-6</v>
      </c>
      <c r="BG743" s="5">
        <f t="shared" si="1002"/>
        <v>2.063886546221508E-6</v>
      </c>
      <c r="BH743" s="5">
        <f t="shared" si="1003"/>
        <v>6.2614319399678362E-7</v>
      </c>
      <c r="BI743" s="5">
        <f t="shared" si="1004"/>
        <v>1.5196777171933407E-7</v>
      </c>
      <c r="BJ743" s="8">
        <f t="shared" si="1005"/>
        <v>0.52374883241630088</v>
      </c>
      <c r="BK743" s="8">
        <f t="shared" si="1006"/>
        <v>0.30674782928256966</v>
      </c>
      <c r="BL743" s="8">
        <f t="shared" si="1007"/>
        <v>0.16479081848644456</v>
      </c>
      <c r="BM743" s="8">
        <f t="shared" si="1008"/>
        <v>0.26071539544857214</v>
      </c>
      <c r="BN743" s="8">
        <f t="shared" si="1009"/>
        <v>0.73901415269807258</v>
      </c>
    </row>
    <row r="744" spans="1:66" x14ac:dyDescent="0.25">
      <c r="A744" t="s">
        <v>145</v>
      </c>
      <c r="B744" t="s">
        <v>427</v>
      </c>
      <c r="C744" t="s">
        <v>419</v>
      </c>
      <c r="D744" t="s">
        <v>502</v>
      </c>
      <c r="E744">
        <f>VLOOKUP(A744,home!$A$2:$E$405,3,FALSE)</f>
        <v>1.42165242165242</v>
      </c>
      <c r="F744">
        <f>VLOOKUP(B744,home!$B$2:$E$405,3,FALSE)</f>
        <v>1.1000000000000001</v>
      </c>
      <c r="G744">
        <f>VLOOKUP(C744,away!$B$2:$E$405,4,FALSE)</f>
        <v>0.91</v>
      </c>
      <c r="H744">
        <f>VLOOKUP(A744,away!$A$2:$E$405,3,FALSE)</f>
        <v>1.1680911680911701</v>
      </c>
      <c r="I744">
        <f>VLOOKUP(C744,away!$B$2:$E$405,3,FALSE)</f>
        <v>0.62</v>
      </c>
      <c r="J744">
        <f>VLOOKUP(B744,home!$B$2:$E$405,4,FALSE)</f>
        <v>0.7</v>
      </c>
      <c r="K744" s="3">
        <f t="shared" si="954"/>
        <v>1.4230740740740726</v>
      </c>
      <c r="L744" s="3">
        <f t="shared" si="955"/>
        <v>0.50695156695156784</v>
      </c>
      <c r="M744" s="5">
        <f t="shared" si="956"/>
        <v>0.14514447678265907</v>
      </c>
      <c r="N744" s="5">
        <f t="shared" si="957"/>
        <v>0.20655134190444827</v>
      </c>
      <c r="O744" s="5">
        <f t="shared" si="958"/>
        <v>7.3581219939334475E-2</v>
      </c>
      <c r="P744" s="5">
        <f t="shared" si="959"/>
        <v>0.10471152643440909</v>
      </c>
      <c r="Q744" s="5">
        <f t="shared" si="960"/>
        <v>0.14696892981471499</v>
      </c>
      <c r="R744" s="5">
        <f t="shared" si="961"/>
        <v>1.8651057373226781E-2</v>
      </c>
      <c r="S744" s="5">
        <f t="shared" si="962"/>
        <v>1.888549948862733E-2</v>
      </c>
      <c r="T744" s="5">
        <f t="shared" si="963"/>
        <v>7.4506129262764759E-2</v>
      </c>
      <c r="U744" s="5">
        <f t="shared" si="964"/>
        <v>2.6541836201907105E-2</v>
      </c>
      <c r="V744" s="5">
        <f t="shared" si="965"/>
        <v>1.5138398823673811E-3</v>
      </c>
      <c r="W744" s="5">
        <f t="shared" si="966"/>
        <v>6.9715891237910985E-2</v>
      </c>
      <c r="X744" s="5">
        <f t="shared" si="967"/>
        <v>3.5342580304484048E-2</v>
      </c>
      <c r="Y744" s="5">
        <f t="shared" si="968"/>
        <v>8.9584882327349066E-3</v>
      </c>
      <c r="Z744" s="5">
        <f t="shared" si="969"/>
        <v>3.1517275868869704E-3</v>
      </c>
      <c r="AA744" s="5">
        <f t="shared" si="970"/>
        <v>4.4851418174428866E-3</v>
      </c>
      <c r="AB744" s="5">
        <f t="shared" si="971"/>
        <v>3.1913445194742202E-3</v>
      </c>
      <c r="AC744" s="5">
        <f t="shared" si="972"/>
        <v>6.8258059303101705E-5</v>
      </c>
      <c r="AD744" s="5">
        <f t="shared" si="973"/>
        <v>2.4802719342909708E-2</v>
      </c>
      <c r="AE744" s="5">
        <f t="shared" si="974"/>
        <v>1.2573777435548036E-2</v>
      </c>
      <c r="AF744" s="5">
        <f t="shared" si="975"/>
        <v>3.1871480867256721E-3</v>
      </c>
      <c r="AG744" s="5">
        <f t="shared" si="976"/>
        <v>5.3857657222409041E-4</v>
      </c>
      <c r="AH744" s="5">
        <f t="shared" si="977"/>
        <v>3.9944330969420824E-4</v>
      </c>
      <c r="AI744" s="5">
        <f t="shared" si="978"/>
        <v>5.6843741808816845E-4</v>
      </c>
      <c r="AJ744" s="5">
        <f t="shared" si="979"/>
        <v>4.0446427620743848E-4</v>
      </c>
      <c r="AK744" s="5">
        <f t="shared" si="980"/>
        <v>1.9186087511998019E-4</v>
      </c>
      <c r="AL744" s="5">
        <f t="shared" si="981"/>
        <v>1.9697354634529572E-6</v>
      </c>
      <c r="AM744" s="5">
        <f t="shared" si="982"/>
        <v>7.0592213726860626E-3</v>
      </c>
      <c r="AN744" s="5">
        <f t="shared" si="983"/>
        <v>3.5786833363411967E-3</v>
      </c>
      <c r="AO744" s="5">
        <f t="shared" si="984"/>
        <v>9.071095624908174E-4</v>
      </c>
      <c r="AP744" s="5">
        <f t="shared" si="985"/>
        <v>1.5328687136715704E-4</v>
      </c>
      <c r="AQ744" s="5">
        <f t="shared" si="986"/>
        <v>1.9427254908170915E-5</v>
      </c>
      <c r="AR744" s="5">
        <f t="shared" si="987"/>
        <v>4.0499682351559865E-5</v>
      </c>
      <c r="AS744" s="5">
        <f t="shared" si="988"/>
        <v>5.7634047962740114E-5</v>
      </c>
      <c r="AT744" s="5">
        <f t="shared" si="989"/>
        <v>4.1008759719858547E-5</v>
      </c>
      <c r="AU744" s="5">
        <f t="shared" si="990"/>
        <v>1.9452834255754613E-5</v>
      </c>
      <c r="AV744" s="5">
        <f t="shared" si="991"/>
        <v>6.9207060241560933E-6</v>
      </c>
      <c r="AW744" s="5">
        <f t="shared" si="992"/>
        <v>3.9472931389558076E-8</v>
      </c>
      <c r="AX744" s="5">
        <f t="shared" si="993"/>
        <v>1.6742991531031876E-3</v>
      </c>
      <c r="AY744" s="5">
        <f t="shared" si="994"/>
        <v>8.4878857921134388E-4</v>
      </c>
      <c r="AZ744" s="5">
        <f t="shared" si="995"/>
        <v>2.151473501208929E-4</v>
      </c>
      <c r="BA744" s="5">
        <f t="shared" si="996"/>
        <v>3.6356428756421421E-5</v>
      </c>
      <c r="BB744" s="5">
        <f t="shared" si="997"/>
        <v>4.607737131707719E-6</v>
      </c>
      <c r="BC744" s="5">
        <f t="shared" si="998"/>
        <v>4.6717991180403038E-7</v>
      </c>
      <c r="BD744" s="5">
        <f t="shared" si="999"/>
        <v>3.4218962381940052E-6</v>
      </c>
      <c r="BE744" s="5">
        <f t="shared" si="1000"/>
        <v>4.8696118207454856E-6</v>
      </c>
      <c r="BF744" s="5">
        <f t="shared" si="1001"/>
        <v>3.4649091664537713E-6</v>
      </c>
      <c r="BG744" s="5">
        <f t="shared" si="1002"/>
        <v>1.6436074679339895E-6</v>
      </c>
      <c r="BH744" s="5">
        <f t="shared" si="1003"/>
        <v>5.8474379389284772E-7</v>
      </c>
      <c r="BI744" s="5">
        <f t="shared" si="1004"/>
        <v>1.6642674661292486E-7</v>
      </c>
      <c r="BJ744" s="8">
        <f t="shared" si="1005"/>
        <v>0.59764297702049429</v>
      </c>
      <c r="BK744" s="8">
        <f t="shared" si="1006"/>
        <v>0.27117435896204073</v>
      </c>
      <c r="BL744" s="8">
        <f t="shared" si="1007"/>
        <v>0.12819447295604317</v>
      </c>
      <c r="BM744" s="8">
        <f t="shared" si="1008"/>
        <v>0.30370623517039252</v>
      </c>
      <c r="BN744" s="8">
        <f t="shared" si="1009"/>
        <v>0.6956085522487927</v>
      </c>
    </row>
    <row r="745" spans="1:66" x14ac:dyDescent="0.25">
      <c r="A745" t="s">
        <v>145</v>
      </c>
      <c r="B745" t="s">
        <v>432</v>
      </c>
      <c r="C745" t="s">
        <v>434</v>
      </c>
      <c r="D745" t="s">
        <v>502</v>
      </c>
      <c r="E745">
        <f>VLOOKUP(A745,home!$A$2:$E$405,3,FALSE)</f>
        <v>1.42165242165242</v>
      </c>
      <c r="F745">
        <f>VLOOKUP(B745,home!$B$2:$E$405,3,FALSE)</f>
        <v>1.36</v>
      </c>
      <c r="G745">
        <f>VLOOKUP(C745,away!$B$2:$E$405,4,FALSE)</f>
        <v>1.03</v>
      </c>
      <c r="H745">
        <f>VLOOKUP(A745,away!$A$2:$E$405,3,FALSE)</f>
        <v>1.1680911680911701</v>
      </c>
      <c r="I745">
        <f>VLOOKUP(C745,away!$B$2:$E$405,3,FALSE)</f>
        <v>0.66</v>
      </c>
      <c r="J745">
        <f>VLOOKUP(B745,home!$B$2:$E$405,4,FALSE)</f>
        <v>1.48</v>
      </c>
      <c r="K745" s="3">
        <f t="shared" si="954"/>
        <v>1.9914507122507101</v>
      </c>
      <c r="L745" s="3">
        <f t="shared" si="955"/>
        <v>1.1409914529914551</v>
      </c>
      <c r="M745" s="5">
        <f t="shared" si="956"/>
        <v>4.3611161431983278E-2</v>
      </c>
      <c r="N745" s="5">
        <f t="shared" si="957"/>
        <v>8.6849478495803809E-2</v>
      </c>
      <c r="O745" s="5">
        <f t="shared" si="958"/>
        <v>4.9759962448923514E-2</v>
      </c>
      <c r="P745" s="5">
        <f t="shared" si="959"/>
        <v>9.9094512660477321E-2</v>
      </c>
      <c r="Q745" s="5">
        <f t="shared" si="960"/>
        <v>8.6478227904535618E-2</v>
      </c>
      <c r="R745" s="5">
        <f t="shared" si="961"/>
        <v>2.8387845927698746E-2</v>
      </c>
      <c r="S745" s="5">
        <f t="shared" si="962"/>
        <v>5.629133756694666E-2</v>
      </c>
      <c r="T745" s="5">
        <f t="shared" si="963"/>
        <v>9.8670918908922295E-2</v>
      </c>
      <c r="U745" s="5">
        <f t="shared" si="964"/>
        <v>5.6532995991979092E-2</v>
      </c>
      <c r="V745" s="5">
        <f t="shared" si="965"/>
        <v>1.421186299827497E-2</v>
      </c>
      <c r="W745" s="5">
        <f t="shared" si="966"/>
        <v>5.7405709518222235E-2</v>
      </c>
      <c r="X745" s="5">
        <f t="shared" si="967"/>
        <v>6.5499423913201793E-2</v>
      </c>
      <c r="Y745" s="5">
        <f t="shared" si="968"/>
        <v>3.736714143041369E-2</v>
      </c>
      <c r="Z745" s="5">
        <f t="shared" si="969"/>
        <v>1.079676319078085E-2</v>
      </c>
      <c r="AA745" s="5">
        <f t="shared" si="970"/>
        <v>2.1501221746282773E-2</v>
      </c>
      <c r="AB745" s="5">
        <f t="shared" si="971"/>
        <v>2.1409311680447646E-2</v>
      </c>
      <c r="AC745" s="5">
        <f t="shared" si="972"/>
        <v>2.018287279518978E-3</v>
      </c>
      <c r="AD745" s="5">
        <f t="shared" si="973"/>
        <v>2.8580160276830253E-2</v>
      </c>
      <c r="AE745" s="5">
        <f t="shared" si="974"/>
        <v>3.260971860098922E-2</v>
      </c>
      <c r="AF745" s="5">
        <f t="shared" si="975"/>
        <v>1.8603705104092587E-2</v>
      </c>
      <c r="AG745" s="5">
        <f t="shared" si="976"/>
        <v>7.0755561725810495E-3</v>
      </c>
      <c r="AH745" s="5">
        <f t="shared" si="977"/>
        <v>3.079753630163426E-3</v>
      </c>
      <c r="AI745" s="5">
        <f t="shared" si="978"/>
        <v>6.1331775603456649E-3</v>
      </c>
      <c r="AJ745" s="5">
        <f t="shared" si="979"/>
        <v>6.1069604104552243E-3</v>
      </c>
      <c r="AK745" s="5">
        <f t="shared" si="980"/>
        <v>4.0539035530293152E-3</v>
      </c>
      <c r="AL745" s="5">
        <f t="shared" si="981"/>
        <v>1.8344037425804298E-4</v>
      </c>
      <c r="AM745" s="5">
        <f t="shared" si="982"/>
        <v>1.1383196107906609E-2</v>
      </c>
      <c r="AN745" s="5">
        <f t="shared" si="983"/>
        <v>1.2988129466847038E-2</v>
      </c>
      <c r="AO745" s="5">
        <f t="shared" si="984"/>
        <v>7.4096723560094684E-3</v>
      </c>
      <c r="AP745" s="5">
        <f t="shared" si="985"/>
        <v>2.8181242758912868E-3</v>
      </c>
      <c r="AQ745" s="5">
        <f t="shared" si="986"/>
        <v>8.0386392806492313E-4</v>
      </c>
      <c r="AR745" s="5">
        <f t="shared" si="987"/>
        <v>7.0279451386717491E-4</v>
      </c>
      <c r="AS745" s="5">
        <f t="shared" si="988"/>
        <v>1.3995806352066773E-3</v>
      </c>
      <c r="AT745" s="5">
        <f t="shared" si="989"/>
        <v>1.3935979264173195E-3</v>
      </c>
      <c r="AU745" s="5">
        <f t="shared" si="990"/>
        <v>9.2509386105162788E-4</v>
      </c>
      <c r="AV745" s="5">
        <f t="shared" si="991"/>
        <v>4.6056970712250587E-4</v>
      </c>
      <c r="AW745" s="5">
        <f t="shared" si="992"/>
        <v>1.1578288862860501E-5</v>
      </c>
      <c r="AX745" s="5">
        <f t="shared" si="993"/>
        <v>3.778178999463359E-3</v>
      </c>
      <c r="AY745" s="5">
        <f t="shared" si="994"/>
        <v>4.3108699462594997E-3</v>
      </c>
      <c r="AZ745" s="5">
        <f t="shared" si="995"/>
        <v>2.4593328818199116E-3</v>
      </c>
      <c r="BA745" s="5">
        <f t="shared" si="996"/>
        <v>9.3535926607245441E-4</v>
      </c>
      <c r="BB745" s="5">
        <f t="shared" si="997"/>
        <v>2.6680923201625778E-4</v>
      </c>
      <c r="BC745" s="5">
        <f t="shared" si="998"/>
        <v>6.0885410661952825E-5</v>
      </c>
      <c r="BD745" s="5">
        <f t="shared" si="999"/>
        <v>1.3364708892195525E-4</v>
      </c>
      <c r="BE745" s="5">
        <f t="shared" si="1000"/>
        <v>2.6615159042386177E-4</v>
      </c>
      <c r="BF745" s="5">
        <f t="shared" si="1001"/>
        <v>2.6501388715812943E-4</v>
      </c>
      <c r="BG745" s="5">
        <f t="shared" si="1002"/>
        <v>1.7592069811246205E-4</v>
      </c>
      <c r="BH745" s="5">
        <f t="shared" si="1003"/>
        <v>8.7584349888926175E-5</v>
      </c>
      <c r="BI745" s="5">
        <f t="shared" si="1004"/>
        <v>3.4883983193663472E-5</v>
      </c>
      <c r="BJ745" s="8">
        <f t="shared" si="1005"/>
        <v>0.56635446219660512</v>
      </c>
      <c r="BK745" s="8">
        <f t="shared" si="1006"/>
        <v>0.21972147225771876</v>
      </c>
      <c r="BL745" s="8">
        <f t="shared" si="1007"/>
        <v>0.20280997119068972</v>
      </c>
      <c r="BM745" s="8">
        <f t="shared" si="1008"/>
        <v>0.60120218830897576</v>
      </c>
      <c r="BN745" s="8">
        <f t="shared" si="1009"/>
        <v>0.39418118886942233</v>
      </c>
    </row>
    <row r="746" spans="1:66" x14ac:dyDescent="0.25">
      <c r="A746" t="s">
        <v>145</v>
      </c>
      <c r="B746" t="s">
        <v>147</v>
      </c>
      <c r="C746" t="s">
        <v>404</v>
      </c>
      <c r="D746" t="s">
        <v>502</v>
      </c>
      <c r="E746">
        <f>VLOOKUP(A746,home!$A$2:$E$405,3,FALSE)</f>
        <v>1.42165242165242</v>
      </c>
      <c r="F746">
        <f>VLOOKUP(B746,home!$B$2:$E$405,3,FALSE)</f>
        <v>1.19</v>
      </c>
      <c r="G746">
        <f>VLOOKUP(C746,away!$B$2:$E$405,4,FALSE)</f>
        <v>0.6</v>
      </c>
      <c r="H746">
        <f>VLOOKUP(A746,away!$A$2:$E$405,3,FALSE)</f>
        <v>1.1680911680911701</v>
      </c>
      <c r="I746">
        <f>VLOOKUP(C746,away!$B$2:$E$405,3,FALSE)</f>
        <v>0.87</v>
      </c>
      <c r="J746">
        <f>VLOOKUP(B746,home!$B$2:$E$405,4,FALSE)</f>
        <v>1.1200000000000001</v>
      </c>
      <c r="K746" s="3">
        <f t="shared" si="954"/>
        <v>1.0150598290598278</v>
      </c>
      <c r="L746" s="3">
        <f t="shared" si="955"/>
        <v>1.1381880341880362</v>
      </c>
      <c r="M746" s="5">
        <f t="shared" si="956"/>
        <v>0.11610644686721865</v>
      </c>
      <c r="N746" s="5">
        <f t="shared" si="957"/>
        <v>0.11785499010978294</v>
      </c>
      <c r="O746" s="5">
        <f t="shared" si="958"/>
        <v>0.13215096851635724</v>
      </c>
      <c r="P746" s="5">
        <f t="shared" si="959"/>
        <v>0.13414113951230427</v>
      </c>
      <c r="Q746" s="5">
        <f t="shared" si="960"/>
        <v>5.9814933057341972E-2</v>
      </c>
      <c r="R746" s="5">
        <f t="shared" si="961"/>
        <v>7.5206325535838878E-2</v>
      </c>
      <c r="S746" s="5">
        <f t="shared" si="962"/>
        <v>3.8744285513787093E-2</v>
      </c>
      <c r="T746" s="5">
        <f t="shared" si="963"/>
        <v>6.8080641071625037E-2</v>
      </c>
      <c r="U746" s="5">
        <f t="shared" si="964"/>
        <v>7.6338919942626371E-2</v>
      </c>
      <c r="V746" s="5">
        <f t="shared" si="965"/>
        <v>4.9735994173548525E-3</v>
      </c>
      <c r="W746" s="5">
        <f t="shared" si="966"/>
        <v>2.0238578574803535E-2</v>
      </c>
      <c r="X746" s="5">
        <f t="shared" si="967"/>
        <v>2.3035307962815738E-2</v>
      </c>
      <c r="Y746" s="5">
        <f t="shared" si="968"/>
        <v>1.3109255943556634E-2</v>
      </c>
      <c r="Z746" s="5">
        <f t="shared" si="969"/>
        <v>2.8532979940047321E-2</v>
      </c>
      <c r="AA746" s="5">
        <f t="shared" si="970"/>
        <v>2.896268174051193E-2</v>
      </c>
      <c r="AB746" s="5">
        <f t="shared" si="971"/>
        <v>1.4699427388319116E-2</v>
      </c>
      <c r="AC746" s="5">
        <f t="shared" si="972"/>
        <v>3.5913396247749558E-4</v>
      </c>
      <c r="AD746" s="5">
        <f t="shared" si="973"/>
        <v>5.1358420271384909E-3</v>
      </c>
      <c r="AE746" s="5">
        <f t="shared" si="974"/>
        <v>5.8455539407690571E-3</v>
      </c>
      <c r="AF746" s="5">
        <f t="shared" si="975"/>
        <v>3.3266697742920315E-3</v>
      </c>
      <c r="AG746" s="5">
        <f t="shared" si="976"/>
        <v>1.2621252435980686E-3</v>
      </c>
      <c r="AH746" s="5">
        <f t="shared" si="977"/>
        <v>8.1189740868722847E-3</v>
      </c>
      <c r="AI746" s="5">
        <f t="shared" si="978"/>
        <v>8.2412444487617535E-3</v>
      </c>
      <c r="AJ746" s="5">
        <f t="shared" si="979"/>
        <v>4.1826780907001787E-3</v>
      </c>
      <c r="AK746" s="5">
        <f t="shared" si="980"/>
        <v>1.4152228359194706E-3</v>
      </c>
      <c r="AL746" s="5">
        <f t="shared" si="981"/>
        <v>1.6596714571549598E-5</v>
      </c>
      <c r="AM746" s="5">
        <f t="shared" si="982"/>
        <v>1.042637386029096E-3</v>
      </c>
      <c r="AN746" s="5">
        <f t="shared" si="983"/>
        <v>1.1867173967754091E-3</v>
      </c>
      <c r="AO746" s="5">
        <f t="shared" si="984"/>
        <v>6.7535377048627348E-4</v>
      </c>
      <c r="AP746" s="5">
        <f t="shared" si="985"/>
        <v>2.5622652680374995E-4</v>
      </c>
      <c r="AQ746" s="5">
        <f t="shared" si="986"/>
        <v>7.2908491712397091E-5</v>
      </c>
      <c r="AR746" s="5">
        <f t="shared" si="987"/>
        <v>1.8481838311121546E-3</v>
      </c>
      <c r="AS746" s="5">
        <f t="shared" si="988"/>
        <v>1.8760171636798414E-3</v>
      </c>
      <c r="AT746" s="5">
        <f t="shared" si="989"/>
        <v>9.5213483073908125E-4</v>
      </c>
      <c r="AU746" s="5">
        <f t="shared" si="990"/>
        <v>3.2215793951064007E-4</v>
      </c>
      <c r="AV746" s="5">
        <f t="shared" si="991"/>
        <v>8.1752395752484141E-5</v>
      </c>
      <c r="AW746" s="5">
        <f t="shared" si="992"/>
        <v>5.3262957897165291E-7</v>
      </c>
      <c r="AX746" s="5">
        <f t="shared" si="993"/>
        <v>1.7638988780567988E-4</v>
      </c>
      <c r="AY746" s="5">
        <f t="shared" si="994"/>
        <v>2.00764859652195E-4</v>
      </c>
      <c r="AZ746" s="5">
        <f t="shared" si="995"/>
        <v>1.1425408047078444E-4</v>
      </c>
      <c r="BA746" s="5">
        <f t="shared" si="996"/>
        <v>4.3347542416334616E-5</v>
      </c>
      <c r="BB746" s="5">
        <f t="shared" si="997"/>
        <v>1.2334413522432606E-5</v>
      </c>
      <c r="BC746" s="5">
        <f t="shared" si="998"/>
        <v>2.8077763759919802E-6</v>
      </c>
      <c r="BD746" s="5">
        <f t="shared" si="999"/>
        <v>3.5059678692527581E-4</v>
      </c>
      <c r="BE746" s="5">
        <f t="shared" si="1000"/>
        <v>3.5587671460529538E-4</v>
      </c>
      <c r="BF746" s="5">
        <f t="shared" si="1001"/>
        <v>1.8061807854681208E-4</v>
      </c>
      <c r="BG746" s="5">
        <f t="shared" si="1002"/>
        <v>6.1112718644947228E-5</v>
      </c>
      <c r="BH746" s="5">
        <f t="shared" si="1003"/>
        <v>1.5508266435280368E-5</v>
      </c>
      <c r="BI746" s="5">
        <f t="shared" si="1004"/>
        <v>3.1483636553619929E-6</v>
      </c>
      <c r="BJ746" s="8">
        <f t="shared" si="1005"/>
        <v>0.32148763983777384</v>
      </c>
      <c r="BK746" s="8">
        <f t="shared" si="1006"/>
        <v>0.29454196684736617</v>
      </c>
      <c r="BL746" s="8">
        <f t="shared" si="1007"/>
        <v>0.35536354967551437</v>
      </c>
      <c r="BM746" s="8">
        <f t="shared" si="1008"/>
        <v>0.36445110047178458</v>
      </c>
      <c r="BN746" s="8">
        <f t="shared" si="1009"/>
        <v>0.63527480359884392</v>
      </c>
    </row>
    <row r="747" spans="1:66" x14ac:dyDescent="0.25">
      <c r="A747" t="s">
        <v>344</v>
      </c>
      <c r="B747" t="s">
        <v>424</v>
      </c>
      <c r="C747" t="s">
        <v>358</v>
      </c>
      <c r="D747" t="s">
        <v>502</v>
      </c>
      <c r="E747">
        <f>VLOOKUP(A747,home!$A$2:$E$405,3,FALSE)</f>
        <v>1.36231884057971</v>
      </c>
      <c r="F747">
        <f>VLOOKUP(B747,home!$B$2:$E$405,3,FALSE)</f>
        <v>1.36</v>
      </c>
      <c r="G747">
        <f>VLOOKUP(C747,away!$B$2:$E$405,4,FALSE)</f>
        <v>1.36</v>
      </c>
      <c r="H747">
        <f>VLOOKUP(A747,away!$A$2:$E$405,3,FALSE)</f>
        <v>1.36231884057971</v>
      </c>
      <c r="I747">
        <f>VLOOKUP(C747,away!$B$2:$E$405,3,FALSE)</f>
        <v>0.31</v>
      </c>
      <c r="J747">
        <f>VLOOKUP(B747,home!$B$2:$E$405,4,FALSE)</f>
        <v>0.73</v>
      </c>
      <c r="K747" s="3">
        <f t="shared" si="954"/>
        <v>2.519744927536232</v>
      </c>
      <c r="L747" s="3">
        <f t="shared" si="955"/>
        <v>0.30829275362318836</v>
      </c>
      <c r="M747" s="5">
        <f t="shared" si="956"/>
        <v>5.9128769398653094E-2</v>
      </c>
      <c r="N747" s="5">
        <f t="shared" si="957"/>
        <v>0.14898941676371569</v>
      </c>
      <c r="O747" s="5">
        <f t="shared" si="958"/>
        <v>1.822897113626128E-2</v>
      </c>
      <c r="P747" s="5">
        <f t="shared" si="959"/>
        <v>4.5932357554798742E-2</v>
      </c>
      <c r="Q747" s="5">
        <f t="shared" si="960"/>
        <v>0.18770766357347721</v>
      </c>
      <c r="R747" s="5">
        <f t="shared" si="961"/>
        <v>2.8099298536578055E-3</v>
      </c>
      <c r="S747" s="5">
        <f t="shared" si="962"/>
        <v>8.9202831887024558E-3</v>
      </c>
      <c r="T747" s="5">
        <f t="shared" si="963"/>
        <v>5.7868912479242349E-2</v>
      </c>
      <c r="U747" s="5">
        <f t="shared" si="964"/>
        <v>7.0803064954868813E-3</v>
      </c>
      <c r="V747" s="5">
        <f t="shared" si="965"/>
        <v>7.6993848638515314E-4</v>
      </c>
      <c r="W747" s="5">
        <f t="shared" si="966"/>
        <v>0.15765847771631558</v>
      </c>
      <c r="X747" s="5">
        <f t="shared" si="967"/>
        <v>4.860496622720302E-2</v>
      </c>
      <c r="Y747" s="5">
        <f t="shared" si="968"/>
        <v>7.4922794389732459E-3</v>
      </c>
      <c r="Z747" s="5">
        <f t="shared" si="969"/>
        <v>2.887603373573893E-4</v>
      </c>
      <c r="AA747" s="5">
        <f t="shared" si="970"/>
        <v>7.2760239532993257E-4</v>
      </c>
      <c r="AB747" s="5">
        <f t="shared" si="971"/>
        <v>9.1668622244790536E-4</v>
      </c>
      <c r="AC747" s="5">
        <f t="shared" si="972"/>
        <v>3.738143273096025E-5</v>
      </c>
      <c r="AD747" s="5">
        <f t="shared" si="973"/>
        <v>9.9314787377192543E-2</v>
      </c>
      <c r="AE747" s="5">
        <f t="shared" si="974"/>
        <v>3.0618029276016166E-2</v>
      </c>
      <c r="AF747" s="5">
        <f t="shared" si="975"/>
        <v>4.7196582780092101E-3</v>
      </c>
      <c r="AG747" s="5">
        <f t="shared" si="976"/>
        <v>4.8501214889597839E-4</v>
      </c>
      <c r="AH747" s="5">
        <f t="shared" si="977"/>
        <v>2.2255679885267588E-5</v>
      </c>
      <c r="AI747" s="5">
        <f t="shared" si="978"/>
        <v>5.6078636499773143E-5</v>
      </c>
      <c r="AJ747" s="5">
        <f t="shared" si="979"/>
        <v>7.065192993172582E-5</v>
      </c>
      <c r="AK747" s="5">
        <f t="shared" si="980"/>
        <v>5.934161402203714E-5</v>
      </c>
      <c r="AL747" s="5">
        <f t="shared" si="981"/>
        <v>1.1615444404281721E-6</v>
      </c>
      <c r="AM747" s="5">
        <f t="shared" si="982"/>
        <v>5.0049586344604075E-2</v>
      </c>
      <c r="AN747" s="5">
        <f t="shared" si="983"/>
        <v>1.542992479187952E-2</v>
      </c>
      <c r="AO747" s="5">
        <f t="shared" si="984"/>
        <v>2.3784670011436195E-3</v>
      </c>
      <c r="AP747" s="5">
        <f t="shared" si="985"/>
        <v>2.444213803948179E-4</v>
      </c>
      <c r="AQ747" s="5">
        <f t="shared" si="986"/>
        <v>1.8838335101574796E-5</v>
      </c>
      <c r="AR747" s="5">
        <f t="shared" si="987"/>
        <v>1.3722529671170698E-6</v>
      </c>
      <c r="AS747" s="5">
        <f t="shared" si="988"/>
        <v>3.4577274531897802E-6</v>
      </c>
      <c r="AT747" s="5">
        <f t="shared" si="989"/>
        <v>4.3562956054888635E-6</v>
      </c>
      <c r="AU747" s="5">
        <f t="shared" si="990"/>
        <v>3.6589179182596472E-6</v>
      </c>
      <c r="AV747" s="5">
        <f t="shared" si="991"/>
        <v>2.3048849662015435E-6</v>
      </c>
      <c r="AW747" s="5">
        <f t="shared" si="992"/>
        <v>2.5064164147417741E-8</v>
      </c>
      <c r="AX747" s="5">
        <f t="shared" si="993"/>
        <v>2.1018698552850483E-2</v>
      </c>
      <c r="AY747" s="5">
        <f t="shared" si="994"/>
        <v>6.4799124544340008E-3</v>
      </c>
      <c r="AZ747" s="5">
        <f t="shared" si="995"/>
        <v>9.9885502690732564E-4</v>
      </c>
      <c r="BA747" s="5">
        <f t="shared" si="996"/>
        <v>1.0264658890520779E-4</v>
      </c>
      <c r="BB747" s="5">
        <f t="shared" si="997"/>
        <v>7.9112998859034812E-6</v>
      </c>
      <c r="BC747" s="5">
        <f t="shared" si="998"/>
        <v>4.8779928531280002E-7</v>
      </c>
      <c r="BD747" s="5">
        <f t="shared" si="999"/>
        <v>7.0509274316685344E-8</v>
      </c>
      <c r="BE747" s="5">
        <f t="shared" si="1000"/>
        <v>1.7766538630372859E-7</v>
      </c>
      <c r="BF747" s="5">
        <f t="shared" si="1001"/>
        <v>2.2383572796879275E-7</v>
      </c>
      <c r="BG747" s="5">
        <f t="shared" si="1002"/>
        <v>1.8800298005024846E-7</v>
      </c>
      <c r="BH747" s="5">
        <f t="shared" si="1003"/>
        <v>1.1842988883582723E-7</v>
      </c>
      <c r="BI747" s="5">
        <f t="shared" si="1004"/>
        <v>5.9682622332551115E-8</v>
      </c>
      <c r="BJ747" s="8">
        <f t="shared" si="1005"/>
        <v>0.84018895285443285</v>
      </c>
      <c r="BK747" s="8">
        <f t="shared" si="1006"/>
        <v>0.12126980406014483</v>
      </c>
      <c r="BL747" s="8">
        <f t="shared" si="1007"/>
        <v>2.9987812168312675E-2</v>
      </c>
      <c r="BM747" s="8">
        <f t="shared" si="1008"/>
        <v>0.52245833374941386</v>
      </c>
      <c r="BN747" s="8">
        <f t="shared" si="1009"/>
        <v>0.46279710828056386</v>
      </c>
    </row>
    <row r="748" spans="1:66" s="15" customFormat="1" x14ac:dyDescent="0.25">
      <c r="A748" s="15" t="s">
        <v>344</v>
      </c>
      <c r="B748" s="15" t="s">
        <v>345</v>
      </c>
      <c r="C748" s="15" t="s">
        <v>376</v>
      </c>
      <c r="D748" s="15" t="s">
        <v>502</v>
      </c>
      <c r="E748" s="15">
        <f>VLOOKUP(A748,home!$A$2:$E$405,3,FALSE)</f>
        <v>1.36231884057971</v>
      </c>
      <c r="F748" s="15">
        <f>VLOOKUP(B748,home!$B$2:$E$405,3,FALSE)</f>
        <v>0.63</v>
      </c>
      <c r="G748" s="15">
        <f>VLOOKUP(C748,away!$B$2:$E$405,4,FALSE)</f>
        <v>0.94</v>
      </c>
      <c r="H748" s="15">
        <f>VLOOKUP(A748,away!$A$2:$E$405,3,FALSE)</f>
        <v>1.36231884057971</v>
      </c>
      <c r="I748" s="15">
        <f>VLOOKUP(C748,away!$B$2:$E$405,3,FALSE)</f>
        <v>1.99</v>
      </c>
      <c r="J748" s="15">
        <f>VLOOKUP(B748,home!$B$2:$E$405,4,FALSE)</f>
        <v>1.36</v>
      </c>
      <c r="K748" s="17">
        <f t="shared" si="954"/>
        <v>0.80676521739130425</v>
      </c>
      <c r="L748" s="17">
        <f t="shared" si="955"/>
        <v>3.6869797101449273</v>
      </c>
      <c r="M748" s="18">
        <f t="shared" si="956"/>
        <v>1.1178701895344889E-2</v>
      </c>
      <c r="N748" s="18">
        <f t="shared" si="957"/>
        <v>9.0185878647505054E-3</v>
      </c>
      <c r="O748" s="18">
        <f t="shared" si="958"/>
        <v>4.1215647073895238E-2</v>
      </c>
      <c r="P748" s="18">
        <f t="shared" si="959"/>
        <v>3.325135047149437E-2</v>
      </c>
      <c r="Q748" s="18">
        <f t="shared" si="960"/>
        <v>3.6379414996340091E-3</v>
      </c>
      <c r="R748" s="18">
        <f t="shared" si="961"/>
        <v>7.598062725097296E-2</v>
      </c>
      <c r="S748" s="18">
        <f t="shared" si="962"/>
        <v>2.4726759836009492E-2</v>
      </c>
      <c r="T748" s="18">
        <f t="shared" si="963"/>
        <v>1.3413016495844797E-2</v>
      </c>
      <c r="U748" s="18">
        <f t="shared" si="964"/>
        <v>6.1298527261658853E-2</v>
      </c>
      <c r="V748" s="18">
        <f t="shared" si="965"/>
        <v>8.1722682713873552E-3</v>
      </c>
      <c r="W748" s="18">
        <f t="shared" si="966"/>
        <v>9.7832155493635976E-4</v>
      </c>
      <c r="X748" s="18">
        <f t="shared" si="967"/>
        <v>3.6070517230477931E-3</v>
      </c>
      <c r="Y748" s="18">
        <f t="shared" si="968"/>
        <v>6.6495632581602578E-3</v>
      </c>
      <c r="Z748" s="18">
        <f t="shared" si="969"/>
        <v>9.3379677012807347E-2</v>
      </c>
      <c r="AA748" s="18">
        <f t="shared" si="970"/>
        <v>7.5335475425167303E-2</v>
      </c>
      <c r="AB748" s="18">
        <f t="shared" si="971"/>
        <v>3.0389020604331171E-2</v>
      </c>
      <c r="AC748" s="18">
        <f t="shared" si="972"/>
        <v>1.5192895325805552E-3</v>
      </c>
      <c r="AD748" s="18">
        <f t="shared" si="973"/>
        <v>1.9731895048670772E-4</v>
      </c>
      <c r="AE748" s="18">
        <f t="shared" si="974"/>
        <v>7.275109668715828E-4</v>
      </c>
      <c r="AF748" s="18">
        <f t="shared" si="975"/>
        <v>1.3411590868817221E-3</v>
      </c>
      <c r="AG748" s="18">
        <f t="shared" si="976"/>
        <v>1.6482754471364692E-3</v>
      </c>
      <c r="AH748" s="18">
        <f t="shared" si="977"/>
        <v>8.607224362152685E-2</v>
      </c>
      <c r="AI748" s="18">
        <f t="shared" si="978"/>
        <v>6.9440092336678416E-2</v>
      </c>
      <c r="AJ748" s="18">
        <f t="shared" si="979"/>
        <v>2.8010925594836297E-2</v>
      </c>
      <c r="AK748" s="18">
        <f t="shared" si="980"/>
        <v>7.5327468256165854E-3</v>
      </c>
      <c r="AL748" s="18">
        <f t="shared" si="981"/>
        <v>1.8076670865173046E-4</v>
      </c>
      <c r="AM748" s="18">
        <f t="shared" si="982"/>
        <v>3.1838013196966559E-5</v>
      </c>
      <c r="AN748" s="18">
        <f t="shared" si="983"/>
        <v>1.1738610866854212E-4</v>
      </c>
      <c r="AO748" s="18">
        <f t="shared" si="984"/>
        <v>2.1640010045689121E-4</v>
      </c>
      <c r="AP748" s="18">
        <f t="shared" si="985"/>
        <v>2.6595425988596067E-4</v>
      </c>
      <c r="AQ748" s="18">
        <f t="shared" si="986"/>
        <v>2.4514199000653703E-4</v>
      </c>
      <c r="AR748" s="18">
        <f t="shared" si="987"/>
        <v>6.3469323167844122E-2</v>
      </c>
      <c r="AS748" s="18">
        <f t="shared" si="988"/>
        <v>5.1204842303184707E-2</v>
      </c>
      <c r="AT748" s="18">
        <f t="shared" si="989"/>
        <v>2.0655142866108128E-2</v>
      </c>
      <c r="AU748" s="18">
        <f t="shared" si="990"/>
        <v>5.5546169415413909E-3</v>
      </c>
      <c r="AV748" s="18">
        <f t="shared" si="991"/>
        <v>1.1203179360920151E-3</v>
      </c>
      <c r="AW748" s="18">
        <f t="shared" si="992"/>
        <v>1.4935984813973777E-5</v>
      </c>
      <c r="AX748" s="18">
        <f t="shared" si="993"/>
        <v>4.2809669396929879E-6</v>
      </c>
      <c r="AY748" s="18">
        <f t="shared" si="994"/>
        <v>1.5783838246449268E-5</v>
      </c>
      <c r="AZ748" s="18">
        <f t="shared" si="995"/>
        <v>2.9097345681433971E-5</v>
      </c>
      <c r="BA748" s="18">
        <f t="shared" si="996"/>
        <v>3.5760441048840058E-5</v>
      </c>
      <c r="BB748" s="18">
        <f t="shared" si="997"/>
        <v>3.2962005143226781E-5</v>
      </c>
      <c r="BC748" s="18">
        <f t="shared" si="998"/>
        <v>2.4306048833753966E-5</v>
      </c>
      <c r="BD748" s="18">
        <f t="shared" si="999"/>
        <v>3.9001684456078774E-2</v>
      </c>
      <c r="BE748" s="18">
        <f t="shared" si="1000"/>
        <v>3.1465202438835445E-2</v>
      </c>
      <c r="BF748" s="18">
        <f t="shared" si="1001"/>
        <v>1.2692515442914235E-2</v>
      </c>
      <c r="BG748" s="18">
        <f t="shared" si="1002"/>
        <v>3.4132933268483968E-3</v>
      </c>
      <c r="BH748" s="18">
        <f t="shared" si="1003"/>
        <v>6.8843158321378356E-4</v>
      </c>
      <c r="BI748" s="18">
        <f t="shared" si="1004"/>
        <v>1.1108053117810163E-4</v>
      </c>
      <c r="BJ748" s="19">
        <f t="shared" si="1005"/>
        <v>4.2237657965858488E-2</v>
      </c>
      <c r="BK748" s="19">
        <f t="shared" si="1006"/>
        <v>7.9044920553714842E-2</v>
      </c>
      <c r="BL748" s="19">
        <f t="shared" si="1007"/>
        <v>0.70465175698852278</v>
      </c>
      <c r="BM748" s="19">
        <f t="shared" si="1008"/>
        <v>0.74503030861137887</v>
      </c>
      <c r="BN748" s="19">
        <f t="shared" si="1009"/>
        <v>0.17428285605609198</v>
      </c>
    </row>
    <row r="749" spans="1:66" x14ac:dyDescent="0.25">
      <c r="A749" t="s">
        <v>99</v>
      </c>
      <c r="B749" t="s">
        <v>113</v>
      </c>
      <c r="C749" t="s">
        <v>395</v>
      </c>
      <c r="D749" s="11">
        <v>44281</v>
      </c>
      <c r="E749">
        <f>VLOOKUP(A749,home!$A$2:$E$405,3,FALSE)</f>
        <v>1.33549783549784</v>
      </c>
      <c r="F749">
        <f>VLOOKUP(B749,home!$B$2:$E$405,3,FALSE)</f>
        <v>0.99</v>
      </c>
      <c r="G749">
        <f>VLOOKUP(C749,away!$B$2:$E$405,4,FALSE)</f>
        <v>0.57999999999999996</v>
      </c>
      <c r="H749">
        <f>VLOOKUP(A749,away!$A$2:$E$405,3,FALSE)</f>
        <v>1.2380952380952399</v>
      </c>
      <c r="I749">
        <f>VLOOKUP(C749,away!$B$2:$E$405,3,FALSE)</f>
        <v>1.1200000000000001</v>
      </c>
      <c r="J749">
        <f>VLOOKUP(B749,home!$B$2:$E$405,4,FALSE)</f>
        <v>0.72</v>
      </c>
      <c r="K749" s="3">
        <f t="shared" ref="K749:K803" si="1010">E749*F749*G749</f>
        <v>0.7668428571428596</v>
      </c>
      <c r="L749" s="3">
        <f t="shared" ref="L749:L803" si="1011">H749*I749*J749</f>
        <v>0.99840000000000162</v>
      </c>
      <c r="M749" s="5">
        <f t="shared" ref="M749:M803" si="1012">_xlfn.POISSON.DIST(0,K749,FALSE) * _xlfn.POISSON.DIST(0,L749,FALSE)</f>
        <v>0.17114521759893436</v>
      </c>
      <c r="N749" s="5">
        <f t="shared" ref="N749:N803" si="1013">_xlfn.POISSON.DIST(1,K749,FALSE) * _xlfn.POISSON.DIST(0,L749,FALSE)</f>
        <v>0.13124148764990323</v>
      </c>
      <c r="O749" s="5">
        <f t="shared" ref="O749:O803" si="1014">_xlfn.POISSON.DIST(0,K749,FALSE) * _xlfn.POISSON.DIST(1,L749,FALSE)</f>
        <v>0.17087138525077636</v>
      </c>
      <c r="P749" s="5">
        <f t="shared" ref="P749:P803" si="1015">_xlfn.POISSON.DIST(1,K749,FALSE) * _xlfn.POISSON.DIST(1,L749,FALSE)</f>
        <v>0.13103150126966362</v>
      </c>
      <c r="Q749" s="5">
        <f t="shared" ref="Q749:Q803" si="1016">_xlfn.POISSON.DIST(2,K749,FALSE) * _xlfn.POISSON.DIST(0,L749,FALSE)</f>
        <v>5.032079868256556E-2</v>
      </c>
      <c r="R749" s="5">
        <f t="shared" ref="R749:R803" si="1017">_xlfn.POISSON.DIST(0,K749,FALSE) * _xlfn.POISSON.DIST(2,L749,FALSE)</f>
        <v>8.5298995517187684E-2</v>
      </c>
      <c r="S749" s="5">
        <f t="shared" ref="S749:S803" si="1018">_xlfn.POISSON.DIST(2,K749,FALSE) * _xlfn.POISSON.DIST(2,L749,FALSE)</f>
        <v>2.5079950474013069E-2</v>
      </c>
      <c r="T749" s="5">
        <f t="shared" ref="T749:T803" si="1019">_xlfn.POISSON.DIST(2,K749,FALSE) * _xlfn.POISSON.DIST(1,L749,FALSE)</f>
        <v>5.024028540467354E-2</v>
      </c>
      <c r="U749" s="5">
        <f t="shared" ref="U749:U803" si="1020">_xlfn.POISSON.DIST(1,K749,FALSE) * _xlfn.POISSON.DIST(2,L749,FALSE)</f>
        <v>6.5410925433816172E-2</v>
      </c>
      <c r="V749" s="5">
        <f t="shared" ref="V749:V803" si="1021">_xlfn.POISSON.DIST(3,K749,FALSE) * _xlfn.POISSON.DIST(3,L749,FALSE)</f>
        <v>2.1335121187875603E-3</v>
      </c>
      <c r="W749" s="5">
        <f t="shared" ref="W749:W803" si="1022">_xlfn.POISSON.DIST(3,K749,FALSE) * _xlfn.POISSON.DIST(0,L749,FALSE)</f>
        <v>1.2862715011816409E-2</v>
      </c>
      <c r="X749" s="5">
        <f t="shared" ref="X749:X803" si="1023">_xlfn.POISSON.DIST(3,K749,FALSE) * _xlfn.POISSON.DIST(1,L749,FALSE)</f>
        <v>1.2842134667797524E-2</v>
      </c>
      <c r="Y749" s="5">
        <f t="shared" ref="Y749:Y803" si="1024">_xlfn.POISSON.DIST(3,K749,FALSE) * _xlfn.POISSON.DIST(2,L749,FALSE)</f>
        <v>6.4107936261645331E-3</v>
      </c>
      <c r="Z749" s="5">
        <f t="shared" ref="Z749:Z803" si="1025">_xlfn.POISSON.DIST(0,K749,FALSE) * _xlfn.POISSON.DIST(3,L749,FALSE)</f>
        <v>2.8387505708120105E-2</v>
      </c>
      <c r="AA749" s="5">
        <f t="shared" ref="AA749:AA803" si="1026">_xlfn.POISSON.DIST(1,K749,FALSE) * _xlfn.POISSON.DIST(3,L749,FALSE)</f>
        <v>2.1768755984374059E-2</v>
      </c>
      <c r="AB749" s="5">
        <f t="shared" ref="AB749:AB803" si="1027">_xlfn.POISSON.DIST(2,K749,FALSE) * _xlfn.POISSON.DIST(3,L749,FALSE)</f>
        <v>8.3466075177515628E-3</v>
      </c>
      <c r="AC749" s="5">
        <f t="shared" ref="AC749:AC803" si="1028">_xlfn.POISSON.DIST(4,K749,FALSE) * _xlfn.POISSON.DIST(4,L749,FALSE)</f>
        <v>1.0209067620460619E-4</v>
      </c>
      <c r="AD749" s="5">
        <f t="shared" ref="AD749:AD803" si="1029">_xlfn.POISSON.DIST(4,K749,FALSE) * _xlfn.POISSON.DIST(0,L749,FALSE)</f>
        <v>2.4659202825689109E-3</v>
      </c>
      <c r="AE749" s="5">
        <f t="shared" ref="AE749:AE803" si="1030">_xlfn.POISSON.DIST(4,K749,FALSE) * _xlfn.POISSON.DIST(1,L749,FALSE)</f>
        <v>2.4619748101168048E-3</v>
      </c>
      <c r="AF749" s="5">
        <f t="shared" ref="AF749:AF803" si="1031">_xlfn.POISSON.DIST(4,K749,FALSE) * _xlfn.POISSON.DIST(2,L749,FALSE)</f>
        <v>1.2290178252103107E-3</v>
      </c>
      <c r="AG749" s="5">
        <f t="shared" ref="AG749:AG803" si="1032">_xlfn.POISSON.DIST(4,K749,FALSE) * _xlfn.POISSON.DIST(3,L749,FALSE)</f>
        <v>4.0901713222999206E-4</v>
      </c>
      <c r="AH749" s="5">
        <f t="shared" ref="AH749:AH803" si="1033">_xlfn.POISSON.DIST(0,K749,FALSE) * _xlfn.POISSON.DIST(4,L749,FALSE)</f>
        <v>7.0855214247467898E-3</v>
      </c>
      <c r="AI749" s="5">
        <f t="shared" ref="AI749:AI803" si="1034">_xlfn.POISSON.DIST(1,K749,FALSE) * _xlfn.POISSON.DIST(4,L749,FALSE)</f>
        <v>5.4334814936997733E-3</v>
      </c>
      <c r="AJ749" s="5">
        <f t="shared" ref="AJ749:AJ803" si="1035">_xlfn.POISSON.DIST(2,K749,FALSE) * _xlfn.POISSON.DIST(4,L749,FALSE)</f>
        <v>2.0833132364307932E-3</v>
      </c>
      <c r="AK749" s="5">
        <f t="shared" ref="AK749:AK803" si="1036">_xlfn.POISSON.DIST(3,K749,FALSE) * _xlfn.POISSON.DIST(4,L749,FALSE)</f>
        <v>5.3252462484937584E-4</v>
      </c>
      <c r="AL749" s="5">
        <f t="shared" ref="AL749:AL803" si="1037">_xlfn.POISSON.DIST(5,K749,FALSE) * _xlfn.POISSON.DIST(5,L749,FALSE)</f>
        <v>3.1264898327624605E-6</v>
      </c>
      <c r="AM749" s="5">
        <f t="shared" ref="AM749:AM803" si="1038">_xlfn.POISSON.DIST(5,K749,FALSE) * _xlfn.POISSON.DIST(0,L749,FALSE)</f>
        <v>3.7819467099433436E-4</v>
      </c>
      <c r="AN749" s="5">
        <f t="shared" ref="AN749:AN803" si="1039">_xlfn.POISSON.DIST(5,K749,FALSE) * _xlfn.POISSON.DIST(1,L749,FALSE)</f>
        <v>3.7758955952074403E-4</v>
      </c>
      <c r="AO749" s="5">
        <f t="shared" ref="AO749:AO803" si="1040">_xlfn.POISSON.DIST(5,K749,FALSE) * _xlfn.POISSON.DIST(2,L749,FALSE)</f>
        <v>1.8849270811275573E-4</v>
      </c>
      <c r="AP749" s="5">
        <f t="shared" ref="AP749:AP803" si="1041">_xlfn.POISSON.DIST(5,K749,FALSE) * _xlfn.POISSON.DIST(3,L749,FALSE)</f>
        <v>6.273037325992521E-5</v>
      </c>
      <c r="AQ749" s="5">
        <f t="shared" ref="AQ749:AQ803" si="1042">_xlfn.POISSON.DIST(5,K749,FALSE) * _xlfn.POISSON.DIST(4,L749,FALSE)</f>
        <v>1.5657501165677357E-5</v>
      </c>
      <c r="AR749" s="5">
        <f t="shared" ref="AR749:AR803" si="1043">_xlfn.POISSON.DIST(0,K749,FALSE) * _xlfn.POISSON.DIST(5,L749,FALSE)</f>
        <v>1.4148369180934418E-3</v>
      </c>
      <c r="AS749" s="5">
        <f t="shared" ref="AS749:AS803" si="1044">_xlfn.POISSON.DIST(1,K749,FALSE) * _xlfn.POISSON.DIST(5,L749,FALSE)</f>
        <v>1.0849575846619728E-3</v>
      </c>
      <c r="AT749" s="5">
        <f t="shared" ref="AT749:AT803" si="1045">_xlfn.POISSON.DIST(2,K749,FALSE) * _xlfn.POISSON.DIST(5,L749,FALSE)</f>
        <v>4.1599598705050161E-4</v>
      </c>
      <c r="AU749" s="5">
        <f t="shared" ref="AU749:AU803" si="1046">_xlfn.POISSON.DIST(3,K749,FALSE) * _xlfn.POISSON.DIST(5,L749,FALSE)</f>
        <v>1.0633451708992358E-4</v>
      </c>
      <c r="AV749" s="5">
        <f t="shared" ref="AV749:AV803" si="1047">_xlfn.POISSON.DIST(4,K749,FALSE) * _xlfn.POISSON.DIST(5,L749,FALSE)</f>
        <v>2.0385466224535804E-5</v>
      </c>
      <c r="AW749" s="5">
        <f t="shared" ref="AW749:AW803" si="1048">_xlfn.POISSON.DIST(6,K749,FALSE) * _xlfn.POISSON.DIST(6,L749,FALSE)</f>
        <v>6.6491398720827061E-8</v>
      </c>
      <c r="AX749" s="5">
        <f t="shared" ref="AX749:AX803" si="1049">_xlfn.POISSON.DIST(6,K749,FALSE) * _xlfn.POISSON.DIST(0,L749,FALSE)</f>
        <v>4.8335980343583172E-5</v>
      </c>
      <c r="AY749" s="5">
        <f t="shared" ref="AY749:AY803" si="1050">_xlfn.POISSON.DIST(6,K749,FALSE) * _xlfn.POISSON.DIST(1,L749,FALSE)</f>
        <v>4.8258642775033521E-5</v>
      </c>
      <c r="AZ749" s="5">
        <f t="shared" ref="AZ749:AZ803" si="1051">_xlfn.POISSON.DIST(6,K749,FALSE) * _xlfn.POISSON.DIST(2,L749,FALSE)</f>
        <v>2.4090714473296767E-5</v>
      </c>
      <c r="BA749" s="5">
        <f t="shared" ref="BA749:BA803" si="1052">_xlfn.POISSON.DIST(6,K749,FALSE) * _xlfn.POISSON.DIST(3,L749,FALSE)</f>
        <v>8.017389776713177E-6</v>
      </c>
      <c r="BB749" s="5">
        <f t="shared" ref="BB749:BB803" si="1053">_xlfn.POISSON.DIST(6,K749,FALSE) * _xlfn.POISSON.DIST(4,L749,FALSE)</f>
        <v>2.0011404882676126E-6</v>
      </c>
      <c r="BC749" s="5">
        <f t="shared" ref="BC749:BC803" si="1054">_xlfn.POISSON.DIST(6,K749,FALSE) * _xlfn.POISSON.DIST(5,L749,FALSE)</f>
        <v>3.995877326972776E-7</v>
      </c>
      <c r="BD749" s="5">
        <f t="shared" ref="BD749:BD803" si="1055">_xlfn.POISSON.DIST(0,K749,FALSE) * _xlfn.POISSON.DIST(6,L749,FALSE)</f>
        <v>2.3542886317074894E-4</v>
      </c>
      <c r="BE749" s="5">
        <f t="shared" ref="BE749:BE803" si="1056">_xlfn.POISSON.DIST(1,K749,FALSE) * _xlfn.POISSON.DIST(6,L749,FALSE)</f>
        <v>1.8053694208775248E-4</v>
      </c>
      <c r="BF749" s="5">
        <f t="shared" ref="BF749:BF803" si="1057">_xlfn.POISSON.DIST(2,K749,FALSE) * _xlfn.POISSON.DIST(6,L749,FALSE)</f>
        <v>6.9221732245203539E-5</v>
      </c>
      <c r="BG749" s="5">
        <f t="shared" ref="BG749:BG803" si="1058">_xlfn.POISSON.DIST(3,K749,FALSE) * _xlfn.POISSON.DIST(6,L749,FALSE)</f>
        <v>1.7694063643763301E-5</v>
      </c>
      <c r="BH749" s="5">
        <f t="shared" ref="BH749:BH803" si="1059">_xlfn.POISSON.DIST(4,K749,FALSE) * _xlfn.POISSON.DIST(6,L749,FALSE)</f>
        <v>3.3921415797627611E-6</v>
      </c>
      <c r="BI749" s="5">
        <f t="shared" ref="BI749:BI803" si="1060">_xlfn.POISSON.DIST(5,K749,FALSE) * _xlfn.POISSON.DIST(6,L749,FALSE)</f>
        <v>5.2024790817167394E-7</v>
      </c>
      <c r="BJ749" s="8">
        <f t="shared" ref="BJ749:BJ803" si="1061">SUM(N749,Q749,T749,W749,X749,Y749,AD749,AE749,AF749,AG749,AM749,AN749,AO749,AP749,AQ749,AX749,AY749,AZ749,BA749,BB749,BC749)</f>
        <v>0.2716379133616898</v>
      </c>
      <c r="BK749" s="8">
        <f t="shared" ref="BK749:BK803" si="1062">SUM(M749,P749,S749,V749,AC749,AL749,AY749)</f>
        <v>0.32954365727021095</v>
      </c>
      <c r="BL749" s="8">
        <f t="shared" ref="BL749:BL803" si="1063">SUM(O749,R749,U749,AA749,AB749,AH749,AI749,AJ749,AK749,AR749,AS749,AT749,AU749,AV749,BD749,BE749,BF749,BG749,BH749,BI749)</f>
        <v>0.37038081494738834</v>
      </c>
      <c r="BM749" s="8">
        <f t="shared" ref="BM749:BM803" si="1064">SUM(S749:BI749)</f>
        <v>0.25999231316700216</v>
      </c>
      <c r="BN749" s="8">
        <f t="shared" ref="BN749:BN803" si="1065">SUM(M749:R749)</f>
        <v>0.73990938596903089</v>
      </c>
    </row>
    <row r="750" spans="1:66" x14ac:dyDescent="0.25">
      <c r="A750" t="s">
        <v>342</v>
      </c>
      <c r="B750" t="s">
        <v>420</v>
      </c>
      <c r="C750" t="s">
        <v>346</v>
      </c>
      <c r="D750" s="11">
        <v>44281</v>
      </c>
      <c r="E750">
        <f>VLOOKUP(A750,home!$A$2:$E$405,3,FALSE)</f>
        <v>1.1828254847645401</v>
      </c>
      <c r="F750">
        <f>VLOOKUP(B750,home!$B$2:$E$405,3,FALSE)</f>
        <v>0.99</v>
      </c>
      <c r="G750">
        <f>VLOOKUP(C750,away!$B$2:$E$405,4,FALSE)</f>
        <v>0.75</v>
      </c>
      <c r="H750">
        <f>VLOOKUP(A750,away!$A$2:$E$405,3,FALSE)</f>
        <v>0.86980609418282495</v>
      </c>
      <c r="I750">
        <f>VLOOKUP(C750,away!$B$2:$E$405,3,FALSE)</f>
        <v>0.4</v>
      </c>
      <c r="J750">
        <f>VLOOKUP(B750,home!$B$2:$E$405,4,FALSE)</f>
        <v>0.61</v>
      </c>
      <c r="K750" s="3">
        <f t="shared" si="1010"/>
        <v>0.87824792243767102</v>
      </c>
      <c r="L750" s="3">
        <f t="shared" si="1011"/>
        <v>0.21223268698060932</v>
      </c>
      <c r="M750" s="5">
        <f t="shared" si="1012"/>
        <v>0.33605494371760952</v>
      </c>
      <c r="N750" s="5">
        <f t="shared" si="1013"/>
        <v>0.29513955614489901</v>
      </c>
      <c r="O750" s="5">
        <f t="shared" si="1014"/>
        <v>7.1321843678305699E-2</v>
      </c>
      <c r="P750" s="5">
        <f t="shared" si="1015"/>
        <v>6.2638261034896309E-2</v>
      </c>
      <c r="Q750" s="5">
        <f t="shared" si="1016"/>
        <v>0.12960285100671695</v>
      </c>
      <c r="R750" s="5">
        <f t="shared" si="1017"/>
        <v>7.5684132621289023E-3</v>
      </c>
      <c r="S750" s="5">
        <f t="shared" si="1018"/>
        <v>2.9188320383502619E-3</v>
      </c>
      <c r="T750" s="5">
        <f t="shared" si="1019"/>
        <v>2.7505961309503103E-2</v>
      </c>
      <c r="U750" s="5">
        <f t="shared" si="1020"/>
        <v>6.6469432236144245E-3</v>
      </c>
      <c r="V750" s="5">
        <f t="shared" si="1021"/>
        <v>6.044995735010808E-5</v>
      </c>
      <c r="W750" s="5">
        <f t="shared" si="1022"/>
        <v>3.7941144879549395E-2</v>
      </c>
      <c r="X750" s="5">
        <f t="shared" si="1023"/>
        <v>8.0523511249073546E-3</v>
      </c>
      <c r="Y750" s="5">
        <f t="shared" si="1024"/>
        <v>8.5448605787521005E-4</v>
      </c>
      <c r="Z750" s="5">
        <f t="shared" si="1025"/>
        <v>5.3542156093376505E-4</v>
      </c>
      <c r="AA750" s="5">
        <f t="shared" si="1026"/>
        <v>4.7023287351841408E-4</v>
      </c>
      <c r="AB750" s="5">
        <f t="shared" si="1027"/>
        <v>2.0649052211472161E-4</v>
      </c>
      <c r="AC750" s="5">
        <f t="shared" si="1028"/>
        <v>7.0421524047460482E-7</v>
      </c>
      <c r="AD750" s="5">
        <f t="shared" si="1029"/>
        <v>8.3304329163427331E-3</v>
      </c>
      <c r="AE750" s="5">
        <f t="shared" si="1030"/>
        <v>1.7679901615471315E-3</v>
      </c>
      <c r="AF750" s="5">
        <f t="shared" si="1031"/>
        <v>1.8761265127021466E-4</v>
      </c>
      <c r="AG750" s="5">
        <f t="shared" si="1032"/>
        <v>1.3272512363544559E-5</v>
      </c>
      <c r="AH750" s="5">
        <f t="shared" si="1033"/>
        <v>2.8408489136081251E-5</v>
      </c>
      <c r="AI750" s="5">
        <f t="shared" si="1034"/>
        <v>2.4949696563356506E-5</v>
      </c>
      <c r="AJ750" s="5">
        <f t="shared" si="1035"/>
        <v>1.0956009586109075E-5</v>
      </c>
      <c r="AK750" s="5">
        <f t="shared" si="1036"/>
        <v>3.2073642190691678E-6</v>
      </c>
      <c r="AL750" s="5">
        <f t="shared" si="1037"/>
        <v>5.2504292982123074E-9</v>
      </c>
      <c r="AM750" s="5">
        <f t="shared" si="1038"/>
        <v>1.4632370803568792E-3</v>
      </c>
      <c r="AN750" s="5">
        <f t="shared" si="1039"/>
        <v>3.105467372538022E-4</v>
      </c>
      <c r="AO750" s="5">
        <f t="shared" si="1040"/>
        <v>3.2954084240217873E-5</v>
      </c>
      <c r="AP750" s="5">
        <f t="shared" si="1041"/>
        <v>2.3313112817622629E-6</v>
      </c>
      <c r="AQ750" s="5">
        <f t="shared" si="1042"/>
        <v>1.2369511437915335E-7</v>
      </c>
      <c r="AR750" s="5">
        <f t="shared" si="1043"/>
        <v>1.2058419964819952E-6</v>
      </c>
      <c r="AS750" s="5">
        <f t="shared" si="1044"/>
        <v>1.0590282281984057E-6</v>
      </c>
      <c r="AT750" s="5">
        <f t="shared" si="1045"/>
        <v>4.6504467060904876E-7</v>
      </c>
      <c r="AU750" s="5">
        <f t="shared" si="1046"/>
        <v>1.3614150526770271E-7</v>
      </c>
      <c r="AV750" s="5">
        <f t="shared" si="1047"/>
        <v>2.9891498539724285E-8</v>
      </c>
      <c r="AW750" s="5">
        <f t="shared" si="1048"/>
        <v>2.7184523036659627E-11</v>
      </c>
      <c r="AX750" s="5">
        <f t="shared" si="1049"/>
        <v>2.1418082097619868E-4</v>
      </c>
      <c r="AY750" s="5">
        <f t="shared" si="1050"/>
        <v>4.54561711354915E-5</v>
      </c>
      <c r="AZ750" s="5">
        <f t="shared" si="1051"/>
        <v>4.823642669967888E-6</v>
      </c>
      <c r="BA750" s="5">
        <f t="shared" si="1052"/>
        <v>3.4124488162720177E-7</v>
      </c>
      <c r="BB750" s="5">
        <f t="shared" si="1053"/>
        <v>1.8105829536530248E-8</v>
      </c>
      <c r="BC750" s="5">
        <f t="shared" si="1054"/>
        <v>7.6852977051013939E-10</v>
      </c>
      <c r="BD750" s="5">
        <f t="shared" si="1055"/>
        <v>4.2653181164572671E-8</v>
      </c>
      <c r="BE750" s="5">
        <f t="shared" si="1056"/>
        <v>3.7460067743143546E-8</v>
      </c>
      <c r="BF750" s="5">
        <f t="shared" si="1057"/>
        <v>1.6449613334895116E-8</v>
      </c>
      <c r="BG750" s="5">
        <f t="shared" si="1058"/>
        <v>4.8156129120915489E-9</v>
      </c>
      <c r="BH750" s="5">
        <f t="shared" si="1059"/>
        <v>1.0573255088271062E-9</v>
      </c>
      <c r="BI750" s="5">
        <f t="shared" si="1060"/>
        <v>1.8571878629355197E-10</v>
      </c>
      <c r="BJ750" s="8">
        <f t="shared" si="1061"/>
        <v>0.51146967242724428</v>
      </c>
      <c r="BK750" s="8">
        <f t="shared" si="1062"/>
        <v>0.40171865238501142</v>
      </c>
      <c r="BL750" s="8">
        <f t="shared" si="1063"/>
        <v>8.6284443688605286E-2</v>
      </c>
      <c r="BM750" s="8">
        <f t="shared" si="1064"/>
        <v>9.7636865073287407E-2</v>
      </c>
      <c r="BN750" s="8">
        <f t="shared" si="1065"/>
        <v>0.90232586884455646</v>
      </c>
    </row>
    <row r="751" spans="1:66" x14ac:dyDescent="0.25">
      <c r="A751" t="s">
        <v>342</v>
      </c>
      <c r="B751" t="s">
        <v>364</v>
      </c>
      <c r="C751" t="s">
        <v>380</v>
      </c>
      <c r="D751" s="11">
        <v>44281</v>
      </c>
      <c r="E751">
        <f>VLOOKUP(A751,home!$A$2:$E$405,3,FALSE)</f>
        <v>1.1828254847645401</v>
      </c>
      <c r="F751">
        <f>VLOOKUP(B751,home!$B$2:$E$405,3,FALSE)</f>
        <v>0.99</v>
      </c>
      <c r="G751">
        <f>VLOOKUP(C751,away!$B$2:$E$405,4,FALSE)</f>
        <v>0.65</v>
      </c>
      <c r="H751">
        <f>VLOOKUP(A751,away!$A$2:$E$405,3,FALSE)</f>
        <v>0.86980609418282495</v>
      </c>
      <c r="I751">
        <f>VLOOKUP(C751,away!$B$2:$E$405,3,FALSE)</f>
        <v>1.24</v>
      </c>
      <c r="J751">
        <f>VLOOKUP(B751,home!$B$2:$E$405,4,FALSE)</f>
        <v>1.08</v>
      </c>
      <c r="K751" s="3">
        <f t="shared" si="1010"/>
        <v>0.76114819944598155</v>
      </c>
      <c r="L751" s="3">
        <f t="shared" si="1011"/>
        <v>1.1648443213296393</v>
      </c>
      <c r="M751" s="5">
        <f t="shared" si="1012"/>
        <v>0.14573104396404382</v>
      </c>
      <c r="N751" s="5">
        <f t="shared" si="1013"/>
        <v>0.11092292171661515</v>
      </c>
      <c r="O751" s="5">
        <f t="shared" si="1014"/>
        <v>0.16975397900295647</v>
      </c>
      <c r="P751" s="5">
        <f t="shared" si="1015"/>
        <v>0.12920793546689127</v>
      </c>
      <c r="Q751" s="5">
        <f t="shared" si="1016"/>
        <v>4.2214391070944587E-2</v>
      </c>
      <c r="R751" s="5">
        <f t="shared" si="1017"/>
        <v>9.8868479232352383E-2</v>
      </c>
      <c r="S751" s="5">
        <f t="shared" si="1018"/>
        <v>2.8639557731665294E-2</v>
      </c>
      <c r="T751" s="5">
        <f t="shared" si="1019"/>
        <v>4.9173193717378431E-2</v>
      </c>
      <c r="U751" s="5">
        <f t="shared" si="1020"/>
        <v>7.5253564949667437E-2</v>
      </c>
      <c r="V751" s="5">
        <f t="shared" si="1021"/>
        <v>2.8213756173601319E-3</v>
      </c>
      <c r="W751" s="5">
        <f t="shared" si="1022"/>
        <v>1.0710469251452666E-2</v>
      </c>
      <c r="X751" s="5">
        <f t="shared" si="1023"/>
        <v>1.247602928633035E-2</v>
      </c>
      <c r="Y751" s="5">
        <f t="shared" si="1024"/>
        <v>7.2663159334620938E-3</v>
      </c>
      <c r="Z751" s="5">
        <f t="shared" si="1025"/>
        <v>3.8388795530767676E-2</v>
      </c>
      <c r="AA751" s="5">
        <f t="shared" si="1026"/>
        <v>2.9219562597143759E-2</v>
      </c>
      <c r="AB751" s="5">
        <f t="shared" si="1027"/>
        <v>1.1120208729707558E-2</v>
      </c>
      <c r="AC751" s="5">
        <f t="shared" si="1028"/>
        <v>1.5634285460896385E-4</v>
      </c>
      <c r="AD751" s="5">
        <f t="shared" si="1029"/>
        <v>2.0380635964911864E-3</v>
      </c>
      <c r="AE751" s="5">
        <f t="shared" si="1030"/>
        <v>2.3740268068814198E-3</v>
      </c>
      <c r="AF751" s="5">
        <f t="shared" si="1031"/>
        <v>1.3826858223400797E-3</v>
      </c>
      <c r="AG751" s="5">
        <f t="shared" si="1032"/>
        <v>5.3687124277861467E-4</v>
      </c>
      <c r="AH751" s="5">
        <f t="shared" si="1033"/>
        <v>1.1179242619174842E-2</v>
      </c>
      <c r="AI751" s="5">
        <f t="shared" si="1034"/>
        <v>8.5090603907547104E-3</v>
      </c>
      <c r="AJ751" s="5">
        <f t="shared" si="1035"/>
        <v>3.2383279977000333E-3</v>
      </c>
      <c r="AK751" s="5">
        <f t="shared" si="1036"/>
        <v>8.2161584155496378E-4</v>
      </c>
      <c r="AL751" s="5">
        <f t="shared" si="1037"/>
        <v>5.5446628033512725E-6</v>
      </c>
      <c r="AM751" s="5">
        <f t="shared" si="1038"/>
        <v>3.1025368736513364E-4</v>
      </c>
      <c r="AN751" s="5">
        <f t="shared" si="1039"/>
        <v>3.6139724589885722E-4</v>
      </c>
      <c r="AO751" s="5">
        <f t="shared" si="1040"/>
        <v>2.1048576481472766E-4</v>
      </c>
      <c r="AP751" s="5">
        <f t="shared" si="1041"/>
        <v>8.1727715955053813E-5</v>
      </c>
      <c r="AQ751" s="5">
        <f t="shared" si="1042"/>
        <v>2.3800016456371553E-5</v>
      </c>
      <c r="AR751" s="5">
        <f t="shared" si="1043"/>
        <v>2.6044154563424193E-3</v>
      </c>
      <c r="AS751" s="5">
        <f t="shared" si="1044"/>
        <v>1.9823461352043168E-3</v>
      </c>
      <c r="AT751" s="5">
        <f t="shared" si="1045"/>
        <v>7.5442959574473288E-4</v>
      </c>
      <c r="AU751" s="5">
        <f t="shared" si="1046"/>
        <v>1.9141090946995444E-4</v>
      </c>
      <c r="AV751" s="5">
        <f t="shared" si="1047"/>
        <v>3.6423017274343394E-5</v>
      </c>
      <c r="AW751" s="5">
        <f t="shared" si="1048"/>
        <v>1.3655567402986339E-7</v>
      </c>
      <c r="AX751" s="5">
        <f t="shared" si="1049"/>
        <v>3.9358172584907985E-5</v>
      </c>
      <c r="AY751" s="5">
        <f t="shared" si="1050"/>
        <v>4.5846143833441957E-5</v>
      </c>
      <c r="AZ751" s="5">
        <f t="shared" si="1051"/>
        <v>2.6701810149623376E-5</v>
      </c>
      <c r="BA751" s="5">
        <f t="shared" si="1052"/>
        <v>1.0367817307336969E-5</v>
      </c>
      <c r="BB751" s="5">
        <f t="shared" si="1053"/>
        <v>3.0192232787586554E-6</v>
      </c>
      <c r="BC751" s="5">
        <f t="shared" si="1054"/>
        <v>7.0338501821765484E-7</v>
      </c>
      <c r="BD751" s="5">
        <f t="shared" si="1055"/>
        <v>5.056230924506015E-4</v>
      </c>
      <c r="BE751" s="5">
        <f t="shared" si="1056"/>
        <v>3.8485410641708447E-4</v>
      </c>
      <c r="BF751" s="5">
        <f t="shared" si="1057"/>
        <v>1.4646550507437797E-4</v>
      </c>
      <c r="BG751" s="5">
        <f t="shared" si="1058"/>
        <v>3.7160651822769699E-5</v>
      </c>
      <c r="BH751" s="5">
        <f t="shared" si="1059"/>
        <v>7.0711908062850453E-6</v>
      </c>
      <c r="BI751" s="5">
        <f t="shared" si="1060"/>
        <v>1.0764448300285685E-6</v>
      </c>
      <c r="BJ751" s="8">
        <f t="shared" si="1061"/>
        <v>0.24020862942733706</v>
      </c>
      <c r="BK751" s="8">
        <f t="shared" si="1062"/>
        <v>0.30660764644120631</v>
      </c>
      <c r="BL751" s="8">
        <f t="shared" si="1063"/>
        <v>0.41461531746644908</v>
      </c>
      <c r="BM751" s="8">
        <f t="shared" si="1064"/>
        <v>0.30307592882379703</v>
      </c>
      <c r="BN751" s="8">
        <f t="shared" si="1065"/>
        <v>0.69669875045380369</v>
      </c>
    </row>
    <row r="752" spans="1:66" x14ac:dyDescent="0.25">
      <c r="A752" t="s">
        <v>99</v>
      </c>
      <c r="B752" t="s">
        <v>100</v>
      </c>
      <c r="C752" t="s">
        <v>112</v>
      </c>
      <c r="D752" s="11">
        <v>44282</v>
      </c>
      <c r="E752">
        <f>VLOOKUP(A752,home!$A$2:$E$405,3,FALSE)</f>
        <v>1.33549783549784</v>
      </c>
      <c r="F752">
        <f>VLOOKUP(B752,home!$B$2:$E$405,3,FALSE)</f>
        <v>0.79</v>
      </c>
      <c r="G752">
        <f>VLOOKUP(C752,away!$B$2:$E$405,4,FALSE)</f>
        <v>1.31</v>
      </c>
      <c r="H752">
        <f>VLOOKUP(A752,away!$A$2:$E$405,3,FALSE)</f>
        <v>1.2380952380952399</v>
      </c>
      <c r="I752">
        <f>VLOOKUP(C752,away!$B$2:$E$405,3,FALSE)</f>
        <v>0.64</v>
      </c>
      <c r="J752">
        <f>VLOOKUP(B752,home!$B$2:$E$405,4,FALSE)</f>
        <v>1.39</v>
      </c>
      <c r="K752" s="3">
        <f t="shared" si="1010"/>
        <v>1.3821067099567146</v>
      </c>
      <c r="L752" s="3">
        <f t="shared" si="1011"/>
        <v>1.1014095238095254</v>
      </c>
      <c r="M752" s="5">
        <f t="shared" si="1012"/>
        <v>8.3449281924856511E-2</v>
      </c>
      <c r="N752" s="5">
        <f t="shared" si="1013"/>
        <v>0.11533581248941376</v>
      </c>
      <c r="O752" s="5">
        <f t="shared" si="1014"/>
        <v>9.1911833867103027E-2</v>
      </c>
      <c r="P752" s="5">
        <f t="shared" si="1015"/>
        <v>0.12703196231214989</v>
      </c>
      <c r="Q752" s="5">
        <f t="shared" si="1016"/>
        <v>7.9703200169964114E-2</v>
      </c>
      <c r="R752" s="5">
        <f t="shared" si="1017"/>
        <v>5.061628458601309E-2</v>
      </c>
      <c r="S752" s="5">
        <f t="shared" si="1018"/>
        <v>4.8344093192456881E-2</v>
      </c>
      <c r="T752" s="5">
        <f t="shared" si="1019"/>
        <v>8.7785863745295456E-2</v>
      </c>
      <c r="U752" s="5">
        <f t="shared" si="1020"/>
        <v>6.9957106559407303E-2</v>
      </c>
      <c r="V752" s="5">
        <f t="shared" si="1021"/>
        <v>8.176949430019927E-3</v>
      </c>
      <c r="W752" s="5">
        <f t="shared" si="1022"/>
        <v>3.6719442586643523E-2</v>
      </c>
      <c r="X752" s="5">
        <f t="shared" si="1023"/>
        <v>4.0443143773906245E-2</v>
      </c>
      <c r="Y752" s="5">
        <f t="shared" si="1024"/>
        <v>2.2272231862689128E-2</v>
      </c>
      <c r="Z752" s="5">
        <f t="shared" si="1025"/>
        <v>1.8583085967629372E-2</v>
      </c>
      <c r="AA752" s="5">
        <f t="shared" si="1026"/>
        <v>2.5683807807563019E-2</v>
      </c>
      <c r="AB752" s="5">
        <f t="shared" si="1027"/>
        <v>1.7748881554035756E-2</v>
      </c>
      <c r="AC752" s="5">
        <f t="shared" si="1028"/>
        <v>7.7796799734447801E-4</v>
      </c>
      <c r="AD752" s="5">
        <f t="shared" si="1029"/>
        <v>1.2687546996217585E-2</v>
      </c>
      <c r="AE752" s="5">
        <f t="shared" si="1030"/>
        <v>1.3974185095414983E-2</v>
      </c>
      <c r="AF752" s="5">
        <f t="shared" si="1031"/>
        <v>7.6956502757835931E-3</v>
      </c>
      <c r="AG752" s="5">
        <f t="shared" si="1032"/>
        <v>2.8253541685518174E-3</v>
      </c>
      <c r="AH752" s="5">
        <f t="shared" si="1033"/>
        <v>5.11689696662953E-3</v>
      </c>
      <c r="AI752" s="5">
        <f t="shared" si="1034"/>
        <v>7.0720976317358323E-3</v>
      </c>
      <c r="AJ752" s="5">
        <f t="shared" si="1035"/>
        <v>4.8871967951455439E-3</v>
      </c>
      <c r="AK752" s="5">
        <f t="shared" si="1036"/>
        <v>2.2515424944832023E-3</v>
      </c>
      <c r="AL752" s="5">
        <f t="shared" si="1037"/>
        <v>4.7370953488952922E-5</v>
      </c>
      <c r="AM752" s="5">
        <f t="shared" si="1038"/>
        <v>3.507108767272696E-3</v>
      </c>
      <c r="AN752" s="5">
        <f t="shared" si="1039"/>
        <v>3.8627629973100315E-3</v>
      </c>
      <c r="AO752" s="5">
        <f t="shared" si="1040"/>
        <v>2.1272419767281486E-3</v>
      </c>
      <c r="AP752" s="5">
        <f t="shared" si="1041"/>
        <v>7.8098819087192822E-4</v>
      </c>
      <c r="AQ752" s="5">
        <f t="shared" si="1042"/>
        <v>2.1504695785227809E-4</v>
      </c>
      <c r="AR752" s="5">
        <f t="shared" si="1043"/>
        <v>1.1271598102795667E-3</v>
      </c>
      <c r="AS752" s="5">
        <f t="shared" si="1044"/>
        <v>1.5578551369809265E-3</v>
      </c>
      <c r="AT752" s="5">
        <f t="shared" si="1045"/>
        <v>1.0765610189809379E-3</v>
      </c>
      <c r="AU752" s="5">
        <f t="shared" si="1046"/>
        <v>4.9597406933713081E-4</v>
      </c>
      <c r="AV752" s="5">
        <f t="shared" si="1047"/>
        <v>1.7137227229884627E-4</v>
      </c>
      <c r="AW752" s="5">
        <f t="shared" si="1048"/>
        <v>2.003087996650188E-6</v>
      </c>
      <c r="AX752" s="5">
        <f t="shared" si="1049"/>
        <v>8.0786642663260226E-4</v>
      </c>
      <c r="AY752" s="5">
        <f t="shared" si="1050"/>
        <v>8.8979177625911723E-4</v>
      </c>
      <c r="AZ752" s="5">
        <f t="shared" si="1051"/>
        <v>4.9001256828959307E-4</v>
      </c>
      <c r="BA752" s="5">
        <f t="shared" si="1052"/>
        <v>1.7990150316684117E-4</v>
      </c>
      <c r="BB752" s="5">
        <f t="shared" si="1053"/>
        <v>4.9536307233902044E-5</v>
      </c>
      <c r="BC752" s="5">
        <f t="shared" si="1054"/>
        <v>1.0911952112354875E-5</v>
      </c>
      <c r="BD752" s="5">
        <f t="shared" si="1055"/>
        <v>2.0691075831620877E-4</v>
      </c>
      <c r="BE752" s="5">
        <f t="shared" si="1056"/>
        <v>2.859727474310642E-4</v>
      </c>
      <c r="BF752" s="5">
        <f t="shared" si="1057"/>
        <v>1.9762242654461538E-4</v>
      </c>
      <c r="BG752" s="5">
        <f t="shared" si="1058"/>
        <v>9.104509392174696E-5</v>
      </c>
      <c r="BH752" s="5">
        <f t="shared" si="1059"/>
        <v>3.1458508804471431E-5</v>
      </c>
      <c r="BI752" s="5">
        <f t="shared" si="1060"/>
        <v>8.6958032207784691E-6</v>
      </c>
      <c r="BJ752" s="8">
        <f t="shared" si="1061"/>
        <v>0.4323636005876097</v>
      </c>
      <c r="BK752" s="8">
        <f t="shared" si="1062"/>
        <v>0.2687174175865758</v>
      </c>
      <c r="BL752" s="8">
        <f t="shared" si="1063"/>
        <v>0.28049627590823273</v>
      </c>
      <c r="BM752" s="8">
        <f t="shared" si="1064"/>
        <v>0.45122421601228468</v>
      </c>
      <c r="BN752" s="8">
        <f t="shared" si="1065"/>
        <v>0.54804837534950035</v>
      </c>
    </row>
    <row r="753" spans="1:66" x14ac:dyDescent="0.25">
      <c r="A753" t="s">
        <v>99</v>
      </c>
      <c r="B753" t="s">
        <v>111</v>
      </c>
      <c r="C753" t="s">
        <v>116</v>
      </c>
      <c r="D753" s="11">
        <v>44282</v>
      </c>
      <c r="E753">
        <f>VLOOKUP(A753,home!$A$2:$E$405,3,FALSE)</f>
        <v>1.33549783549784</v>
      </c>
      <c r="F753">
        <f>VLOOKUP(B753,home!$B$2:$E$405,3,FALSE)</f>
        <v>1.08</v>
      </c>
      <c r="G753">
        <f>VLOOKUP(C753,away!$B$2:$E$405,4,FALSE)</f>
        <v>1.35</v>
      </c>
      <c r="H753">
        <f>VLOOKUP(A753,away!$A$2:$E$405,3,FALSE)</f>
        <v>1.2380952380952399</v>
      </c>
      <c r="I753">
        <f>VLOOKUP(C753,away!$B$2:$E$405,3,FALSE)</f>
        <v>0.75</v>
      </c>
      <c r="J753">
        <f>VLOOKUP(B753,home!$B$2:$E$405,4,FALSE)</f>
        <v>0.76</v>
      </c>
      <c r="K753" s="3">
        <f t="shared" si="1010"/>
        <v>1.947155844155851</v>
      </c>
      <c r="L753" s="3">
        <f t="shared" si="1011"/>
        <v>0.70571428571428674</v>
      </c>
      <c r="M753" s="5">
        <f t="shared" si="1012"/>
        <v>7.0448725625083267E-2</v>
      </c>
      <c r="N753" s="5">
        <f t="shared" si="1013"/>
        <v>0.13717464781421293</v>
      </c>
      <c r="O753" s="5">
        <f t="shared" si="1014"/>
        <v>4.9716672083987404E-2</v>
      </c>
      <c r="P753" s="5">
        <f t="shared" si="1015"/>
        <v>9.6806108600316132E-2</v>
      </c>
      <c r="Q753" s="5">
        <f t="shared" si="1016"/>
        <v>0.13355020858073269</v>
      </c>
      <c r="R753" s="5">
        <f t="shared" si="1017"/>
        <v>1.7542882863921295E-2</v>
      </c>
      <c r="S753" s="5">
        <f t="shared" si="1018"/>
        <v>3.3256182348171202E-2</v>
      </c>
      <c r="T753" s="5">
        <f t="shared" si="1019"/>
        <v>9.4248290055545789E-2</v>
      </c>
      <c r="U753" s="5">
        <f t="shared" si="1020"/>
        <v>3.4158726891825884E-2</v>
      </c>
      <c r="V753" s="5">
        <f t="shared" si="1021"/>
        <v>5.0776119187136226E-3</v>
      </c>
      <c r="W753" s="5">
        <f t="shared" si="1022"/>
        <v>8.668102304206883E-2</v>
      </c>
      <c r="X753" s="5">
        <f t="shared" si="1023"/>
        <v>6.1172036261117238E-2</v>
      </c>
      <c r="Y753" s="5">
        <f t="shared" si="1024"/>
        <v>2.15849899378514E-2</v>
      </c>
      <c r="Z753" s="5">
        <f t="shared" si="1025"/>
        <v>4.1267543498938733E-3</v>
      </c>
      <c r="AA753" s="5">
        <f t="shared" si="1026"/>
        <v>8.0354338497914349E-3</v>
      </c>
      <c r="AB753" s="5">
        <f t="shared" si="1027"/>
        <v>7.8231209904745715E-3</v>
      </c>
      <c r="AC753" s="5">
        <f t="shared" si="1028"/>
        <v>4.360829866614334E-4</v>
      </c>
      <c r="AD753" s="5">
        <f t="shared" si="1029"/>
        <v>4.2195365148443097E-2</v>
      </c>
      <c r="AE753" s="5">
        <f t="shared" si="1030"/>
        <v>2.9777871976187031E-2</v>
      </c>
      <c r="AF753" s="5">
        <f t="shared" si="1031"/>
        <v>1.0507334825883154E-2</v>
      </c>
      <c r="AG753" s="5">
        <f t="shared" si="1032"/>
        <v>2.4717254304696601E-3</v>
      </c>
      <c r="AH753" s="5">
        <f t="shared" si="1033"/>
        <v>7.280773745884199E-4</v>
      </c>
      <c r="AI753" s="5">
        <f t="shared" si="1034"/>
        <v>1.4176801149274906E-3</v>
      </c>
      <c r="AJ753" s="5">
        <f t="shared" si="1035"/>
        <v>1.3802220604623011E-3</v>
      </c>
      <c r="AK753" s="5">
        <f t="shared" si="1036"/>
        <v>8.9583581708733311E-4</v>
      </c>
      <c r="AL753" s="5">
        <f t="shared" si="1037"/>
        <v>2.3969487930930649E-5</v>
      </c>
      <c r="AM753" s="5">
        <f t="shared" si="1038"/>
        <v>1.643219036901622E-2</v>
      </c>
      <c r="AN753" s="5">
        <f t="shared" si="1039"/>
        <v>1.1596431488991463E-2</v>
      </c>
      <c r="AO753" s="5">
        <f t="shared" si="1040"/>
        <v>4.0918836825441359E-3</v>
      </c>
      <c r="AP753" s="5">
        <f t="shared" si="1041"/>
        <v>9.6256692341752689E-4</v>
      </c>
      <c r="AQ753" s="5">
        <f t="shared" si="1042"/>
        <v>1.6982430720294961E-4</v>
      </c>
      <c r="AR753" s="5">
        <f t="shared" si="1043"/>
        <v>1.0276292087048004E-4</v>
      </c>
      <c r="AS753" s="5">
        <f t="shared" si="1044"/>
        <v>2.0009542193548049E-4</v>
      </c>
      <c r="AT753" s="5">
        <f t="shared" si="1045"/>
        <v>1.9480848510525087E-4</v>
      </c>
      <c r="AU753" s="5">
        <f t="shared" si="1046"/>
        <v>1.264408267546124E-4</v>
      </c>
      <c r="AV753" s="5">
        <f t="shared" si="1047"/>
        <v>6.1549998688785292E-5</v>
      </c>
      <c r="AW753" s="5">
        <f t="shared" si="1048"/>
        <v>9.1492580484248218E-7</v>
      </c>
      <c r="AX753" s="5">
        <f t="shared" si="1049"/>
        <v>5.3326725848852298E-3</v>
      </c>
      <c r="AY753" s="5">
        <f t="shared" si="1050"/>
        <v>3.7633432241904394E-3</v>
      </c>
      <c r="AZ753" s="5">
        <f t="shared" si="1051"/>
        <v>1.3279225376786284E-3</v>
      </c>
      <c r="BA753" s="5">
        <f t="shared" si="1052"/>
        <v>3.123779683872588E-4</v>
      </c>
      <c r="BB753" s="5">
        <f t="shared" si="1053"/>
        <v>5.5112398708323583E-5</v>
      </c>
      <c r="BC753" s="5">
        <f t="shared" si="1054"/>
        <v>7.7787214176891153E-6</v>
      </c>
      <c r="BD753" s="5">
        <f t="shared" si="1055"/>
        <v>1.2086876883337422E-5</v>
      </c>
      <c r="BE753" s="5">
        <f t="shared" si="1056"/>
        <v>2.3535032960982723E-5</v>
      </c>
      <c r="BF753" s="5">
        <f t="shared" si="1057"/>
        <v>2.2913188486189048E-5</v>
      </c>
      <c r="BG753" s="5">
        <f t="shared" si="1058"/>
        <v>1.4871849623042517E-5</v>
      </c>
      <c r="BH753" s="5">
        <f t="shared" si="1059"/>
        <v>7.2394522267285602E-6</v>
      </c>
      <c r="BI753" s="5">
        <f t="shared" si="1060"/>
        <v>2.8192683423523208E-6</v>
      </c>
      <c r="BJ753" s="8">
        <f t="shared" si="1061"/>
        <v>0.66341559727895172</v>
      </c>
      <c r="BK753" s="8">
        <f t="shared" si="1062"/>
        <v>0.20981202419106701</v>
      </c>
      <c r="BL753" s="8">
        <f t="shared" si="1063"/>
        <v>0.12246777536894339</v>
      </c>
      <c r="BM753" s="8">
        <f t="shared" si="1064"/>
        <v>0.49082047732221645</v>
      </c>
      <c r="BN753" s="8">
        <f t="shared" si="1065"/>
        <v>0.50523924556825373</v>
      </c>
    </row>
    <row r="754" spans="1:66" x14ac:dyDescent="0.25">
      <c r="A754" t="s">
        <v>99</v>
      </c>
      <c r="B754" t="s">
        <v>104</v>
      </c>
      <c r="C754" t="s">
        <v>101</v>
      </c>
      <c r="D754" s="11">
        <v>44282</v>
      </c>
      <c r="E754">
        <f>VLOOKUP(A754,home!$A$2:$E$405,3,FALSE)</f>
        <v>1.33549783549784</v>
      </c>
      <c r="F754">
        <f>VLOOKUP(B754,home!$B$2:$E$405,3,FALSE)</f>
        <v>0.86</v>
      </c>
      <c r="G754">
        <f>VLOOKUP(C754,away!$B$2:$E$405,4,FALSE)</f>
        <v>0.43</v>
      </c>
      <c r="H754">
        <f>VLOOKUP(A754,away!$A$2:$E$405,3,FALSE)</f>
        <v>1.2380952380952399</v>
      </c>
      <c r="I754">
        <f>VLOOKUP(C754,away!$B$2:$E$405,3,FALSE)</f>
        <v>1.26</v>
      </c>
      <c r="J754">
        <f>VLOOKUP(B754,home!$B$2:$E$405,4,FALSE)</f>
        <v>1.1299999999999999</v>
      </c>
      <c r="K754" s="3">
        <f t="shared" si="1010"/>
        <v>0.49386709956710118</v>
      </c>
      <c r="L754" s="3">
        <f t="shared" si="1011"/>
        <v>1.7628000000000024</v>
      </c>
      <c r="M754" s="5">
        <f t="shared" si="1012"/>
        <v>0.10469885474934905</v>
      </c>
      <c r="N754" s="5">
        <f t="shared" si="1013"/>
        <v>5.1707319723058219E-2</v>
      </c>
      <c r="O754" s="5">
        <f t="shared" si="1014"/>
        <v>0.18456314115215272</v>
      </c>
      <c r="P754" s="5">
        <f t="shared" si="1015"/>
        <v>9.1149663207807138E-2</v>
      </c>
      <c r="Q754" s="5">
        <f t="shared" si="1016"/>
        <v>1.2768272009007762E-2</v>
      </c>
      <c r="R754" s="5">
        <f t="shared" si="1017"/>
        <v>0.16267395261150769</v>
      </c>
      <c r="S754" s="5">
        <f t="shared" si="1018"/>
        <v>1.9838471783637943E-2</v>
      </c>
      <c r="T754" s="5">
        <f t="shared" si="1019"/>
        <v>2.250790989747891E-2</v>
      </c>
      <c r="U754" s="5">
        <f t="shared" si="1020"/>
        <v>8.033931315136135E-2</v>
      </c>
      <c r="V754" s="5">
        <f t="shared" si="1021"/>
        <v>1.9190170873780127E-3</v>
      </c>
      <c r="W754" s="5">
        <f t="shared" si="1022"/>
        <v>2.1019431545241567E-3</v>
      </c>
      <c r="X754" s="5">
        <f t="shared" si="1023"/>
        <v>3.7053053927951878E-3</v>
      </c>
      <c r="Y754" s="5">
        <f t="shared" si="1024"/>
        <v>3.2658561732096837E-3</v>
      </c>
      <c r="Z754" s="5">
        <f t="shared" si="1025"/>
        <v>9.5587214554522029E-2</v>
      </c>
      <c r="AA754" s="5">
        <f t="shared" si="1026"/>
        <v>4.7207380407739988E-2</v>
      </c>
      <c r="AB754" s="5">
        <f t="shared" si="1027"/>
        <v>1.165708602006567E-2</v>
      </c>
      <c r="AC754" s="5">
        <f t="shared" si="1028"/>
        <v>1.0441718872145811E-4</v>
      </c>
      <c r="AD754" s="5">
        <f t="shared" si="1029"/>
        <v>2.5952014229494201E-4</v>
      </c>
      <c r="AE754" s="5">
        <f t="shared" si="1030"/>
        <v>4.5748210683752434E-4</v>
      </c>
      <c r="AF754" s="5">
        <f t="shared" si="1031"/>
        <v>4.0322472896659465E-4</v>
      </c>
      <c r="AG754" s="5">
        <f t="shared" si="1032"/>
        <v>2.3693485074077132E-4</v>
      </c>
      <c r="AH754" s="5">
        <f t="shared" si="1033"/>
        <v>4.2125285454177937E-2</v>
      </c>
      <c r="AI754" s="5">
        <f t="shared" si="1034"/>
        <v>2.080429254569105E-2</v>
      </c>
      <c r="AJ754" s="5">
        <f t="shared" si="1035"/>
        <v>5.1372778090429507E-3</v>
      </c>
      <c r="AK754" s="5">
        <f t="shared" si="1036"/>
        <v>8.4571083040749174E-4</v>
      </c>
      <c r="AL754" s="5">
        <f t="shared" si="1037"/>
        <v>3.6361779153562774E-6</v>
      </c>
      <c r="AM754" s="5">
        <f t="shared" si="1038"/>
        <v>2.5633691990888883E-5</v>
      </c>
      <c r="AN754" s="5">
        <f t="shared" si="1039"/>
        <v>4.5187072241538977E-5</v>
      </c>
      <c r="AO754" s="5">
        <f t="shared" si="1040"/>
        <v>3.9827885473692521E-5</v>
      </c>
      <c r="AP754" s="5">
        <f t="shared" si="1041"/>
        <v>2.3402865504341757E-5</v>
      </c>
      <c r="AQ754" s="5">
        <f t="shared" si="1042"/>
        <v>1.0313642827763431E-5</v>
      </c>
      <c r="AR754" s="5">
        <f t="shared" si="1043"/>
        <v>1.4851690639724982E-2</v>
      </c>
      <c r="AS754" s="5">
        <f t="shared" si="1044"/>
        <v>7.3347613799088409E-3</v>
      </c>
      <c r="AT754" s="5">
        <f t="shared" si="1045"/>
        <v>1.8111986643561838E-3</v>
      </c>
      <c r="AU754" s="5">
        <f t="shared" si="1046"/>
        <v>2.9816381036846547E-4</v>
      </c>
      <c r="AV754" s="5">
        <f t="shared" si="1047"/>
        <v>3.6813324055637292E-5</v>
      </c>
      <c r="AW754" s="5">
        <f t="shared" si="1048"/>
        <v>8.7933783766428569E-8</v>
      </c>
      <c r="AX754" s="5">
        <f t="shared" si="1049"/>
        <v>2.1099395191227874E-6</v>
      </c>
      <c r="AY754" s="5">
        <f t="shared" si="1050"/>
        <v>3.7194013843096543E-6</v>
      </c>
      <c r="AZ754" s="5">
        <f t="shared" si="1051"/>
        <v>3.278280380130535E-6</v>
      </c>
      <c r="BA754" s="5">
        <f t="shared" si="1052"/>
        <v>1.9263175513647048E-6</v>
      </c>
      <c r="BB754" s="5">
        <f t="shared" si="1053"/>
        <v>8.4892814488642692E-7</v>
      </c>
      <c r="BC754" s="5">
        <f t="shared" si="1054"/>
        <v>2.9929810676115884E-7</v>
      </c>
      <c r="BD754" s="5">
        <f t="shared" si="1055"/>
        <v>4.3634267099512047E-3</v>
      </c>
      <c r="BE754" s="5">
        <f t="shared" si="1056"/>
        <v>2.1549528934172199E-3</v>
      </c>
      <c r="BF754" s="5">
        <f t="shared" si="1057"/>
        <v>5.3213016758784737E-4</v>
      </c>
      <c r="BG754" s="5">
        <f t="shared" si="1058"/>
        <v>8.7600527486255252E-5</v>
      </c>
      <c r="BH754" s="5">
        <f t="shared" si="1059"/>
        <v>1.0815754607546248E-5</v>
      </c>
      <c r="BI754" s="5">
        <f t="shared" si="1060"/>
        <v>1.0683090715316756E-6</v>
      </c>
      <c r="BJ754" s="8">
        <f t="shared" si="1061"/>
        <v>9.7570315502038527E-2</v>
      </c>
      <c r="BK754" s="8">
        <f t="shared" si="1062"/>
        <v>0.21771777959619326</v>
      </c>
      <c r="BL754" s="8">
        <f t="shared" si="1063"/>
        <v>0.58683606216268258</v>
      </c>
      <c r="BM754" s="8">
        <f t="shared" si="1064"/>
        <v>0.39014653689495321</v>
      </c>
      <c r="BN754" s="8">
        <f t="shared" si="1065"/>
        <v>0.60756120345288256</v>
      </c>
    </row>
    <row r="755" spans="1:66" x14ac:dyDescent="0.25">
      <c r="A755" t="s">
        <v>99</v>
      </c>
      <c r="B755" t="s">
        <v>110</v>
      </c>
      <c r="C755" t="s">
        <v>103</v>
      </c>
      <c r="D755" s="11">
        <v>44282</v>
      </c>
      <c r="E755">
        <f>VLOOKUP(A755,home!$A$2:$E$405,3,FALSE)</f>
        <v>1.33549783549784</v>
      </c>
      <c r="F755">
        <f>VLOOKUP(B755,home!$B$2:$E$405,3,FALSE)</f>
        <v>0.94</v>
      </c>
      <c r="G755">
        <f>VLOOKUP(C755,away!$B$2:$E$405,4,FALSE)</f>
        <v>0.97</v>
      </c>
      <c r="H755">
        <f>VLOOKUP(A755,away!$A$2:$E$405,3,FALSE)</f>
        <v>1.2380952380952399</v>
      </c>
      <c r="I755">
        <f>VLOOKUP(C755,away!$B$2:$E$405,3,FALSE)</f>
        <v>1.05</v>
      </c>
      <c r="J755">
        <f>VLOOKUP(B755,home!$B$2:$E$405,4,FALSE)</f>
        <v>0.4</v>
      </c>
      <c r="K755" s="3">
        <f t="shared" si="1010"/>
        <v>1.2177069264069302</v>
      </c>
      <c r="L755" s="3">
        <f t="shared" si="1011"/>
        <v>0.52000000000000079</v>
      </c>
      <c r="M755" s="5">
        <f t="shared" si="1012"/>
        <v>0.17592334362511985</v>
      </c>
      <c r="N755" s="5">
        <f t="shared" si="1013"/>
        <v>0.21422307404897489</v>
      </c>
      <c r="O755" s="5">
        <f t="shared" si="1014"/>
        <v>9.1480138685062468E-2</v>
      </c>
      <c r="P755" s="5">
        <f t="shared" si="1015"/>
        <v>0.11139599850546712</v>
      </c>
      <c r="Q755" s="5">
        <f t="shared" si="1016"/>
        <v>0.13043046053281077</v>
      </c>
      <c r="R755" s="5">
        <f t="shared" si="1017"/>
        <v>2.3784836058116272E-2</v>
      </c>
      <c r="S755" s="5">
        <f t="shared" si="1018"/>
        <v>1.7634198264036068E-2</v>
      </c>
      <c r="T755" s="5">
        <f t="shared" si="1019"/>
        <v>6.7823839477061706E-2</v>
      </c>
      <c r="U755" s="5">
        <f t="shared" si="1020"/>
        <v>2.896295961142149E-2</v>
      </c>
      <c r="V755" s="5">
        <f t="shared" si="1021"/>
        <v>1.2406787101366557E-3</v>
      </c>
      <c r="W755" s="5">
        <f t="shared" si="1022"/>
        <v>5.2942025068416457E-2</v>
      </c>
      <c r="X755" s="5">
        <f t="shared" si="1023"/>
        <v>2.7529853035576597E-2</v>
      </c>
      <c r="Y755" s="5">
        <f t="shared" si="1024"/>
        <v>7.1577617892499253E-3</v>
      </c>
      <c r="Z755" s="5">
        <f t="shared" si="1025"/>
        <v>4.1227049167401608E-3</v>
      </c>
      <c r="AA755" s="5">
        <f t="shared" si="1026"/>
        <v>5.0202463326463999E-3</v>
      </c>
      <c r="AB755" s="5">
        <f t="shared" si="1027"/>
        <v>3.0565943657662568E-3</v>
      </c>
      <c r="AC755" s="5">
        <f t="shared" si="1028"/>
        <v>4.9100449410318287E-5</v>
      </c>
      <c r="AD755" s="5">
        <f t="shared" si="1029"/>
        <v>1.6116967655955015E-2</v>
      </c>
      <c r="AE755" s="5">
        <f t="shared" si="1030"/>
        <v>8.3808231810966211E-3</v>
      </c>
      <c r="AF755" s="5">
        <f t="shared" si="1031"/>
        <v>2.179014027085124E-3</v>
      </c>
      <c r="AG755" s="5">
        <f t="shared" si="1032"/>
        <v>3.7769576469475548E-4</v>
      </c>
      <c r="AH755" s="5">
        <f t="shared" si="1033"/>
        <v>5.3595163917622172E-4</v>
      </c>
      <c r="AI755" s="5">
        <f t="shared" si="1034"/>
        <v>6.5263202324403289E-4</v>
      </c>
      <c r="AJ755" s="5">
        <f t="shared" si="1035"/>
        <v>3.9735726754961396E-4</v>
      </c>
      <c r="AK755" s="5">
        <f t="shared" si="1036"/>
        <v>1.6128823231776547E-4</v>
      </c>
      <c r="AL755" s="5">
        <f t="shared" si="1037"/>
        <v>1.2436311126020649E-6</v>
      </c>
      <c r="AM755" s="5">
        <f t="shared" si="1038"/>
        <v>3.9251486294665759E-3</v>
      </c>
      <c r="AN755" s="5">
        <f t="shared" si="1039"/>
        <v>2.0410772873226228E-3</v>
      </c>
      <c r="AO755" s="5">
        <f t="shared" si="1040"/>
        <v>5.306800947038826E-4</v>
      </c>
      <c r="AP755" s="5">
        <f t="shared" si="1041"/>
        <v>9.1984549748673131E-5</v>
      </c>
      <c r="AQ755" s="5">
        <f t="shared" si="1042"/>
        <v>1.1957991467327525E-5</v>
      </c>
      <c r="AR755" s="5">
        <f t="shared" si="1043"/>
        <v>5.5738970474327155E-5</v>
      </c>
      <c r="AS755" s="5">
        <f t="shared" si="1044"/>
        <v>6.7873730417379539E-5</v>
      </c>
      <c r="AT755" s="5">
        <f t="shared" si="1045"/>
        <v>4.1325155825159926E-5</v>
      </c>
      <c r="AU755" s="5">
        <f t="shared" si="1046"/>
        <v>1.6773976161047641E-5</v>
      </c>
      <c r="AV755" s="5">
        <f t="shared" si="1047"/>
        <v>5.1064467386731107E-6</v>
      </c>
      <c r="AW755" s="5">
        <f t="shared" si="1048"/>
        <v>2.1874352062487759E-8</v>
      </c>
      <c r="AX755" s="5">
        <f t="shared" si="1049"/>
        <v>7.9661344554635203E-4</v>
      </c>
      <c r="AY755" s="5">
        <f t="shared" si="1050"/>
        <v>4.1423899168410369E-4</v>
      </c>
      <c r="AZ755" s="5">
        <f t="shared" si="1051"/>
        <v>1.077021378378671E-4</v>
      </c>
      <c r="BA755" s="5">
        <f t="shared" si="1052"/>
        <v>1.8668370558563663E-5</v>
      </c>
      <c r="BB755" s="5">
        <f t="shared" si="1053"/>
        <v>2.4268881726132797E-6</v>
      </c>
      <c r="BC755" s="5">
        <f t="shared" si="1054"/>
        <v>2.5239636995178156E-7</v>
      </c>
      <c r="BD755" s="5">
        <f t="shared" si="1055"/>
        <v>4.8307107744416918E-6</v>
      </c>
      <c r="BE755" s="5">
        <f t="shared" si="1056"/>
        <v>5.8823899695062336E-6</v>
      </c>
      <c r="BF755" s="5">
        <f t="shared" si="1057"/>
        <v>3.5815135048471975E-6</v>
      </c>
      <c r="BG755" s="5">
        <f t="shared" si="1058"/>
        <v>1.4537446006241305E-6</v>
      </c>
      <c r="BH755" s="5">
        <f t="shared" si="1059"/>
        <v>4.425587173516701E-7</v>
      </c>
      <c r="BI755" s="5">
        <f t="shared" si="1060"/>
        <v>1.0778136309217907E-7</v>
      </c>
      <c r="BJ755" s="8">
        <f t="shared" si="1061"/>
        <v>0.53510226536380046</v>
      </c>
      <c r="BK755" s="8">
        <f t="shared" si="1062"/>
        <v>0.30665880217696667</v>
      </c>
      <c r="BL755" s="8">
        <f t="shared" si="1063"/>
        <v>0.15425512119384693</v>
      </c>
      <c r="BM755" s="8">
        <f t="shared" si="1064"/>
        <v>0.25248682507847081</v>
      </c>
      <c r="BN755" s="8">
        <f t="shared" si="1065"/>
        <v>0.74723785145555133</v>
      </c>
    </row>
    <row r="756" spans="1:66" x14ac:dyDescent="0.25">
      <c r="A756" t="s">
        <v>99</v>
      </c>
      <c r="B756" t="s">
        <v>115</v>
      </c>
      <c r="C756" t="s">
        <v>121</v>
      </c>
      <c r="D756" s="11">
        <v>44282</v>
      </c>
      <c r="E756">
        <f>VLOOKUP(A756,home!$A$2:$E$405,3,FALSE)</f>
        <v>1.33549783549784</v>
      </c>
      <c r="F756">
        <f>VLOOKUP(B756,home!$B$2:$E$405,3,FALSE)</f>
        <v>1.1200000000000001</v>
      </c>
      <c r="G756">
        <f>VLOOKUP(C756,away!$B$2:$E$405,4,FALSE)</f>
        <v>1.1599999999999999</v>
      </c>
      <c r="H756">
        <f>VLOOKUP(A756,away!$A$2:$E$405,3,FALSE)</f>
        <v>1.2380952380952399</v>
      </c>
      <c r="I756">
        <f>VLOOKUP(C756,away!$B$2:$E$405,3,FALSE)</f>
        <v>0.92</v>
      </c>
      <c r="J756">
        <f>VLOOKUP(B756,home!$B$2:$E$405,4,FALSE)</f>
        <v>1.01</v>
      </c>
      <c r="K756" s="3">
        <f t="shared" si="1010"/>
        <v>1.7350787878787939</v>
      </c>
      <c r="L756" s="3">
        <f t="shared" si="1011"/>
        <v>1.150438095238097</v>
      </c>
      <c r="M756" s="5">
        <f t="shared" si="1012"/>
        <v>5.5825926598800937E-2</v>
      </c>
      <c r="N756" s="5">
        <f t="shared" si="1013"/>
        <v>9.6862381055258046E-2</v>
      </c>
      <c r="O756" s="5">
        <f t="shared" si="1014"/>
        <v>6.4224272661226364E-2</v>
      </c>
      <c r="P756" s="5">
        <f t="shared" si="1015"/>
        <v>0.11143417316143779</v>
      </c>
      <c r="Q756" s="5">
        <f t="shared" si="1016"/>
        <v>8.40319313562055E-2</v>
      </c>
      <c r="R756" s="5">
        <f t="shared" si="1017"/>
        <v>3.6943024954216731E-2</v>
      </c>
      <c r="S756" s="5">
        <f t="shared" si="1018"/>
        <v>5.5608458760629066E-2</v>
      </c>
      <c r="T756" s="5">
        <f t="shared" si="1019"/>
        <v>9.6673535048611564E-2</v>
      </c>
      <c r="U756" s="5">
        <f t="shared" si="1020"/>
        <v>6.4099058958138402E-2</v>
      </c>
      <c r="V756" s="5">
        <f t="shared" si="1021"/>
        <v>1.2333342827738526E-2</v>
      </c>
      <c r="W756" s="5">
        <f t="shared" si="1022"/>
        <v>4.8600673866879683E-2</v>
      </c>
      <c r="X756" s="5">
        <f t="shared" si="1023"/>
        <v>5.5912066670701019E-2</v>
      </c>
      <c r="Y756" s="5">
        <f t="shared" si="1024"/>
        <v>3.2161685740733394E-2</v>
      </c>
      <c r="Z756" s="5">
        <f t="shared" si="1025"/>
        <v>1.4166887753554191E-2</v>
      </c>
      <c r="AA756" s="5">
        <f t="shared" si="1026"/>
        <v>2.4580666431451733E-2</v>
      </c>
      <c r="AB756" s="5">
        <f t="shared" si="1027"/>
        <v>2.1324696458568118E-2</v>
      </c>
      <c r="AC756" s="5">
        <f t="shared" si="1028"/>
        <v>1.5386621683444559E-3</v>
      </c>
      <c r="AD756" s="5">
        <f t="shared" si="1029"/>
        <v>2.1081499575759541E-2</v>
      </c>
      <c r="AE756" s="5">
        <f t="shared" si="1030"/>
        <v>2.4252960216699558E-2</v>
      </c>
      <c r="AF756" s="5">
        <f t="shared" si="1031"/>
        <v>1.3950764677792596E-2</v>
      </c>
      <c r="AG756" s="5">
        <f t="shared" si="1032"/>
        <v>5.3498303810115442E-3</v>
      </c>
      <c r="AH756" s="5">
        <f t="shared" si="1033"/>
        <v>4.0745318406627011E-3</v>
      </c>
      <c r="AI756" s="5">
        <f t="shared" si="1034"/>
        <v>7.0696337672705905E-3</v>
      </c>
      <c r="AJ756" s="5">
        <f t="shared" si="1035"/>
        <v>6.1331857938314244E-3</v>
      </c>
      <c r="AK756" s="5">
        <f t="shared" si="1036"/>
        <v>3.5471868576654889E-3</v>
      </c>
      <c r="AL756" s="5">
        <f t="shared" si="1037"/>
        <v>1.2285298745614177E-4</v>
      </c>
      <c r="AM756" s="5">
        <f t="shared" si="1038"/>
        <v>7.3156125461152363E-3</v>
      </c>
      <c r="AN756" s="5">
        <f t="shared" si="1039"/>
        <v>8.4161593630527366E-3</v>
      </c>
      <c r="AO756" s="5">
        <f t="shared" si="1040"/>
        <v>4.8411351734253347E-3</v>
      </c>
      <c r="AP756" s="5">
        <f t="shared" si="1041"/>
        <v>1.8564754425685315E-3</v>
      </c>
      <c r="AQ756" s="5">
        <f t="shared" si="1042"/>
        <v>5.339400180012112E-4</v>
      </c>
      <c r="AR756" s="5">
        <f t="shared" si="1043"/>
        <v>9.3749932995179554E-4</v>
      </c>
      <c r="AS756" s="5">
        <f t="shared" si="1044"/>
        <v>1.6266352010499429E-3</v>
      </c>
      <c r="AT756" s="5">
        <f t="shared" si="1045"/>
        <v>1.4111701164793568E-3</v>
      </c>
      <c r="AU756" s="5">
        <f t="shared" si="1046"/>
        <v>8.1616377839725948E-4</v>
      </c>
      <c r="AV756" s="5">
        <f t="shared" si="1047"/>
        <v>3.5402711483302338E-4</v>
      </c>
      <c r="AW756" s="5">
        <f t="shared" si="1048"/>
        <v>6.8118594071753635E-6</v>
      </c>
      <c r="AX756" s="5">
        <f t="shared" si="1049"/>
        <v>2.1155273581840873E-3</v>
      </c>
      <c r="AY756" s="5">
        <f t="shared" si="1050"/>
        <v>2.4337832643733849E-3</v>
      </c>
      <c r="AZ756" s="5">
        <f t="shared" si="1051"/>
        <v>1.3999584914440378E-3</v>
      </c>
      <c r="BA756" s="5">
        <f t="shared" si="1052"/>
        <v>5.3685519343642598E-4</v>
      </c>
      <c r="BB756" s="5">
        <f t="shared" si="1053"/>
        <v>1.5440466653892051E-4</v>
      </c>
      <c r="BC756" s="5">
        <f t="shared" si="1054"/>
        <v>3.5526602093781867E-5</v>
      </c>
      <c r="BD756" s="5">
        <f t="shared" si="1055"/>
        <v>1.7975582390612258E-4</v>
      </c>
      <c r="BE756" s="5">
        <f t="shared" si="1056"/>
        <v>3.1189051705718905E-4</v>
      </c>
      <c r="BF756" s="5">
        <f t="shared" si="1057"/>
        <v>2.7057731014323898E-4</v>
      </c>
      <c r="BG756" s="5">
        <f t="shared" si="1058"/>
        <v>1.5649098377027852E-4</v>
      </c>
      <c r="BH756" s="5">
        <f t="shared" si="1059"/>
        <v>6.7881046608523718E-5</v>
      </c>
      <c r="BI756" s="5">
        <f t="shared" si="1060"/>
        <v>2.3555792813892252E-5</v>
      </c>
      <c r="BJ756" s="8">
        <f t="shared" si="1061"/>
        <v>0.50851670670888616</v>
      </c>
      <c r="BK756" s="8">
        <f t="shared" si="1062"/>
        <v>0.23929719976878028</v>
      </c>
      <c r="BL756" s="8">
        <f t="shared" si="1063"/>
        <v>0.23815190473804215</v>
      </c>
      <c r="BM756" s="8">
        <f t="shared" si="1064"/>
        <v>0.54838401777715118</v>
      </c>
      <c r="BN756" s="8">
        <f t="shared" si="1065"/>
        <v>0.44932170978714542</v>
      </c>
    </row>
    <row r="757" spans="1:66" x14ac:dyDescent="0.25">
      <c r="A757" t="s">
        <v>99</v>
      </c>
      <c r="B757" t="s">
        <v>114</v>
      </c>
      <c r="C757" t="s">
        <v>102</v>
      </c>
      <c r="D757" s="11">
        <v>44282</v>
      </c>
      <c r="E757">
        <f>VLOOKUP(A757,home!$A$2:$E$405,3,FALSE)</f>
        <v>1.33549783549784</v>
      </c>
      <c r="F757">
        <f>VLOOKUP(B757,home!$B$2:$E$405,3,FALSE)</f>
        <v>1.73</v>
      </c>
      <c r="G757">
        <f>VLOOKUP(C757,away!$B$2:$E$405,4,FALSE)</f>
        <v>1.42</v>
      </c>
      <c r="H757">
        <f>VLOOKUP(A757,away!$A$2:$E$405,3,FALSE)</f>
        <v>1.2380952380952399</v>
      </c>
      <c r="I757">
        <f>VLOOKUP(C757,away!$B$2:$E$405,3,FALSE)</f>
        <v>1.06</v>
      </c>
      <c r="J757">
        <f>VLOOKUP(B757,home!$B$2:$E$405,4,FALSE)</f>
        <v>0.64</v>
      </c>
      <c r="K757" s="3">
        <f t="shared" si="1010"/>
        <v>3.2807839826839933</v>
      </c>
      <c r="L757" s="3">
        <f t="shared" si="1011"/>
        <v>0.83992380952381085</v>
      </c>
      <c r="M757" s="5">
        <f t="shared" si="1012"/>
        <v>1.6233020769254116E-2</v>
      </c>
      <c r="N757" s="5">
        <f t="shared" si="1013"/>
        <v>5.3257034530345498E-2</v>
      </c>
      <c r="O757" s="5">
        <f t="shared" si="1014"/>
        <v>1.3634500644591062E-2</v>
      </c>
      <c r="P757" s="5">
        <f t="shared" si="1015"/>
        <v>4.4731851326668931E-2</v>
      </c>
      <c r="Q757" s="5">
        <f t="shared" si="1016"/>
        <v>8.7362412926202934E-2</v>
      </c>
      <c r="R757" s="5">
        <f t="shared" si="1017"/>
        <v>5.7259708611798891E-3</v>
      </c>
      <c r="S757" s="5">
        <f t="shared" si="1018"/>
        <v>3.0815868339506124E-2</v>
      </c>
      <c r="T757" s="5">
        <f t="shared" si="1019"/>
        <v>7.3377770674168591E-2</v>
      </c>
      <c r="U757" s="5">
        <f t="shared" si="1020"/>
        <v>1.8785673486674252E-2</v>
      </c>
      <c r="V757" s="5">
        <f t="shared" si="1021"/>
        <v>9.435163469566266E-3</v>
      </c>
      <c r="W757" s="5">
        <f t="shared" si="1022"/>
        <v>9.5539068338970565E-2</v>
      </c>
      <c r="X757" s="5">
        <f t="shared" si="1023"/>
        <v>8.0245538237623856E-2</v>
      </c>
      <c r="Y757" s="5">
        <f t="shared" si="1024"/>
        <v>3.3700069086916827E-2</v>
      </c>
      <c r="Z757" s="5">
        <f t="shared" si="1025"/>
        <v>1.6031264196481828E-3</v>
      </c>
      <c r="AA757" s="5">
        <f t="shared" si="1026"/>
        <v>5.2595114797992955E-3</v>
      </c>
      <c r="AB757" s="5">
        <f t="shared" si="1027"/>
        <v>8.6276605098340592E-3</v>
      </c>
      <c r="AC757" s="5">
        <f t="shared" si="1028"/>
        <v>1.6249760887189478E-3</v>
      </c>
      <c r="AD757" s="5">
        <f t="shared" si="1029"/>
        <v>7.8360761281761532E-2</v>
      </c>
      <c r="AE757" s="5">
        <f t="shared" si="1030"/>
        <v>6.5817069132963077E-2</v>
      </c>
      <c r="AF757" s="5">
        <f t="shared" si="1031"/>
        <v>2.7640661718925187E-2</v>
      </c>
      <c r="AG757" s="5">
        <f t="shared" si="1032"/>
        <v>7.7386832962395369E-3</v>
      </c>
      <c r="AH757" s="5">
        <f t="shared" si="1033"/>
        <v>3.3662601238479222E-4</v>
      </c>
      <c r="AI757" s="5">
        <f t="shared" si="1034"/>
        <v>1.1043972295868097E-3</v>
      </c>
      <c r="AJ757" s="5">
        <f t="shared" si="1035"/>
        <v>1.8116443706744912E-3</v>
      </c>
      <c r="AK757" s="5">
        <f t="shared" si="1036"/>
        <v>1.9812046112094982E-3</v>
      </c>
      <c r="AL757" s="5">
        <f t="shared" si="1037"/>
        <v>1.7911192215719175E-4</v>
      </c>
      <c r="AM757" s="5">
        <f t="shared" si="1038"/>
        <v>5.1416946096825455E-2</v>
      </c>
      <c r="AN757" s="5">
        <f t="shared" si="1039"/>
        <v>4.3186317239726074E-2</v>
      </c>
      <c r="AO757" s="5">
        <f t="shared" si="1040"/>
        <v>1.8136608047647274E-2</v>
      </c>
      <c r="AP757" s="5">
        <f t="shared" si="1041"/>
        <v>5.0777896410733681E-3</v>
      </c>
      <c r="AQ757" s="5">
        <f t="shared" si="1042"/>
        <v>1.0662391048227215E-3</v>
      </c>
      <c r="AR757" s="5">
        <f t="shared" si="1043"/>
        <v>5.6548040541408875E-5</v>
      </c>
      <c r="AS757" s="5">
        <f t="shared" si="1044"/>
        <v>1.8552190566041931E-4</v>
      </c>
      <c r="AT757" s="5">
        <f t="shared" si="1045"/>
        <v>3.0432864826385729E-4</v>
      </c>
      <c r="AU757" s="5">
        <f t="shared" si="1046"/>
        <v>3.3281218489864466E-4</v>
      </c>
      <c r="AV757" s="5">
        <f t="shared" si="1047"/>
        <v>2.7297122136438429E-4</v>
      </c>
      <c r="AW757" s="5">
        <f t="shared" si="1048"/>
        <v>1.3710065268019768E-5</v>
      </c>
      <c r="AX757" s="5">
        <f t="shared" si="1049"/>
        <v>2.8114648865498543E-2</v>
      </c>
      <c r="AY757" s="5">
        <f t="shared" si="1050"/>
        <v>2.3614162978533824E-2</v>
      </c>
      <c r="AZ757" s="5">
        <f t="shared" si="1051"/>
        <v>9.9170488638231358E-3</v>
      </c>
      <c r="BA757" s="5">
        <f t="shared" si="1052"/>
        <v>2.7765218203120359E-3</v>
      </c>
      <c r="BB757" s="5">
        <f t="shared" si="1053"/>
        <v>5.8301669613561758E-4</v>
      </c>
      <c r="BC757" s="5">
        <f t="shared" si="1054"/>
        <v>9.793792088684285E-5</v>
      </c>
      <c r="BD757" s="5">
        <f t="shared" si="1055"/>
        <v>7.9160076054411691E-6</v>
      </c>
      <c r="BE757" s="5">
        <f t="shared" si="1056"/>
        <v>2.597071095873606E-5</v>
      </c>
      <c r="BF757" s="5">
        <f t="shared" si="1057"/>
        <v>4.2602146266168458E-5</v>
      </c>
      <c r="BG757" s="5">
        <f t="shared" si="1058"/>
        <v>4.65894796993354E-5</v>
      </c>
      <c r="BH757" s="5">
        <f t="shared" si="1059"/>
        <v>3.8212504689790169E-5</v>
      </c>
      <c r="BI757" s="5">
        <f t="shared" si="1060"/>
        <v>2.5073394664900114E-5</v>
      </c>
      <c r="BJ757" s="8">
        <f t="shared" si="1061"/>
        <v>0.78702630649940253</v>
      </c>
      <c r="BK757" s="8">
        <f t="shared" si="1062"/>
        <v>0.12663415489440541</v>
      </c>
      <c r="BL757" s="8">
        <f t="shared" si="1063"/>
        <v>5.8605735450547237E-2</v>
      </c>
      <c r="BM757" s="8">
        <f t="shared" si="1064"/>
        <v>0.72932407929249543</v>
      </c>
      <c r="BN757" s="8">
        <f t="shared" si="1065"/>
        <v>0.22094479105824247</v>
      </c>
    </row>
    <row r="758" spans="1:66" x14ac:dyDescent="0.25">
      <c r="A758" t="s">
        <v>99</v>
      </c>
      <c r="B758" t="s">
        <v>417</v>
      </c>
      <c r="C758" t="s">
        <v>109</v>
      </c>
      <c r="D758" s="11">
        <v>44282</v>
      </c>
      <c r="E758">
        <f>VLOOKUP(A758,home!$A$2:$E$405,3,FALSE)</f>
        <v>1.33549783549784</v>
      </c>
      <c r="F758">
        <f>VLOOKUP(B758,home!$B$2:$E$405,3,FALSE)</f>
        <v>1.04</v>
      </c>
      <c r="G758">
        <f>VLOOKUP(C758,away!$B$2:$E$405,4,FALSE)</f>
        <v>0.79</v>
      </c>
      <c r="H758">
        <f>VLOOKUP(A758,away!$A$2:$E$405,3,FALSE)</f>
        <v>1.2380952380952399</v>
      </c>
      <c r="I758">
        <f>VLOOKUP(C758,away!$B$2:$E$405,3,FALSE)</f>
        <v>1.21</v>
      </c>
      <c r="J758">
        <f>VLOOKUP(B758,home!$B$2:$E$405,4,FALSE)</f>
        <v>1.03</v>
      </c>
      <c r="K758" s="3">
        <f t="shared" si="1010"/>
        <v>1.0972450216450254</v>
      </c>
      <c r="L758" s="3">
        <f t="shared" si="1011"/>
        <v>1.5430380952380973</v>
      </c>
      <c r="M758" s="5">
        <f t="shared" si="1012"/>
        <v>7.1341068835891017E-2</v>
      </c>
      <c r="N758" s="5">
        <f t="shared" si="1013"/>
        <v>7.8278632619016492E-2</v>
      </c>
      <c r="O758" s="5">
        <f t="shared" si="1014"/>
        <v>0.11008198696878327</v>
      </c>
      <c r="P758" s="5">
        <f t="shared" si="1015"/>
        <v>0.12078691217429001</v>
      </c>
      <c r="Q758" s="5">
        <f t="shared" si="1016"/>
        <v>4.2945419971197871E-2</v>
      </c>
      <c r="R758" s="5">
        <f t="shared" si="1017"/>
        <v>8.4930349746168213E-2</v>
      </c>
      <c r="S758" s="5">
        <f t="shared" si="1018"/>
        <v>5.1125804500351903E-2</v>
      </c>
      <c r="T758" s="5">
        <f t="shared" si="1019"/>
        <v>6.6266419031557305E-2</v>
      </c>
      <c r="U758" s="5">
        <f t="shared" si="1020"/>
        <v>9.3189403445553917E-2</v>
      </c>
      <c r="V758" s="5">
        <f t="shared" si="1021"/>
        <v>9.617848081040577E-3</v>
      </c>
      <c r="W758" s="5">
        <f t="shared" si="1022"/>
        <v>1.5707216088617238E-2</v>
      </c>
      <c r="X758" s="5">
        <f t="shared" si="1023"/>
        <v>2.4236832794873139E-2</v>
      </c>
      <c r="Y758" s="5">
        <f t="shared" si="1024"/>
        <v>1.8699178155202653E-2</v>
      </c>
      <c r="Z758" s="5">
        <f t="shared" si="1025"/>
        <v>4.3683588366744262E-2</v>
      </c>
      <c r="AA758" s="5">
        <f t="shared" si="1026"/>
        <v>4.793159986300069E-2</v>
      </c>
      <c r="AB758" s="5">
        <f t="shared" si="1027"/>
        <v>2.6296354664579441E-2</v>
      </c>
      <c r="AC758" s="5">
        <f t="shared" si="1028"/>
        <v>1.0177431723642275E-3</v>
      </c>
      <c r="AD758" s="5">
        <f t="shared" si="1029"/>
        <v>4.3086661642844767E-3</v>
      </c>
      <c r="AE758" s="5">
        <f t="shared" si="1030"/>
        <v>6.6484360311543584E-3</v>
      </c>
      <c r="AF758" s="5">
        <f t="shared" si="1031"/>
        <v>5.1293950349123787E-3</v>
      </c>
      <c r="AG758" s="5">
        <f t="shared" si="1032"/>
        <v>2.638283981464983E-3</v>
      </c>
      <c r="AH758" s="5">
        <f t="shared" si="1033"/>
        <v>1.6851360246646536E-2</v>
      </c>
      <c r="AI758" s="5">
        <f t="shared" si="1034"/>
        <v>1.8490071138579801E-2</v>
      </c>
      <c r="AJ758" s="5">
        <f t="shared" si="1035"/>
        <v>1.0144069253334526E-2</v>
      </c>
      <c r="AK758" s="5">
        <f t="shared" si="1036"/>
        <v>3.7101764958145595E-3</v>
      </c>
      <c r="AL758" s="5">
        <f t="shared" si="1037"/>
        <v>6.8925266852462038E-5</v>
      </c>
      <c r="AM758" s="5">
        <f t="shared" si="1038"/>
        <v>9.4553249973830229E-4</v>
      </c>
      <c r="AN758" s="5">
        <f t="shared" si="1039"/>
        <v>1.4589926673819068E-3</v>
      </c>
      <c r="AO758" s="5">
        <f t="shared" si="1040"/>
        <v>1.1256406332216644E-3</v>
      </c>
      <c r="AP758" s="5">
        <f t="shared" si="1041"/>
        <v>5.7896879286965406E-4</v>
      </c>
      <c r="AQ758" s="5">
        <f t="shared" si="1042"/>
        <v>2.2334272583797281E-4</v>
      </c>
      <c r="AR758" s="5">
        <f t="shared" si="1043"/>
        <v>5.2004581634312935E-3</v>
      </c>
      <c r="AS758" s="5">
        <f t="shared" si="1044"/>
        <v>5.7061768300982196E-3</v>
      </c>
      <c r="AT758" s="5">
        <f t="shared" si="1045"/>
        <v>3.1305370597257314E-3</v>
      </c>
      <c r="AU758" s="5">
        <f t="shared" si="1046"/>
        <v>1.1449887346197713E-3</v>
      </c>
      <c r="AV758" s="5">
        <f t="shared" si="1047"/>
        <v>3.1408329722529526E-4</v>
      </c>
      <c r="AW758" s="5">
        <f t="shared" si="1048"/>
        <v>3.2415761082429432E-6</v>
      </c>
      <c r="AX758" s="5">
        <f t="shared" si="1049"/>
        <v>1.7291347135690461E-4</v>
      </c>
      <c r="AY758" s="5">
        <f t="shared" si="1050"/>
        <v>2.6681207348356543E-4</v>
      </c>
      <c r="AZ758" s="5">
        <f t="shared" si="1051"/>
        <v>2.0585059682730407E-4</v>
      </c>
      <c r="BA758" s="5">
        <f t="shared" si="1052"/>
        <v>1.0587843761067623E-4</v>
      </c>
      <c r="BB758" s="5">
        <f t="shared" si="1053"/>
        <v>4.0843615674390879E-5</v>
      </c>
      <c r="BC758" s="5">
        <f t="shared" si="1054"/>
        <v>1.26046509865698E-5</v>
      </c>
      <c r="BD758" s="5">
        <f t="shared" si="1055"/>
        <v>1.3374175098110721E-3</v>
      </c>
      <c r="BE758" s="5">
        <f t="shared" si="1056"/>
        <v>1.4674747045010858E-3</v>
      </c>
      <c r="BF758" s="5">
        <f t="shared" si="1057"/>
        <v>8.0508965695191056E-4</v>
      </c>
      <c r="BG758" s="5">
        <f t="shared" si="1058"/>
        <v>2.9446020602279504E-4</v>
      </c>
      <c r="BH758" s="5">
        <f t="shared" si="1059"/>
        <v>8.0773748782770076E-5</v>
      </c>
      <c r="BI758" s="5">
        <f t="shared" si="1060"/>
        <v>1.7725718746300087E-5</v>
      </c>
      <c r="BJ758" s="8">
        <f t="shared" si="1061"/>
        <v>0.26999586003726989</v>
      </c>
      <c r="BK758" s="8">
        <f t="shared" si="1062"/>
        <v>0.25422511410427379</v>
      </c>
      <c r="BL758" s="8">
        <f t="shared" si="1063"/>
        <v>0.43112455745237732</v>
      </c>
      <c r="BM758" s="8">
        <f t="shared" si="1064"/>
        <v>0.49040117914794296</v>
      </c>
      <c r="BN758" s="8">
        <f t="shared" si="1065"/>
        <v>0.50836437031534687</v>
      </c>
    </row>
    <row r="759" spans="1:66" x14ac:dyDescent="0.25">
      <c r="A759" t="s">
        <v>99</v>
      </c>
      <c r="B759" t="s">
        <v>119</v>
      </c>
      <c r="C759" t="s">
        <v>107</v>
      </c>
      <c r="D759" s="11">
        <v>44282</v>
      </c>
      <c r="E759">
        <f>VLOOKUP(A759,home!$A$2:$E$405,3,FALSE)</f>
        <v>1.33549783549784</v>
      </c>
      <c r="F759">
        <f>VLOOKUP(B759,home!$B$2:$E$405,3,FALSE)</f>
        <v>0.71</v>
      </c>
      <c r="G759">
        <f>VLOOKUP(C759,away!$B$2:$E$405,4,FALSE)</f>
        <v>0.87</v>
      </c>
      <c r="H759">
        <f>VLOOKUP(A759,away!$A$2:$E$405,3,FALSE)</f>
        <v>1.2380952380952399</v>
      </c>
      <c r="I759">
        <f>VLOOKUP(C759,away!$B$2:$E$405,3,FALSE)</f>
        <v>0.79</v>
      </c>
      <c r="J759">
        <f>VLOOKUP(B759,home!$B$2:$E$405,4,FALSE)</f>
        <v>1.53</v>
      </c>
      <c r="K759" s="3">
        <f t="shared" si="1010"/>
        <v>0.82493701298701561</v>
      </c>
      <c r="L759" s="3">
        <f t="shared" si="1011"/>
        <v>1.4964857142857166</v>
      </c>
      <c r="M759" s="5">
        <f t="shared" si="1012"/>
        <v>9.8133868507162741E-2</v>
      </c>
      <c r="N759" s="5">
        <f t="shared" si="1013"/>
        <v>8.0954260359159383E-2</v>
      </c>
      <c r="O759" s="5">
        <f t="shared" si="1014"/>
        <v>0.14685593230856203</v>
      </c>
      <c r="P759" s="5">
        <f t="shared" si="1015"/>
        <v>0.12114689413804852</v>
      </c>
      <c r="Q759" s="5">
        <f t="shared" si="1016"/>
        <v>3.3391082864629051E-2</v>
      </c>
      <c r="R759" s="5">
        <f t="shared" si="1017"/>
        <v>0.10988390237893667</v>
      </c>
      <c r="S759" s="5">
        <f t="shared" si="1018"/>
        <v>3.7389155707808208E-2</v>
      </c>
      <c r="T759" s="5">
        <f t="shared" si="1019"/>
        <v>4.9969278491447965E-2</v>
      </c>
      <c r="U759" s="5">
        <f t="shared" si="1020"/>
        <v>9.0647298203836824E-2</v>
      </c>
      <c r="V759" s="5">
        <f t="shared" si="1021"/>
        <v>5.1285726747553823E-3</v>
      </c>
      <c r="W759" s="5">
        <f t="shared" si="1022"/>
        <v>9.1818467195830047E-3</v>
      </c>
      <c r="X759" s="5">
        <f t="shared" si="1023"/>
        <v>1.3740502446617137E-2</v>
      </c>
      <c r="Y759" s="5">
        <f t="shared" si="1024"/>
        <v>1.0281232809235243E-2</v>
      </c>
      <c r="Z759" s="5">
        <f t="shared" si="1025"/>
        <v>5.4813230046681656E-2</v>
      </c>
      <c r="AA759" s="5">
        <f t="shared" si="1026"/>
        <v>4.5217462266879699E-2</v>
      </c>
      <c r="AB759" s="5">
        <f t="shared" si="1027"/>
        <v>1.8650779128646412E-2</v>
      </c>
      <c r="AC759" s="5">
        <f t="shared" si="1028"/>
        <v>3.9570350453378987E-4</v>
      </c>
      <c r="AD759" s="5">
        <f t="shared" si="1029"/>
        <v>1.8936113016393577E-3</v>
      </c>
      <c r="AE759" s="5">
        <f t="shared" si="1030"/>
        <v>2.8337622613132801E-3</v>
      </c>
      <c r="AF759" s="5">
        <f t="shared" si="1031"/>
        <v>2.120342370868656E-3</v>
      </c>
      <c r="AG759" s="5">
        <f t="shared" si="1032"/>
        <v>1.0576873557998833E-3</v>
      </c>
      <c r="AH759" s="5">
        <f t="shared" si="1033"/>
        <v>2.0506803929678928E-2</v>
      </c>
      <c r="AI759" s="5">
        <f t="shared" si="1034"/>
        <v>1.6916821579659728E-2</v>
      </c>
      <c r="AJ759" s="5">
        <f t="shared" si="1035"/>
        <v>6.9776561315793911E-3</v>
      </c>
      <c r="AK759" s="5">
        <f t="shared" si="1036"/>
        <v>1.9187089356118793E-3</v>
      </c>
      <c r="AL759" s="5">
        <f t="shared" si="1037"/>
        <v>1.9539941226432284E-5</v>
      </c>
      <c r="AM759" s="5">
        <f t="shared" si="1038"/>
        <v>3.1242201018656538E-4</v>
      </c>
      <c r="AN759" s="5">
        <f t="shared" si="1039"/>
        <v>4.6753507507262177E-4</v>
      </c>
      <c r="AO759" s="5">
        <f t="shared" si="1040"/>
        <v>3.4982978038683931E-4</v>
      </c>
      <c r="AP759" s="5">
        <f t="shared" si="1041"/>
        <v>1.7450508959353819E-4</v>
      </c>
      <c r="AQ759" s="5">
        <f t="shared" si="1042"/>
        <v>6.528609341171975E-5</v>
      </c>
      <c r="AR759" s="5">
        <f t="shared" si="1043"/>
        <v>6.1376278252845409E-3</v>
      </c>
      <c r="AS759" s="5">
        <f t="shared" si="1044"/>
        <v>5.0631563650162213E-3</v>
      </c>
      <c r="AT759" s="5">
        <f t="shared" si="1045"/>
        <v>2.0883925440213385E-3</v>
      </c>
      <c r="AU759" s="5">
        <f t="shared" si="1046"/>
        <v>5.7426410240310585E-4</v>
      </c>
      <c r="AV759" s="5">
        <f t="shared" si="1047"/>
        <v>1.1843292832552194E-4</v>
      </c>
      <c r="AW759" s="5">
        <f t="shared" si="1048"/>
        <v>6.7006065490854929E-7</v>
      </c>
      <c r="AX759" s="5">
        <f t="shared" si="1049"/>
        <v>4.2954746645784014E-5</v>
      </c>
      <c r="AY759" s="5">
        <f t="shared" si="1050"/>
        <v>6.4281164716178078E-5</v>
      </c>
      <c r="AZ759" s="5">
        <f t="shared" si="1051"/>
        <v>4.8097922347703792E-5</v>
      </c>
      <c r="BA759" s="5">
        <f t="shared" si="1052"/>
        <v>2.3992617893387477E-5</v>
      </c>
      <c r="BB759" s="5">
        <f t="shared" si="1053"/>
        <v>8.9761524814425574E-6</v>
      </c>
      <c r="BC759" s="5">
        <f t="shared" si="1054"/>
        <v>2.6865367915458138E-6</v>
      </c>
      <c r="BD759" s="5">
        <f t="shared" si="1055"/>
        <v>1.5308120600234713E-3</v>
      </c>
      <c r="BE759" s="5">
        <f t="shared" si="1056"/>
        <v>1.2628235282402625E-3</v>
      </c>
      <c r="BF759" s="5">
        <f t="shared" si="1057"/>
        <v>5.2087493465812309E-4</v>
      </c>
      <c r="BG759" s="5">
        <f t="shared" si="1058"/>
        <v>1.4322967091222636E-4</v>
      </c>
      <c r="BH759" s="5">
        <f t="shared" si="1059"/>
        <v>2.9538864223361308E-5</v>
      </c>
      <c r="BI759" s="5">
        <f t="shared" si="1060"/>
        <v>4.8735404838897408E-6</v>
      </c>
      <c r="BJ759" s="8">
        <f t="shared" si="1061"/>
        <v>0.20698417416982029</v>
      </c>
      <c r="BK759" s="8">
        <f t="shared" si="1062"/>
        <v>0.26227801563825121</v>
      </c>
      <c r="BL759" s="8">
        <f t="shared" si="1063"/>
        <v>0.47504939122698364</v>
      </c>
      <c r="BM759" s="8">
        <f t="shared" si="1064"/>
        <v>0.40869525942117718</v>
      </c>
      <c r="BN759" s="8">
        <f t="shared" si="1065"/>
        <v>0.59036594055649838</v>
      </c>
    </row>
    <row r="760" spans="1:66" x14ac:dyDescent="0.25">
      <c r="A760" t="s">
        <v>122</v>
      </c>
      <c r="B760" t="s">
        <v>131</v>
      </c>
      <c r="C760" t="s">
        <v>125</v>
      </c>
      <c r="D760" s="11">
        <v>44282</v>
      </c>
      <c r="E760">
        <f>VLOOKUP(A760,home!$A$2:$E$405,3,FALSE)</f>
        <v>1.2585470085470101</v>
      </c>
      <c r="F760">
        <f>VLOOKUP(B760,home!$B$2:$E$405,3,FALSE)</f>
        <v>1.0900000000000001</v>
      </c>
      <c r="G760">
        <f>VLOOKUP(C760,away!$B$2:$E$405,4,FALSE)</f>
        <v>1</v>
      </c>
      <c r="H760">
        <f>VLOOKUP(A760,away!$A$2:$E$405,3,FALSE)</f>
        <v>1.1004273504273501</v>
      </c>
      <c r="I760">
        <f>VLOOKUP(C760,away!$B$2:$E$405,3,FALSE)</f>
        <v>1.05</v>
      </c>
      <c r="J760">
        <f>VLOOKUP(B760,home!$B$2:$E$405,4,FALSE)</f>
        <v>1.05</v>
      </c>
      <c r="K760" s="3">
        <f t="shared" si="1010"/>
        <v>1.371816239316241</v>
      </c>
      <c r="L760" s="3">
        <f t="shared" si="1011"/>
        <v>1.2132211538461535</v>
      </c>
      <c r="M760" s="5">
        <f t="shared" si="1012"/>
        <v>7.5393260355989908E-2</v>
      </c>
      <c r="N760" s="5">
        <f t="shared" si="1013"/>
        <v>0.10342569889134433</v>
      </c>
      <c r="O760" s="5">
        <f t="shared" si="1014"/>
        <v>9.1468698321317557E-2</v>
      </c>
      <c r="P760" s="5">
        <f t="shared" si="1015"/>
        <v>0.12547824574630162</v>
      </c>
      <c r="Q760" s="5">
        <f t="shared" si="1016"/>
        <v>7.0940526650888944E-2</v>
      </c>
      <c r="R760" s="5">
        <f t="shared" si="1017"/>
        <v>5.5485879859097309E-2</v>
      </c>
      <c r="S760" s="5">
        <f t="shared" si="1018"/>
        <v>5.2208878092106385E-2</v>
      </c>
      <c r="T760" s="5">
        <f t="shared" si="1019"/>
        <v>8.6066547597845308E-2</v>
      </c>
      <c r="U760" s="5">
        <f t="shared" si="1020"/>
        <v>7.6116431043459623E-2</v>
      </c>
      <c r="V760" s="5">
        <f t="shared" si="1021"/>
        <v>9.6546773610021123E-3</v>
      </c>
      <c r="W760" s="5">
        <f t="shared" si="1022"/>
        <v>3.2439122161778688E-2</v>
      </c>
      <c r="X760" s="5">
        <f t="shared" si="1023"/>
        <v>3.9355829218869473E-2</v>
      </c>
      <c r="Y760" s="5">
        <f t="shared" si="1024"/>
        <v>2.3873662267744494E-2</v>
      </c>
      <c r="Z760" s="5">
        <f t="shared" si="1025"/>
        <v>2.2438881061607685E-2</v>
      </c>
      <c r="AA760" s="5">
        <f t="shared" si="1026"/>
        <v>3.0782021432399075E-2</v>
      </c>
      <c r="AB760" s="5">
        <f t="shared" si="1027"/>
        <v>2.1113638439972816E-2</v>
      </c>
      <c r="AC760" s="5">
        <f t="shared" si="1028"/>
        <v>1.004277415501794E-3</v>
      </c>
      <c r="AD760" s="5">
        <f t="shared" si="1029"/>
        <v>1.1125128642672844E-2</v>
      </c>
      <c r="AE760" s="5">
        <f t="shared" si="1030"/>
        <v>1.349724140855044E-2</v>
      </c>
      <c r="AF760" s="5">
        <f t="shared" si="1031"/>
        <v>8.1875693977108248E-3</v>
      </c>
      <c r="AG760" s="5">
        <f t="shared" si="1032"/>
        <v>3.3111107972953924E-3</v>
      </c>
      <c r="AH760" s="5">
        <f t="shared" si="1033"/>
        <v>6.8058312931450742E-3</v>
      </c>
      <c r="AI760" s="5">
        <f t="shared" si="1034"/>
        <v>9.3363498899830654E-3</v>
      </c>
      <c r="AJ760" s="5">
        <f t="shared" si="1035"/>
        <v>6.403878197508585E-3</v>
      </c>
      <c r="AK760" s="5">
        <f t="shared" si="1036"/>
        <v>2.928314701981832E-3</v>
      </c>
      <c r="AL760" s="5">
        <f t="shared" si="1037"/>
        <v>6.6857418153707854E-5</v>
      </c>
      <c r="AM760" s="5">
        <f t="shared" si="1038"/>
        <v>3.0523264273001685E-3</v>
      </c>
      <c r="AN760" s="5">
        <f t="shared" si="1039"/>
        <v>3.7031469900442181E-3</v>
      </c>
      <c r="AO760" s="5">
        <f t="shared" si="1040"/>
        <v>2.2463681320616783E-3</v>
      </c>
      <c r="AP760" s="5">
        <f t="shared" si="1041"/>
        <v>9.0844711238103227E-4</v>
      </c>
      <c r="AQ760" s="5">
        <f t="shared" si="1042"/>
        <v>2.7553681347278078E-4</v>
      </c>
      <c r="AR760" s="5">
        <f t="shared" si="1043"/>
        <v>1.6513956988703441E-3</v>
      </c>
      <c r="AS760" s="5">
        <f t="shared" si="1044"/>
        <v>2.265411437247331E-3</v>
      </c>
      <c r="AT760" s="5">
        <f t="shared" si="1045"/>
        <v>1.5538640991743173E-3</v>
      </c>
      <c r="AU760" s="5">
        <f t="shared" si="1046"/>
        <v>7.1053866831261026E-4</v>
      </c>
      <c r="AV760" s="5">
        <f t="shared" si="1047"/>
        <v>2.4368212096334375E-4</v>
      </c>
      <c r="AW760" s="5">
        <f t="shared" si="1048"/>
        <v>3.0908861914485818E-6</v>
      </c>
      <c r="AX760" s="5">
        <f t="shared" si="1049"/>
        <v>6.9787182677741679E-4</v>
      </c>
      <c r="AY760" s="5">
        <f t="shared" si="1050"/>
        <v>8.4667286291962055E-4</v>
      </c>
      <c r="AZ760" s="5">
        <f t="shared" si="1051"/>
        <v>5.1360071384078413E-4</v>
      </c>
      <c r="BA760" s="5">
        <f t="shared" si="1052"/>
        <v>2.0770375022070799E-4</v>
      </c>
      <c r="BB760" s="5">
        <f t="shared" si="1053"/>
        <v>6.2997645875235205E-5</v>
      </c>
      <c r="BC760" s="5">
        <f t="shared" si="1054"/>
        <v>1.5286015323668836E-5</v>
      </c>
      <c r="BD760" s="5">
        <f t="shared" si="1055"/>
        <v>3.3391803254000904E-4</v>
      </c>
      <c r="BE760" s="5">
        <f t="shared" si="1056"/>
        <v>4.5807417963891344E-4</v>
      </c>
      <c r="BF760" s="5">
        <f t="shared" si="1057"/>
        <v>3.1419679922006327E-4</v>
      </c>
      <c r="BG760" s="5">
        <f t="shared" si="1058"/>
        <v>1.436734238370891E-4</v>
      </c>
      <c r="BH760" s="5">
        <f t="shared" si="1059"/>
        <v>4.9273383994470987E-5</v>
      </c>
      <c r="BI760" s="5">
        <f t="shared" si="1060"/>
        <v>1.3518805665936036E-5</v>
      </c>
      <c r="BJ760" s="8">
        <f t="shared" si="1061"/>
        <v>0.40475239532491813</v>
      </c>
      <c r="BK760" s="8">
        <f t="shared" si="1062"/>
        <v>0.26465286925197518</v>
      </c>
      <c r="BL760" s="8">
        <f t="shared" si="1063"/>
        <v>0.30817858982832924</v>
      </c>
      <c r="BM760" s="8">
        <f t="shared" si="1064"/>
        <v>0.47698684366516242</v>
      </c>
      <c r="BN760" s="8">
        <f t="shared" si="1065"/>
        <v>0.52219230982493969</v>
      </c>
    </row>
    <row r="761" spans="1:66" x14ac:dyDescent="0.25">
      <c r="A761" t="s">
        <v>122</v>
      </c>
      <c r="B761" t="s">
        <v>136</v>
      </c>
      <c r="C761" t="s">
        <v>140</v>
      </c>
      <c r="D761" s="11">
        <v>44282</v>
      </c>
      <c r="E761">
        <f>VLOOKUP(A761,home!$A$2:$E$405,3,FALSE)</f>
        <v>1.2585470085470101</v>
      </c>
      <c r="F761">
        <f>VLOOKUP(B761,home!$B$2:$E$405,3,FALSE)</f>
        <v>1.42</v>
      </c>
      <c r="G761">
        <f>VLOOKUP(C761,away!$B$2:$E$405,4,FALSE)</f>
        <v>0.75</v>
      </c>
      <c r="H761">
        <f>VLOOKUP(A761,away!$A$2:$E$405,3,FALSE)</f>
        <v>1.1004273504273501</v>
      </c>
      <c r="I761">
        <f>VLOOKUP(C761,away!$B$2:$E$405,3,FALSE)</f>
        <v>0.63</v>
      </c>
      <c r="J761">
        <f>VLOOKUP(B761,home!$B$2:$E$405,4,FALSE)</f>
        <v>0.81</v>
      </c>
      <c r="K761" s="3">
        <f t="shared" si="1010"/>
        <v>1.3403525641025658</v>
      </c>
      <c r="L761" s="3">
        <f t="shared" si="1011"/>
        <v>0.56154807692307673</v>
      </c>
      <c r="M761" s="5">
        <f t="shared" si="1012"/>
        <v>0.14928461295127346</v>
      </c>
      <c r="N761" s="5">
        <f t="shared" si="1013"/>
        <v>0.20009401375029848</v>
      </c>
      <c r="O761" s="5">
        <f t="shared" si="1014"/>
        <v>8.3830487316993454E-2</v>
      </c>
      <c r="P761" s="5">
        <f t="shared" si="1015"/>
        <v>0.1123624086252998</v>
      </c>
      <c r="Q761" s="5">
        <f t="shared" si="1016"/>
        <v>0.13409826219589335</v>
      </c>
      <c r="R761" s="5">
        <f t="shared" si="1017"/>
        <v>2.3537424470191023E-2</v>
      </c>
      <c r="S761" s="5">
        <f t="shared" si="1018"/>
        <v>2.1143021076458414E-2</v>
      </c>
      <c r="T761" s="5">
        <f t="shared" si="1019"/>
        <v>7.5302621254830435E-2</v>
      </c>
      <c r="U761" s="5">
        <f t="shared" si="1020"/>
        <v>3.1548447240991012E-2</v>
      </c>
      <c r="V761" s="5">
        <f t="shared" si="1021"/>
        <v>1.7681965019706416E-3</v>
      </c>
      <c r="W761" s="5">
        <f t="shared" si="1022"/>
        <v>5.9912983191987922E-2</v>
      </c>
      <c r="X761" s="5">
        <f t="shared" si="1023"/>
        <v>3.3644020494185439E-2</v>
      </c>
      <c r="Y761" s="5">
        <f t="shared" si="1024"/>
        <v>9.4463675042352063E-3</v>
      </c>
      <c r="Z761" s="5">
        <f t="shared" si="1025"/>
        <v>4.4057984823193128E-3</v>
      </c>
      <c r="AA761" s="5">
        <f t="shared" si="1026"/>
        <v>5.9053232926958837E-3</v>
      </c>
      <c r="AB761" s="5">
        <f t="shared" si="1027"/>
        <v>3.9576076086097678E-3</v>
      </c>
      <c r="AC761" s="5">
        <f t="shared" si="1028"/>
        <v>8.3179544577837575E-5</v>
      </c>
      <c r="AD761" s="5">
        <f t="shared" si="1029"/>
        <v>2.0076130161103729E-2</v>
      </c>
      <c r="AE761" s="5">
        <f t="shared" si="1030"/>
        <v>1.1273712284025178E-2</v>
      </c>
      <c r="AF761" s="5">
        <f t="shared" si="1031"/>
        <v>3.1653657264392029E-3</v>
      </c>
      <c r="AG761" s="5">
        <f t="shared" si="1032"/>
        <v>5.9250167881338414E-4</v>
      </c>
      <c r="AH761" s="5">
        <f t="shared" si="1033"/>
        <v>6.1851691626425495E-4</v>
      </c>
      <c r="AI761" s="5">
        <f t="shared" si="1034"/>
        <v>8.2903073465560601E-4</v>
      </c>
      <c r="AJ761" s="5">
        <f t="shared" si="1035"/>
        <v>5.5559673545773789E-4</v>
      </c>
      <c r="AK761" s="5">
        <f t="shared" si="1036"/>
        <v>2.4823183632593121E-4</v>
      </c>
      <c r="AL761" s="5">
        <f t="shared" si="1037"/>
        <v>2.5042779138053413E-6</v>
      </c>
      <c r="AM761" s="5">
        <f t="shared" si="1038"/>
        <v>5.3818185077384451E-3</v>
      </c>
      <c r="AN761" s="5">
        <f t="shared" si="1039"/>
        <v>3.0221498333695466E-3</v>
      </c>
      <c r="AO761" s="5">
        <f t="shared" si="1040"/>
        <v>8.4854121355103273E-4</v>
      </c>
      <c r="AP761" s="5">
        <f t="shared" si="1041"/>
        <v>1.5883222888651876E-4</v>
      </c>
      <c r="AQ761" s="5">
        <f t="shared" si="1042"/>
        <v>2.2297983171157639E-5</v>
      </c>
      <c r="AR761" s="5">
        <f t="shared" si="1043"/>
        <v>6.9465396974516844E-5</v>
      </c>
      <c r="AS761" s="5">
        <f t="shared" si="1044"/>
        <v>9.3108122951196266E-5</v>
      </c>
      <c r="AT761" s="5">
        <f t="shared" si="1045"/>
        <v>6.239885566820645E-5</v>
      </c>
      <c r="AU761" s="5">
        <f t="shared" si="1046"/>
        <v>2.787882206398214E-5</v>
      </c>
      <c r="AV761" s="5">
        <f t="shared" si="1047"/>
        <v>9.3418626594044096E-6</v>
      </c>
      <c r="AW761" s="5">
        <f t="shared" si="1048"/>
        <v>5.2358357766612366E-8</v>
      </c>
      <c r="AX761" s="5">
        <f t="shared" si="1049"/>
        <v>1.2022557060636454E-3</v>
      </c>
      <c r="AY761" s="5">
        <f t="shared" si="1050"/>
        <v>6.7512437970983598E-4</v>
      </c>
      <c r="AZ761" s="5">
        <f t="shared" si="1051"/>
        <v>1.8955739855497169E-4</v>
      </c>
      <c r="BA761" s="5">
        <f t="shared" si="1052"/>
        <v>3.5481864208361856E-5</v>
      </c>
      <c r="BB761" s="5">
        <f t="shared" si="1053"/>
        <v>4.9811931529628363E-6</v>
      </c>
      <c r="BC761" s="5">
        <f t="shared" si="1054"/>
        <v>5.5943588716573581E-7</v>
      </c>
      <c r="BD761" s="5">
        <f t="shared" si="1055"/>
        <v>6.5013600139563381E-6</v>
      </c>
      <c r="BE761" s="5">
        <f t="shared" si="1056"/>
        <v>8.7141145648602704E-6</v>
      </c>
      <c r="BF761" s="5">
        <f t="shared" si="1057"/>
        <v>5.8399929004469904E-6</v>
      </c>
      <c r="BG761" s="5">
        <f t="shared" si="1058"/>
        <v>2.609216486151634E-6</v>
      </c>
      <c r="BH761" s="5">
        <f t="shared" si="1059"/>
        <v>8.7431750187800714E-7</v>
      </c>
      <c r="BI761" s="5">
        <f t="shared" si="1060"/>
        <v>2.3437874109638724E-7</v>
      </c>
      <c r="BJ761" s="8">
        <f t="shared" si="1061"/>
        <v>0.55914757798610615</v>
      </c>
      <c r="BK761" s="8">
        <f t="shared" si="1062"/>
        <v>0.28531904735720381</v>
      </c>
      <c r="BL761" s="8">
        <f t="shared" si="1063"/>
        <v>0.15131763259271036</v>
      </c>
      <c r="BM761" s="8">
        <f t="shared" si="1064"/>
        <v>0.29630777508703793</v>
      </c>
      <c r="BN761" s="8">
        <f t="shared" si="1065"/>
        <v>0.70320720930994962</v>
      </c>
    </row>
    <row r="762" spans="1:66" x14ac:dyDescent="0.25">
      <c r="A762" t="s">
        <v>122</v>
      </c>
      <c r="B762" t="s">
        <v>362</v>
      </c>
      <c r="C762" t="s">
        <v>130</v>
      </c>
      <c r="D762" s="11">
        <v>44282</v>
      </c>
      <c r="E762">
        <f>VLOOKUP(A762,home!$A$2:$E$405,3,FALSE)</f>
        <v>1.2585470085470101</v>
      </c>
      <c r="F762">
        <f>VLOOKUP(B762,home!$B$2:$E$405,3,FALSE)</f>
        <v>1.47</v>
      </c>
      <c r="G762">
        <f>VLOOKUP(C762,away!$B$2:$E$405,4,FALSE)</f>
        <v>0.87</v>
      </c>
      <c r="H762">
        <f>VLOOKUP(A762,away!$A$2:$E$405,3,FALSE)</f>
        <v>1.1004273504273501</v>
      </c>
      <c r="I762">
        <f>VLOOKUP(C762,away!$B$2:$E$405,3,FALSE)</f>
        <v>1.35</v>
      </c>
      <c r="J762">
        <f>VLOOKUP(B762,home!$B$2:$E$405,4,FALSE)</f>
        <v>1.0900000000000001</v>
      </c>
      <c r="K762" s="3">
        <f t="shared" si="1010"/>
        <v>1.6095557692307711</v>
      </c>
      <c r="L762" s="3">
        <f t="shared" si="1011"/>
        <v>1.6192788461538459</v>
      </c>
      <c r="M762" s="5">
        <f t="shared" si="1012"/>
        <v>3.9603625361288503E-2</v>
      </c>
      <c r="N762" s="5">
        <f t="shared" si="1013"/>
        <v>6.3744243682715987E-2</v>
      </c>
      <c r="O762" s="5">
        <f t="shared" si="1014"/>
        <v>6.4129312778536424E-2</v>
      </c>
      <c r="P762" s="5">
        <f t="shared" si="1015"/>
        <v>0.10321970535949791</v>
      </c>
      <c r="Q762" s="5">
        <f t="shared" si="1016"/>
        <v>5.1299957587383836E-2</v>
      </c>
      <c r="R762" s="5">
        <f t="shared" si="1017"/>
        <v>5.1921619800333781E-2</v>
      </c>
      <c r="S762" s="5">
        <f t="shared" si="1018"/>
        <v>6.7255885523777523E-2</v>
      </c>
      <c r="T762" s="5">
        <f t="shared" si="1019"/>
        <v>8.3068936129840121E-2</v>
      </c>
      <c r="U762" s="5">
        <f t="shared" si="1020"/>
        <v>8.3570742697433878E-2</v>
      </c>
      <c r="V762" s="5">
        <f t="shared" si="1021"/>
        <v>1.9476703694354738E-2</v>
      </c>
      <c r="W762" s="5">
        <f t="shared" si="1022"/>
        <v>2.7523380898689182E-2</v>
      </c>
      <c r="X762" s="5">
        <f t="shared" si="1023"/>
        <v>4.4568028463882213E-2</v>
      </c>
      <c r="Y762" s="5">
        <f t="shared" si="1024"/>
        <v>3.6084032853173485E-2</v>
      </c>
      <c r="Z762" s="5">
        <f t="shared" si="1025"/>
        <v>2.8025193533574386E-2</v>
      </c>
      <c r="AA762" s="5">
        <f t="shared" si="1026"/>
        <v>4.5108111935773548E-2</v>
      </c>
      <c r="AB762" s="5">
        <f t="shared" si="1027"/>
        <v>3.6302010902665868E-2</v>
      </c>
      <c r="AC762" s="5">
        <f t="shared" si="1028"/>
        <v>3.1726571721111861E-3</v>
      </c>
      <c r="AD762" s="5">
        <f t="shared" si="1029"/>
        <v>1.1075104128555299E-2</v>
      </c>
      <c r="AE762" s="5">
        <f t="shared" si="1030"/>
        <v>1.7933681834320717E-2</v>
      </c>
      <c r="AF762" s="5">
        <f t="shared" si="1031"/>
        <v>1.4519815813984522E-2</v>
      </c>
      <c r="AG762" s="5">
        <f t="shared" si="1032"/>
        <v>7.8372101992117398E-3</v>
      </c>
      <c r="AH762" s="5">
        <f t="shared" si="1033"/>
        <v>1.1345150762071144E-2</v>
      </c>
      <c r="AI762" s="5">
        <f t="shared" si="1034"/>
        <v>1.826065286188449E-2</v>
      </c>
      <c r="AJ762" s="5">
        <f t="shared" si="1035"/>
        <v>1.4695769581883287E-2</v>
      </c>
      <c r="AK762" s="5">
        <f t="shared" si="1036"/>
        <v>7.8845535712687761E-3</v>
      </c>
      <c r="AL762" s="5">
        <f t="shared" si="1037"/>
        <v>3.307583439895054E-4</v>
      </c>
      <c r="AM762" s="5">
        <f t="shared" si="1038"/>
        <v>3.5651995489895437E-3</v>
      </c>
      <c r="AN762" s="5">
        <f t="shared" si="1039"/>
        <v>5.7730522119959996E-3</v>
      </c>
      <c r="AO762" s="5">
        <f t="shared" si="1040"/>
        <v>4.6740906623133956E-3</v>
      </c>
      <c r="AP762" s="5">
        <f t="shared" si="1041"/>
        <v>2.5228853781631001E-3</v>
      </c>
      <c r="AQ762" s="5">
        <f t="shared" si="1042"/>
        <v>1.0213137310325889E-3</v>
      </c>
      <c r="AR762" s="5">
        <f t="shared" si="1043"/>
        <v>3.6741925270895913E-3</v>
      </c>
      <c r="AS762" s="5">
        <f t="shared" si="1044"/>
        <v>5.9138177792416374E-3</v>
      </c>
      <c r="AT762" s="5">
        <f t="shared" si="1045"/>
        <v>4.7593097623789436E-3</v>
      </c>
      <c r="AU762" s="5">
        <f t="shared" si="1046"/>
        <v>2.5534581618644535E-3</v>
      </c>
      <c r="AV762" s="5">
        <f t="shared" si="1047"/>
        <v>1.0274833289795832E-3</v>
      </c>
      <c r="AW762" s="5">
        <f t="shared" si="1048"/>
        <v>2.3946165492243553E-5</v>
      </c>
      <c r="AX762" s="5">
        <f t="shared" si="1049"/>
        <v>9.5639791708917641E-4</v>
      </c>
      <c r="AY762" s="5">
        <f t="shared" si="1050"/>
        <v>1.548674915648103E-3</v>
      </c>
      <c r="AZ762" s="5">
        <f t="shared" si="1051"/>
        <v>1.2538682652390326E-3</v>
      </c>
      <c r="BA762" s="5">
        <f t="shared" si="1052"/>
        <v>6.7678745258839491E-4</v>
      </c>
      <c r="BB762" s="5">
        <f t="shared" si="1053"/>
        <v>2.7397690132968433E-4</v>
      </c>
      <c r="BC762" s="5">
        <f t="shared" si="1054"/>
        <v>8.8729000131587324E-5</v>
      </c>
      <c r="BD762" s="5">
        <f t="shared" si="1055"/>
        <v>9.9159037263545384E-4</v>
      </c>
      <c r="BE762" s="5">
        <f t="shared" si="1056"/>
        <v>1.596020004989085E-3</v>
      </c>
      <c r="BF762" s="5">
        <f t="shared" si="1057"/>
        <v>1.2844416034189531E-3</v>
      </c>
      <c r="BG762" s="5">
        <f t="shared" si="1058"/>
        <v>6.8912679767433292E-4</v>
      </c>
      <c r="BH762" s="5">
        <f t="shared" si="1059"/>
        <v>2.7729700323206232E-4</v>
      </c>
      <c r="BI762" s="5">
        <f t="shared" si="1060"/>
        <v>8.9264998268513958E-5</v>
      </c>
      <c r="BJ762" s="8">
        <f t="shared" si="1061"/>
        <v>0.38000936757627757</v>
      </c>
      <c r="BK762" s="8">
        <f t="shared" si="1062"/>
        <v>0.23460801037066747</v>
      </c>
      <c r="BL762" s="8">
        <f t="shared" si="1063"/>
        <v>0.35607392723162384</v>
      </c>
      <c r="BM762" s="8">
        <f t="shared" si="1064"/>
        <v>0.62327330539223091</v>
      </c>
      <c r="BN762" s="8">
        <f t="shared" si="1065"/>
        <v>0.37391846456975641</v>
      </c>
    </row>
    <row r="763" spans="1:66" x14ac:dyDescent="0.25">
      <c r="A763" t="s">
        <v>122</v>
      </c>
      <c r="B763" t="s">
        <v>129</v>
      </c>
      <c r="C763" t="s">
        <v>127</v>
      </c>
      <c r="D763" s="11">
        <v>44282</v>
      </c>
      <c r="E763">
        <f>VLOOKUP(A763,home!$A$2:$E$405,3,FALSE)</f>
        <v>1.2585470085470101</v>
      </c>
      <c r="F763">
        <f>VLOOKUP(B763,home!$B$2:$E$405,3,FALSE)</f>
        <v>1.07</v>
      </c>
      <c r="G763">
        <f>VLOOKUP(C763,away!$B$2:$E$405,4,FALSE)</f>
        <v>1.1100000000000001</v>
      </c>
      <c r="H763">
        <f>VLOOKUP(A763,away!$A$2:$E$405,3,FALSE)</f>
        <v>1.1004273504273501</v>
      </c>
      <c r="I763">
        <f>VLOOKUP(C763,away!$B$2:$E$405,3,FALSE)</f>
        <v>0.95</v>
      </c>
      <c r="J763">
        <f>VLOOKUP(B763,home!$B$2:$E$405,4,FALSE)</f>
        <v>1.1399999999999999</v>
      </c>
      <c r="K763" s="3">
        <f t="shared" si="1010"/>
        <v>1.494776282051284</v>
      </c>
      <c r="L763" s="3">
        <f t="shared" si="1011"/>
        <v>1.1917628205128199</v>
      </c>
      <c r="M763" s="5">
        <f t="shared" si="1012"/>
        <v>6.8116275342707824E-2</v>
      </c>
      <c r="N763" s="5">
        <f t="shared" si="1013"/>
        <v>0.10181859280395435</v>
      </c>
      <c r="O763" s="5">
        <f t="shared" si="1014"/>
        <v>8.1178444425253321E-2</v>
      </c>
      <c r="P763" s="5">
        <f t="shared" si="1015"/>
        <v>0.12134361334068694</v>
      </c>
      <c r="Q763" s="5">
        <f t="shared" si="1016"/>
        <v>7.6098008797594263E-2</v>
      </c>
      <c r="R763" s="5">
        <f t="shared" si="1017"/>
        <v>4.8372725946541559E-2</v>
      </c>
      <c r="S763" s="5">
        <f t="shared" si="1018"/>
        <v>5.4040948453556517E-2</v>
      </c>
      <c r="T763" s="5">
        <f t="shared" si="1019"/>
        <v>9.0690777600030331E-2</v>
      </c>
      <c r="U763" s="5">
        <f t="shared" si="1020"/>
        <v>7.2306403443057068E-2</v>
      </c>
      <c r="V763" s="5">
        <f t="shared" si="1021"/>
        <v>1.0696617937033285E-2</v>
      </c>
      <c r="W763" s="5">
        <f t="shared" si="1022"/>
        <v>3.7916499553991311E-2</v>
      </c>
      <c r="X763" s="5">
        <f t="shared" si="1023"/>
        <v>4.5187474452437759E-2</v>
      </c>
      <c r="Y763" s="5">
        <f t="shared" si="1024"/>
        <v>2.6926376002644116E-2</v>
      </c>
      <c r="Z763" s="5">
        <f t="shared" si="1025"/>
        <v>1.9216272103314676E-2</v>
      </c>
      <c r="AA763" s="5">
        <f t="shared" si="1026"/>
        <v>2.8724027769478518E-2</v>
      </c>
      <c r="AB763" s="5">
        <f t="shared" si="1027"/>
        <v>2.1467997717399472E-2</v>
      </c>
      <c r="AC763" s="5">
        <f t="shared" si="1028"/>
        <v>1.1909472667087197E-3</v>
      </c>
      <c r="AD763" s="5">
        <f t="shared" si="1029"/>
        <v>1.4169171057928562E-2</v>
      </c>
      <c r="AE763" s="5">
        <f t="shared" si="1030"/>
        <v>1.6886291264325559E-2</v>
      </c>
      <c r="AF763" s="5">
        <f t="shared" si="1031"/>
        <v>1.0062227052586813E-2</v>
      </c>
      <c r="AG763" s="5">
        <f t="shared" si="1032"/>
        <v>3.9972626976104188E-3</v>
      </c>
      <c r="AH763" s="5">
        <f t="shared" si="1033"/>
        <v>5.7253096603970327E-3</v>
      </c>
      <c r="AI763" s="5">
        <f t="shared" si="1034"/>
        <v>8.5580570877605757E-3</v>
      </c>
      <c r="AJ763" s="5">
        <f t="shared" si="1035"/>
        <v>6.3961903776126976E-3</v>
      </c>
      <c r="AK763" s="5">
        <f t="shared" si="1036"/>
        <v>3.1869578906467038E-3</v>
      </c>
      <c r="AL763" s="5">
        <f t="shared" si="1037"/>
        <v>8.4863033930478399E-5</v>
      </c>
      <c r="AM763" s="5">
        <f t="shared" si="1038"/>
        <v>4.2359481667438217E-3</v>
      </c>
      <c r="AN763" s="5">
        <f t="shared" si="1039"/>
        <v>5.0482455347447257E-3</v>
      </c>
      <c r="AO763" s="5">
        <f t="shared" si="1040"/>
        <v>3.0081556685643118E-3</v>
      </c>
      <c r="AP763" s="5">
        <f t="shared" si="1041"/>
        <v>1.195002694703277E-3</v>
      </c>
      <c r="AQ763" s="5">
        <f t="shared" si="1042"/>
        <v>3.5603994548999966E-4</v>
      </c>
      <c r="AR763" s="5">
        <f t="shared" si="1043"/>
        <v>1.3646422378368105E-3</v>
      </c>
      <c r="AS763" s="5">
        <f t="shared" si="1044"/>
        <v>2.0398348506038516E-3</v>
      </c>
      <c r="AT763" s="5">
        <f t="shared" si="1045"/>
        <v>1.524548376992131E-3</v>
      </c>
      <c r="AU763" s="5">
        <f t="shared" si="1046"/>
        <v>7.5961958492253945E-4</v>
      </c>
      <c r="AV763" s="5">
        <f t="shared" si="1047"/>
        <v>2.8386533473096301E-4</v>
      </c>
      <c r="AW763" s="5">
        <f t="shared" si="1048"/>
        <v>4.1993501081497011E-6</v>
      </c>
      <c r="AX763" s="5">
        <f t="shared" si="1049"/>
        <v>1.0552991419412155E-3</v>
      </c>
      <c r="AY763" s="5">
        <f t="shared" si="1050"/>
        <v>1.2576662818846215E-3</v>
      </c>
      <c r="AZ763" s="5">
        <f t="shared" si="1051"/>
        <v>7.4941995768134403E-4</v>
      </c>
      <c r="BA763" s="5">
        <f t="shared" si="1052"/>
        <v>2.9771028083830554E-4</v>
      </c>
      <c r="BB763" s="5">
        <f t="shared" si="1053"/>
        <v>8.8700010996880735E-5</v>
      </c>
      <c r="BC763" s="5">
        <f t="shared" si="1054"/>
        <v>2.1141875057032111E-5</v>
      </c>
      <c r="BD763" s="5">
        <f t="shared" si="1055"/>
        <v>2.7105498039255372E-4</v>
      </c>
      <c r="BE763" s="5">
        <f t="shared" si="1056"/>
        <v>4.0516655582266512E-4</v>
      </c>
      <c r="BF763" s="5">
        <f t="shared" si="1057"/>
        <v>3.0281667896206379E-4</v>
      </c>
      <c r="BG763" s="5">
        <f t="shared" si="1058"/>
        <v>1.5088106317401041E-4</v>
      </c>
      <c r="BH763" s="5">
        <f t="shared" si="1059"/>
        <v>5.6383358660798E-5</v>
      </c>
      <c r="BI763" s="5">
        <f t="shared" si="1060"/>
        <v>1.6856101445710331E-5</v>
      </c>
      <c r="BJ763" s="8">
        <f t="shared" si="1061"/>
        <v>0.44106601084174901</v>
      </c>
      <c r="BK763" s="8">
        <f t="shared" si="1062"/>
        <v>0.25673093165650834</v>
      </c>
      <c r="BL763" s="8">
        <f t="shared" si="1063"/>
        <v>0.283091783441691</v>
      </c>
      <c r="BM763" s="8">
        <f t="shared" si="1064"/>
        <v>0.50192387045474851</v>
      </c>
      <c r="BN763" s="8">
        <f t="shared" si="1065"/>
        <v>0.49692766065673827</v>
      </c>
    </row>
    <row r="764" spans="1:66" x14ac:dyDescent="0.25">
      <c r="A764" t="s">
        <v>122</v>
      </c>
      <c r="B764" t="s">
        <v>128</v>
      </c>
      <c r="C764" t="s">
        <v>132</v>
      </c>
      <c r="D764" s="11">
        <v>44282</v>
      </c>
      <c r="E764">
        <f>VLOOKUP(A764,home!$A$2:$E$405,3,FALSE)</f>
        <v>1.2585470085470101</v>
      </c>
      <c r="F764">
        <f>VLOOKUP(B764,home!$B$2:$E$405,3,FALSE)</f>
        <v>1.1100000000000001</v>
      </c>
      <c r="G764">
        <f>VLOOKUP(C764,away!$B$2:$E$405,4,FALSE)</f>
        <v>1.23</v>
      </c>
      <c r="H764">
        <f>VLOOKUP(A764,away!$A$2:$E$405,3,FALSE)</f>
        <v>1.1004273504273501</v>
      </c>
      <c r="I764">
        <f>VLOOKUP(C764,away!$B$2:$E$405,3,FALSE)</f>
        <v>1.1100000000000001</v>
      </c>
      <c r="J764">
        <f>VLOOKUP(B764,home!$B$2:$E$405,4,FALSE)</f>
        <v>1.05</v>
      </c>
      <c r="K764" s="3">
        <f t="shared" si="1010"/>
        <v>1.718294230769233</v>
      </c>
      <c r="L764" s="3">
        <f t="shared" si="1011"/>
        <v>1.2825480769230766</v>
      </c>
      <c r="M764" s="5">
        <f t="shared" si="1012"/>
        <v>4.9745149993762977E-2</v>
      </c>
      <c r="N764" s="5">
        <f t="shared" si="1013"/>
        <v>8.5476804243033069E-2</v>
      </c>
      <c r="O764" s="5">
        <f t="shared" si="1014"/>
        <v>6.3800546460750715E-2</v>
      </c>
      <c r="P764" s="5">
        <f t="shared" si="1015"/>
        <v>0.10962811090343236</v>
      </c>
      <c r="Q764" s="5">
        <f t="shared" si="1016"/>
        <v>7.3437149797697429E-2</v>
      </c>
      <c r="R764" s="5">
        <f t="shared" si="1017"/>
        <v>4.091363408493863E-2</v>
      </c>
      <c r="S764" s="5">
        <f t="shared" si="1018"/>
        <v>6.0399469605389271E-2</v>
      </c>
      <c r="T764" s="5">
        <f t="shared" si="1019"/>
        <v>9.418667524774875E-2</v>
      </c>
      <c r="U764" s="5">
        <f t="shared" si="1020"/>
        <v>7.0301661407953492E-2</v>
      </c>
      <c r="V764" s="5">
        <f t="shared" si="1021"/>
        <v>1.4789782975466627E-2</v>
      </c>
      <c r="W764" s="5">
        <f t="shared" si="1022"/>
        <v>4.2062210273839815E-2</v>
      </c>
      <c r="X764" s="5">
        <f t="shared" si="1023"/>
        <v>5.3946806897847338E-2</v>
      </c>
      <c r="Y764" s="5">
        <f t="shared" si="1024"/>
        <v>3.4594686721487349E-2</v>
      </c>
      <c r="Z764" s="5">
        <f t="shared" si="1025"/>
        <v>1.7491234238524157E-2</v>
      </c>
      <c r="AA764" s="5">
        <f t="shared" si="1026"/>
        <v>3.0055086881089335E-2</v>
      </c>
      <c r="AB764" s="5">
        <f t="shared" si="1027"/>
        <v>2.5821741196521936E-2</v>
      </c>
      <c r="AC764" s="5">
        <f t="shared" si="1028"/>
        <v>2.0371030749674062E-3</v>
      </c>
      <c r="AD764" s="5">
        <f t="shared" si="1029"/>
        <v>1.8068813311735318E-2</v>
      </c>
      <c r="AE764" s="5">
        <f t="shared" si="1030"/>
        <v>2.3174121765248221E-2</v>
      </c>
      <c r="AF764" s="5">
        <f t="shared" si="1031"/>
        <v>1.4860962652200166E-2</v>
      </c>
      <c r="AG764" s="5">
        <f t="shared" si="1032"/>
        <v>6.3532996902683275E-3</v>
      </c>
      <c r="AH764" s="5">
        <f t="shared" si="1033"/>
        <v>5.6083372089075602E-3</v>
      </c>
      <c r="AI764" s="5">
        <f t="shared" si="1034"/>
        <v>9.6367734702742826E-3</v>
      </c>
      <c r="AJ764" s="5">
        <f t="shared" si="1035"/>
        <v>8.2794061286011519E-3</v>
      </c>
      <c r="AK764" s="5">
        <f t="shared" si="1036"/>
        <v>4.7421519283235968E-3</v>
      </c>
      <c r="AL764" s="5">
        <f t="shared" si="1037"/>
        <v>1.7957429968730638E-4</v>
      </c>
      <c r="AM764" s="5">
        <f t="shared" si="1038"/>
        <v>6.2095075340802258E-3</v>
      </c>
      <c r="AN764" s="5">
        <f t="shared" si="1039"/>
        <v>7.9639919464739497E-3</v>
      </c>
      <c r="AO764" s="5">
        <f t="shared" si="1040"/>
        <v>5.1071012777905191E-3</v>
      </c>
      <c r="AP764" s="5">
        <f t="shared" si="1041"/>
        <v>2.1833676408272054E-3</v>
      </c>
      <c r="AQ764" s="5">
        <f t="shared" si="1042"/>
        <v>7.0006849223975198E-4</v>
      </c>
      <c r="AR764" s="5">
        <f t="shared" si="1043"/>
        <v>1.4385924204041054E-3</v>
      </c>
      <c r="AS764" s="5">
        <f t="shared" si="1044"/>
        <v>2.4719250564087213E-3</v>
      </c>
      <c r="AT764" s="5">
        <f t="shared" si="1045"/>
        <v>2.1237472816605088E-3</v>
      </c>
      <c r="AU764" s="5">
        <f t="shared" si="1046"/>
        <v>1.216407567229698E-3</v>
      </c>
      <c r="AV764" s="5">
        <f t="shared" si="1047"/>
        <v>5.2253652625870663E-4</v>
      </c>
      <c r="AW764" s="5">
        <f t="shared" si="1048"/>
        <v>1.0992914911746555E-5</v>
      </c>
      <c r="AX764" s="5">
        <f t="shared" si="1049"/>
        <v>1.7782934952880237E-3</v>
      </c>
      <c r="AY764" s="5">
        <f t="shared" si="1050"/>
        <v>2.280746902586471E-3</v>
      </c>
      <c r="AZ764" s="5">
        <f t="shared" si="1051"/>
        <v>1.4625837769302716E-3</v>
      </c>
      <c r="BA764" s="5">
        <f t="shared" si="1052"/>
        <v>6.2527800348026984E-4</v>
      </c>
      <c r="BB764" s="5">
        <f t="shared" si="1053"/>
        <v>2.0048727522648031E-4</v>
      </c>
      <c r="BC764" s="5">
        <f t="shared" si="1054"/>
        <v>5.1426913857853986E-5</v>
      </c>
      <c r="BD764" s="5">
        <f t="shared" si="1055"/>
        <v>3.0751065704423319E-4</v>
      </c>
      <c r="BE764" s="5">
        <f t="shared" si="1056"/>
        <v>5.2839378789916209E-4</v>
      </c>
      <c r="BF764" s="5">
        <f t="shared" si="1057"/>
        <v>4.5396799866071608E-4</v>
      </c>
      <c r="BG764" s="5">
        <f t="shared" si="1058"/>
        <v>2.6001686435085447E-4</v>
      </c>
      <c r="BH764" s="5">
        <f t="shared" si="1059"/>
        <v>1.1169636947919481E-4</v>
      </c>
      <c r="BI764" s="5">
        <f t="shared" si="1060"/>
        <v>3.8385445454793826E-5</v>
      </c>
      <c r="BJ764" s="8">
        <f t="shared" si="1061"/>
        <v>0.4747243838598868</v>
      </c>
      <c r="BK764" s="8">
        <f t="shared" si="1062"/>
        <v>0.23905993775529244</v>
      </c>
      <c r="BL764" s="8">
        <f t="shared" si="1063"/>
        <v>0.26863251874221133</v>
      </c>
      <c r="BM764" s="8">
        <f t="shared" si="1064"/>
        <v>0.57463692512462483</v>
      </c>
      <c r="BN764" s="8">
        <f t="shared" si="1065"/>
        <v>0.42300139548361526</v>
      </c>
    </row>
    <row r="765" spans="1:66" x14ac:dyDescent="0.25">
      <c r="A765" t="s">
        <v>122</v>
      </c>
      <c r="B765" t="s">
        <v>133</v>
      </c>
      <c r="C765" t="s">
        <v>143</v>
      </c>
      <c r="D765" s="11">
        <v>44282</v>
      </c>
      <c r="E765">
        <f>VLOOKUP(A765,home!$A$2:$E$405,3,FALSE)</f>
        <v>1.2585470085470101</v>
      </c>
      <c r="F765">
        <f>VLOOKUP(B765,home!$B$2:$E$405,3,FALSE)</f>
        <v>0.56000000000000005</v>
      </c>
      <c r="G765">
        <f>VLOOKUP(C765,away!$B$2:$E$405,4,FALSE)</f>
        <v>0.95</v>
      </c>
      <c r="H765">
        <f>VLOOKUP(A765,away!$A$2:$E$405,3,FALSE)</f>
        <v>1.1004273504273501</v>
      </c>
      <c r="I765">
        <f>VLOOKUP(C765,away!$B$2:$E$405,3,FALSE)</f>
        <v>0.87</v>
      </c>
      <c r="J765">
        <f>VLOOKUP(B765,home!$B$2:$E$405,4,FALSE)</f>
        <v>1.18</v>
      </c>
      <c r="K765" s="3">
        <f t="shared" si="1010"/>
        <v>0.66954700854700944</v>
      </c>
      <c r="L765" s="3">
        <f t="shared" si="1011"/>
        <v>1.1296987179487175</v>
      </c>
      <c r="M765" s="5">
        <f t="shared" si="1012"/>
        <v>0.16542361582670839</v>
      </c>
      <c r="N765" s="5">
        <f t="shared" si="1013"/>
        <v>0.11075888711980232</v>
      </c>
      <c r="O765" s="5">
        <f t="shared" si="1014"/>
        <v>0.18687884671787361</v>
      </c>
      <c r="P765" s="5">
        <f t="shared" si="1015"/>
        <v>0.12512417278066737</v>
      </c>
      <c r="Q765" s="5">
        <f t="shared" si="1016"/>
        <v>3.7079140770529762E-2</v>
      </c>
      <c r="R765" s="5">
        <f t="shared" si="1017"/>
        <v>0.10555839677445837</v>
      </c>
      <c r="S765" s="5">
        <f t="shared" si="1018"/>
        <v>2.3660555561859756E-2</v>
      </c>
      <c r="T765" s="5">
        <f t="shared" si="1019"/>
        <v>4.1888257791107483E-2</v>
      </c>
      <c r="U765" s="5">
        <f t="shared" si="1020"/>
        <v>7.0676308787356895E-2</v>
      </c>
      <c r="V765" s="5">
        <f t="shared" si="1021"/>
        <v>1.9885024862539304E-3</v>
      </c>
      <c r="W765" s="5">
        <f t="shared" si="1022"/>
        <v>8.275409260800554E-3</v>
      </c>
      <c r="X765" s="5">
        <f t="shared" si="1023"/>
        <v>9.3487192324273275E-3</v>
      </c>
      <c r="Y765" s="5">
        <f t="shared" si="1024"/>
        <v>5.2806180656678366E-3</v>
      </c>
      <c r="Z765" s="5">
        <f t="shared" si="1025"/>
        <v>3.9749728501609218E-2</v>
      </c>
      <c r="AA765" s="5">
        <f t="shared" si="1026"/>
        <v>2.6614311808808251E-2</v>
      </c>
      <c r="AB765" s="5">
        <f t="shared" si="1027"/>
        <v>8.9097664280624548E-3</v>
      </c>
      <c r="AC765" s="5">
        <f t="shared" si="1028"/>
        <v>9.4004764457825048E-5</v>
      </c>
      <c r="AD765" s="5">
        <f t="shared" si="1029"/>
        <v>1.3851938787678071E-3</v>
      </c>
      <c r="AE765" s="5">
        <f t="shared" si="1030"/>
        <v>1.5648517489544025E-3</v>
      </c>
      <c r="AF765" s="5">
        <f t="shared" si="1031"/>
        <v>8.8390550728679866E-4</v>
      </c>
      <c r="AG765" s="5">
        <f t="shared" si="1032"/>
        <v>3.3284897278990235E-4</v>
      </c>
      <c r="AH765" s="5">
        <f t="shared" si="1033"/>
        <v>1.1226304331769381E-2</v>
      </c>
      <c r="AI765" s="5">
        <f t="shared" si="1034"/>
        <v>7.516538482374522E-3</v>
      </c>
      <c r="AJ765" s="5">
        <f t="shared" si="1035"/>
        <v>2.5163379277511693E-3</v>
      </c>
      <c r="AK765" s="5">
        <f t="shared" si="1036"/>
        <v>5.616021773397255E-4</v>
      </c>
      <c r="AL765" s="5">
        <f t="shared" si="1037"/>
        <v>2.8441570041725043E-6</v>
      </c>
      <c r="AM765" s="5">
        <f t="shared" si="1038"/>
        <v>1.8549048355732289E-4</v>
      </c>
      <c r="AN765" s="5">
        <f t="shared" si="1039"/>
        <v>2.095483614663953E-4</v>
      </c>
      <c r="AO765" s="5">
        <f t="shared" si="1040"/>
        <v>1.1836325764842063E-4</v>
      </c>
      <c r="AP765" s="5">
        <f t="shared" si="1041"/>
        <v>4.4571606805884834E-5</v>
      </c>
      <c r="AQ765" s="5">
        <f t="shared" si="1042"/>
        <v>1.2588121766380606E-5</v>
      </c>
      <c r="AR765" s="5">
        <f t="shared" si="1043"/>
        <v>2.5364683221804018E-3</v>
      </c>
      <c r="AS765" s="5">
        <f t="shared" si="1044"/>
        <v>1.6982847773901399E-3</v>
      </c>
      <c r="AT765" s="5">
        <f t="shared" si="1045"/>
        <v>5.68540746181246E-4</v>
      </c>
      <c r="AU765" s="5">
        <f t="shared" si="1046"/>
        <v>1.268882519475793E-4</v>
      </c>
      <c r="AV765" s="5">
        <f t="shared" si="1047"/>
        <v>2.1239412377815233E-5</v>
      </c>
      <c r="AW765" s="5">
        <f t="shared" si="1048"/>
        <v>5.9757824148582703E-8</v>
      </c>
      <c r="AX765" s="5">
        <f t="shared" si="1049"/>
        <v>2.0699099729957287E-5</v>
      </c>
      <c r="AY765" s="5">
        <f t="shared" si="1050"/>
        <v>2.3383746427625387E-5</v>
      </c>
      <c r="AZ765" s="5">
        <f t="shared" si="1051"/>
        <v>1.3208294180063154E-5</v>
      </c>
      <c r="BA765" s="5">
        <f t="shared" si="1052"/>
        <v>4.9737976671689507E-6</v>
      </c>
      <c r="BB765" s="5">
        <f t="shared" si="1053"/>
        <v>1.404723211984271E-6</v>
      </c>
      <c r="BC765" s="5">
        <f t="shared" si="1054"/>
        <v>3.1738280233028726E-7</v>
      </c>
      <c r="BD765" s="5">
        <f t="shared" si="1055"/>
        <v>4.7757416861412167E-4</v>
      </c>
      <c r="BE765" s="5">
        <f t="shared" si="1056"/>
        <v>3.197583559549102E-4</v>
      </c>
      <c r="BF765" s="5">
        <f t="shared" si="1057"/>
        <v>1.0704662534375996E-4</v>
      </c>
      <c r="BG765" s="5">
        <f t="shared" si="1058"/>
        <v>2.3890915924655659E-5</v>
      </c>
      <c r="BH765" s="5">
        <f t="shared" si="1059"/>
        <v>3.999022822200326E-6</v>
      </c>
      <c r="BI765" s="5">
        <f t="shared" si="1060"/>
        <v>5.3550675354308972E-7</v>
      </c>
      <c r="BJ765" s="8">
        <f t="shared" si="1061"/>
        <v>0.2174323812233977</v>
      </c>
      <c r="BK765" s="8">
        <f t="shared" si="1062"/>
        <v>0.31631707932337905</v>
      </c>
      <c r="BL765" s="8">
        <f t="shared" si="1063"/>
        <v>0.42634263954128482</v>
      </c>
      <c r="BM765" s="8">
        <f t="shared" si="1064"/>
        <v>0.26899544461102748</v>
      </c>
      <c r="BN765" s="8">
        <f t="shared" si="1065"/>
        <v>0.73082305999003971</v>
      </c>
    </row>
    <row r="766" spans="1:66" x14ac:dyDescent="0.25">
      <c r="A766" t="s">
        <v>122</v>
      </c>
      <c r="B766" t="s">
        <v>135</v>
      </c>
      <c r="C766" t="s">
        <v>134</v>
      </c>
      <c r="D766" s="11">
        <v>44282</v>
      </c>
      <c r="E766">
        <f>VLOOKUP(A766,home!$A$2:$E$405,3,FALSE)</f>
        <v>1.2585470085470101</v>
      </c>
      <c r="F766">
        <f>VLOOKUP(B766,home!$B$2:$E$405,3,FALSE)</f>
        <v>0.63</v>
      </c>
      <c r="G766">
        <f>VLOOKUP(C766,away!$B$2:$E$405,4,FALSE)</f>
        <v>1.03</v>
      </c>
      <c r="H766">
        <f>VLOOKUP(A766,away!$A$2:$E$405,3,FALSE)</f>
        <v>1.1004273504273501</v>
      </c>
      <c r="I766">
        <f>VLOOKUP(C766,away!$B$2:$E$405,3,FALSE)</f>
        <v>0.44</v>
      </c>
      <c r="J766">
        <f>VLOOKUP(B766,home!$B$2:$E$405,4,FALSE)</f>
        <v>0.91</v>
      </c>
      <c r="K766" s="3">
        <f t="shared" si="1010"/>
        <v>0.81667115384615485</v>
      </c>
      <c r="L766" s="3">
        <f t="shared" si="1011"/>
        <v>0.44061111111111095</v>
      </c>
      <c r="M766" s="5">
        <f t="shared" si="1012"/>
        <v>0.28442597148343057</v>
      </c>
      <c r="N766" s="5">
        <f t="shared" si="1013"/>
        <v>0.23228248631518678</v>
      </c>
      <c r="O766" s="5">
        <f t="shared" si="1014"/>
        <v>0.12532124332417147</v>
      </c>
      <c r="P766" s="5">
        <f t="shared" si="1015"/>
        <v>0.10234624438698586</v>
      </c>
      <c r="Q766" s="5">
        <f t="shared" si="1016"/>
        <v>9.4849203058638629E-2</v>
      </c>
      <c r="R766" s="5">
        <f t="shared" si="1017"/>
        <v>2.7608966133444546E-2</v>
      </c>
      <c r="S766" s="5">
        <f t="shared" si="1018"/>
        <v>9.206924463938105E-3</v>
      </c>
      <c r="T766" s="5">
        <f t="shared" si="1019"/>
        <v>4.1791612747670147E-2</v>
      </c>
      <c r="U766" s="5">
        <f t="shared" si="1020"/>
        <v>2.2547446228699568E-2</v>
      </c>
      <c r="V766" s="5">
        <f t="shared" si="1021"/>
        <v>3.6810755529976174E-4</v>
      </c>
      <c r="W766" s="5">
        <f t="shared" si="1022"/>
        <v>2.5820202701095554E-2</v>
      </c>
      <c r="X766" s="5">
        <f t="shared" si="1023"/>
        <v>1.1376668201243818E-2</v>
      </c>
      <c r="Y766" s="5">
        <f t="shared" si="1024"/>
        <v>2.506343208446241E-3</v>
      </c>
      <c r="Z766" s="5">
        <f t="shared" si="1025"/>
        <v>4.0549390815620119E-3</v>
      </c>
      <c r="AA766" s="5">
        <f t="shared" si="1026"/>
        <v>3.3115517785151155E-3</v>
      </c>
      <c r="AB766" s="5">
        <f t="shared" si="1027"/>
        <v>1.3522244059906128E-3</v>
      </c>
      <c r="AC766" s="5">
        <f t="shared" si="1028"/>
        <v>8.2786097246397343E-6</v>
      </c>
      <c r="AD766" s="5">
        <f t="shared" si="1029"/>
        <v>5.2716536831113256E-3</v>
      </c>
      <c r="AE766" s="5">
        <f t="shared" si="1030"/>
        <v>2.3227491867086614E-3</v>
      </c>
      <c r="AF766" s="5">
        <f t="shared" si="1031"/>
        <v>5.1171454999406627E-4</v>
      </c>
      <c r="AG766" s="5">
        <f t="shared" si="1032"/>
        <v>7.5155705481535896E-5</v>
      </c>
      <c r="AH766" s="5">
        <f t="shared" si="1033"/>
        <v>4.4666280355372634E-4</v>
      </c>
      <c r="AI766" s="5">
        <f t="shared" si="1034"/>
        <v>3.6477662715838011E-4</v>
      </c>
      <c r="AJ766" s="5">
        <f t="shared" si="1035"/>
        <v>1.4895127449877145E-4</v>
      </c>
      <c r="AK766" s="5">
        <f t="shared" si="1036"/>
        <v>4.0548069737255676E-5</v>
      </c>
      <c r="AL766" s="5">
        <f t="shared" si="1037"/>
        <v>1.1915713739408866E-7</v>
      </c>
      <c r="AM766" s="5">
        <f t="shared" si="1038"/>
        <v>8.6104149921277203E-4</v>
      </c>
      <c r="AN766" s="5">
        <f t="shared" si="1039"/>
        <v>3.7938445168091622E-4</v>
      </c>
      <c r="AO766" s="5">
        <f t="shared" si="1040"/>
        <v>8.3580502396704028E-5</v>
      </c>
      <c r="AP766" s="5">
        <f t="shared" si="1041"/>
        <v>1.2275499342745547E-5</v>
      </c>
      <c r="AQ766" s="5">
        <f t="shared" si="1042"/>
        <v>1.3521803512127066E-6</v>
      </c>
      <c r="AR766" s="5">
        <f t="shared" si="1043"/>
        <v>3.9360918833162275E-5</v>
      </c>
      <c r="AS766" s="5">
        <f t="shared" si="1044"/>
        <v>3.2144926999923481E-5</v>
      </c>
      <c r="AT766" s="5">
        <f t="shared" si="1045"/>
        <v>1.3125917311663963E-5</v>
      </c>
      <c r="AU766" s="5">
        <f t="shared" si="1046"/>
        <v>3.5731860120686097E-6</v>
      </c>
      <c r="AV766" s="5">
        <f t="shared" si="1047"/>
        <v>7.2952948584575285E-7</v>
      </c>
      <c r="AW766" s="5">
        <f t="shared" si="1048"/>
        <v>1.1910231998333956E-9</v>
      </c>
      <c r="AX766" s="5">
        <f t="shared" si="1049"/>
        <v>1.1719795911191956E-4</v>
      </c>
      <c r="AY766" s="5">
        <f t="shared" si="1050"/>
        <v>5.1638722984257419E-5</v>
      </c>
      <c r="AZ766" s="5">
        <f t="shared" si="1051"/>
        <v>1.1376297555226262E-5</v>
      </c>
      <c r="BA766" s="5">
        <f t="shared" si="1052"/>
        <v>1.6708410353796197E-6</v>
      </c>
      <c r="BB766" s="5">
        <f t="shared" si="1053"/>
        <v>1.8404778127216329E-7</v>
      </c>
      <c r="BC766" s="5">
        <f t="shared" si="1054"/>
        <v>1.6218699480772527E-8</v>
      </c>
      <c r="BD766" s="5">
        <f t="shared" si="1055"/>
        <v>2.8904763635723105E-6</v>
      </c>
      <c r="BE766" s="5">
        <f t="shared" si="1056"/>
        <v>2.3605686670036366E-6</v>
      </c>
      <c r="BF766" s="5">
        <f t="shared" si="1057"/>
        <v>9.639041685074698E-7</v>
      </c>
      <c r="BG766" s="5">
        <f t="shared" si="1058"/>
        <v>2.623975764973713E-7</v>
      </c>
      <c r="BH766" s="5">
        <f t="shared" si="1059"/>
        <v>5.3573132891135718E-8</v>
      </c>
      <c r="BI766" s="5">
        <f t="shared" si="1060"/>
        <v>8.750326450671442E-9</v>
      </c>
      <c r="BJ766" s="8">
        <f t="shared" si="1061"/>
        <v>0.41832750757772857</v>
      </c>
      <c r="BK766" s="8">
        <f t="shared" si="1062"/>
        <v>0.39640728437950057</v>
      </c>
      <c r="BL766" s="8">
        <f t="shared" si="1063"/>
        <v>0.18123784479464708</v>
      </c>
      <c r="BM766" s="8">
        <f t="shared" si="1064"/>
        <v>0.13314182359961946</v>
      </c>
      <c r="BN766" s="8">
        <f t="shared" si="1065"/>
        <v>0.86683411470185789</v>
      </c>
    </row>
    <row r="767" spans="1:66" x14ac:dyDescent="0.25">
      <c r="A767" t="s">
        <v>122</v>
      </c>
      <c r="B767" t="s">
        <v>137</v>
      </c>
      <c r="C767" t="s">
        <v>144</v>
      </c>
      <c r="D767" s="11">
        <v>44282</v>
      </c>
      <c r="E767">
        <f>VLOOKUP(A767,home!$A$2:$E$405,3,FALSE)</f>
        <v>1.2585470085470101</v>
      </c>
      <c r="F767">
        <f>VLOOKUP(B767,home!$B$2:$E$405,3,FALSE)</f>
        <v>1.03</v>
      </c>
      <c r="G767">
        <f>VLOOKUP(C767,away!$B$2:$E$405,4,FALSE)</f>
        <v>1.23</v>
      </c>
      <c r="H767">
        <f>VLOOKUP(A767,away!$A$2:$E$405,3,FALSE)</f>
        <v>1.1004273504273501</v>
      </c>
      <c r="I767">
        <f>VLOOKUP(C767,away!$B$2:$E$405,3,FALSE)</f>
        <v>1.35</v>
      </c>
      <c r="J767">
        <f>VLOOKUP(B767,home!$B$2:$E$405,4,FALSE)</f>
        <v>0.82</v>
      </c>
      <c r="K767" s="3">
        <f t="shared" si="1010"/>
        <v>1.594453205128207</v>
      </c>
      <c r="L767" s="3">
        <f t="shared" si="1011"/>
        <v>1.2181730769230765</v>
      </c>
      <c r="M767" s="5">
        <f t="shared" si="1012"/>
        <v>6.004708454748741E-2</v>
      </c>
      <c r="N767" s="5">
        <f t="shared" si="1013"/>
        <v>9.5742266415345723E-2</v>
      </c>
      <c r="O767" s="5">
        <f t="shared" si="1014"/>
        <v>7.3147741743472855E-2</v>
      </c>
      <c r="P767" s="5">
        <f t="shared" si="1015"/>
        <v>0.11663065127077063</v>
      </c>
      <c r="Q767" s="5">
        <f t="shared" si="1016"/>
        <v>7.6328281776093354E-2</v>
      </c>
      <c r="R767" s="5">
        <f t="shared" si="1017"/>
        <v>4.4553304814810457E-2</v>
      </c>
      <c r="S767" s="5">
        <f t="shared" si="1018"/>
        <v>5.6633510678968116E-2</v>
      </c>
      <c r="T767" s="5">
        <f t="shared" si="1019"/>
        <v>9.2981057867435241E-2</v>
      </c>
      <c r="U767" s="5">
        <f t="shared" si="1020"/>
        <v>7.1038159661028513E-2</v>
      </c>
      <c r="V767" s="5">
        <f t="shared" si="1021"/>
        <v>1.2222266509717169E-2</v>
      </c>
      <c r="W767" s="5">
        <f t="shared" si="1022"/>
        <v>4.0567291173273658E-2</v>
      </c>
      <c r="X767" s="5">
        <f t="shared" si="1023"/>
        <v>4.9417981910981131E-2</v>
      </c>
      <c r="Y767" s="5">
        <f t="shared" si="1024"/>
        <v>3.0099827539914418E-2</v>
      </c>
      <c r="Z767" s="5">
        <f t="shared" si="1025"/>
        <v>1.8091212137783128E-2</v>
      </c>
      <c r="AA767" s="5">
        <f t="shared" si="1026"/>
        <v>2.8845591177742626E-2</v>
      </c>
      <c r="AB767" s="5">
        <f t="shared" si="1027"/>
        <v>2.2996472653584836E-2</v>
      </c>
      <c r="AC767" s="5">
        <f t="shared" si="1028"/>
        <v>1.4837220176629805E-3</v>
      </c>
      <c r="AD767" s="5">
        <f t="shared" si="1029"/>
        <v>1.6170661858648846E-2</v>
      </c>
      <c r="AE767" s="5">
        <f t="shared" si="1030"/>
        <v>1.9698664912232898E-2</v>
      </c>
      <c r="AF767" s="5">
        <f t="shared" si="1031"/>
        <v>1.19981916237057E-2</v>
      </c>
      <c r="AG767" s="5">
        <f t="shared" si="1032"/>
        <v>4.871958002587419E-3</v>
      </c>
      <c r="AH767" s="5">
        <f t="shared" si="1033"/>
        <v>5.5095568887878451E-3</v>
      </c>
      <c r="AI767" s="5">
        <f t="shared" si="1034"/>
        <v>8.7847306401639715E-3</v>
      </c>
      <c r="AJ767" s="5">
        <f t="shared" si="1035"/>
        <v>7.003420962698707E-3</v>
      </c>
      <c r="AK767" s="5">
        <f t="shared" si="1036"/>
        <v>3.7222090002790083E-3</v>
      </c>
      <c r="AL767" s="5">
        <f t="shared" si="1037"/>
        <v>1.1527451600949107E-4</v>
      </c>
      <c r="AM767" s="5">
        <f t="shared" si="1038"/>
        <v>5.156672725913419E-3</v>
      </c>
      <c r="AN767" s="5">
        <f t="shared" si="1039"/>
        <v>6.2817198812112583E-3</v>
      </c>
      <c r="AO767" s="5">
        <f t="shared" si="1040"/>
        <v>3.8261110180319914E-3</v>
      </c>
      <c r="AP767" s="5">
        <f t="shared" si="1041"/>
        <v>1.5536218104951053E-3</v>
      </c>
      <c r="AQ767" s="5">
        <f t="shared" si="1042"/>
        <v>4.7314506531640583E-4</v>
      </c>
      <c r="AR767" s="5">
        <f t="shared" si="1043"/>
        <v>1.3423187735394826E-3</v>
      </c>
      <c r="AS767" s="5">
        <f t="shared" si="1044"/>
        <v>2.1402644707737917E-3</v>
      </c>
      <c r="AT767" s="5">
        <f t="shared" si="1045"/>
        <v>1.7062757726236495E-3</v>
      </c>
      <c r="AU767" s="5">
        <f t="shared" si="1046"/>
        <v>9.0685895816412841E-4</v>
      </c>
      <c r="AV767" s="5">
        <f t="shared" si="1047"/>
        <v>3.6148604311100516E-4</v>
      </c>
      <c r="AW767" s="5">
        <f t="shared" si="1048"/>
        <v>6.2194442811130782E-6</v>
      </c>
      <c r="AX767" s="5">
        <f t="shared" si="1049"/>
        <v>1.3703455592716427E-3</v>
      </c>
      <c r="AY767" s="5">
        <f t="shared" si="1050"/>
        <v>1.6693180663858111E-3</v>
      </c>
      <c r="AZ767" s="5">
        <f t="shared" si="1051"/>
        <v>1.0167591626462423E-3</v>
      </c>
      <c r="BA767" s="5">
        <f t="shared" si="1052"/>
        <v>4.128628792168346E-4</v>
      </c>
      <c r="BB767" s="5">
        <f t="shared" si="1053"/>
        <v>1.2573461098072298E-4</v>
      </c>
      <c r="BC767" s="5">
        <f t="shared" si="1054"/>
        <v>3.0633303586822629E-5</v>
      </c>
      <c r="BD767" s="5">
        <f t="shared" si="1055"/>
        <v>2.7252943176236721E-4</v>
      </c>
      <c r="BE767" s="5">
        <f t="shared" si="1056"/>
        <v>4.3453542596527537E-4</v>
      </c>
      <c r="BF767" s="5">
        <f t="shared" si="1057"/>
        <v>3.4642320133604208E-4</v>
      </c>
      <c r="BG767" s="5">
        <f t="shared" si="1058"/>
        <v>1.8411852790034213E-4</v>
      </c>
      <c r="BH767" s="5">
        <f t="shared" si="1059"/>
        <v>7.3392094233546914E-5</v>
      </c>
      <c r="BI767" s="5">
        <f t="shared" si="1060"/>
        <v>2.3404051976350051E-5</v>
      </c>
      <c r="BJ767" s="8">
        <f t="shared" si="1061"/>
        <v>0.45979310716327465</v>
      </c>
      <c r="BK767" s="8">
        <f t="shared" si="1062"/>
        <v>0.24880182760700162</v>
      </c>
      <c r="BL767" s="8">
        <f t="shared" si="1063"/>
        <v>0.27339279429395485</v>
      </c>
      <c r="BM767" s="8">
        <f t="shared" si="1064"/>
        <v>0.5319665120119289</v>
      </c>
      <c r="BN767" s="8">
        <f t="shared" si="1065"/>
        <v>0.46644933056798044</v>
      </c>
    </row>
    <row r="768" spans="1:66" x14ac:dyDescent="0.25">
      <c r="A768" t="s">
        <v>122</v>
      </c>
      <c r="B768" t="s">
        <v>138</v>
      </c>
      <c r="C768" t="s">
        <v>126</v>
      </c>
      <c r="D768" s="11">
        <v>44282</v>
      </c>
      <c r="E768">
        <f>VLOOKUP(A768,home!$A$2:$E$405,3,FALSE)</f>
        <v>1.2585470085470101</v>
      </c>
      <c r="F768">
        <f>VLOOKUP(B768,home!$B$2:$E$405,3,FALSE)</f>
        <v>1.17</v>
      </c>
      <c r="G768">
        <f>VLOOKUP(C768,away!$B$2:$E$405,4,FALSE)</f>
        <v>0.64</v>
      </c>
      <c r="H768">
        <f>VLOOKUP(A768,away!$A$2:$E$405,3,FALSE)</f>
        <v>1.1004273504273501</v>
      </c>
      <c r="I768">
        <f>VLOOKUP(C768,away!$B$2:$E$405,3,FALSE)</f>
        <v>0.91</v>
      </c>
      <c r="J768">
        <f>VLOOKUP(B768,home!$B$2:$E$405,4,FALSE)</f>
        <v>1.05</v>
      </c>
      <c r="K768" s="3">
        <f t="shared" si="1010"/>
        <v>0.94240000000000113</v>
      </c>
      <c r="L768" s="3">
        <f t="shared" si="1011"/>
        <v>1.0514583333333332</v>
      </c>
      <c r="M768" s="5">
        <f t="shared" si="1012"/>
        <v>0.13616902509605236</v>
      </c>
      <c r="N768" s="5">
        <f t="shared" si="1013"/>
        <v>0.1283256892505199</v>
      </c>
      <c r="O768" s="5">
        <f t="shared" si="1014"/>
        <v>0.14317605617912002</v>
      </c>
      <c r="P768" s="5">
        <f t="shared" si="1015"/>
        <v>0.13492911534320287</v>
      </c>
      <c r="Q768" s="5">
        <f t="shared" si="1016"/>
        <v>6.0467064774845036E-2</v>
      </c>
      <c r="R768" s="5">
        <f t="shared" si="1017"/>
        <v>7.5271828701668611E-2</v>
      </c>
      <c r="S768" s="5">
        <f t="shared" si="1018"/>
        <v>3.3425123948814889E-2</v>
      </c>
      <c r="T768" s="5">
        <f t="shared" si="1019"/>
        <v>6.3578599149717252E-2</v>
      </c>
      <c r="U768" s="5">
        <f t="shared" si="1020"/>
        <v>7.093617136845258E-2</v>
      </c>
      <c r="V768" s="5">
        <f t="shared" si="1021"/>
        <v>3.6800851013161122E-3</v>
      </c>
      <c r="W768" s="5">
        <f t="shared" si="1022"/>
        <v>1.8994720614604683E-2</v>
      </c>
      <c r="X768" s="5">
        <f t="shared" si="1023"/>
        <v>1.9972157279564542E-2</v>
      </c>
      <c r="Y768" s="5">
        <f t="shared" si="1024"/>
        <v>1.0499945603121065E-2</v>
      </c>
      <c r="Z768" s="5">
        <f t="shared" si="1025"/>
        <v>2.6381730517869545E-2</v>
      </c>
      <c r="AA768" s="5">
        <f t="shared" si="1026"/>
        <v>2.4862142840040288E-2</v>
      </c>
      <c r="AB768" s="5">
        <f t="shared" si="1027"/>
        <v>1.1715041706226996E-2</v>
      </c>
      <c r="AC768" s="5">
        <f t="shared" si="1028"/>
        <v>2.2791096706741026E-4</v>
      </c>
      <c r="AD768" s="5">
        <f t="shared" si="1029"/>
        <v>4.4751561768008666E-3</v>
      </c>
      <c r="AE768" s="5">
        <f t="shared" si="1030"/>
        <v>4.7054402550654106E-3</v>
      </c>
      <c r="AF768" s="5">
        <f t="shared" si="1031"/>
        <v>2.4737871840953252E-3</v>
      </c>
      <c r="AG768" s="5">
        <f t="shared" si="1032"/>
        <v>8.6702804987007676E-4</v>
      </c>
      <c r="AH768" s="5">
        <f t="shared" si="1033"/>
        <v>6.9348226001920612E-3</v>
      </c>
      <c r="AI768" s="5">
        <f t="shared" si="1034"/>
        <v>6.5353768184210062E-3</v>
      </c>
      <c r="AJ768" s="5">
        <f t="shared" si="1035"/>
        <v>3.0794695568399813E-3</v>
      </c>
      <c r="AK768" s="5">
        <f t="shared" si="1036"/>
        <v>9.6736403678866756E-4</v>
      </c>
      <c r="AL768" s="5">
        <f t="shared" si="1037"/>
        <v>9.0334274308646855E-6</v>
      </c>
      <c r="AM768" s="5">
        <f t="shared" si="1038"/>
        <v>8.4347743620342877E-4</v>
      </c>
      <c r="AN768" s="5">
        <f t="shared" si="1039"/>
        <v>8.8688137927472996E-4</v>
      </c>
      <c r="AO768" s="5">
        <f t="shared" si="1040"/>
        <v>4.6625940845828766E-4</v>
      </c>
      <c r="AP768" s="5">
        <f t="shared" si="1041"/>
        <v>1.6341744683951234E-4</v>
      </c>
      <c r="AQ768" s="5">
        <f t="shared" si="1042"/>
        <v>4.2956659072865551E-5</v>
      </c>
      <c r="AR768" s="5">
        <f t="shared" si="1043"/>
        <v>1.4583354026320556E-3</v>
      </c>
      <c r="AS768" s="5">
        <f t="shared" si="1044"/>
        <v>1.3743352834404508E-3</v>
      </c>
      <c r="AT768" s="5">
        <f t="shared" si="1045"/>
        <v>6.4758678555714095E-4</v>
      </c>
      <c r="AU768" s="5">
        <f t="shared" si="1046"/>
        <v>2.0342859556968351E-4</v>
      </c>
      <c r="AV768" s="5">
        <f t="shared" si="1047"/>
        <v>4.7927777116217477E-5</v>
      </c>
      <c r="AW768" s="5">
        <f t="shared" si="1048"/>
        <v>2.4864366810615859E-7</v>
      </c>
      <c r="AX768" s="5">
        <f t="shared" si="1049"/>
        <v>1.3248218931301864E-4</v>
      </c>
      <c r="AY768" s="5">
        <f t="shared" si="1050"/>
        <v>1.3929950197141768E-4</v>
      </c>
      <c r="AZ768" s="5">
        <f t="shared" si="1051"/>
        <v>7.3233811088515099E-5</v>
      </c>
      <c r="BA768" s="5">
        <f t="shared" si="1052"/>
        <v>2.5667433650259422E-5</v>
      </c>
      <c r="BB768" s="5">
        <f t="shared" si="1053"/>
        <v>6.7470592517114211E-6</v>
      </c>
      <c r="BC768" s="5">
        <f t="shared" si="1054"/>
        <v>1.4188503351411475E-6</v>
      </c>
      <c r="BD768" s="5">
        <f t="shared" si="1055"/>
        <v>2.5556315198208262E-4</v>
      </c>
      <c r="BE768" s="5">
        <f t="shared" si="1056"/>
        <v>2.4084271442791495E-4</v>
      </c>
      <c r="BF768" s="5">
        <f t="shared" si="1057"/>
        <v>1.1348508703843365E-4</v>
      </c>
      <c r="BG768" s="5">
        <f t="shared" si="1058"/>
        <v>3.564944867500667E-5</v>
      </c>
      <c r="BH768" s="5">
        <f t="shared" si="1059"/>
        <v>8.3990101078315796E-6</v>
      </c>
      <c r="BI768" s="5">
        <f t="shared" si="1060"/>
        <v>1.5830454251240986E-6</v>
      </c>
      <c r="BJ768" s="8">
        <f t="shared" si="1061"/>
        <v>0.31714142951366303</v>
      </c>
      <c r="BK768" s="8">
        <f t="shared" si="1062"/>
        <v>0.30857959338585589</v>
      </c>
      <c r="BL768" s="8">
        <f t="shared" si="1063"/>
        <v>0.34786541010972227</v>
      </c>
      <c r="BM768" s="8">
        <f t="shared" si="1064"/>
        <v>0.32149033332339866</v>
      </c>
      <c r="BN768" s="8">
        <f t="shared" si="1065"/>
        <v>0.67833877934540865</v>
      </c>
    </row>
    <row r="769" spans="1:66" x14ac:dyDescent="0.25">
      <c r="A769" t="s">
        <v>122</v>
      </c>
      <c r="B769" t="s">
        <v>141</v>
      </c>
      <c r="C769" t="s">
        <v>123</v>
      </c>
      <c r="D769" s="11">
        <v>44282</v>
      </c>
      <c r="E769">
        <f>VLOOKUP(A769,home!$A$2:$E$405,3,FALSE)</f>
        <v>1.2585470085470101</v>
      </c>
      <c r="F769">
        <f>VLOOKUP(B769,home!$B$2:$E$405,3,FALSE)</f>
        <v>0.91</v>
      </c>
      <c r="G769">
        <f>VLOOKUP(C769,away!$B$2:$E$405,4,FALSE)</f>
        <v>0.96</v>
      </c>
      <c r="H769">
        <f>VLOOKUP(A769,away!$A$2:$E$405,3,FALSE)</f>
        <v>1.1004273504273501</v>
      </c>
      <c r="I769">
        <f>VLOOKUP(C769,away!$B$2:$E$405,3,FALSE)</f>
        <v>0.75</v>
      </c>
      <c r="J769">
        <f>VLOOKUP(B769,home!$B$2:$E$405,4,FALSE)</f>
        <v>0.68</v>
      </c>
      <c r="K769" s="3">
        <f t="shared" si="1010"/>
        <v>1.0994666666666679</v>
      </c>
      <c r="L769" s="3">
        <f t="shared" si="1011"/>
        <v>0.56121794871794861</v>
      </c>
      <c r="M769" s="5">
        <f t="shared" si="1012"/>
        <v>0.19000885257926214</v>
      </c>
      <c r="N769" s="5">
        <f t="shared" si="1013"/>
        <v>0.20890839978247963</v>
      </c>
      <c r="O769" s="5">
        <f t="shared" si="1014"/>
        <v>0.10663637848278458</v>
      </c>
      <c r="P769" s="5">
        <f t="shared" si="1015"/>
        <v>0.11724314359587235</v>
      </c>
      <c r="Q769" s="5">
        <f t="shared" si="1016"/>
        <v>0.11484391097375526</v>
      </c>
      <c r="R769" s="5">
        <f t="shared" si="1017"/>
        <v>2.9923124795409574E-2</v>
      </c>
      <c r="S769" s="5">
        <f t="shared" si="1018"/>
        <v>1.8085939857076162E-2</v>
      </c>
      <c r="T769" s="5">
        <f t="shared" si="1019"/>
        <v>6.4452464139437629E-2</v>
      </c>
      <c r="U769" s="5">
        <f t="shared" si="1020"/>
        <v>3.2899478275059679E-2</v>
      </c>
      <c r="V769" s="5">
        <f t="shared" si="1021"/>
        <v>1.2399728953827128E-3</v>
      </c>
      <c r="W769" s="5">
        <f t="shared" si="1022"/>
        <v>4.2089017328426091E-2</v>
      </c>
      <c r="X769" s="5">
        <f t="shared" si="1023"/>
        <v>2.3621111968613481E-2</v>
      </c>
      <c r="Y769" s="5">
        <f t="shared" si="1024"/>
        <v>6.6282960027311206E-3</v>
      </c>
      <c r="Z769" s="5">
        <f t="shared" si="1025"/>
        <v>5.5977982389703168E-3</v>
      </c>
      <c r="AA769" s="5">
        <f t="shared" si="1026"/>
        <v>6.1545925704732376E-3</v>
      </c>
      <c r="AB769" s="5">
        <f t="shared" si="1027"/>
        <v>3.3833846890748251E-3</v>
      </c>
      <c r="AC769" s="5">
        <f t="shared" si="1028"/>
        <v>4.7819587829368519E-5</v>
      </c>
      <c r="AD769" s="5">
        <f t="shared" si="1029"/>
        <v>1.1568867896340061E-2</v>
      </c>
      <c r="AE769" s="5">
        <f t="shared" si="1030"/>
        <v>6.4926563097728977E-3</v>
      </c>
      <c r="AF769" s="5">
        <f t="shared" si="1031"/>
        <v>1.8218976279506956E-3</v>
      </c>
      <c r="AG769" s="5">
        <f t="shared" si="1032"/>
        <v>3.4082721651086201E-4</v>
      </c>
      <c r="AH769" s="5">
        <f t="shared" si="1033"/>
        <v>7.8539621125296635E-4</v>
      </c>
      <c r="AI769" s="5">
        <f t="shared" si="1034"/>
        <v>8.6351695439892896E-4</v>
      </c>
      <c r="AJ769" s="5">
        <f t="shared" si="1035"/>
        <v>4.7470405373157176E-4</v>
      </c>
      <c r="AK769" s="5">
        <f t="shared" si="1036"/>
        <v>1.7397376120313536E-4</v>
      </c>
      <c r="AL769" s="5">
        <f t="shared" si="1037"/>
        <v>1.1802647563981959E-6</v>
      </c>
      <c r="AM769" s="5">
        <f t="shared" si="1038"/>
        <v>2.5439169246192083E-3</v>
      </c>
      <c r="AN769" s="5">
        <f t="shared" si="1039"/>
        <v>1.4276918381436641E-3</v>
      </c>
      <c r="AO769" s="5">
        <f t="shared" si="1040"/>
        <v>4.0062314240217232E-4</v>
      </c>
      <c r="AP769" s="5">
        <f t="shared" si="1041"/>
        <v>7.4945632729295276E-5</v>
      </c>
      <c r="AQ769" s="5">
        <f t="shared" si="1042"/>
        <v>1.0515208566425959E-5</v>
      </c>
      <c r="AR769" s="5">
        <f t="shared" si="1043"/>
        <v>8.8155690122047723E-5</v>
      </c>
      <c r="AS769" s="5">
        <f t="shared" si="1044"/>
        <v>9.6924242766187506E-5</v>
      </c>
      <c r="AT769" s="5">
        <f t="shared" si="1045"/>
        <v>5.3282487056665536E-5</v>
      </c>
      <c r="AU769" s="5">
        <f t="shared" si="1046"/>
        <v>1.952743947863398E-5</v>
      </c>
      <c r="AV769" s="5">
        <f t="shared" si="1047"/>
        <v>5.3674421980271978E-6</v>
      </c>
      <c r="AW769" s="5">
        <f t="shared" si="1048"/>
        <v>2.0229751935405301E-8</v>
      </c>
      <c r="AX769" s="5">
        <f t="shared" si="1049"/>
        <v>4.6615864356466677E-4</v>
      </c>
      <c r="AY769" s="5">
        <f t="shared" si="1050"/>
        <v>2.616165977185036E-4</v>
      </c>
      <c r="AZ769" s="5">
        <f t="shared" si="1051"/>
        <v>7.3411965161073668E-5</v>
      </c>
      <c r="BA769" s="5">
        <f t="shared" si="1052"/>
        <v>1.3733370833017094E-5</v>
      </c>
      <c r="BB769" s="5">
        <f t="shared" si="1053"/>
        <v>1.9268535519721891E-6</v>
      </c>
      <c r="BC769" s="5">
        <f t="shared" si="1054"/>
        <v>2.1627695958354512E-7</v>
      </c>
      <c r="BD769" s="5">
        <f t="shared" si="1055"/>
        <v>8.2457592630184526E-6</v>
      </c>
      <c r="BE769" s="5">
        <f t="shared" si="1056"/>
        <v>9.0659374510466981E-6</v>
      </c>
      <c r="BF769" s="5">
        <f t="shared" si="1057"/>
        <v>4.9838480147554106E-6</v>
      </c>
      <c r="BG769" s="5">
        <f t="shared" si="1058"/>
        <v>1.8265249213188074E-6</v>
      </c>
      <c r="BH769" s="5">
        <f t="shared" si="1059"/>
        <v>5.0205081670649665E-7</v>
      </c>
      <c r="BI769" s="5">
        <f t="shared" si="1060"/>
        <v>1.1039762758831408E-7</v>
      </c>
      <c r="BJ769" s="8">
        <f t="shared" si="1061"/>
        <v>0.48604220570026729</v>
      </c>
      <c r="BK769" s="8">
        <f t="shared" si="1062"/>
        <v>0.32688852537789759</v>
      </c>
      <c r="BL769" s="8">
        <f t="shared" si="1063"/>
        <v>0.18158254161310447</v>
      </c>
      <c r="BM769" s="8">
        <f t="shared" si="1064"/>
        <v>0.23228566435270973</v>
      </c>
      <c r="BN769" s="8">
        <f t="shared" si="1065"/>
        <v>0.76756381020956366</v>
      </c>
    </row>
    <row r="770" spans="1:66" x14ac:dyDescent="0.25">
      <c r="A770" t="s">
        <v>122</v>
      </c>
      <c r="B770" t="s">
        <v>142</v>
      </c>
      <c r="C770" t="s">
        <v>401</v>
      </c>
      <c r="D770" s="11">
        <v>44282</v>
      </c>
      <c r="E770">
        <f>VLOOKUP(A770,home!$A$2:$E$405,3,FALSE)</f>
        <v>1.2585470085470101</v>
      </c>
      <c r="F770">
        <f>VLOOKUP(B770,home!$B$2:$E$405,3,FALSE)</f>
        <v>1.1499999999999999</v>
      </c>
      <c r="G770">
        <f>VLOOKUP(C770,away!$B$2:$E$405,4,FALSE)</f>
        <v>0.87</v>
      </c>
      <c r="H770">
        <f>VLOOKUP(A770,away!$A$2:$E$405,3,FALSE)</f>
        <v>1.1004273504273501</v>
      </c>
      <c r="I770">
        <f>VLOOKUP(C770,away!$B$2:$E$405,3,FALSE)</f>
        <v>0.79</v>
      </c>
      <c r="J770">
        <f>VLOOKUP(B770,home!$B$2:$E$405,4,FALSE)</f>
        <v>1</v>
      </c>
      <c r="K770" s="3">
        <f t="shared" si="1010"/>
        <v>1.2591762820512835</v>
      </c>
      <c r="L770" s="3">
        <f t="shared" si="1011"/>
        <v>0.86933760683760664</v>
      </c>
      <c r="M770" s="5">
        <f t="shared" si="1012"/>
        <v>0.11901403056788894</v>
      </c>
      <c r="N770" s="5">
        <f t="shared" si="1013"/>
        <v>0.14985964452241218</v>
      </c>
      <c r="O770" s="5">
        <f t="shared" si="1014"/>
        <v>0.10346337251398632</v>
      </c>
      <c r="P770" s="5">
        <f t="shared" si="1015"/>
        <v>0.13027862473064825</v>
      </c>
      <c r="Q770" s="5">
        <f t="shared" si="1016"/>
        <v>9.4349855009628988E-2</v>
      </c>
      <c r="R770" s="5">
        <f t="shared" si="1017"/>
        <v>4.4972300328328337E-2</v>
      </c>
      <c r="S770" s="5">
        <f t="shared" si="1018"/>
        <v>3.5652351199103947E-2</v>
      </c>
      <c r="T770" s="5">
        <f t="shared" si="1019"/>
        <v>8.2021877159546036E-2</v>
      </c>
      <c r="U770" s="5">
        <f t="shared" si="1020"/>
        <v>5.6628053922718191E-2</v>
      </c>
      <c r="V770" s="5">
        <f t="shared" si="1021"/>
        <v>4.3363134586087999E-3</v>
      </c>
      <c r="W770" s="5">
        <f t="shared" si="1022"/>
        <v>3.9601033214367448E-2</v>
      </c>
      <c r="X770" s="5">
        <f t="shared" si="1023"/>
        <v>3.4426667442874766E-2</v>
      </c>
      <c r="Y770" s="5">
        <f t="shared" si="1024"/>
        <v>1.4964198343091447E-2</v>
      </c>
      <c r="Z770" s="5">
        <f t="shared" si="1025"/>
        <v>1.3032037313803689E-2</v>
      </c>
      <c r="AA770" s="5">
        <f t="shared" si="1026"/>
        <v>1.6409632292348927E-2</v>
      </c>
      <c r="AB770" s="5">
        <f t="shared" si="1027"/>
        <v>1.0331309889854302E-2</v>
      </c>
      <c r="AC770" s="5">
        <f t="shared" si="1028"/>
        <v>2.9667140456724541E-4</v>
      </c>
      <c r="AD770" s="5">
        <f t="shared" si="1029"/>
        <v>1.2466170442064144E-2</v>
      </c>
      <c r="AE770" s="5">
        <f t="shared" si="1030"/>
        <v>1.0837310778533752E-2</v>
      </c>
      <c r="AF770" s="5">
        <f t="shared" si="1031"/>
        <v>4.7106409083829655E-3</v>
      </c>
      <c r="AG770" s="5">
        <f t="shared" si="1032"/>
        <v>1.3650457646549922E-3</v>
      </c>
      <c r="AH770" s="5">
        <f t="shared" si="1033"/>
        <v>2.8323100326501224E-3</v>
      </c>
      <c r="AI770" s="5">
        <f t="shared" si="1034"/>
        <v>3.5663776165289307E-3</v>
      </c>
      <c r="AJ770" s="5">
        <f t="shared" si="1035"/>
        <v>2.2453490537859087E-3</v>
      </c>
      <c r="AK770" s="5">
        <f t="shared" si="1036"/>
        <v>9.4243009115116958E-4</v>
      </c>
      <c r="AL770" s="5">
        <f t="shared" si="1037"/>
        <v>1.2990045761666225E-5</v>
      </c>
      <c r="AM770" s="5">
        <f t="shared" si="1038"/>
        <v>3.1394212297311866E-3</v>
      </c>
      <c r="AN770" s="5">
        <f t="shared" si="1039"/>
        <v>2.729216938709686E-3</v>
      </c>
      <c r="AO770" s="5">
        <f t="shared" si="1040"/>
        <v>1.1863054610192687E-3</v>
      </c>
      <c r="AP770" s="5">
        <f t="shared" si="1041"/>
        <v>3.4376665015362485E-4</v>
      </c>
      <c r="AQ770" s="5">
        <f t="shared" si="1042"/>
        <v>7.4712319238783248E-5</v>
      </c>
      <c r="AR770" s="5">
        <f t="shared" si="1043"/>
        <v>4.924467251212404E-4</v>
      </c>
      <c r="AS770" s="5">
        <f t="shared" si="1044"/>
        <v>6.2007723644649391E-4</v>
      </c>
      <c r="AT770" s="5">
        <f t="shared" si="1045"/>
        <v>3.9039327458666536E-4</v>
      </c>
      <c r="AU770" s="5">
        <f t="shared" si="1046"/>
        <v>1.6385798401062111E-4</v>
      </c>
      <c r="AV770" s="5">
        <f t="shared" si="1047"/>
        <v>5.1581521772728125E-5</v>
      </c>
      <c r="AW770" s="5">
        <f t="shared" si="1048"/>
        <v>3.9498734564295102E-7</v>
      </c>
      <c r="AX770" s="5">
        <f t="shared" si="1049"/>
        <v>6.5884745864096402E-4</v>
      </c>
      <c r="AY770" s="5">
        <f t="shared" si="1050"/>
        <v>5.7276087296597464E-4</v>
      </c>
      <c r="AZ770" s="5">
        <f t="shared" si="1051"/>
        <v>2.4896128329722939E-4</v>
      </c>
      <c r="BA770" s="5">
        <f t="shared" si="1052"/>
        <v>7.2143802072277603E-5</v>
      </c>
      <c r="BB770" s="5">
        <f t="shared" si="1053"/>
        <v>1.5679330060419944E-5</v>
      </c>
      <c r="BC770" s="5">
        <f t="shared" si="1054"/>
        <v>2.7261262543084849E-6</v>
      </c>
      <c r="BD770" s="5">
        <f t="shared" si="1055"/>
        <v>7.1350409585319274E-5</v>
      </c>
      <c r="BE770" s="5">
        <f t="shared" si="1056"/>
        <v>8.9842743464478591E-5</v>
      </c>
      <c r="BF770" s="5">
        <f t="shared" si="1057"/>
        <v>5.6563925842444696E-5</v>
      </c>
      <c r="BG770" s="5">
        <f t="shared" si="1058"/>
        <v>2.3741317946838019E-5</v>
      </c>
      <c r="BH770" s="5">
        <f t="shared" si="1059"/>
        <v>7.4736261158242248E-6</v>
      </c>
      <c r="BI770" s="5">
        <f t="shared" si="1060"/>
        <v>1.8821225491929843E-6</v>
      </c>
      <c r="BJ770" s="8">
        <f t="shared" si="1061"/>
        <v>0.45364698505770046</v>
      </c>
      <c r="BK770" s="8">
        <f t="shared" si="1062"/>
        <v>0.29016374227954478</v>
      </c>
      <c r="BL770" s="8">
        <f t="shared" si="1063"/>
        <v>0.24336034662879405</v>
      </c>
      <c r="BM770" s="8">
        <f t="shared" si="1064"/>
        <v>0.35769291772132977</v>
      </c>
      <c r="BN770" s="8">
        <f t="shared" si="1065"/>
        <v>0.64193782767289298</v>
      </c>
    </row>
    <row r="771" spans="1:66" x14ac:dyDescent="0.25">
      <c r="A771" t="s">
        <v>145</v>
      </c>
      <c r="B771" t="s">
        <v>366</v>
      </c>
      <c r="C771" t="s">
        <v>433</v>
      </c>
      <c r="D771" s="11">
        <v>44282</v>
      </c>
      <c r="E771">
        <f>VLOOKUP(A771,home!$A$2:$E$405,3,FALSE)</f>
        <v>1.42165242165242</v>
      </c>
      <c r="F771">
        <f>VLOOKUP(B771,home!$B$2:$E$405,3,FALSE)</f>
        <v>1.21</v>
      </c>
      <c r="G771">
        <f>VLOOKUP(C771,away!$B$2:$E$405,4,FALSE)</f>
        <v>1</v>
      </c>
      <c r="H771">
        <f>VLOOKUP(A771,away!$A$2:$E$405,3,FALSE)</f>
        <v>1.1680911680911701</v>
      </c>
      <c r="I771">
        <f>VLOOKUP(C771,away!$B$2:$E$405,3,FALSE)</f>
        <v>0.65</v>
      </c>
      <c r="J771">
        <f>VLOOKUP(B771,home!$B$2:$E$405,4,FALSE)</f>
        <v>0.67</v>
      </c>
      <c r="K771" s="3">
        <f t="shared" si="1010"/>
        <v>1.7201994301994281</v>
      </c>
      <c r="L771" s="3">
        <f t="shared" si="1011"/>
        <v>0.50870370370370466</v>
      </c>
      <c r="M771" s="5">
        <f t="shared" si="1012"/>
        <v>0.10764643913346307</v>
      </c>
      <c r="N771" s="5">
        <f t="shared" si="1013"/>
        <v>0.18517334326038057</v>
      </c>
      <c r="O771" s="5">
        <f t="shared" si="1014"/>
        <v>5.476014227770807E-2</v>
      </c>
      <c r="P771" s="5">
        <f t="shared" si="1015"/>
        <v>9.4198365543753021E-2</v>
      </c>
      <c r="Q771" s="5">
        <f t="shared" si="1016"/>
        <v>0.15926753978231492</v>
      </c>
      <c r="R771" s="5">
        <f t="shared" si="1017"/>
        <v>1.3928343596005957E-2</v>
      </c>
      <c r="S771" s="5">
        <f t="shared" si="1018"/>
        <v>2.0607583823820486E-2</v>
      </c>
      <c r="T771" s="5">
        <f t="shared" si="1019"/>
        <v>8.1019987367040705E-2</v>
      </c>
      <c r="U771" s="5">
        <f t="shared" si="1020"/>
        <v>2.3959528717471302E-2</v>
      </c>
      <c r="V771" s="5">
        <f t="shared" si="1021"/>
        <v>2.0036795453669499E-3</v>
      </c>
      <c r="W771" s="5">
        <f t="shared" si="1022"/>
        <v>9.13239770609343E-2</v>
      </c>
      <c r="X771" s="5">
        <f t="shared" si="1023"/>
        <v>4.6456845367849435E-2</v>
      </c>
      <c r="Y771" s="5">
        <f t="shared" si="1024"/>
        <v>1.1816384650507652E-2</v>
      </c>
      <c r="Z771" s="5">
        <f t="shared" si="1025"/>
        <v>2.3617999912486694E-3</v>
      </c>
      <c r="AA771" s="5">
        <f t="shared" si="1026"/>
        <v>4.0627669991909754E-3</v>
      </c>
      <c r="AB771" s="5">
        <f t="shared" si="1027"/>
        <v>3.4943847385206783E-3</v>
      </c>
      <c r="AC771" s="5">
        <f t="shared" si="1028"/>
        <v>1.0958521931053355E-4</v>
      </c>
      <c r="AD771" s="5">
        <f t="shared" si="1029"/>
        <v>3.9273863325941211E-2</v>
      </c>
      <c r="AE771" s="5">
        <f t="shared" si="1030"/>
        <v>1.9978759732659387E-2</v>
      </c>
      <c r="AF771" s="5">
        <f t="shared" si="1031"/>
        <v>5.0816345357051337E-3</v>
      </c>
      <c r="AG771" s="5">
        <f t="shared" si="1032"/>
        <v>8.6168210306061907E-4</v>
      </c>
      <c r="AH771" s="5">
        <f t="shared" si="1033"/>
        <v>3.003641007388938E-4</v>
      </c>
      <c r="AI771" s="5">
        <f t="shared" si="1034"/>
        <v>5.1668615494340872E-4</v>
      </c>
      <c r="AJ771" s="5">
        <f t="shared" si="1035"/>
        <v>4.4440161466279259E-4</v>
      </c>
      <c r="AK771" s="5">
        <f t="shared" si="1036"/>
        <v>2.5481980144088055E-4</v>
      </c>
      <c r="AL771" s="5">
        <f t="shared" si="1037"/>
        <v>3.8357974977723317E-6</v>
      </c>
      <c r="AM771" s="5">
        <f t="shared" si="1038"/>
        <v>1.351177546300285E-2</v>
      </c>
      <c r="AN771" s="5">
        <f t="shared" si="1039"/>
        <v>6.8734902216423879E-3</v>
      </c>
      <c r="AO771" s="5">
        <f t="shared" si="1040"/>
        <v>1.7482849665603404E-3</v>
      </c>
      <c r="AP771" s="5">
        <f t="shared" si="1041"/>
        <v>2.9645301253958424E-4</v>
      </c>
      <c r="AQ771" s="5">
        <f t="shared" si="1042"/>
        <v>3.7701686363251814E-5</v>
      </c>
      <c r="AR771" s="5">
        <f t="shared" si="1043"/>
        <v>3.0559266101101593E-5</v>
      </c>
      <c r="AS771" s="5">
        <f t="shared" si="1044"/>
        <v>5.2568032134427655E-5</v>
      </c>
      <c r="AT771" s="5">
        <f t="shared" si="1045"/>
        <v>4.5213749462173849E-5</v>
      </c>
      <c r="AU771" s="5">
        <f t="shared" si="1046"/>
        <v>2.592555535400372E-5</v>
      </c>
      <c r="AV771" s="5">
        <f t="shared" si="1047"/>
        <v>1.1149281386890233E-5</v>
      </c>
      <c r="AW771" s="5">
        <f t="shared" si="1048"/>
        <v>9.3238841731316492E-8</v>
      </c>
      <c r="AX771" s="5">
        <f t="shared" si="1049"/>
        <v>3.8738247420733525E-3</v>
      </c>
      <c r="AY771" s="5">
        <f t="shared" si="1050"/>
        <v>1.9706289937917627E-3</v>
      </c>
      <c r="AZ771" s="5">
        <f t="shared" si="1051"/>
        <v>5.0123313388388728E-4</v>
      </c>
      <c r="BA771" s="5">
        <f t="shared" si="1052"/>
        <v>8.4993050541916116E-5</v>
      </c>
      <c r="BB771" s="5">
        <f t="shared" si="1053"/>
        <v>1.0809069899937221E-5</v>
      </c>
      <c r="BC771" s="5">
        <f t="shared" si="1054"/>
        <v>1.0997227783380596E-6</v>
      </c>
      <c r="BD771" s="5">
        <f t="shared" si="1055"/>
        <v>2.5909353080162408E-6</v>
      </c>
      <c r="BE771" s="5">
        <f t="shared" si="1056"/>
        <v>4.456925440533117E-6</v>
      </c>
      <c r="BF771" s="5">
        <f t="shared" si="1057"/>
        <v>3.8334003016232025E-6</v>
      </c>
      <c r="BG771" s="5">
        <f t="shared" si="1058"/>
        <v>2.1980710048595165E-6</v>
      </c>
      <c r="BH771" s="5">
        <f t="shared" si="1059"/>
        <v>9.4528012252430617E-7</v>
      </c>
      <c r="BI771" s="5">
        <f t="shared" si="1060"/>
        <v>3.2521406562903124E-7</v>
      </c>
      <c r="BJ771" s="8">
        <f t="shared" si="1061"/>
        <v>0.66916431124947118</v>
      </c>
      <c r="BK771" s="8">
        <f t="shared" si="1062"/>
        <v>0.22654011805700364</v>
      </c>
      <c r="BL771" s="8">
        <f t="shared" si="1063"/>
        <v>0.10190120371136473</v>
      </c>
      <c r="BM771" s="8">
        <f t="shared" si="1064"/>
        <v>0.38302272366051326</v>
      </c>
      <c r="BN771" s="8">
        <f t="shared" si="1065"/>
        <v>0.61497417359362561</v>
      </c>
    </row>
    <row r="772" spans="1:66" x14ac:dyDescent="0.25">
      <c r="A772" t="s">
        <v>145</v>
      </c>
      <c r="B772" t="s">
        <v>371</v>
      </c>
      <c r="C772" t="s">
        <v>427</v>
      </c>
      <c r="D772" s="11">
        <v>44282</v>
      </c>
      <c r="E772">
        <f>VLOOKUP(A772,home!$A$2:$E$405,3,FALSE)</f>
        <v>1.42165242165242</v>
      </c>
      <c r="F772">
        <f>VLOOKUP(B772,home!$B$2:$E$405,3,FALSE)</f>
        <v>0.66</v>
      </c>
      <c r="G772">
        <f>VLOOKUP(C772,away!$B$2:$E$405,4,FALSE)</f>
        <v>0.75</v>
      </c>
      <c r="H772">
        <f>VLOOKUP(A772,away!$A$2:$E$405,3,FALSE)</f>
        <v>1.1680911680911701</v>
      </c>
      <c r="I772">
        <f>VLOOKUP(C772,away!$B$2:$E$405,3,FALSE)</f>
        <v>1.19</v>
      </c>
      <c r="J772">
        <f>VLOOKUP(B772,home!$B$2:$E$405,4,FALSE)</f>
        <v>0.96</v>
      </c>
      <c r="K772" s="3">
        <f t="shared" si="1010"/>
        <v>0.70371794871794791</v>
      </c>
      <c r="L772" s="3">
        <f t="shared" si="1011"/>
        <v>1.3344273504273525</v>
      </c>
      <c r="M772" s="5">
        <f t="shared" si="1012"/>
        <v>0.13027009902182932</v>
      </c>
      <c r="N772" s="5">
        <f t="shared" si="1013"/>
        <v>9.1673406862925688E-2</v>
      </c>
      <c r="O772" s="5">
        <f t="shared" si="1014"/>
        <v>0.17383598307760856</v>
      </c>
      <c r="P772" s="5">
        <f t="shared" si="1015"/>
        <v>0.1223315014247426</v>
      </c>
      <c r="Q772" s="5">
        <f t="shared" si="1016"/>
        <v>3.2256110914781956E-2</v>
      </c>
      <c r="R772" s="5">
        <f t="shared" si="1017"/>
        <v>0.11598574515359365</v>
      </c>
      <c r="S772" s="5">
        <f t="shared" si="1018"/>
        <v>2.8719169543127702E-2</v>
      </c>
      <c r="T772" s="5">
        <f t="shared" si="1019"/>
        <v>4.3043436623103289E-2</v>
      </c>
      <c r="U772" s="5">
        <f t="shared" si="1020"/>
        <v>8.1621250660009595E-2</v>
      </c>
      <c r="V772" s="5">
        <f t="shared" si="1021"/>
        <v>2.9965596746579027E-3</v>
      </c>
      <c r="W772" s="5">
        <f t="shared" si="1022"/>
        <v>7.5664014021896552E-3</v>
      </c>
      <c r="X772" s="5">
        <f t="shared" si="1023"/>
        <v>1.0096812975393747E-2</v>
      </c>
      <c r="Y772" s="5">
        <f t="shared" si="1024"/>
        <v>6.7367316932575964E-3</v>
      </c>
      <c r="Z772" s="5">
        <f t="shared" si="1025"/>
        <v>5.1591516864217389E-2</v>
      </c>
      <c r="AA772" s="5">
        <f t="shared" si="1026"/>
        <v>3.6305876418934478E-2</v>
      </c>
      <c r="AB772" s="5">
        <f t="shared" si="1027"/>
        <v>1.2774548439969943E-2</v>
      </c>
      <c r="AC772" s="5">
        <f t="shared" si="1028"/>
        <v>1.7587192248176269E-4</v>
      </c>
      <c r="AD772" s="5">
        <f t="shared" si="1029"/>
        <v>1.3311531184813773E-3</v>
      </c>
      <c r="AE772" s="5">
        <f t="shared" si="1030"/>
        <v>1.7763271289082119E-3</v>
      </c>
      <c r="AF772" s="5">
        <f t="shared" si="1031"/>
        <v>1.185189752060606E-3</v>
      </c>
      <c r="AG772" s="5">
        <f t="shared" si="1032"/>
        <v>5.2718320686529526E-4</v>
      </c>
      <c r="AH772" s="5">
        <f t="shared" si="1033"/>
        <v>1.7211282788411417E-2</v>
      </c>
      <c r="AI772" s="5">
        <f t="shared" si="1034"/>
        <v>1.2111888618665407E-2</v>
      </c>
      <c r="AJ772" s="5">
        <f t="shared" si="1035"/>
        <v>4.2616767069137392E-3</v>
      </c>
      <c r="AK772" s="5">
        <f t="shared" si="1036"/>
        <v>9.9967279676279859E-4</v>
      </c>
      <c r="AL772" s="5">
        <f t="shared" si="1037"/>
        <v>6.606174861982646E-6</v>
      </c>
      <c r="AM772" s="5">
        <f t="shared" si="1038"/>
        <v>1.8735126839344293E-4</v>
      </c>
      <c r="AN772" s="5">
        <f t="shared" si="1039"/>
        <v>2.5000665668146582E-4</v>
      </c>
      <c r="AO772" s="5">
        <f t="shared" si="1040"/>
        <v>1.6680786023232463E-4</v>
      </c>
      <c r="AP772" s="5">
        <f t="shared" si="1041"/>
        <v>7.4197656986759057E-5</v>
      </c>
      <c r="AQ772" s="5">
        <f t="shared" si="1042"/>
        <v>2.4752845705189604E-5</v>
      </c>
      <c r="AR772" s="5">
        <f t="shared" si="1043"/>
        <v>4.5934412977591483E-3</v>
      </c>
      <c r="AS772" s="5">
        <f t="shared" si="1044"/>
        <v>3.2324870876153764E-3</v>
      </c>
      <c r="AT772" s="5">
        <f t="shared" si="1045"/>
        <v>1.1373795912769731E-3</v>
      </c>
      <c r="AU772" s="5">
        <f t="shared" si="1046"/>
        <v>2.6679814429569649E-4</v>
      </c>
      <c r="AV772" s="5">
        <f t="shared" si="1047"/>
        <v>4.6937660706380653E-5</v>
      </c>
      <c r="AW772" s="5">
        <f t="shared" si="1048"/>
        <v>1.7232215894533858E-7</v>
      </c>
      <c r="AX772" s="5">
        <f t="shared" si="1049"/>
        <v>2.1973741713923212E-5</v>
      </c>
      <c r="AY772" s="5">
        <f t="shared" si="1050"/>
        <v>2.9322361934285542E-5</v>
      </c>
      <c r="AZ772" s="5">
        <f t="shared" si="1051"/>
        <v>1.9564280872120261E-5</v>
      </c>
      <c r="BA772" s="5">
        <f t="shared" si="1052"/>
        <v>8.7023704957333265E-6</v>
      </c>
      <c r="BB772" s="5">
        <f t="shared" si="1053"/>
        <v>2.903170300764647E-6</v>
      </c>
      <c r="BC772" s="5">
        <f t="shared" si="1054"/>
        <v>7.7481397045774946E-7</v>
      </c>
      <c r="BD772" s="5">
        <f t="shared" si="1055"/>
        <v>1.0216022833853865E-3</v>
      </c>
      <c r="BE772" s="5">
        <f t="shared" si="1056"/>
        <v>7.1891986326953598E-4</v>
      </c>
      <c r="BF772" s="5">
        <f t="shared" si="1057"/>
        <v>2.5295840573631267E-4</v>
      </c>
      <c r="BG772" s="5">
        <f t="shared" si="1058"/>
        <v>5.9337123465240111E-5</v>
      </c>
      <c r="BH772" s="5">
        <f t="shared" si="1059"/>
        <v>1.0439149701945597E-5</v>
      </c>
      <c r="BI772" s="5">
        <f t="shared" si="1060"/>
        <v>1.4692434029225469E-6</v>
      </c>
      <c r="BJ772" s="8">
        <f t="shared" si="1061"/>
        <v>0.19697911070525387</v>
      </c>
      <c r="BK772" s="8">
        <f t="shared" si="1062"/>
        <v>0.28452913012363551</v>
      </c>
      <c r="BL772" s="8">
        <f t="shared" si="1063"/>
        <v>0.46644969451148449</v>
      </c>
      <c r="BM772" s="8">
        <f t="shared" si="1064"/>
        <v>0.33316745570933415</v>
      </c>
      <c r="BN772" s="8">
        <f t="shared" si="1065"/>
        <v>0.66635284645548176</v>
      </c>
    </row>
    <row r="773" spans="1:66" x14ac:dyDescent="0.25">
      <c r="A773" t="s">
        <v>145</v>
      </c>
      <c r="B773" t="s">
        <v>388</v>
      </c>
      <c r="C773" t="s">
        <v>425</v>
      </c>
      <c r="D773" s="11">
        <v>44282</v>
      </c>
      <c r="E773">
        <f>VLOOKUP(A773,home!$A$2:$E$405,3,FALSE)</f>
        <v>1.42165242165242</v>
      </c>
      <c r="F773">
        <f>VLOOKUP(B773,home!$B$2:$E$405,3,FALSE)</f>
        <v>1.31</v>
      </c>
      <c r="G773">
        <f>VLOOKUP(C773,away!$B$2:$E$405,4,FALSE)</f>
        <v>0.62</v>
      </c>
      <c r="H773">
        <f>VLOOKUP(A773,away!$A$2:$E$405,3,FALSE)</f>
        <v>1.1680911680911701</v>
      </c>
      <c r="I773">
        <f>VLOOKUP(C773,away!$B$2:$E$405,3,FALSE)</f>
        <v>0.88</v>
      </c>
      <c r="J773">
        <f>VLOOKUP(B773,home!$B$2:$E$405,4,FALSE)</f>
        <v>1.1000000000000001</v>
      </c>
      <c r="K773" s="3">
        <f t="shared" si="1010"/>
        <v>1.1546660968660956</v>
      </c>
      <c r="L773" s="3">
        <f t="shared" si="1011"/>
        <v>1.1307122507122529</v>
      </c>
      <c r="M773" s="5">
        <f t="shared" si="1012"/>
        <v>0.10173556341974879</v>
      </c>
      <c r="N773" s="5">
        <f t="shared" si="1013"/>
        <v>0.11747060592635444</v>
      </c>
      <c r="O773" s="5">
        <f t="shared" si="1014"/>
        <v>0.1150336478918233</v>
      </c>
      <c r="P773" s="5">
        <f t="shared" si="1015"/>
        <v>0.13282545321952036</v>
      </c>
      <c r="Q773" s="5">
        <f t="shared" si="1016"/>
        <v>6.7819663020739482E-2</v>
      </c>
      <c r="R773" s="5">
        <f t="shared" si="1017"/>
        <v>6.5034977457702176E-2</v>
      </c>
      <c r="S773" s="5">
        <f t="shared" si="1018"/>
        <v>4.3354065259804314E-2</v>
      </c>
      <c r="T773" s="5">
        <f t="shared" si="1019"/>
        <v>7.6684523816726885E-2</v>
      </c>
      <c r="U773" s="5">
        <f t="shared" si="1020"/>
        <v>7.5093683580859466E-2</v>
      </c>
      <c r="V773" s="5">
        <f t="shared" si="1021"/>
        <v>6.2892061356309122E-3</v>
      </c>
      <c r="W773" s="5">
        <f t="shared" si="1022"/>
        <v>2.6103021863643702E-2</v>
      </c>
      <c r="X773" s="5">
        <f t="shared" si="1023"/>
        <v>2.9515006601831716E-2</v>
      </c>
      <c r="Y773" s="5">
        <f t="shared" si="1024"/>
        <v>1.6686489772272071E-2</v>
      </c>
      <c r="Z773" s="5">
        <f t="shared" si="1025"/>
        <v>2.4511948578739676E-2</v>
      </c>
      <c r="AA773" s="5">
        <f t="shared" si="1026"/>
        <v>2.8303115991995777E-2</v>
      </c>
      <c r="AB773" s="5">
        <f t="shared" si="1027"/>
        <v>1.634032423581307E-2</v>
      </c>
      <c r="AC773" s="5">
        <f t="shared" si="1028"/>
        <v>5.131972950731731E-4</v>
      </c>
      <c r="AD773" s="5">
        <f t="shared" si="1029"/>
        <v>7.535068592925959E-3</v>
      </c>
      <c r="AE773" s="5">
        <f t="shared" si="1030"/>
        <v>8.5199943679785204E-3</v>
      </c>
      <c r="AF773" s="5">
        <f t="shared" si="1031"/>
        <v>4.8168310039363562E-3</v>
      </c>
      <c r="AG773" s="5">
        <f t="shared" si="1032"/>
        <v>1.8154832752538118E-3</v>
      </c>
      <c r="AH773" s="5">
        <f t="shared" si="1033"/>
        <v>6.9289901367024448E-3</v>
      </c>
      <c r="AI773" s="5">
        <f t="shared" si="1034"/>
        <v>8.0006699963698844E-3</v>
      </c>
      <c r="AJ773" s="5">
        <f t="shared" si="1035"/>
        <v>4.6190511985110478E-3</v>
      </c>
      <c r="AK773" s="5">
        <f t="shared" si="1036"/>
        <v>1.777820606203137E-3</v>
      </c>
      <c r="AL773" s="5">
        <f t="shared" si="1037"/>
        <v>2.6801114976041505E-5</v>
      </c>
      <c r="AM773" s="5">
        <f t="shared" si="1038"/>
        <v>1.7400976483624262E-3</v>
      </c>
      <c r="AN773" s="5">
        <f t="shared" si="1039"/>
        <v>1.9675497284389774E-3</v>
      </c>
      <c r="AO773" s="5">
        <f t="shared" si="1040"/>
        <v>1.112366290915759E-3</v>
      </c>
      <c r="AP773" s="5">
        <f t="shared" si="1041"/>
        <v>4.1925539747259937E-4</v>
      </c>
      <c r="AQ773" s="5">
        <f t="shared" si="1042"/>
        <v>1.185143035248759E-4</v>
      </c>
      <c r="AR773" s="5">
        <f t="shared" si="1043"/>
        <v>1.5669388065267644E-3</v>
      </c>
      <c r="AS773" s="5">
        <f t="shared" si="1044"/>
        <v>1.809291115760277E-3</v>
      </c>
      <c r="AT773" s="5">
        <f t="shared" si="1045"/>
        <v>1.0445635553647113E-3</v>
      </c>
      <c r="AU773" s="5">
        <f t="shared" si="1046"/>
        <v>4.0204070780051416E-4</v>
      </c>
      <c r="AV773" s="5">
        <f t="shared" si="1047"/>
        <v>1.1605569371432555E-4</v>
      </c>
      <c r="AW773" s="5">
        <f t="shared" si="1048"/>
        <v>9.7198345610133298E-7</v>
      </c>
      <c r="AX773" s="5">
        <f t="shared" si="1049"/>
        <v>3.3487195996675213E-4</v>
      </c>
      <c r="AY773" s="5">
        <f t="shared" si="1050"/>
        <v>3.7864382755442973E-4</v>
      </c>
      <c r="AZ773" s="5">
        <f t="shared" si="1051"/>
        <v>2.1406860723618572E-4</v>
      </c>
      <c r="BA773" s="5">
        <f t="shared" si="1052"/>
        <v>8.0683332231621581E-5</v>
      </c>
      <c r="BB773" s="5">
        <f t="shared" si="1053"/>
        <v>2.2807408045645348E-5</v>
      </c>
      <c r="BC773" s="5">
        <f t="shared" si="1054"/>
        <v>5.1577231368408799E-6</v>
      </c>
      <c r="BD773" s="5">
        <f t="shared" si="1055"/>
        <v>2.952928174427075E-4</v>
      </c>
      <c r="BE773" s="5">
        <f t="shared" si="1056"/>
        <v>3.4096460494916349E-4</v>
      </c>
      <c r="BF773" s="5">
        <f t="shared" si="1057"/>
        <v>1.9685013478307046E-4</v>
      </c>
      <c r="BG773" s="5">
        <f t="shared" si="1058"/>
        <v>7.5765392265844241E-5</v>
      </c>
      <c r="BH773" s="5">
        <f t="shared" si="1059"/>
        <v>2.1870932441282765E-5</v>
      </c>
      <c r="BI773" s="5">
        <f t="shared" si="1060"/>
        <v>5.0507248393596135E-6</v>
      </c>
      <c r="BJ773" s="8">
        <f t="shared" si="1061"/>
        <v>0.36336070446854912</v>
      </c>
      <c r="BK773" s="8">
        <f t="shared" si="1062"/>
        <v>0.28512293027230795</v>
      </c>
      <c r="BL773" s="8">
        <f t="shared" si="1063"/>
        <v>0.3270069655818682</v>
      </c>
      <c r="BM773" s="8">
        <f t="shared" si="1064"/>
        <v>0.3997049661214781</v>
      </c>
      <c r="BN773" s="8">
        <f t="shared" si="1065"/>
        <v>0.59991991093588848</v>
      </c>
    </row>
    <row r="774" spans="1:66" x14ac:dyDescent="0.25">
      <c r="A774" t="s">
        <v>145</v>
      </c>
      <c r="B774" t="s">
        <v>391</v>
      </c>
      <c r="C774" t="s">
        <v>375</v>
      </c>
      <c r="D774" s="11">
        <v>44282</v>
      </c>
      <c r="E774">
        <f>VLOOKUP(A774,home!$A$2:$E$405,3,FALSE)</f>
        <v>1.42165242165242</v>
      </c>
      <c r="F774">
        <f>VLOOKUP(B774,home!$B$2:$E$405,3,FALSE)</f>
        <v>1.06</v>
      </c>
      <c r="G774">
        <f>VLOOKUP(C774,away!$B$2:$E$405,4,FALSE)</f>
        <v>0.97</v>
      </c>
      <c r="H774">
        <f>VLOOKUP(A774,away!$A$2:$E$405,3,FALSE)</f>
        <v>1.1680911680911701</v>
      </c>
      <c r="I774">
        <f>VLOOKUP(C774,away!$B$2:$E$405,3,FALSE)</f>
        <v>0.88</v>
      </c>
      <c r="J774">
        <f>VLOOKUP(B774,home!$B$2:$E$405,4,FALSE)</f>
        <v>1.34</v>
      </c>
      <c r="K774" s="3">
        <f t="shared" si="1010"/>
        <v>1.4617430199430181</v>
      </c>
      <c r="L774" s="3">
        <f t="shared" si="1011"/>
        <v>1.377413105413108</v>
      </c>
      <c r="M774" s="5">
        <f t="shared" si="1012"/>
        <v>5.8474990711584282E-2</v>
      </c>
      <c r="N774" s="5">
        <f t="shared" si="1013"/>
        <v>8.547540951389114E-2</v>
      </c>
      <c r="O774" s="5">
        <f t="shared" si="1014"/>
        <v>8.0544218545045954E-2</v>
      </c>
      <c r="P774" s="5">
        <f t="shared" si="1015"/>
        <v>0.11773494925498591</v>
      </c>
      <c r="Q774" s="5">
        <f t="shared" si="1016"/>
        <v>6.2471541616850722E-2</v>
      </c>
      <c r="R774" s="5">
        <f t="shared" si="1017"/>
        <v>5.5471331094601908E-2</v>
      </c>
      <c r="S774" s="5">
        <f t="shared" si="1018"/>
        <v>5.926259289395687E-2</v>
      </c>
      <c r="T774" s="5">
        <f t="shared" si="1019"/>
        <v>8.6049120138410581E-2</v>
      </c>
      <c r="U774" s="5">
        <f t="shared" si="1020"/>
        <v>8.1084831034482427E-2</v>
      </c>
      <c r="V774" s="5">
        <f t="shared" si="1021"/>
        <v>1.3257858487272643E-2</v>
      </c>
      <c r="W774" s="5">
        <f t="shared" si="1022"/>
        <v>3.0439113301170426E-2</v>
      </c>
      <c r="X774" s="5">
        <f t="shared" si="1023"/>
        <v>4.1927233578186604E-2</v>
      </c>
      <c r="Y774" s="5">
        <f t="shared" si="1024"/>
        <v>2.8875560502155378E-2</v>
      </c>
      <c r="Z774" s="5">
        <f t="shared" si="1025"/>
        <v>2.5468979474804775E-2</v>
      </c>
      <c r="AA774" s="5">
        <f t="shared" si="1026"/>
        <v>3.7229102972367874E-2</v>
      </c>
      <c r="AB774" s="5">
        <f t="shared" si="1027"/>
        <v>2.7209690704299308E-2</v>
      </c>
      <c r="AC774" s="5">
        <f t="shared" si="1028"/>
        <v>1.668355647895385E-3</v>
      </c>
      <c r="AD774" s="5">
        <f t="shared" si="1029"/>
        <v>1.1123540350310143E-2</v>
      </c>
      <c r="AE774" s="5">
        <f t="shared" si="1030"/>
        <v>1.5321710257108708E-2</v>
      </c>
      <c r="AF774" s="5">
        <f t="shared" si="1031"/>
        <v>1.0552162252741989E-2</v>
      </c>
      <c r="AG774" s="5">
        <f t="shared" si="1032"/>
        <v>4.8448955257907739E-3</v>
      </c>
      <c r="AH774" s="5">
        <f t="shared" si="1033"/>
        <v>8.7703265275233845E-3</v>
      </c>
      <c r="AI774" s="5">
        <f t="shared" si="1034"/>
        <v>1.2819963584228395E-2</v>
      </c>
      <c r="AJ774" s="5">
        <f t="shared" si="1035"/>
        <v>9.3697461425847686E-3</v>
      </c>
      <c r="AK774" s="5">
        <f t="shared" si="1036"/>
        <v>4.5653870075204337E-3</v>
      </c>
      <c r="AL774" s="5">
        <f t="shared" si="1037"/>
        <v>1.3436429157418869E-4</v>
      </c>
      <c r="AM774" s="5">
        <f t="shared" si="1038"/>
        <v>3.2519514928240722E-3</v>
      </c>
      <c r="AN774" s="5">
        <f t="shared" si="1039"/>
        <v>4.4792806043835983E-3</v>
      </c>
      <c r="AO774" s="5">
        <f t="shared" si="1040"/>
        <v>3.0849099036503579E-3</v>
      </c>
      <c r="AP774" s="5">
        <f t="shared" si="1041"/>
        <v>1.416398443435564E-3</v>
      </c>
      <c r="AQ774" s="5">
        <f t="shared" si="1042"/>
        <v>4.8774144461871796E-4</v>
      </c>
      <c r="AR774" s="5">
        <f t="shared" si="1043"/>
        <v>2.4160725395525879E-3</v>
      </c>
      <c r="AS774" s="5">
        <f t="shared" si="1044"/>
        <v>3.531677170366997E-3</v>
      </c>
      <c r="AT774" s="5">
        <f t="shared" si="1045"/>
        <v>2.5812022262380343E-3</v>
      </c>
      <c r="AU774" s="5">
        <f t="shared" si="1046"/>
        <v>1.2576847790882748E-3</v>
      </c>
      <c r="AV774" s="5">
        <f t="shared" si="1047"/>
        <v>4.5960298678021584E-4</v>
      </c>
      <c r="AW774" s="5">
        <f t="shared" si="1048"/>
        <v>7.5147857883167566E-6</v>
      </c>
      <c r="AX774" s="5">
        <f t="shared" si="1049"/>
        <v>7.9225289930481076E-4</v>
      </c>
      <c r="AY774" s="5">
        <f t="shared" si="1050"/>
        <v>1.0912595263039779E-3</v>
      </c>
      <c r="AZ774" s="5">
        <f t="shared" si="1051"/>
        <v>7.515575864689998E-4</v>
      </c>
      <c r="BA774" s="5">
        <f t="shared" si="1052"/>
        <v>3.4506842302501521E-4</v>
      </c>
      <c r="BB774" s="5">
        <f t="shared" si="1053"/>
        <v>1.1882544203472251E-4</v>
      </c>
      <c r="BC774" s="5">
        <f t="shared" si="1054"/>
        <v>3.2734344223026461E-5</v>
      </c>
      <c r="BD774" s="5">
        <f t="shared" si="1055"/>
        <v>5.5465499660141112E-4</v>
      </c>
      <c r="BE774" s="5">
        <f t="shared" si="1056"/>
        <v>8.107630697586311E-4</v>
      </c>
      <c r="BF774" s="5">
        <f t="shared" si="1057"/>
        <v>5.9256362902362675E-4</v>
      </c>
      <c r="BG774" s="5">
        <f t="shared" si="1058"/>
        <v>2.8872524953246342E-4</v>
      </c>
      <c r="BH774" s="5">
        <f t="shared" si="1059"/>
        <v>1.0551052954634618E-4</v>
      </c>
      <c r="BI774" s="5">
        <f t="shared" si="1060"/>
        <v>3.0845856018972612E-5</v>
      </c>
      <c r="BJ774" s="8">
        <f t="shared" si="1061"/>
        <v>0.39293226714688928</v>
      </c>
      <c r="BK774" s="8">
        <f t="shared" si="1062"/>
        <v>0.25162437081357325</v>
      </c>
      <c r="BL774" s="8">
        <f t="shared" si="1063"/>
        <v>0.32969390064516196</v>
      </c>
      <c r="BM774" s="8">
        <f t="shared" si="1064"/>
        <v>0.53846333260295376</v>
      </c>
      <c r="BN774" s="8">
        <f t="shared" si="1065"/>
        <v>0.4601724407369599</v>
      </c>
    </row>
    <row r="775" spans="1:66" x14ac:dyDescent="0.25">
      <c r="A775" t="s">
        <v>145</v>
      </c>
      <c r="B775" t="s">
        <v>419</v>
      </c>
      <c r="C775" t="s">
        <v>347</v>
      </c>
      <c r="D775" s="11">
        <v>44282</v>
      </c>
      <c r="E775">
        <f>VLOOKUP(A775,home!$A$2:$E$405,3,FALSE)</f>
        <v>1.42165242165242</v>
      </c>
      <c r="F775">
        <f>VLOOKUP(B775,home!$B$2:$E$405,3,FALSE)</f>
        <v>0.95</v>
      </c>
      <c r="G775">
        <f>VLOOKUP(C775,away!$B$2:$E$405,4,FALSE)</f>
        <v>0.87</v>
      </c>
      <c r="H775">
        <f>VLOOKUP(A775,away!$A$2:$E$405,3,FALSE)</f>
        <v>1.1680911680911701</v>
      </c>
      <c r="I775">
        <f>VLOOKUP(C775,away!$B$2:$E$405,3,FALSE)</f>
        <v>0.99</v>
      </c>
      <c r="J775">
        <f>VLOOKUP(B775,home!$B$2:$E$405,4,FALSE)</f>
        <v>0.73</v>
      </c>
      <c r="K775" s="3">
        <f t="shared" si="1010"/>
        <v>1.1749957264957251</v>
      </c>
      <c r="L775" s="3">
        <f t="shared" si="1011"/>
        <v>0.84417948717948854</v>
      </c>
      <c r="M775" s="5">
        <f t="shared" si="1012"/>
        <v>0.13276492262696679</v>
      </c>
      <c r="N775" s="5">
        <f t="shared" si="1013"/>
        <v>0.15599821671522157</v>
      </c>
      <c r="O775" s="5">
        <f t="shared" si="1014"/>
        <v>0.11207742429865729</v>
      </c>
      <c r="P775" s="5">
        <f t="shared" si="1015"/>
        <v>0.13169049458757046</v>
      </c>
      <c r="Q775" s="5">
        <f t="shared" si="1016"/>
        <v>9.16486189906697E-2</v>
      </c>
      <c r="R775" s="5">
        <f t="shared" si="1017"/>
        <v>4.7306731284419229E-2</v>
      </c>
      <c r="S775" s="5">
        <f t="shared" si="1018"/>
        <v>3.2656190395723546E-2</v>
      </c>
      <c r="T775" s="5">
        <f t="shared" si="1019"/>
        <v>7.7367884180251881E-2</v>
      </c>
      <c r="U775" s="5">
        <f t="shared" si="1020"/>
        <v>5.5585207093674219E-2</v>
      </c>
      <c r="V775" s="5">
        <f t="shared" si="1021"/>
        <v>3.5991014790706104E-3</v>
      </c>
      <c r="W775" s="5">
        <f t="shared" si="1022"/>
        <v>3.5895578551090608E-2</v>
      </c>
      <c r="X775" s="5">
        <f t="shared" si="1023"/>
        <v>3.0302311093270716E-2</v>
      </c>
      <c r="Y775" s="5">
        <f t="shared" si="1024"/>
        <v>1.27902947195353E-2</v>
      </c>
      <c r="Z775" s="5">
        <f t="shared" si="1025"/>
        <v>1.33117907186063E-2</v>
      </c>
      <c r="AA775" s="5">
        <f t="shared" si="1026"/>
        <v>1.5641297206367859E-2</v>
      </c>
      <c r="AB775" s="5">
        <f t="shared" si="1027"/>
        <v>9.1892286871658822E-3</v>
      </c>
      <c r="AC775" s="5">
        <f t="shared" si="1028"/>
        <v>2.2312343712078633E-4</v>
      </c>
      <c r="AD775" s="5">
        <f t="shared" si="1029"/>
        <v>1.0544287849405778E-2</v>
      </c>
      <c r="AE775" s="5">
        <f t="shared" si="1030"/>
        <v>8.9012715093842801E-3</v>
      </c>
      <c r="AF775" s="5">
        <f t="shared" si="1031"/>
        <v>3.7571354090187069E-3</v>
      </c>
      <c r="AG775" s="5">
        <f t="shared" si="1032"/>
        <v>1.0572322142831036E-3</v>
      </c>
      <c r="AH775" s="5">
        <f t="shared" si="1033"/>
        <v>2.8093851655684346E-3</v>
      </c>
      <c r="AI775" s="5">
        <f t="shared" si="1034"/>
        <v>3.3010155636233962E-3</v>
      </c>
      <c r="AJ775" s="5">
        <f t="shared" si="1035"/>
        <v>1.9393395901766846E-3</v>
      </c>
      <c r="AK775" s="5">
        <f t="shared" si="1036"/>
        <v>7.5957191022719159E-4</v>
      </c>
      <c r="AL775" s="5">
        <f t="shared" si="1037"/>
        <v>8.8527105524925083E-6</v>
      </c>
      <c r="AM775" s="5">
        <f t="shared" si="1038"/>
        <v>2.4778986323985147E-3</v>
      </c>
      <c r="AN775" s="5">
        <f t="shared" si="1039"/>
        <v>2.091791196780934E-3</v>
      </c>
      <c r="AO775" s="5">
        <f t="shared" si="1040"/>
        <v>8.8292360989254866E-4</v>
      </c>
      <c r="AP775" s="5">
        <f t="shared" si="1041"/>
        <v>2.4844866673925155E-4</v>
      </c>
      <c r="AQ775" s="5">
        <f t="shared" si="1042"/>
        <v>5.2433817019592251E-5</v>
      </c>
      <c r="AR775" s="5">
        <f t="shared" si="1043"/>
        <v>4.7432506567184491E-4</v>
      </c>
      <c r="AS775" s="5">
        <f t="shared" si="1044"/>
        <v>5.5732992513422201E-4</v>
      </c>
      <c r="AT775" s="5">
        <f t="shared" si="1045"/>
        <v>3.2743014014044675E-4</v>
      </c>
      <c r="AU775" s="5">
        <f t="shared" si="1046"/>
        <v>1.2824300513030707E-4</v>
      </c>
      <c r="AV775" s="5">
        <f t="shared" si="1047"/>
        <v>3.7671245745270066E-5</v>
      </c>
      <c r="AW775" s="5">
        <f t="shared" si="1048"/>
        <v>2.4391855921620473E-7</v>
      </c>
      <c r="AX775" s="5">
        <f t="shared" si="1049"/>
        <v>4.8525338395964299E-4</v>
      </c>
      <c r="AY775" s="5">
        <f t="shared" si="1050"/>
        <v>4.0964095282316289E-4</v>
      </c>
      <c r="AZ775" s="5">
        <f t="shared" si="1051"/>
        <v>1.7290524474098735E-4</v>
      </c>
      <c r="BA775" s="5">
        <f t="shared" si="1052"/>
        <v>4.8654353612030227E-5</v>
      </c>
      <c r="BB775" s="5">
        <f t="shared" si="1053"/>
        <v>1.0268251820313292E-5</v>
      </c>
      <c r="BC775" s="5">
        <f t="shared" si="1054"/>
        <v>1.7336495111803853E-6</v>
      </c>
      <c r="BD775" s="5">
        <f t="shared" si="1055"/>
        <v>6.6735915115872529E-5</v>
      </c>
      <c r="BE775" s="5">
        <f t="shared" si="1056"/>
        <v>7.8414415064931683E-5</v>
      </c>
      <c r="BF775" s="5">
        <f t="shared" si="1057"/>
        <v>4.6068301298478388E-5</v>
      </c>
      <c r="BG775" s="5">
        <f t="shared" si="1058"/>
        <v>1.8043352384209852E-5</v>
      </c>
      <c r="BH775" s="5">
        <f t="shared" si="1059"/>
        <v>5.3002154857757609E-6</v>
      </c>
      <c r="BI775" s="5">
        <f t="shared" si="1060"/>
        <v>1.245546109058595E-6</v>
      </c>
      <c r="BJ775" s="8">
        <f t="shared" si="1061"/>
        <v>0.43514478299142978</v>
      </c>
      <c r="BK775" s="8">
        <f t="shared" si="1062"/>
        <v>0.30135232618982782</v>
      </c>
      <c r="BL775" s="8">
        <f t="shared" si="1063"/>
        <v>0.25035000792716061</v>
      </c>
      <c r="BM775" s="8">
        <f t="shared" si="1064"/>
        <v>0.3282631022892557</v>
      </c>
      <c r="BN775" s="8">
        <f t="shared" si="1065"/>
        <v>0.67148640850350494</v>
      </c>
    </row>
    <row r="776" spans="1:66" x14ac:dyDescent="0.25">
      <c r="A776" t="s">
        <v>145</v>
      </c>
      <c r="B776" t="s">
        <v>423</v>
      </c>
      <c r="C776" t="s">
        <v>389</v>
      </c>
      <c r="D776" s="11">
        <v>44282</v>
      </c>
      <c r="E776">
        <f>VLOOKUP(A776,home!$A$2:$E$405,3,FALSE)</f>
        <v>1.42165242165242</v>
      </c>
      <c r="F776">
        <f>VLOOKUP(B776,home!$B$2:$E$405,3,FALSE)</f>
        <v>0.88</v>
      </c>
      <c r="G776">
        <f>VLOOKUP(C776,away!$B$2:$E$405,4,FALSE)</f>
        <v>0.7</v>
      </c>
      <c r="H776">
        <f>VLOOKUP(A776,away!$A$2:$E$405,3,FALSE)</f>
        <v>1.1680911680911701</v>
      </c>
      <c r="I776">
        <f>VLOOKUP(C776,away!$B$2:$E$405,3,FALSE)</f>
        <v>0.83</v>
      </c>
      <c r="J776">
        <f>VLOOKUP(B776,home!$B$2:$E$405,4,FALSE)</f>
        <v>0.54</v>
      </c>
      <c r="K776" s="3">
        <f t="shared" si="1010"/>
        <v>0.87573789173789074</v>
      </c>
      <c r="L776" s="3">
        <f t="shared" si="1011"/>
        <v>0.5235384615384624</v>
      </c>
      <c r="M776" s="5">
        <f t="shared" si="1012"/>
        <v>0.24677547760924934</v>
      </c>
      <c r="N776" s="5">
        <f t="shared" si="1013"/>
        <v>0.21611063649413509</v>
      </c>
      <c r="O776" s="5">
        <f t="shared" si="1014"/>
        <v>0.12919645389296566</v>
      </c>
      <c r="P776" s="5">
        <f t="shared" si="1015"/>
        <v>0.11314223015223734</v>
      </c>
      <c r="Q776" s="5">
        <f t="shared" si="1016"/>
        <v>9.4628136592753778E-2</v>
      </c>
      <c r="R776" s="5">
        <f t="shared" si="1017"/>
        <v>3.3819656353674059E-2</v>
      </c>
      <c r="S776" s="5">
        <f t="shared" si="1018"/>
        <v>1.2968432244401874E-2</v>
      </c>
      <c r="T776" s="5">
        <f t="shared" si="1019"/>
        <v>4.9541469050021783E-2</v>
      </c>
      <c r="U776" s="5">
        <f t="shared" si="1020"/>
        <v>2.9617154554466483E-2</v>
      </c>
      <c r="V776" s="5">
        <f t="shared" si="1021"/>
        <v>6.6064431429498213E-4</v>
      </c>
      <c r="W776" s="5">
        <f t="shared" si="1022"/>
        <v>2.7623148279607782E-2</v>
      </c>
      <c r="X776" s="5">
        <f t="shared" si="1023"/>
        <v>1.4461780553154681E-2</v>
      </c>
      <c r="Y776" s="5">
        <f t="shared" si="1024"/>
        <v>3.7856491709527271E-3</v>
      </c>
      <c r="Z776" s="5">
        <f t="shared" si="1025"/>
        <v>5.9019636190540013E-3</v>
      </c>
      <c r="AA776" s="5">
        <f t="shared" si="1026"/>
        <v>5.1685731768640825E-3</v>
      </c>
      <c r="AB776" s="5">
        <f t="shared" si="1027"/>
        <v>2.2631576885999822E-3</v>
      </c>
      <c r="AC776" s="5">
        <f t="shared" si="1028"/>
        <v>1.8930864753275304E-5</v>
      </c>
      <c r="AD776" s="5">
        <f t="shared" si="1029"/>
        <v>6.0476594093867141E-3</v>
      </c>
      <c r="AE776" s="5">
        <f t="shared" si="1030"/>
        <v>3.1661823030989262E-3</v>
      </c>
      <c r="AF776" s="5">
        <f t="shared" si="1031"/>
        <v>8.2880910595735857E-4</v>
      </c>
      <c r="AG776" s="5">
        <f t="shared" si="1032"/>
        <v>1.4463781474732801E-4</v>
      </c>
      <c r="AH776" s="5">
        <f t="shared" si="1033"/>
        <v>7.7247623829387673E-4</v>
      </c>
      <c r="AI776" s="5">
        <f t="shared" si="1034"/>
        <v>6.7648671234109617E-4</v>
      </c>
      <c r="AJ776" s="5">
        <f t="shared" si="1035"/>
        <v>2.9621252362714426E-4</v>
      </c>
      <c r="AK776" s="5">
        <f t="shared" si="1036"/>
        <v>8.6468176982531833E-5</v>
      </c>
      <c r="AL776" s="5">
        <f t="shared" si="1037"/>
        <v>3.4717878415576809E-7</v>
      </c>
      <c r="AM776" s="5">
        <f t="shared" si="1038"/>
        <v>1.059232900225028E-3</v>
      </c>
      <c r="AN776" s="5">
        <f t="shared" si="1039"/>
        <v>5.5454916299473478E-4</v>
      </c>
      <c r="AO776" s="5">
        <f t="shared" si="1040"/>
        <v>1.4516390782085272E-4</v>
      </c>
      <c r="AP776" s="5">
        <f t="shared" si="1041"/>
        <v>2.5332962990480134E-5</v>
      </c>
      <c r="AQ776" s="5">
        <f t="shared" si="1042"/>
        <v>3.3156951175616932E-6</v>
      </c>
      <c r="AR776" s="5">
        <f t="shared" si="1043"/>
        <v>8.0884204274279004E-5</v>
      </c>
      <c r="AS776" s="5">
        <f t="shared" si="1044"/>
        <v>7.0833362526053981E-5</v>
      </c>
      <c r="AT776" s="5">
        <f t="shared" si="1045"/>
        <v>3.1015729781636116E-5</v>
      </c>
      <c r="AU776" s="5">
        <f t="shared" si="1046"/>
        <v>9.0538832698940416E-6</v>
      </c>
      <c r="AV776" s="5">
        <f t="shared" si="1047"/>
        <v>1.982207161704492E-6</v>
      </c>
      <c r="AW776" s="5">
        <f t="shared" si="1048"/>
        <v>4.4215384996779785E-9</v>
      </c>
      <c r="AX776" s="5">
        <f t="shared" si="1049"/>
        <v>1.5460173115041287E-4</v>
      </c>
      <c r="AY776" s="5">
        <f t="shared" si="1050"/>
        <v>8.0939952477670119E-5</v>
      </c>
      <c r="AZ776" s="5">
        <f t="shared" si="1051"/>
        <v>2.1187589098577833E-5</v>
      </c>
      <c r="BA776" s="5">
        <f t="shared" si="1052"/>
        <v>3.697505933459512E-6</v>
      </c>
      <c r="BB776" s="5">
        <f t="shared" si="1053"/>
        <v>4.839466419831822E-7</v>
      </c>
      <c r="BC776" s="5">
        <f t="shared" si="1054"/>
        <v>5.0672936082116072E-8</v>
      </c>
      <c r="BD776" s="5">
        <f t="shared" si="1055"/>
        <v>7.0576653114197873E-6</v>
      </c>
      <c r="BE776" s="5">
        <f t="shared" si="1056"/>
        <v>6.1806649404144086E-6</v>
      </c>
      <c r="BF776" s="5">
        <f t="shared" si="1057"/>
        <v>2.7063212422284054E-6</v>
      </c>
      <c r="BG776" s="5">
        <f t="shared" si="1058"/>
        <v>7.9000935301152441E-7</v>
      </c>
      <c r="BH776" s="5">
        <f t="shared" si="1059"/>
        <v>1.7296028131488185E-7</v>
      </c>
      <c r="BI776" s="5">
        <f t="shared" si="1060"/>
        <v>3.0293574422617437E-8</v>
      </c>
      <c r="BJ776" s="8">
        <f t="shared" si="1061"/>
        <v>0.41838666480120301</v>
      </c>
      <c r="BK776" s="8">
        <f t="shared" si="1062"/>
        <v>0.37364700231619863</v>
      </c>
      <c r="BL776" s="8">
        <f t="shared" si="1063"/>
        <v>0.20210734661953128</v>
      </c>
      <c r="BM776" s="8">
        <f t="shared" si="1064"/>
        <v>0.16628945073003248</v>
      </c>
      <c r="BN776" s="8">
        <f t="shared" si="1065"/>
        <v>0.83367259109501524</v>
      </c>
    </row>
    <row r="777" spans="1:66" x14ac:dyDescent="0.25">
      <c r="A777" t="s">
        <v>145</v>
      </c>
      <c r="B777" t="s">
        <v>148</v>
      </c>
      <c r="C777" t="s">
        <v>360</v>
      </c>
      <c r="D777" s="11">
        <v>44282</v>
      </c>
      <c r="E777">
        <f>VLOOKUP(A777,home!$A$2:$E$405,3,FALSE)</f>
        <v>1.42165242165242</v>
      </c>
      <c r="F777">
        <f>VLOOKUP(B777,home!$B$2:$E$405,3,FALSE)</f>
        <v>1.1000000000000001</v>
      </c>
      <c r="G777">
        <f>VLOOKUP(C777,away!$B$2:$E$405,4,FALSE)</f>
        <v>0.8</v>
      </c>
      <c r="H777">
        <f>VLOOKUP(A777,away!$A$2:$E$405,3,FALSE)</f>
        <v>1.1680911680911701</v>
      </c>
      <c r="I777">
        <f>VLOOKUP(C777,away!$B$2:$E$405,3,FALSE)</f>
        <v>0.95</v>
      </c>
      <c r="J777">
        <f>VLOOKUP(B777,home!$B$2:$E$405,4,FALSE)</f>
        <v>0.54</v>
      </c>
      <c r="K777" s="3">
        <f t="shared" si="1010"/>
        <v>1.2510541310541299</v>
      </c>
      <c r="L777" s="3">
        <f t="shared" si="1011"/>
        <v>0.59923076923077034</v>
      </c>
      <c r="M777" s="5">
        <f t="shared" si="1012"/>
        <v>0.1571923757808687</v>
      </c>
      <c r="N777" s="5">
        <f t="shared" si="1013"/>
        <v>0.19665617109086894</v>
      </c>
      <c r="O777" s="5">
        <f t="shared" si="1014"/>
        <v>9.4194508256382245E-2</v>
      </c>
      <c r="P777" s="5">
        <f t="shared" si="1015"/>
        <v>0.11784242867675936</v>
      </c>
      <c r="Q777" s="5">
        <f t="shared" si="1016"/>
        <v>0.12301375762025968</v>
      </c>
      <c r="R777" s="5">
        <f t="shared" si="1017"/>
        <v>2.8222123819893041E-2</v>
      </c>
      <c r="S777" s="5">
        <f t="shared" si="1018"/>
        <v>2.2085737185809546E-2</v>
      </c>
      <c r="T777" s="5">
        <f t="shared" si="1019"/>
        <v>7.3713628604755735E-2</v>
      </c>
      <c r="U777" s="5">
        <f t="shared" si="1020"/>
        <v>3.5307404591998354E-2</v>
      </c>
      <c r="V777" s="5">
        <f t="shared" si="1021"/>
        <v>1.8396686057546136E-3</v>
      </c>
      <c r="W777" s="5">
        <f t="shared" si="1022"/>
        <v>5.1298956549105768E-2</v>
      </c>
      <c r="X777" s="5">
        <f t="shared" si="1023"/>
        <v>3.0739913193656508E-2</v>
      </c>
      <c r="Y777" s="5">
        <f t="shared" si="1024"/>
        <v>9.2101509145609481E-3</v>
      </c>
      <c r="Z777" s="5">
        <f t="shared" si="1025"/>
        <v>5.6371883219735186E-3</v>
      </c>
      <c r="AA777" s="5">
        <f t="shared" si="1026"/>
        <v>7.0524277377350692E-3</v>
      </c>
      <c r="AB777" s="5">
        <f t="shared" si="1027"/>
        <v>4.4114844276270954E-3</v>
      </c>
      <c r="AC777" s="5">
        <f t="shared" si="1028"/>
        <v>8.6196537596679087E-5</v>
      </c>
      <c r="AD777" s="5">
        <f t="shared" si="1029"/>
        <v>1.6044442877381264E-2</v>
      </c>
      <c r="AE777" s="5">
        <f t="shared" si="1030"/>
        <v>9.6143238472923276E-3</v>
      </c>
      <c r="AF777" s="5">
        <f t="shared" si="1031"/>
        <v>2.8805993373233608E-3</v>
      </c>
      <c r="AG777" s="5">
        <f t="shared" si="1032"/>
        <v>5.7538125224997495E-4</v>
      </c>
      <c r="AH777" s="5">
        <f t="shared" si="1033"/>
        <v>8.444941736187267E-4</v>
      </c>
      <c r="AI777" s="5">
        <f t="shared" si="1034"/>
        <v>1.0565079245568516E-3</v>
      </c>
      <c r="AJ777" s="5">
        <f t="shared" si="1035"/>
        <v>6.6087430175413718E-4</v>
      </c>
      <c r="AK777" s="5">
        <f t="shared" si="1036"/>
        <v>2.7559650843900896E-4</v>
      </c>
      <c r="AL777" s="5">
        <f t="shared" si="1037"/>
        <v>2.5847587794156876E-6</v>
      </c>
      <c r="AM777" s="5">
        <f t="shared" si="1038"/>
        <v>4.0144933084419656E-3</v>
      </c>
      <c r="AN777" s="5">
        <f t="shared" si="1039"/>
        <v>2.4056079132894585E-3</v>
      </c>
      <c r="AO777" s="5">
        <f t="shared" si="1040"/>
        <v>7.2075714017403529E-4</v>
      </c>
      <c r="AP777" s="5">
        <f t="shared" si="1041"/>
        <v>1.4396661851168581E-4</v>
      </c>
      <c r="AQ777" s="5">
        <f t="shared" si="1042"/>
        <v>2.1567306888577585E-5</v>
      </c>
      <c r="AR777" s="5">
        <f t="shared" si="1043"/>
        <v>1.0120937865369066E-4</v>
      </c>
      <c r="AS777" s="5">
        <f t="shared" si="1044"/>
        <v>1.2661841126612139E-4</v>
      </c>
      <c r="AT777" s="5">
        <f t="shared" si="1045"/>
        <v>7.9203243240995969E-5</v>
      </c>
      <c r="AU777" s="5">
        <f t="shared" si="1046"/>
        <v>3.3029181549844363E-5</v>
      </c>
      <c r="AV777" s="5">
        <f t="shared" si="1047"/>
        <v>1.0330323505817406E-5</v>
      </c>
      <c r="AW777" s="5">
        <f t="shared" si="1048"/>
        <v>5.3825456899338754E-8</v>
      </c>
      <c r="AX777" s="5">
        <f t="shared" si="1049"/>
        <v>8.3705807293591459E-4</v>
      </c>
      <c r="AY777" s="5">
        <f t="shared" si="1050"/>
        <v>5.0159095293621431E-4</v>
      </c>
      <c r="AZ777" s="5">
        <f t="shared" si="1051"/>
        <v>1.5028436628358141E-4</v>
      </c>
      <c r="BA777" s="5">
        <f t="shared" si="1052"/>
        <v>3.0018338803823117E-5</v>
      </c>
      <c r="BB777" s="5">
        <f t="shared" si="1053"/>
        <v>4.4969780631112019E-6</v>
      </c>
      <c r="BC777" s="5">
        <f t="shared" si="1054"/>
        <v>5.389455247944051E-7</v>
      </c>
      <c r="BD777" s="5">
        <f t="shared" si="1055"/>
        <v>1.0107962304003226E-5</v>
      </c>
      <c r="BE777" s="5">
        <f t="shared" si="1056"/>
        <v>1.2645607996962658E-5</v>
      </c>
      <c r="BF777" s="5">
        <f t="shared" si="1057"/>
        <v>7.9101700621456373E-6</v>
      </c>
      <c r="BG777" s="5">
        <f t="shared" si="1058"/>
        <v>3.2986836445293344E-6</v>
      </c>
      <c r="BH777" s="5">
        <f t="shared" si="1059"/>
        <v>1.0317079501322786E-6</v>
      </c>
      <c r="BI777" s="5">
        <f t="shared" si="1060"/>
        <v>2.5814449861087494E-7</v>
      </c>
      <c r="BJ777" s="8">
        <f t="shared" si="1061"/>
        <v>0.52257770522930769</v>
      </c>
      <c r="BK777" s="8">
        <f t="shared" si="1062"/>
        <v>0.29955058249850453</v>
      </c>
      <c r="BL777" s="8">
        <f t="shared" si="1063"/>
        <v>0.17241106455667737</v>
      </c>
      <c r="BM777" s="8">
        <f t="shared" si="1064"/>
        <v>0.28255363823395185</v>
      </c>
      <c r="BN777" s="8">
        <f t="shared" si="1065"/>
        <v>0.71712136524503201</v>
      </c>
    </row>
    <row r="778" spans="1:66" x14ac:dyDescent="0.25">
      <c r="A778" t="s">
        <v>145</v>
      </c>
      <c r="B778" t="s">
        <v>147</v>
      </c>
      <c r="C778" t="s">
        <v>355</v>
      </c>
      <c r="D778" s="11">
        <v>44282</v>
      </c>
      <c r="E778">
        <f>VLOOKUP(A778,home!$A$2:$E$405,3,FALSE)</f>
        <v>1.42165242165242</v>
      </c>
      <c r="F778">
        <f>VLOOKUP(B778,home!$B$2:$E$405,3,FALSE)</f>
        <v>1.19</v>
      </c>
      <c r="G778">
        <f>VLOOKUP(C778,away!$B$2:$E$405,4,FALSE)</f>
        <v>2.16</v>
      </c>
      <c r="H778">
        <f>VLOOKUP(A778,away!$A$2:$E$405,3,FALSE)</f>
        <v>1.1680911680911701</v>
      </c>
      <c r="I778">
        <f>VLOOKUP(C778,away!$B$2:$E$405,3,FALSE)</f>
        <v>0.75</v>
      </c>
      <c r="J778">
        <f>VLOOKUP(B778,home!$B$2:$E$405,4,FALSE)</f>
        <v>1.1200000000000001</v>
      </c>
      <c r="K778" s="3">
        <f t="shared" si="1010"/>
        <v>3.6542153846153806</v>
      </c>
      <c r="L778" s="3">
        <f t="shared" si="1011"/>
        <v>0.98119658119658304</v>
      </c>
      <c r="M778" s="5">
        <f t="shared" si="1012"/>
        <v>9.7021092776094515E-3</v>
      </c>
      <c r="N778" s="5">
        <f t="shared" si="1013"/>
        <v>3.5453596985460072E-2</v>
      </c>
      <c r="O778" s="5">
        <f t="shared" si="1014"/>
        <v>9.5196764535860432E-3</v>
      </c>
      <c r="P778" s="5">
        <f t="shared" si="1015"/>
        <v>3.47869481532549E-2</v>
      </c>
      <c r="Q778" s="5">
        <f t="shared" si="1016"/>
        <v>6.4777539772110843E-2</v>
      </c>
      <c r="R778" s="5">
        <f t="shared" si="1017"/>
        <v>4.6703369951781185E-3</v>
      </c>
      <c r="S778" s="5">
        <f t="shared" si="1018"/>
        <v>3.1182182327351992E-2</v>
      </c>
      <c r="T778" s="5">
        <f t="shared" si="1019"/>
        <v>6.3559500562720847E-2</v>
      </c>
      <c r="U778" s="5">
        <f t="shared" si="1020"/>
        <v>1.7066417299118244E-2</v>
      </c>
      <c r="V778" s="5">
        <f t="shared" si="1021"/>
        <v>1.2422647590094251E-2</v>
      </c>
      <c r="W778" s="5">
        <f t="shared" si="1022"/>
        <v>7.8903694137594058E-2</v>
      </c>
      <c r="X778" s="5">
        <f t="shared" si="1023"/>
        <v>7.7420034931588153E-2</v>
      </c>
      <c r="Y778" s="5">
        <f t="shared" si="1024"/>
        <v>3.7982136795497161E-2</v>
      </c>
      <c r="Z778" s="5">
        <f t="shared" si="1025"/>
        <v>1.527506230901564E-3</v>
      </c>
      <c r="AA778" s="5">
        <f t="shared" si="1026"/>
        <v>5.5818367690563487E-3</v>
      </c>
      <c r="AB778" s="5">
        <f t="shared" si="1027"/>
        <v>1.0198616897948761E-2</v>
      </c>
      <c r="AC778" s="5">
        <f t="shared" si="1028"/>
        <v>2.7838405113622634E-3</v>
      </c>
      <c r="AD778" s="5">
        <f t="shared" si="1029"/>
        <v>7.2082773255145657E-2</v>
      </c>
      <c r="AE778" s="5">
        <f t="shared" si="1030"/>
        <v>7.072737068111741E-2</v>
      </c>
      <c r="AF778" s="5">
        <f t="shared" si="1031"/>
        <v>3.4698727154667916E-2</v>
      </c>
      <c r="AG778" s="5">
        <f t="shared" si="1032"/>
        <v>1.1348757485344399E-2</v>
      </c>
      <c r="AH778" s="5">
        <f t="shared" si="1033"/>
        <v>3.7469597287927321E-4</v>
      </c>
      <c r="AI778" s="5">
        <f t="shared" si="1034"/>
        <v>1.3692197886488674E-3</v>
      </c>
      <c r="AJ778" s="5">
        <f t="shared" si="1035"/>
        <v>2.501712008300256E-3</v>
      </c>
      <c r="AK778" s="5">
        <f t="shared" si="1036"/>
        <v>3.0472648362026124E-3</v>
      </c>
      <c r="AL778" s="5">
        <f t="shared" si="1037"/>
        <v>3.9925881172738512E-4</v>
      </c>
      <c r="AM778" s="5">
        <f t="shared" si="1038"/>
        <v>5.2681195798939061E-2</v>
      </c>
      <c r="AN778" s="5">
        <f t="shared" si="1039"/>
        <v>5.1690609211266801E-2</v>
      </c>
      <c r="AO778" s="5">
        <f t="shared" si="1040"/>
        <v>2.5359324519031792E-2</v>
      </c>
      <c r="AP778" s="5">
        <f t="shared" si="1041"/>
        <v>8.2941608398428915E-3</v>
      </c>
      <c r="AQ778" s="5">
        <f t="shared" si="1042"/>
        <v>2.0345505649871061E-3</v>
      </c>
      <c r="AR778" s="5">
        <f t="shared" si="1043"/>
        <v>7.3530081515454118E-5</v>
      </c>
      <c r="AS778" s="5">
        <f t="shared" si="1044"/>
        <v>2.6869475510579542E-4</v>
      </c>
      <c r="AT778" s="5">
        <f t="shared" si="1045"/>
        <v>4.9093425393652995E-4</v>
      </c>
      <c r="AU778" s="5">
        <f t="shared" si="1046"/>
        <v>5.9799316785651396E-4</v>
      </c>
      <c r="AV778" s="5">
        <f t="shared" si="1047"/>
        <v>5.4629895846904021E-4</v>
      </c>
      <c r="AW778" s="5">
        <f t="shared" si="1048"/>
        <v>3.9765108991252949E-5</v>
      </c>
      <c r="AX778" s="5">
        <f t="shared" si="1049"/>
        <v>3.2084739361403047E-2</v>
      </c>
      <c r="AY778" s="5">
        <f t="shared" si="1050"/>
        <v>3.1481436569992104E-2</v>
      </c>
      <c r="AZ778" s="5">
        <f t="shared" si="1051"/>
        <v>1.5444738966816668E-2</v>
      </c>
      <c r="BA778" s="5">
        <f t="shared" si="1052"/>
        <v>5.0514416905713868E-3</v>
      </c>
      <c r="BB778" s="5">
        <f t="shared" si="1053"/>
        <v>1.239114329225633E-3</v>
      </c>
      <c r="BC778" s="5">
        <f t="shared" si="1054"/>
        <v>2.4316294870957772E-4</v>
      </c>
      <c r="BD778" s="5">
        <f t="shared" si="1055"/>
        <v>1.2024577433011605E-5</v>
      </c>
      <c r="BE778" s="5">
        <f t="shared" si="1056"/>
        <v>4.394039584920992E-5</v>
      </c>
      <c r="BF778" s="5">
        <f t="shared" si="1057"/>
        <v>8.0283835259136369E-5</v>
      </c>
      <c r="BG778" s="5">
        <f t="shared" si="1058"/>
        <v>9.779147531328763E-5</v>
      </c>
      <c r="BH778" s="5">
        <f t="shared" si="1059"/>
        <v>8.933777839351272E-5</v>
      </c>
      <c r="BI778" s="5">
        <f t="shared" si="1060"/>
        <v>6.5291896846586737E-5</v>
      </c>
      <c r="BJ778" s="8">
        <f t="shared" si="1061"/>
        <v>0.77255860656203257</v>
      </c>
      <c r="BK778" s="8">
        <f t="shared" si="1062"/>
        <v>0.12275842324139233</v>
      </c>
      <c r="BL778" s="8">
        <f t="shared" si="1063"/>
        <v>5.6695898196896598E-2</v>
      </c>
      <c r="BM778" s="8">
        <f t="shared" si="1064"/>
        <v>0.76318855513302297</v>
      </c>
      <c r="BN778" s="8">
        <f t="shared" si="1065"/>
        <v>0.15891020763719943</v>
      </c>
    </row>
    <row r="779" spans="1:66" x14ac:dyDescent="0.25">
      <c r="A779" t="s">
        <v>145</v>
      </c>
      <c r="B779" t="s">
        <v>146</v>
      </c>
      <c r="C779" t="s">
        <v>349</v>
      </c>
      <c r="D779" s="11">
        <v>44282</v>
      </c>
      <c r="E779">
        <f>VLOOKUP(A779,home!$A$2:$E$405,3,FALSE)</f>
        <v>1.42165242165242</v>
      </c>
      <c r="F779">
        <f>VLOOKUP(B779,home!$B$2:$E$405,3,FALSE)</f>
        <v>1.26</v>
      </c>
      <c r="G779">
        <f>VLOOKUP(C779,away!$B$2:$E$405,4,FALSE)</f>
        <v>0.91</v>
      </c>
      <c r="H779">
        <f>VLOOKUP(A779,away!$A$2:$E$405,3,FALSE)</f>
        <v>1.1680911680911701</v>
      </c>
      <c r="I779">
        <f>VLOOKUP(C779,away!$B$2:$E$405,3,FALSE)</f>
        <v>0.74</v>
      </c>
      <c r="J779">
        <f>VLOOKUP(B779,home!$B$2:$E$405,4,FALSE)</f>
        <v>1.28</v>
      </c>
      <c r="K779" s="3">
        <f t="shared" si="1010"/>
        <v>1.630066666666665</v>
      </c>
      <c r="L779" s="3">
        <f t="shared" si="1011"/>
        <v>1.1064159544159562</v>
      </c>
      <c r="M779" s="5">
        <f t="shared" si="1012"/>
        <v>6.4797865169442068E-2</v>
      </c>
      <c r="N779" s="5">
        <f t="shared" si="1013"/>
        <v>0.10562484008386841</v>
      </c>
      <c r="O779" s="5">
        <f t="shared" si="1014"/>
        <v>7.1693391835564682E-2</v>
      </c>
      <c r="P779" s="5">
        <f t="shared" si="1015"/>
        <v>0.11686500825142601</v>
      </c>
      <c r="Q779" s="5">
        <f t="shared" si="1016"/>
        <v>8.6087765496355481E-2</v>
      </c>
      <c r="R779" s="5">
        <f t="shared" si="1017"/>
        <v>3.9661356276531723E-2</v>
      </c>
      <c r="S779" s="5">
        <f t="shared" si="1018"/>
        <v>5.2692438701076864E-2</v>
      </c>
      <c r="T779" s="5">
        <f t="shared" si="1019"/>
        <v>9.524887722518717E-2</v>
      </c>
      <c r="U779" s="5">
        <f t="shared" si="1020"/>
        <v>6.4650654821165068E-2</v>
      </c>
      <c r="V779" s="5">
        <f t="shared" si="1021"/>
        <v>1.0559165229503587E-2</v>
      </c>
      <c r="W779" s="5">
        <f t="shared" si="1022"/>
        <v>4.6776265647808582E-2</v>
      </c>
      <c r="X779" s="5">
        <f t="shared" si="1023"/>
        <v>5.1754006600734433E-2</v>
      </c>
      <c r="Y779" s="5">
        <f t="shared" si="1024"/>
        <v>2.8630729304000648E-2</v>
      </c>
      <c r="Z779" s="5">
        <f t="shared" si="1025"/>
        <v>1.4627319119376706E-2</v>
      </c>
      <c r="AA779" s="5">
        <f t="shared" si="1026"/>
        <v>2.3843505319191962E-2</v>
      </c>
      <c r="AB779" s="5">
        <f t="shared" si="1027"/>
        <v>1.9433251618652073E-2</v>
      </c>
      <c r="AC779" s="5">
        <f t="shared" si="1028"/>
        <v>1.1902368701184136E-3</v>
      </c>
      <c r="AD779" s="5">
        <f t="shared" si="1029"/>
        <v>1.9062107855909432E-2</v>
      </c>
      <c r="AE779" s="5">
        <f t="shared" si="1030"/>
        <v>2.1090620256575928E-2</v>
      </c>
      <c r="AF779" s="5">
        <f t="shared" si="1031"/>
        <v>1.166749937020198E-2</v>
      </c>
      <c r="AG779" s="5">
        <f t="shared" si="1032"/>
        <v>4.3030358171098635E-3</v>
      </c>
      <c r="AH779" s="5">
        <f t="shared" si="1033"/>
        <v>4.045974811002986E-3</v>
      </c>
      <c r="AI779" s="5">
        <f t="shared" si="1034"/>
        <v>6.5952086735889277E-3</v>
      </c>
      <c r="AJ779" s="5">
        <f t="shared" si="1035"/>
        <v>5.3753149092640911E-3</v>
      </c>
      <c r="AK779" s="5">
        <f t="shared" si="1036"/>
        <v>2.9207072188092483E-3</v>
      </c>
      <c r="AL779" s="5">
        <f t="shared" si="1037"/>
        <v>8.5865200209179969E-5</v>
      </c>
      <c r="AM779" s="5">
        <f t="shared" si="1038"/>
        <v>6.214501322464548E-3</v>
      </c>
      <c r="AN779" s="5">
        <f t="shared" si="1039"/>
        <v>6.8758234119138343E-3</v>
      </c>
      <c r="AO779" s="5">
        <f t="shared" si="1040"/>
        <v>3.8037603613441115E-3</v>
      </c>
      <c r="AP779" s="5">
        <f t="shared" si="1041"/>
        <v>1.4028470501887091E-3</v>
      </c>
      <c r="AQ779" s="5">
        <f t="shared" si="1042"/>
        <v>3.8803308948353742E-4</v>
      </c>
      <c r="AR779" s="5">
        <f t="shared" si="1043"/>
        <v>8.9530621641175669E-4</v>
      </c>
      <c r="AS779" s="5">
        <f t="shared" si="1044"/>
        <v>1.4594088198322558E-3</v>
      </c>
      <c r="AT779" s="5">
        <f t="shared" si="1045"/>
        <v>1.1894668351239486E-3</v>
      </c>
      <c r="AU779" s="5">
        <f t="shared" si="1046"/>
        <v>6.4630341301368096E-4</v>
      </c>
      <c r="AV779" s="5">
        <f t="shared" si="1047"/>
        <v>2.6337941252662484E-4</v>
      </c>
      <c r="AW779" s="5">
        <f t="shared" si="1048"/>
        <v>4.3016837843501078E-6</v>
      </c>
      <c r="AX779" s="5">
        <f t="shared" si="1049"/>
        <v>1.6883419092842274E-3</v>
      </c>
      <c r="AY779" s="5">
        <f t="shared" si="1050"/>
        <v>1.868008424941166E-3</v>
      </c>
      <c r="AZ779" s="5">
        <f t="shared" si="1051"/>
        <v>1.0333971621691639E-3</v>
      </c>
      <c r="BA779" s="5">
        <f t="shared" si="1052"/>
        <v>3.8112236915737867E-4</v>
      </c>
      <c r="BB779" s="5">
        <f t="shared" si="1053"/>
        <v>1.0541996745513291E-4</v>
      </c>
      <c r="BC779" s="5">
        <f t="shared" si="1054"/>
        <v>2.3327666781273965E-5</v>
      </c>
      <c r="BD779" s="5">
        <f t="shared" si="1055"/>
        <v>1.6509684698762551E-4</v>
      </c>
      <c r="BE779" s="5">
        <f t="shared" si="1056"/>
        <v>2.6911886704629511E-4</v>
      </c>
      <c r="BF779" s="5">
        <f t="shared" si="1057"/>
        <v>2.1934084727163189E-4</v>
      </c>
      <c r="BG779" s="5">
        <f t="shared" si="1058"/>
        <v>1.1918006792530371E-4</v>
      </c>
      <c r="BH779" s="5">
        <f t="shared" si="1059"/>
        <v>4.8567864014026609E-5</v>
      </c>
      <c r="BI779" s="5">
        <f t="shared" si="1060"/>
        <v>1.5833771240092846E-5</v>
      </c>
      <c r="BJ779" s="8">
        <f t="shared" si="1061"/>
        <v>0.49403033039293504</v>
      </c>
      <c r="BK779" s="8">
        <f t="shared" si="1062"/>
        <v>0.24805858784671728</v>
      </c>
      <c r="BL779" s="8">
        <f t="shared" si="1063"/>
        <v>0.24351036844516402</v>
      </c>
      <c r="BM779" s="8">
        <f t="shared" si="1064"/>
        <v>0.51363267194984807</v>
      </c>
      <c r="BN779" s="8">
        <f t="shared" si="1065"/>
        <v>0.48473022711318836</v>
      </c>
    </row>
    <row r="780" spans="1:66" x14ac:dyDescent="0.25">
      <c r="A780" t="s">
        <v>37</v>
      </c>
      <c r="B780" t="s">
        <v>224</v>
      </c>
      <c r="C780" t="s">
        <v>227</v>
      </c>
      <c r="D780" s="11">
        <v>44282</v>
      </c>
      <c r="E780">
        <f>VLOOKUP(A780,home!$A$2:$E$405,3,FALSE)</f>
        <v>1.55752212389381</v>
      </c>
      <c r="F780">
        <f>VLOOKUP(B780,home!$B$2:$E$405,3,FALSE)</f>
        <v>0.86</v>
      </c>
      <c r="G780">
        <f>VLOOKUP(C780,away!$B$2:$E$405,4,FALSE)</f>
        <v>1.02</v>
      </c>
      <c r="H780">
        <f>VLOOKUP(A780,away!$A$2:$E$405,3,FALSE)</f>
        <v>1.3097345132743401</v>
      </c>
      <c r="I780">
        <f>VLOOKUP(C780,away!$B$2:$E$405,3,FALSE)</f>
        <v>0.96</v>
      </c>
      <c r="J780">
        <f>VLOOKUP(B780,home!$B$2:$E$405,4,FALSE)</f>
        <v>1.72</v>
      </c>
      <c r="K780" s="3">
        <f t="shared" si="1010"/>
        <v>1.3662584070796502</v>
      </c>
      <c r="L780" s="3">
        <f t="shared" si="1011"/>
        <v>2.1626336283185901</v>
      </c>
      <c r="M780" s="5">
        <f t="shared" si="1012"/>
        <v>2.933740267026962E-2</v>
      </c>
      <c r="N780" s="5">
        <f t="shared" si="1013"/>
        <v>4.0082473040136853E-2</v>
      </c>
      <c r="O780" s="5">
        <f t="shared" si="1014"/>
        <v>6.3446053582248682E-2</v>
      </c>
      <c r="P780" s="5">
        <f t="shared" si="1015"/>
        <v>8.6683704102773221E-2</v>
      </c>
      <c r="Q780" s="5">
        <f t="shared" si="1016"/>
        <v>2.7381507883815201E-2</v>
      </c>
      <c r="R780" s="5">
        <f t="shared" si="1017"/>
        <v>6.8605284530537089E-2</v>
      </c>
      <c r="S780" s="5">
        <f t="shared" si="1018"/>
        <v>6.4031440013875715E-2</v>
      </c>
      <c r="T780" s="5">
        <f t="shared" si="1019"/>
        <v>5.9216169743609347E-2</v>
      </c>
      <c r="U780" s="5">
        <f t="shared" si="1020"/>
        <v>9.3732546759937779E-2</v>
      </c>
      <c r="V780" s="5">
        <f t="shared" si="1021"/>
        <v>2.1021638266196043E-2</v>
      </c>
      <c r="W780" s="5">
        <f t="shared" si="1022"/>
        <v>1.2470071781593418E-2</v>
      </c>
      <c r="X780" s="5">
        <f t="shared" si="1023"/>
        <v>2.6968196582420636E-2</v>
      </c>
      <c r="Y780" s="5">
        <f t="shared" si="1024"/>
        <v>2.9161164412124678E-2</v>
      </c>
      <c r="Z780" s="5">
        <f t="shared" si="1025"/>
        <v>4.9456031802034887E-2</v>
      </c>
      <c r="AA780" s="5">
        <f t="shared" si="1026"/>
        <v>6.7569719230328701E-2</v>
      </c>
      <c r="AB780" s="5">
        <f t="shared" si="1027"/>
        <v>4.6158848481224056E-2</v>
      </c>
      <c r="AC780" s="5">
        <f t="shared" si="1028"/>
        <v>3.882061177379539E-3</v>
      </c>
      <c r="AD780" s="5">
        <f t="shared" si="1029"/>
        <v>4.2593351021221783E-3</v>
      </c>
      <c r="AE780" s="5">
        <f t="shared" si="1030"/>
        <v>9.2113813261272184E-3</v>
      </c>
      <c r="AF780" s="5">
        <f t="shared" si="1031"/>
        <v>9.9604215095743086E-3</v>
      </c>
      <c r="AG780" s="5">
        <f t="shared" si="1032"/>
        <v>7.1802475029444047E-3</v>
      </c>
      <c r="AH780" s="5">
        <f t="shared" si="1033"/>
        <v>2.6738819374568575E-2</v>
      </c>
      <c r="AI780" s="5">
        <f t="shared" si="1034"/>
        <v>3.6532136765888554E-2</v>
      </c>
      <c r="AJ780" s="5">
        <f t="shared" si="1035"/>
        <v>2.4956169492489411E-2</v>
      </c>
      <c r="AK780" s="5">
        <f t="shared" si="1036"/>
        <v>1.1365525459206117E-2</v>
      </c>
      <c r="AL780" s="5">
        <f t="shared" si="1037"/>
        <v>4.5881558935665463E-4</v>
      </c>
      <c r="AM780" s="5">
        <f t="shared" si="1038"/>
        <v>1.1638704783687771E-3</v>
      </c>
      <c r="AN780" s="5">
        <f t="shared" si="1039"/>
        <v>2.5170254355275615E-3</v>
      </c>
      <c r="AO780" s="5">
        <f t="shared" si="1040"/>
        <v>2.7217019251025757E-3</v>
      </c>
      <c r="AP780" s="5">
        <f t="shared" si="1041"/>
        <v>1.9620147031620913E-3</v>
      </c>
      <c r="AQ780" s="5">
        <f t="shared" si="1042"/>
        <v>1.060779744078464E-3</v>
      </c>
      <c r="AR780" s="5">
        <f t="shared" si="1043"/>
        <v>1.1565253992195726E-2</v>
      </c>
      <c r="AS780" s="5">
        <f t="shared" si="1044"/>
        <v>1.5801125496848898E-2</v>
      </c>
      <c r="AT780" s="5">
        <f t="shared" si="1045"/>
        <v>1.0794210275695212E-2</v>
      </c>
      <c r="AU780" s="5">
        <f t="shared" si="1046"/>
        <v>4.9158935123180458E-3</v>
      </c>
      <c r="AV780" s="5">
        <f t="shared" si="1047"/>
        <v>1.6790952098782095E-3</v>
      </c>
      <c r="AW780" s="5">
        <f t="shared" si="1048"/>
        <v>3.7657498208134255E-5</v>
      </c>
      <c r="AX780" s="5">
        <f t="shared" si="1049"/>
        <v>2.6502463763719233E-4</v>
      </c>
      <c r="AY780" s="5">
        <f t="shared" si="1050"/>
        <v>5.731511936871408E-4</v>
      </c>
      <c r="AZ780" s="5">
        <f t="shared" si="1051"/>
        <v>6.1975802278937627E-4</v>
      </c>
      <c r="BA780" s="5">
        <f t="shared" si="1052"/>
        <v>4.4676984716818138E-4</v>
      </c>
      <c r="BB780" s="5">
        <f t="shared" si="1053"/>
        <v>2.4154987390116655E-4</v>
      </c>
      <c r="BC780" s="5">
        <f t="shared" si="1054"/>
        <v>1.044767760429555E-4</v>
      </c>
      <c r="BD780" s="5">
        <f t="shared" si="1055"/>
        <v>4.1685678672613823E-3</v>
      </c>
      <c r="BE780" s="5">
        <f t="shared" si="1056"/>
        <v>5.6953408941279515E-3</v>
      </c>
      <c r="BF780" s="5">
        <f t="shared" si="1057"/>
        <v>3.8906536888934232E-3</v>
      </c>
      <c r="BG780" s="5">
        <f t="shared" si="1058"/>
        <v>1.7718794371620315E-3</v>
      </c>
      <c r="BH780" s="5">
        <f t="shared" si="1059"/>
        <v>6.0521129433854597E-4</v>
      </c>
      <c r="BI780" s="5">
        <f t="shared" si="1060"/>
        <v>1.65375003789919E-4</v>
      </c>
      <c r="BJ780" s="8">
        <f t="shared" si="1061"/>
        <v>0.23756709152193375</v>
      </c>
      <c r="BK780" s="8">
        <f t="shared" si="1062"/>
        <v>0.20598821301353795</v>
      </c>
      <c r="BL780" s="8">
        <f t="shared" si="1063"/>
        <v>0.50015771034893819</v>
      </c>
      <c r="BM780" s="8">
        <f t="shared" si="1064"/>
        <v>0.67709712718118487</v>
      </c>
      <c r="BN780" s="8">
        <f t="shared" si="1065"/>
        <v>0.3155364258097807</v>
      </c>
    </row>
    <row r="781" spans="1:66" x14ac:dyDescent="0.25">
      <c r="A781" t="s">
        <v>37</v>
      </c>
      <c r="B781" t="s">
        <v>225</v>
      </c>
      <c r="C781" t="s">
        <v>228</v>
      </c>
      <c r="D781" s="11">
        <v>44282</v>
      </c>
      <c r="E781">
        <f>VLOOKUP(A781,home!$A$2:$E$405,3,FALSE)</f>
        <v>1.55752212389381</v>
      </c>
      <c r="F781">
        <f>VLOOKUP(B781,home!$B$2:$E$405,3,FALSE)</f>
        <v>1.87</v>
      </c>
      <c r="G781">
        <f>VLOOKUP(C781,away!$B$2:$E$405,4,FALSE)</f>
        <v>1.28</v>
      </c>
      <c r="H781">
        <f>VLOOKUP(A781,away!$A$2:$E$405,3,FALSE)</f>
        <v>1.3097345132743401</v>
      </c>
      <c r="I781">
        <f>VLOOKUP(C781,away!$B$2:$E$405,3,FALSE)</f>
        <v>1.07</v>
      </c>
      <c r="J781">
        <f>VLOOKUP(B781,home!$B$2:$E$405,4,FALSE)</f>
        <v>1.02</v>
      </c>
      <c r="K781" s="3">
        <f t="shared" si="1010"/>
        <v>3.7280849557522235</v>
      </c>
      <c r="L781" s="3">
        <f t="shared" si="1011"/>
        <v>1.4294442477876148</v>
      </c>
      <c r="M781" s="5">
        <f t="shared" si="1012"/>
        <v>5.7559037974212199E-3</v>
      </c>
      <c r="N781" s="5">
        <f t="shared" si="1013"/>
        <v>2.1458498353923147E-2</v>
      </c>
      <c r="O781" s="5">
        <f t="shared" si="1014"/>
        <v>8.2277435740426494E-3</v>
      </c>
      <c r="P781" s="5">
        <f t="shared" si="1015"/>
        <v>3.067372703817544E-2</v>
      </c>
      <c r="Q781" s="5">
        <f t="shared" si="1016"/>
        <v>3.9999552443147353E-2</v>
      </c>
      <c r="R781" s="5">
        <f t="shared" si="1017"/>
        <v>5.8805503620933909E-3</v>
      </c>
      <c r="S781" s="5">
        <f t="shared" si="1018"/>
        <v>4.0865759901773824E-2</v>
      </c>
      <c r="T781" s="5">
        <f t="shared" si="1019"/>
        <v>5.7177130153936016E-2</v>
      </c>
      <c r="U781" s="5">
        <f t="shared" si="1020"/>
        <v>2.1923191336463664E-2</v>
      </c>
      <c r="V781" s="5">
        <f t="shared" si="1021"/>
        <v>2.419747732167575E-2</v>
      </c>
      <c r="W781" s="5">
        <f t="shared" si="1022"/>
        <v>4.970724323337327E-2</v>
      </c>
      <c r="X781" s="5">
        <f t="shared" si="1023"/>
        <v>7.1053732913325257E-2</v>
      </c>
      <c r="Y781" s="5">
        <f t="shared" si="1024"/>
        <v>5.0783674898395172E-2</v>
      </c>
      <c r="Z781" s="5">
        <f t="shared" si="1025"/>
        <v>2.8019729629732574E-3</v>
      </c>
      <c r="AA781" s="5">
        <f t="shared" si="1026"/>
        <v>1.0445993249685084E-2</v>
      </c>
      <c r="AB781" s="5">
        <f t="shared" si="1027"/>
        <v>1.9471775141020116E-2</v>
      </c>
      <c r="AC781" s="5">
        <f t="shared" si="1028"/>
        <v>8.0594077891605123E-3</v>
      </c>
      <c r="AD781" s="5">
        <f t="shared" si="1029"/>
        <v>4.6328206422563849E-2</v>
      </c>
      <c r="AE781" s="5">
        <f t="shared" si="1030"/>
        <v>6.6223588181051118E-2</v>
      </c>
      <c r="AF781" s="5">
        <f t="shared" si="1031"/>
        <v>4.7331463596629715E-2</v>
      </c>
      <c r="AG781" s="5">
        <f t="shared" si="1032"/>
        <v>2.2552562792523743E-2</v>
      </c>
      <c r="AH781" s="5">
        <f t="shared" si="1033"/>
        <v>1.0013160335946355E-3</v>
      </c>
      <c r="AI781" s="5">
        <f t="shared" si="1034"/>
        <v>3.7329912407976489E-3</v>
      </c>
      <c r="AJ781" s="5">
        <f t="shared" si="1035"/>
        <v>6.9584542423862692E-3</v>
      </c>
      <c r="AK781" s="5">
        <f t="shared" si="1036"/>
        <v>8.6472361921101654E-3</v>
      </c>
      <c r="AL781" s="5">
        <f t="shared" si="1037"/>
        <v>1.717972247728055E-3</v>
      </c>
      <c r="AM781" s="5">
        <f t="shared" si="1038"/>
        <v>3.454309787818876E-2</v>
      </c>
      <c r="AN781" s="5">
        <f t="shared" si="1039"/>
        <v>4.9377432562741484E-2</v>
      </c>
      <c r="AO781" s="5">
        <f t="shared" si="1040"/>
        <v>3.5291143473665847E-2</v>
      </c>
      <c r="AP781" s="5">
        <f t="shared" si="1041"/>
        <v>1.6815574012093021E-2</v>
      </c>
      <c r="AQ781" s="5">
        <f t="shared" si="1042"/>
        <v>6.0092313862083182E-3</v>
      </c>
      <c r="AR781" s="5">
        <f t="shared" si="1043"/>
        <v>2.8626508888787233E-4</v>
      </c>
      <c r="AS781" s="5">
        <f t="shared" si="1044"/>
        <v>1.0672205712399501E-3</v>
      </c>
      <c r="AT781" s="5">
        <f t="shared" si="1045"/>
        <v>1.9893444780544754E-3</v>
      </c>
      <c r="AU781" s="5">
        <f t="shared" si="1046"/>
        <v>2.4721484068145508E-3</v>
      </c>
      <c r="AV781" s="5">
        <f t="shared" si="1047"/>
        <v>2.3040948209580385E-3</v>
      </c>
      <c r="AW781" s="5">
        <f t="shared" si="1048"/>
        <v>2.5431188973108699E-4</v>
      </c>
      <c r="AX781" s="5">
        <f t="shared" si="1049"/>
        <v>2.1463267254125354E-2</v>
      </c>
      <c r="AY781" s="5">
        <f t="shared" si="1050"/>
        <v>3.0680543915137755E-2</v>
      </c>
      <c r="AZ781" s="5">
        <f t="shared" si="1051"/>
        <v>2.1928063509244491E-2</v>
      </c>
      <c r="BA781" s="5">
        <f t="shared" si="1052"/>
        <v>1.0448314749470345E-2</v>
      </c>
      <c r="BB781" s="5">
        <f t="shared" si="1053"/>
        <v>3.7338208544262196E-3</v>
      </c>
      <c r="BC781" s="5">
        <f t="shared" si="1054"/>
        <v>1.0674577485257992E-3</v>
      </c>
      <c r="BD781" s="5">
        <f t="shared" si="1055"/>
        <v>6.8199997442196548E-5</v>
      </c>
      <c r="BE781" s="5">
        <f t="shared" si="1056"/>
        <v>2.542553844465931E-4</v>
      </c>
      <c r="BF781" s="5">
        <f t="shared" si="1057"/>
        <v>4.7394283683717072E-4</v>
      </c>
      <c r="BG781" s="5">
        <f t="shared" si="1058"/>
        <v>5.8896638663306249E-4</v>
      </c>
      <c r="BH781" s="5">
        <f t="shared" si="1059"/>
        <v>5.4892918136261696E-4</v>
      </c>
      <c r="BI781" s="5">
        <f t="shared" si="1060"/>
        <v>4.0929092456227118E-4</v>
      </c>
      <c r="BJ781" s="8">
        <f t="shared" si="1061"/>
        <v>0.70397360033269607</v>
      </c>
      <c r="BK781" s="8">
        <f t="shared" si="1062"/>
        <v>0.14195079201107258</v>
      </c>
      <c r="BL781" s="8">
        <f t="shared" si="1063"/>
        <v>9.6751909449432447E-2</v>
      </c>
      <c r="BM781" s="8">
        <f t="shared" si="1064"/>
        <v>0.80305606716196465</v>
      </c>
      <c r="BN781" s="8">
        <f t="shared" si="1065"/>
        <v>0.1119959755688032</v>
      </c>
    </row>
    <row r="782" spans="1:66" x14ac:dyDescent="0.25">
      <c r="A782" t="s">
        <v>37</v>
      </c>
      <c r="B782" t="s">
        <v>231</v>
      </c>
      <c r="C782" t="s">
        <v>229</v>
      </c>
      <c r="D782" s="11">
        <v>44282</v>
      </c>
      <c r="E782">
        <f>VLOOKUP(A782,home!$A$2:$E$405,3,FALSE)</f>
        <v>1.55752212389381</v>
      </c>
      <c r="F782">
        <f>VLOOKUP(B782,home!$B$2:$E$405,3,FALSE)</f>
        <v>0.76</v>
      </c>
      <c r="G782">
        <f>VLOOKUP(C782,away!$B$2:$E$405,4,FALSE)</f>
        <v>0.99</v>
      </c>
      <c r="H782">
        <f>VLOOKUP(A782,away!$A$2:$E$405,3,FALSE)</f>
        <v>1.3097345132743401</v>
      </c>
      <c r="I782">
        <f>VLOOKUP(C782,away!$B$2:$E$405,3,FALSE)</f>
        <v>0.41</v>
      </c>
      <c r="J782">
        <f>VLOOKUP(B782,home!$B$2:$E$405,4,FALSE)</f>
        <v>0.69</v>
      </c>
      <c r="K782" s="3">
        <f t="shared" si="1010"/>
        <v>1.1718796460177026</v>
      </c>
      <c r="L782" s="3">
        <f t="shared" si="1011"/>
        <v>0.37052389380531076</v>
      </c>
      <c r="M782" s="5">
        <f t="shared" si="1012"/>
        <v>0.2138664466567779</v>
      </c>
      <c r="N782" s="5">
        <f t="shared" si="1013"/>
        <v>0.25062573580320874</v>
      </c>
      <c r="O782" s="5">
        <f t="shared" si="1014"/>
        <v>7.9242628569575133E-2</v>
      </c>
      <c r="P782" s="5">
        <f t="shared" si="1015"/>
        <v>9.2862823517625995E-2</v>
      </c>
      <c r="Q782" s="5">
        <f t="shared" si="1016"/>
        <v>0.14685159927799529</v>
      </c>
      <c r="R782" s="5">
        <f t="shared" si="1017"/>
        <v>1.4680643646483468E-2</v>
      </c>
      <c r="S782" s="5">
        <f t="shared" si="1018"/>
        <v>1.0080477941340094E-2</v>
      </c>
      <c r="T782" s="5">
        <f t="shared" si="1019"/>
        <v>5.4412026376019974E-2</v>
      </c>
      <c r="U782" s="5">
        <f t="shared" si="1020"/>
        <v>1.7203947479753078E-2</v>
      </c>
      <c r="V782" s="5">
        <f t="shared" si="1021"/>
        <v>4.8633759716942718E-4</v>
      </c>
      <c r="W782" s="5">
        <f t="shared" si="1022"/>
        <v>5.7364133393010212E-2</v>
      </c>
      <c r="X782" s="5">
        <f t="shared" si="1023"/>
        <v>2.1254782069545397E-2</v>
      </c>
      <c r="Y782" s="5">
        <f t="shared" si="1024"/>
        <v>3.9377023071956304E-3</v>
      </c>
      <c r="Z782" s="5">
        <f t="shared" si="1025"/>
        <v>1.8131764158210843E-3</v>
      </c>
      <c r="AA782" s="5">
        <f t="shared" si="1026"/>
        <v>2.1248245363400592E-3</v>
      </c>
      <c r="AB782" s="5">
        <f t="shared" si="1027"/>
        <v>1.2450193127479588E-3</v>
      </c>
      <c r="AC782" s="5">
        <f t="shared" si="1028"/>
        <v>1.3198272555702074E-5</v>
      </c>
      <c r="AD782" s="5">
        <f t="shared" si="1029"/>
        <v>1.6805965083678275E-2</v>
      </c>
      <c r="AE782" s="5">
        <f t="shared" si="1030"/>
        <v>6.2270116219605692E-3</v>
      </c>
      <c r="AF782" s="5">
        <f t="shared" si="1031"/>
        <v>1.1536282964698767E-3</v>
      </c>
      <c r="AG782" s="5">
        <f t="shared" si="1032"/>
        <v>1.4248228280400212E-4</v>
      </c>
      <c r="AH782" s="5">
        <f t="shared" si="1033"/>
        <v>1.6795629643649626E-4</v>
      </c>
      <c r="AI782" s="5">
        <f t="shared" si="1034"/>
        <v>1.9682456521444554E-4</v>
      </c>
      <c r="AJ782" s="5">
        <f t="shared" si="1035"/>
        <v>1.1532735090554635E-4</v>
      </c>
      <c r="AK782" s="5">
        <f t="shared" si="1036"/>
        <v>4.5049925051783677E-5</v>
      </c>
      <c r="AL782" s="5">
        <f t="shared" si="1037"/>
        <v>2.2923256532047402E-7</v>
      </c>
      <c r="AM782" s="5">
        <f t="shared" si="1038"/>
        <v>3.9389136826493507E-3</v>
      </c>
      <c r="AN782" s="5">
        <f t="shared" si="1039"/>
        <v>1.4594616350582536E-3</v>
      </c>
      <c r="AO782" s="5">
        <f t="shared" si="1040"/>
        <v>2.703827039406247E-4</v>
      </c>
      <c r="AP782" s="5">
        <f t="shared" si="1041"/>
        <v>3.3394417427229622E-5</v>
      </c>
      <c r="AQ782" s="5">
        <f t="shared" si="1042"/>
        <v>3.0933573941242594E-6</v>
      </c>
      <c r="AR782" s="5">
        <f t="shared" si="1043"/>
        <v>1.2446364188953928E-5</v>
      </c>
      <c r="AS782" s="5">
        <f t="shared" si="1044"/>
        <v>1.4585640859958739E-5</v>
      </c>
      <c r="AT782" s="5">
        <f t="shared" si="1045"/>
        <v>8.5463078239548932E-6</v>
      </c>
      <c r="AU782" s="5">
        <f t="shared" si="1046"/>
        <v>3.3384147291648615E-6</v>
      </c>
      <c r="AV782" s="5">
        <f t="shared" si="1047"/>
        <v>9.7805506776850067E-7</v>
      </c>
      <c r="AW782" s="5">
        <f t="shared" si="1048"/>
        <v>2.7648593563640688E-9</v>
      </c>
      <c r="AX782" s="5">
        <f t="shared" si="1049"/>
        <v>7.6932212868623454E-4</v>
      </c>
      <c r="AY782" s="5">
        <f t="shared" si="1050"/>
        <v>2.8505223071141394E-4</v>
      </c>
      <c r="AZ782" s="5">
        <f t="shared" si="1051"/>
        <v>5.280933123054143E-5</v>
      </c>
      <c r="BA782" s="5">
        <f t="shared" si="1052"/>
        <v>6.5223730122648743E-6</v>
      </c>
      <c r="BB782" s="5">
        <f t="shared" si="1053"/>
        <v>6.0417376133876339E-7</v>
      </c>
      <c r="BC782" s="5">
        <f t="shared" si="1054"/>
        <v>4.477216291724784E-8</v>
      </c>
      <c r="BD782" s="5">
        <f t="shared" si="1055"/>
        <v>7.6861255383503149E-7</v>
      </c>
      <c r="BE782" s="5">
        <f t="shared" si="1056"/>
        <v>9.0072140751295908E-7</v>
      </c>
      <c r="BF782" s="5">
        <f t="shared" si="1057"/>
        <v>5.2776854209842668E-7</v>
      </c>
      <c r="BG782" s="5">
        <f t="shared" si="1058"/>
        <v>2.061604040978611E-7</v>
      </c>
      <c r="BH782" s="5">
        <f t="shared" si="1059"/>
        <v>6.0398795344267007E-8</v>
      </c>
      <c r="BI782" s="5">
        <f t="shared" si="1060"/>
        <v>1.4156023781587049E-8</v>
      </c>
      <c r="BJ782" s="8">
        <f t="shared" si="1061"/>
        <v>0.56559466731792207</v>
      </c>
      <c r="BK782" s="8">
        <f t="shared" si="1062"/>
        <v>0.31759456544874581</v>
      </c>
      <c r="BL782" s="8">
        <f t="shared" si="1063"/>
        <v>0.11506459428290446</v>
      </c>
      <c r="BM782" s="8">
        <f t="shared" si="1064"/>
        <v>0.20165207652787492</v>
      </c>
      <c r="BN782" s="8">
        <f t="shared" si="1065"/>
        <v>0.79812987747166653</v>
      </c>
    </row>
    <row r="783" spans="1:66" x14ac:dyDescent="0.25">
      <c r="A783" t="s">
        <v>37</v>
      </c>
      <c r="B783" t="s">
        <v>230</v>
      </c>
      <c r="C783" t="s">
        <v>38</v>
      </c>
      <c r="D783" s="11">
        <v>44282</v>
      </c>
      <c r="E783">
        <f>VLOOKUP(A783,home!$A$2:$E$405,3,FALSE)</f>
        <v>1.55752212389381</v>
      </c>
      <c r="F783">
        <f>VLOOKUP(B783,home!$B$2:$E$405,3,FALSE)</f>
        <v>1.28</v>
      </c>
      <c r="G783">
        <f>VLOOKUP(C783,away!$B$2:$E$405,4,FALSE)</f>
        <v>0.82</v>
      </c>
      <c r="H783">
        <f>VLOOKUP(A783,away!$A$2:$E$405,3,FALSE)</f>
        <v>1.3097345132743401</v>
      </c>
      <c r="I783">
        <f>VLOOKUP(C783,away!$B$2:$E$405,3,FALSE)</f>
        <v>0.41</v>
      </c>
      <c r="J783">
        <f>VLOOKUP(B783,home!$B$2:$E$405,4,FALSE)</f>
        <v>0.83</v>
      </c>
      <c r="K783" s="3">
        <f t="shared" si="1010"/>
        <v>1.634775221238943</v>
      </c>
      <c r="L783" s="3">
        <f t="shared" si="1011"/>
        <v>0.44570265486725785</v>
      </c>
      <c r="M783" s="5">
        <f t="shared" si="1012"/>
        <v>0.12487052529783785</v>
      </c>
      <c r="N783" s="5">
        <f t="shared" si="1013"/>
        <v>0.20413524061999591</v>
      </c>
      <c r="O783" s="5">
        <f t="shared" si="1014"/>
        <v>5.565512463991542E-2</v>
      </c>
      <c r="P783" s="5">
        <f t="shared" si="1015"/>
        <v>9.0983618696298688E-2</v>
      </c>
      <c r="Q783" s="5">
        <f t="shared" si="1016"/>
        <v>0.16685761657360937</v>
      </c>
      <c r="R783" s="5">
        <f t="shared" si="1017"/>
        <v>1.2402818404489219E-2</v>
      </c>
      <c r="S783" s="5">
        <f t="shared" si="1018"/>
        <v>1.6573204227596866E-2</v>
      </c>
      <c r="T783" s="5">
        <f t="shared" si="1019"/>
        <v>7.4368882691680668E-2</v>
      </c>
      <c r="U783" s="5">
        <f t="shared" si="1020"/>
        <v>2.0275820201185301E-2</v>
      </c>
      <c r="V783" s="5">
        <f t="shared" si="1021"/>
        <v>1.3417365177277115E-3</v>
      </c>
      <c r="W783" s="5">
        <f t="shared" si="1022"/>
        <v>9.092489901650834E-2</v>
      </c>
      <c r="X783" s="5">
        <f t="shared" si="1023"/>
        <v>4.0525468885195093E-2</v>
      </c>
      <c r="Y783" s="5">
        <f t="shared" si="1024"/>
        <v>9.0311545359359532E-3</v>
      </c>
      <c r="Z783" s="5">
        <f t="shared" si="1025"/>
        <v>1.842656363572445E-3</v>
      </c>
      <c r="AA783" s="5">
        <f t="shared" si="1026"/>
        <v>3.0123289644264904E-3</v>
      </c>
      <c r="AB783" s="5">
        <f t="shared" si="1027"/>
        <v>2.4622403746323964E-3</v>
      </c>
      <c r="AC783" s="5">
        <f t="shared" si="1028"/>
        <v>6.110131045169843E-5</v>
      </c>
      <c r="AD783" s="5">
        <f t="shared" si="1029"/>
        <v>3.7160442976460255E-2</v>
      </c>
      <c r="AE783" s="5">
        <f t="shared" si="1030"/>
        <v>1.6562508090651684E-2</v>
      </c>
      <c r="AF783" s="5">
        <f t="shared" si="1031"/>
        <v>3.6909769136319465E-3</v>
      </c>
      <c r="AG783" s="5">
        <f t="shared" si="1032"/>
        <v>5.483594031531723E-4</v>
      </c>
      <c r="AH783" s="5">
        <f t="shared" si="1033"/>
        <v>2.0531920831307139E-4</v>
      </c>
      <c r="AI783" s="5">
        <f t="shared" si="1034"/>
        <v>3.3565075419460591E-4</v>
      </c>
      <c r="AJ783" s="5">
        <f t="shared" si="1035"/>
        <v>2.7435676797375253E-4</v>
      </c>
      <c r="AK783" s="5">
        <f t="shared" si="1036"/>
        <v>1.4950388202089756E-4</v>
      </c>
      <c r="AL783" s="5">
        <f t="shared" si="1037"/>
        <v>1.7807944088396498E-6</v>
      </c>
      <c r="AM783" s="5">
        <f t="shared" si="1038"/>
        <v>1.214979427763597E-2</v>
      </c>
      <c r="AN783" s="5">
        <f t="shared" si="1039"/>
        <v>5.4151955656333703E-3</v>
      </c>
      <c r="AO783" s="5">
        <f t="shared" si="1040"/>
        <v>1.2067835201140975E-3</v>
      </c>
      <c r="AP783" s="5">
        <f t="shared" si="1041"/>
        <v>1.7928887292163615E-4</v>
      </c>
      <c r="AQ783" s="5">
        <f t="shared" si="1042"/>
        <v>1.9977381662332901E-5</v>
      </c>
      <c r="AR783" s="5">
        <f t="shared" si="1043"/>
        <v>1.8302263248075897E-5</v>
      </c>
      <c r="AS783" s="5">
        <f t="shared" si="1044"/>
        <v>2.9920086450546654E-5</v>
      </c>
      <c r="AT783" s="5">
        <f t="shared" si="1045"/>
        <v>2.445630797334036E-5</v>
      </c>
      <c r="AU783" s="5">
        <f t="shared" si="1046"/>
        <v>1.3326855425935073E-5</v>
      </c>
      <c r="AV783" s="5">
        <f t="shared" si="1047"/>
        <v>5.4466032568381057E-6</v>
      </c>
      <c r="AW783" s="5">
        <f t="shared" si="1048"/>
        <v>3.6042470365007246E-8</v>
      </c>
      <c r="AX783" s="5">
        <f t="shared" si="1049"/>
        <v>3.3103637713716677E-3</v>
      </c>
      <c r="AY783" s="5">
        <f t="shared" si="1050"/>
        <v>1.4754379214767406E-3</v>
      </c>
      <c r="AZ783" s="5">
        <f t="shared" si="1051"/>
        <v>3.2880329934700602E-4</v>
      </c>
      <c r="BA783" s="5">
        <f t="shared" si="1052"/>
        <v>4.8849501149358122E-5</v>
      </c>
      <c r="BB783" s="5">
        <f t="shared" si="1053"/>
        <v>5.4430880878025173E-6</v>
      </c>
      <c r="BC783" s="5">
        <f t="shared" si="1054"/>
        <v>4.8519976228198565E-7</v>
      </c>
      <c r="BD783" s="5">
        <f t="shared" si="1055"/>
        <v>1.3595612199578121E-6</v>
      </c>
      <c r="BE783" s="5">
        <f t="shared" si="1056"/>
        <v>2.2225769941444198E-6</v>
      </c>
      <c r="BF783" s="5">
        <f t="shared" si="1057"/>
        <v>1.8167068986615147E-6</v>
      </c>
      <c r="BG783" s="5">
        <f t="shared" si="1058"/>
        <v>9.8996914072856408E-7</v>
      </c>
      <c r="BH783" s="5">
        <f t="shared" si="1059"/>
        <v>4.0459425526356624E-7</v>
      </c>
      <c r="BI783" s="5">
        <f t="shared" si="1060"/>
        <v>1.3228413263210019E-7</v>
      </c>
      <c r="BJ783" s="8">
        <f t="shared" si="1061"/>
        <v>0.66794597210598461</v>
      </c>
      <c r="BK783" s="8">
        <f t="shared" si="1062"/>
        <v>0.23530740476579842</v>
      </c>
      <c r="BL783" s="8">
        <f t="shared" si="1063"/>
        <v>9.4871541006147281E-2</v>
      </c>
      <c r="BM783" s="8">
        <f t="shared" si="1064"/>
        <v>0.34358722813034981</v>
      </c>
      <c r="BN783" s="8">
        <f t="shared" si="1065"/>
        <v>0.6549049442321464</v>
      </c>
    </row>
    <row r="784" spans="1:66" x14ac:dyDescent="0.25">
      <c r="A784" t="s">
        <v>37</v>
      </c>
      <c r="B784" t="s">
        <v>226</v>
      </c>
      <c r="C784" t="s">
        <v>39</v>
      </c>
      <c r="D784" s="11">
        <v>44282</v>
      </c>
      <c r="E784">
        <f>VLOOKUP(A784,home!$A$2:$E$405,3,FALSE)</f>
        <v>1.55752212389381</v>
      </c>
      <c r="F784">
        <f>VLOOKUP(B784,home!$B$2:$E$405,3,FALSE)</f>
        <v>1.28</v>
      </c>
      <c r="G784">
        <f>VLOOKUP(C784,away!$B$2:$E$405,4,FALSE)</f>
        <v>1.1100000000000001</v>
      </c>
      <c r="H784">
        <f>VLOOKUP(A784,away!$A$2:$E$405,3,FALSE)</f>
        <v>1.3097345132743401</v>
      </c>
      <c r="I784">
        <f>VLOOKUP(C784,away!$B$2:$E$405,3,FALSE)</f>
        <v>0.76</v>
      </c>
      <c r="J784">
        <f>VLOOKUP(B784,home!$B$2:$E$405,4,FALSE)</f>
        <v>1.04</v>
      </c>
      <c r="K784" s="3">
        <f t="shared" si="1010"/>
        <v>2.2129274336283253</v>
      </c>
      <c r="L784" s="3">
        <f t="shared" si="1011"/>
        <v>1.0352141592920385</v>
      </c>
      <c r="M784" s="5">
        <f t="shared" si="1012"/>
        <v>3.8846333092353143E-2</v>
      </c>
      <c r="N784" s="5">
        <f t="shared" si="1013"/>
        <v>8.5964116195932125E-2</v>
      </c>
      <c r="O784" s="5">
        <f t="shared" si="1014"/>
        <v>4.0214274053778858E-2</v>
      </c>
      <c r="P784" s="5">
        <f t="shared" si="1015"/>
        <v>8.8991270277055001E-2</v>
      </c>
      <c r="Q784" s="5">
        <f t="shared" si="1016"/>
        <v>9.5116175518795629E-2</v>
      </c>
      <c r="R784" s="5">
        <f t="shared" si="1017"/>
        <v>2.0815192953061154E-2</v>
      </c>
      <c r="S784" s="5">
        <f t="shared" si="1018"/>
        <v>5.0966497704533563E-2</v>
      </c>
      <c r="T784" s="5">
        <f t="shared" si="1019"/>
        <v>9.8465611674763989E-2</v>
      </c>
      <c r="U784" s="5">
        <f t="shared" si="1020"/>
        <v>4.6062511522096027E-2</v>
      </c>
      <c r="V784" s="5">
        <f t="shared" si="1021"/>
        <v>1.2972977287818169E-2</v>
      </c>
      <c r="W784" s="5">
        <f t="shared" si="1022"/>
        <v>7.0161731395783272E-2</v>
      </c>
      <c r="X784" s="5">
        <f t="shared" si="1023"/>
        <v>7.2632417781359593E-2</v>
      </c>
      <c r="Y784" s="5">
        <f t="shared" si="1024"/>
        <v>3.7595053655439137E-2</v>
      </c>
      <c r="Z784" s="5">
        <f t="shared" si="1025"/>
        <v>7.1827274911349225E-3</v>
      </c>
      <c r="AA784" s="5">
        <f t="shared" si="1026"/>
        <v>1.5894854713408825E-2</v>
      </c>
      <c r="AB784" s="5">
        <f t="shared" si="1027"/>
        <v>1.7587080024419444E-2</v>
      </c>
      <c r="AC784" s="5">
        <f t="shared" si="1028"/>
        <v>1.857449655179907E-3</v>
      </c>
      <c r="AD784" s="5">
        <f t="shared" si="1029"/>
        <v>3.8815705049147636E-2</v>
      </c>
      <c r="AE784" s="5">
        <f t="shared" si="1030"/>
        <v>4.0182567469781105E-2</v>
      </c>
      <c r="AF784" s="5">
        <f t="shared" si="1031"/>
        <v>2.0798781400712528E-2</v>
      </c>
      <c r="AG784" s="5">
        <f t="shared" si="1032"/>
        <v>7.177064334012502E-3</v>
      </c>
      <c r="AH784" s="5">
        <f t="shared" si="1033"/>
        <v>1.8589153002897634E-3</v>
      </c>
      <c r="AI784" s="5">
        <f t="shared" si="1034"/>
        <v>4.1136446648026535E-3</v>
      </c>
      <c r="AJ784" s="5">
        <f t="shared" si="1035"/>
        <v>4.5515985654702952E-3</v>
      </c>
      <c r="AK784" s="5">
        <f t="shared" si="1036"/>
        <v>3.3574524441308496E-3</v>
      </c>
      <c r="AL784" s="5">
        <f t="shared" si="1037"/>
        <v>1.7020582498447062E-4</v>
      </c>
      <c r="AM784" s="5">
        <f t="shared" si="1038"/>
        <v>1.7179267711776858E-2</v>
      </c>
      <c r="AN784" s="5">
        <f t="shared" si="1039"/>
        <v>1.7784221181499943E-2</v>
      </c>
      <c r="AO784" s="5">
        <f t="shared" si="1040"/>
        <v>9.2052387895350616E-3</v>
      </c>
      <c r="AP784" s="5">
        <f t="shared" si="1041"/>
        <v>3.1764645115303341E-3</v>
      </c>
      <c r="AQ784" s="5">
        <f t="shared" si="1042"/>
        <v>8.2208025970621778E-4</v>
      </c>
      <c r="AR784" s="5">
        <f t="shared" si="1043"/>
        <v>3.8487508795691499E-4</v>
      </c>
      <c r="AS784" s="5">
        <f t="shared" si="1044"/>
        <v>8.5170064065997195E-4</v>
      </c>
      <c r="AT784" s="5">
        <f t="shared" si="1045"/>
        <v>9.4237585647763617E-4</v>
      </c>
      <c r="AU784" s="5">
        <f t="shared" si="1046"/>
        <v>6.9513646186278365E-4</v>
      </c>
      <c r="AV784" s="5">
        <f t="shared" si="1047"/>
        <v>3.8457163664287091E-4</v>
      </c>
      <c r="AW784" s="5">
        <f t="shared" si="1048"/>
        <v>1.0831018420074201E-5</v>
      </c>
      <c r="AX784" s="5">
        <f t="shared" si="1049"/>
        <v>6.3360788015060527E-3</v>
      </c>
      <c r="AY784" s="5">
        <f t="shared" si="1050"/>
        <v>6.5591984897091955E-3</v>
      </c>
      <c r="AZ784" s="5">
        <f t="shared" si="1051"/>
        <v>3.3950875750769559E-3</v>
      </c>
      <c r="BA784" s="5">
        <f t="shared" si="1052"/>
        <v>1.171547576585379E-3</v>
      </c>
      <c r="BB784" s="5">
        <f t="shared" si="1053"/>
        <v>3.0320065989136458E-4</v>
      </c>
      <c r="BC784" s="5">
        <f t="shared" si="1054"/>
        <v>6.2775523245246076E-5</v>
      </c>
      <c r="BD784" s="5">
        <f t="shared" si="1055"/>
        <v>6.6404690101961155E-5</v>
      </c>
      <c r="BE784" s="5">
        <f t="shared" si="1056"/>
        <v>1.4694876044821716E-4</v>
      </c>
      <c r="BF784" s="5">
        <f t="shared" si="1057"/>
        <v>1.6259347166676841E-4</v>
      </c>
      <c r="BG784" s="5">
        <f t="shared" si="1058"/>
        <v>1.1993585132675389E-4</v>
      </c>
      <c r="BH784" s="5">
        <f t="shared" si="1059"/>
        <v>6.6352333919135457E-5</v>
      </c>
      <c r="BI784" s="5">
        <f t="shared" si="1060"/>
        <v>2.9366580002984419E-5</v>
      </c>
      <c r="BJ784" s="8">
        <f t="shared" si="1061"/>
        <v>0.63290438555579021</v>
      </c>
      <c r="BK784" s="8">
        <f t="shared" si="1062"/>
        <v>0.20036393233163347</v>
      </c>
      <c r="BL784" s="8">
        <f t="shared" si="1063"/>
        <v>0.1583057856125239</v>
      </c>
      <c r="BM784" s="8">
        <f t="shared" si="1064"/>
        <v>0.62226110142881752</v>
      </c>
      <c r="BN784" s="8">
        <f t="shared" si="1065"/>
        <v>0.36994736209097595</v>
      </c>
    </row>
    <row r="785" spans="1:66" x14ac:dyDescent="0.25">
      <c r="A785" t="s">
        <v>337</v>
      </c>
      <c r="B785" t="s">
        <v>338</v>
      </c>
      <c r="C785" t="s">
        <v>407</v>
      </c>
      <c r="D785" s="11">
        <v>44282</v>
      </c>
      <c r="E785">
        <f>VLOOKUP(A785,home!$A$2:$E$405,3,FALSE)</f>
        <v>1.2222222222222201</v>
      </c>
      <c r="F785">
        <f>VLOOKUP(B785,home!$B$2:$E$405,3,FALSE)</f>
        <v>1.4</v>
      </c>
      <c r="G785">
        <f>VLOOKUP(C785,away!$B$2:$E$405,4,FALSE)</f>
        <v>0.7</v>
      </c>
      <c r="H785">
        <f>VLOOKUP(A785,away!$A$2:$E$405,3,FALSE)</f>
        <v>1.1111111111111101</v>
      </c>
      <c r="I785">
        <f>VLOOKUP(C785,away!$B$2:$E$405,3,FALSE)</f>
        <v>1.05</v>
      </c>
      <c r="J785">
        <f>VLOOKUP(B785,home!$B$2:$E$405,4,FALSE)</f>
        <v>1.1599999999999999</v>
      </c>
      <c r="K785" s="3">
        <f t="shared" si="1010"/>
        <v>1.1977777777777756</v>
      </c>
      <c r="L785" s="3">
        <f t="shared" si="1011"/>
        <v>1.3533333333333319</v>
      </c>
      <c r="M785" s="5">
        <f t="shared" si="1012"/>
        <v>7.7994956775198382E-2</v>
      </c>
      <c r="N785" s="5">
        <f t="shared" si="1013"/>
        <v>9.3420626004070792E-2</v>
      </c>
      <c r="O785" s="5">
        <f t="shared" si="1014"/>
        <v>0.10555317483576837</v>
      </c>
      <c r="P785" s="5">
        <f t="shared" si="1015"/>
        <v>0.12642924719217566</v>
      </c>
      <c r="Q785" s="5">
        <f t="shared" si="1016"/>
        <v>5.5948574906882292E-2</v>
      </c>
      <c r="R785" s="5">
        <f t="shared" si="1017"/>
        <v>7.1424314972203196E-2</v>
      </c>
      <c r="S785" s="5">
        <f t="shared" si="1018"/>
        <v>5.1235218296393513E-2</v>
      </c>
      <c r="T785" s="5">
        <f t="shared" si="1019"/>
        <v>7.5717071373980621E-2</v>
      </c>
      <c r="U785" s="5">
        <f t="shared" si="1020"/>
        <v>8.555045726670546E-2</v>
      </c>
      <c r="V785" s="5">
        <f t="shared" si="1021"/>
        <v>9.2279899264797946E-3</v>
      </c>
      <c r="W785" s="5">
        <f t="shared" si="1022"/>
        <v>2.2337986573932971E-2</v>
      </c>
      <c r="X785" s="5">
        <f t="shared" si="1023"/>
        <v>3.0230741830055922E-2</v>
      </c>
      <c r="Y785" s="5">
        <f t="shared" si="1024"/>
        <v>2.0456135305004487E-2</v>
      </c>
      <c r="Z785" s="5">
        <f t="shared" si="1025"/>
        <v>3.2220302087460524E-2</v>
      </c>
      <c r="AA785" s="5">
        <f t="shared" si="1026"/>
        <v>3.8592761833647092E-2</v>
      </c>
      <c r="AB785" s="5">
        <f t="shared" si="1027"/>
        <v>2.3112776253706384E-2</v>
      </c>
      <c r="AC785" s="5">
        <f t="shared" si="1028"/>
        <v>9.3490645720892274E-4</v>
      </c>
      <c r="AD785" s="5">
        <f t="shared" si="1029"/>
        <v>6.6889859796388021E-3</v>
      </c>
      <c r="AE785" s="5">
        <f t="shared" si="1030"/>
        <v>9.0524276924445028E-3</v>
      </c>
      <c r="AF785" s="5">
        <f t="shared" si="1031"/>
        <v>6.1254760718874417E-3</v>
      </c>
      <c r="AG785" s="5">
        <f t="shared" si="1032"/>
        <v>2.7632703168736657E-3</v>
      </c>
      <c r="AH785" s="5">
        <f t="shared" si="1033"/>
        <v>1.0901202206257468E-2</v>
      </c>
      <c r="AI785" s="5">
        <f t="shared" si="1034"/>
        <v>1.3057217753717255E-2</v>
      </c>
      <c r="AJ785" s="5">
        <f t="shared" si="1035"/>
        <v>7.8198226325039873E-3</v>
      </c>
      <c r="AK785" s="5">
        <f t="shared" si="1036"/>
        <v>3.1221365917923276E-3</v>
      </c>
      <c r="AL785" s="5">
        <f t="shared" si="1037"/>
        <v>6.061905767610573E-5</v>
      </c>
      <c r="AM785" s="5">
        <f t="shared" si="1038"/>
        <v>1.6023837524556926E-3</v>
      </c>
      <c r="AN785" s="5">
        <f t="shared" si="1039"/>
        <v>2.1685593449900348E-3</v>
      </c>
      <c r="AO785" s="5">
        <f t="shared" si="1040"/>
        <v>1.4673918234432558E-3</v>
      </c>
      <c r="AP785" s="5">
        <f t="shared" si="1041"/>
        <v>6.6195675590884594E-4</v>
      </c>
      <c r="AQ785" s="5">
        <f t="shared" si="1042"/>
        <v>2.2396203574915932E-4</v>
      </c>
      <c r="AR785" s="5">
        <f t="shared" si="1043"/>
        <v>2.9505920638270185E-3</v>
      </c>
      <c r="AS785" s="5">
        <f t="shared" si="1044"/>
        <v>3.5341536053394669E-3</v>
      </c>
      <c r="AT785" s="5">
        <f t="shared" si="1045"/>
        <v>2.1165653258644105E-3</v>
      </c>
      <c r="AU785" s="5">
        <f t="shared" si="1046"/>
        <v>8.4505830417845585E-4</v>
      </c>
      <c r="AV785" s="5">
        <f t="shared" si="1047"/>
        <v>2.5304801441788151E-4</v>
      </c>
      <c r="AW785" s="5">
        <f t="shared" si="1048"/>
        <v>2.7295289850808377E-6</v>
      </c>
      <c r="AX785" s="5">
        <f t="shared" si="1049"/>
        <v>3.198832750272652E-4</v>
      </c>
      <c r="AY785" s="5">
        <f t="shared" si="1050"/>
        <v>4.3290869887023178E-4</v>
      </c>
      <c r="AZ785" s="5">
        <f t="shared" si="1051"/>
        <v>2.9293488623552324E-4</v>
      </c>
      <c r="BA785" s="5">
        <f t="shared" si="1052"/>
        <v>1.321461820129137E-4</v>
      </c>
      <c r="BB785" s="5">
        <f t="shared" si="1053"/>
        <v>4.4709458247702434E-5</v>
      </c>
      <c r="BC785" s="5">
        <f t="shared" si="1054"/>
        <v>1.2101360032378114E-5</v>
      </c>
      <c r="BD785" s="5">
        <f t="shared" si="1055"/>
        <v>6.6552243217431564E-4</v>
      </c>
      <c r="BE785" s="5">
        <f t="shared" si="1056"/>
        <v>7.9714797987101213E-4</v>
      </c>
      <c r="BF785" s="5">
        <f t="shared" si="1057"/>
        <v>4.7740306794497196E-4</v>
      </c>
      <c r="BG785" s="5">
        <f t="shared" si="1058"/>
        <v>1.9060759527580703E-4</v>
      </c>
      <c r="BH785" s="5">
        <f t="shared" si="1059"/>
        <v>5.7076385474255421E-5</v>
      </c>
      <c r="BI785" s="5">
        <f t="shared" si="1060"/>
        <v>1.3672965231388276E-5</v>
      </c>
      <c r="BJ785" s="8">
        <f t="shared" si="1061"/>
        <v>0.33010023362774449</v>
      </c>
      <c r="BK785" s="8">
        <f t="shared" si="1062"/>
        <v>0.26631584640400258</v>
      </c>
      <c r="BL785" s="8">
        <f t="shared" si="1063"/>
        <v>0.37103471208590055</v>
      </c>
      <c r="BM785" s="8">
        <f t="shared" si="1064"/>
        <v>0.46847002034892438</v>
      </c>
      <c r="BN785" s="8">
        <f t="shared" si="1065"/>
        <v>0.53077089468629879</v>
      </c>
    </row>
    <row r="786" spans="1:66" x14ac:dyDescent="0.25">
      <c r="A786" t="s">
        <v>337</v>
      </c>
      <c r="B786" t="s">
        <v>373</v>
      </c>
      <c r="C786" t="s">
        <v>408</v>
      </c>
      <c r="D786" s="11">
        <v>44282</v>
      </c>
      <c r="E786">
        <f>VLOOKUP(A786,home!$A$2:$E$405,3,FALSE)</f>
        <v>1.2222222222222201</v>
      </c>
      <c r="F786">
        <f>VLOOKUP(B786,home!$B$2:$E$405,3,FALSE)</f>
        <v>0.23</v>
      </c>
      <c r="G786">
        <f>VLOOKUP(C786,away!$B$2:$E$405,4,FALSE)</f>
        <v>0.92</v>
      </c>
      <c r="H786">
        <f>VLOOKUP(A786,away!$A$2:$E$405,3,FALSE)</f>
        <v>1.1111111111111101</v>
      </c>
      <c r="I786">
        <f>VLOOKUP(C786,away!$B$2:$E$405,3,FALSE)</f>
        <v>0.82</v>
      </c>
      <c r="J786">
        <f>VLOOKUP(B786,home!$B$2:$E$405,4,FALSE)</f>
        <v>0.77</v>
      </c>
      <c r="K786" s="3">
        <f t="shared" si="1010"/>
        <v>0.25862222222222181</v>
      </c>
      <c r="L786" s="3">
        <f t="shared" si="1011"/>
        <v>0.70155555555555482</v>
      </c>
      <c r="M786" s="5">
        <f t="shared" si="1012"/>
        <v>0.38282482217901131</v>
      </c>
      <c r="N786" s="5">
        <f t="shared" si="1013"/>
        <v>9.9007006233762809E-2</v>
      </c>
      <c r="O786" s="5">
        <f t="shared" si="1014"/>
        <v>0.26857288080425279</v>
      </c>
      <c r="P786" s="5">
        <f t="shared" si="1015"/>
        <v>6.9458915262219756E-2</v>
      </c>
      <c r="Q786" s="5">
        <f t="shared" si="1016"/>
        <v>1.280270598387255E-2</v>
      </c>
      <c r="R786" s="5">
        <f t="shared" si="1017"/>
        <v>9.4209398299891667E-2</v>
      </c>
      <c r="S786" s="5">
        <f t="shared" si="1018"/>
        <v>3.1506191800359773E-3</v>
      </c>
      <c r="T786" s="5">
        <f t="shared" si="1019"/>
        <v>8.9818095091301342E-3</v>
      </c>
      <c r="U786" s="5">
        <f t="shared" si="1020"/>
        <v>2.4364643942536388E-2</v>
      </c>
      <c r="V786" s="5">
        <f t="shared" si="1021"/>
        <v>6.3515732398620244E-5</v>
      </c>
      <c r="W786" s="5">
        <f t="shared" si="1022"/>
        <v>1.1036880906689515E-3</v>
      </c>
      <c r="X786" s="5">
        <f t="shared" si="1023"/>
        <v>7.742985116093059E-4</v>
      </c>
      <c r="Y786" s="5">
        <f t="shared" si="1024"/>
        <v>2.7160671123895285E-4</v>
      </c>
      <c r="Z786" s="5">
        <f t="shared" si="1025"/>
        <v>2.2031042254278353E-2</v>
      </c>
      <c r="AA786" s="5">
        <f t="shared" si="1026"/>
        <v>5.697717105673134E-3</v>
      </c>
      <c r="AB786" s="5">
        <f t="shared" si="1027"/>
        <v>7.3677812973137571E-4</v>
      </c>
      <c r="AC786" s="5">
        <f t="shared" si="1028"/>
        <v>7.2025989742878969E-7</v>
      </c>
      <c r="AD786" s="5">
        <f t="shared" si="1029"/>
        <v>7.1359566662251335E-5</v>
      </c>
      <c r="AE786" s="5">
        <f t="shared" si="1030"/>
        <v>5.0062700433939395E-5</v>
      </c>
      <c r="AF786" s="5">
        <f t="shared" si="1031"/>
        <v>1.7560882807771829E-5</v>
      </c>
      <c r="AG786" s="5">
        <f t="shared" si="1032"/>
        <v>4.1066449647507861E-6</v>
      </c>
      <c r="AH786" s="5">
        <f t="shared" si="1033"/>
        <v>3.8640000220420368E-3</v>
      </c>
      <c r="AI786" s="5">
        <f t="shared" si="1034"/>
        <v>9.9931627236722565E-4</v>
      </c>
      <c r="AJ786" s="5">
        <f t="shared" si="1035"/>
        <v>1.2922269753121946E-4</v>
      </c>
      <c r="AK786" s="5">
        <f t="shared" si="1036"/>
        <v>1.1139953732357993E-5</v>
      </c>
      <c r="AL786" s="5">
        <f t="shared" si="1037"/>
        <v>5.2272964848541431E-9</v>
      </c>
      <c r="AM786" s="5">
        <f t="shared" si="1038"/>
        <v>3.6910339414012455E-6</v>
      </c>
      <c r="AN786" s="5">
        <f t="shared" si="1039"/>
        <v>2.5894653673341602E-6</v>
      </c>
      <c r="AO786" s="5">
        <f t="shared" si="1040"/>
        <v>9.0832690718599259E-7</v>
      </c>
      <c r="AP786" s="5">
        <f t="shared" si="1041"/>
        <v>2.1241392933230933E-7</v>
      </c>
      <c r="AQ786" s="5">
        <f t="shared" si="1042"/>
        <v>3.7255043050116652E-8</v>
      </c>
      <c r="AR786" s="5">
        <f t="shared" si="1043"/>
        <v>5.4216213642607574E-4</v>
      </c>
      <c r="AS786" s="5">
        <f t="shared" si="1044"/>
        <v>1.402151765272591E-4</v>
      </c>
      <c r="AT786" s="5">
        <f t="shared" si="1045"/>
        <v>1.8131380271380428E-5</v>
      </c>
      <c r="AU786" s="5">
        <f t="shared" si="1046"/>
        <v>1.5630592859135184E-6</v>
      </c>
      <c r="AV786" s="5">
        <f t="shared" si="1047"/>
        <v>1.0106046649700835E-7</v>
      </c>
      <c r="AW786" s="5">
        <f t="shared" si="1048"/>
        <v>2.6345263083846575E-11</v>
      </c>
      <c r="AX786" s="5">
        <f t="shared" si="1049"/>
        <v>1.590972333704724E-7</v>
      </c>
      <c r="AY786" s="5">
        <f t="shared" si="1050"/>
        <v>1.1161554794457353E-7</v>
      </c>
      <c r="AZ786" s="5">
        <f t="shared" si="1051"/>
        <v>3.9152253873446462E-8</v>
      </c>
      <c r="BA786" s="5">
        <f t="shared" si="1052"/>
        <v>9.1558270724792863E-9</v>
      </c>
      <c r="BB786" s="5">
        <f t="shared" si="1053"/>
        <v>1.6058303371009484E-9</v>
      </c>
      <c r="BC786" s="5">
        <f t="shared" si="1054"/>
        <v>2.2531583885456406E-10</v>
      </c>
      <c r="BD786" s="5">
        <f t="shared" si="1055"/>
        <v>6.3392809803596974E-5</v>
      </c>
      <c r="BE786" s="5">
        <f t="shared" si="1056"/>
        <v>1.6394789344316895E-5</v>
      </c>
      <c r="BF786" s="5">
        <f t="shared" si="1057"/>
        <v>2.120028426546219E-6</v>
      </c>
      <c r="BG786" s="5">
        <f t="shared" si="1058"/>
        <v>1.827621542825544E-7</v>
      </c>
      <c r="BH786" s="5">
        <f t="shared" si="1059"/>
        <v>1.1816588619668698E-8</v>
      </c>
      <c r="BI786" s="5">
        <f t="shared" si="1060"/>
        <v>6.1120648158090742E-10</v>
      </c>
      <c r="BJ786" s="8">
        <f t="shared" si="1061"/>
        <v>0.12309196418234816</v>
      </c>
      <c r="BK786" s="8">
        <f t="shared" si="1062"/>
        <v>0.45549870945640752</v>
      </c>
      <c r="BL786" s="8">
        <f t="shared" si="1063"/>
        <v>0.39936937285825913</v>
      </c>
      <c r="BM786" s="8">
        <f t="shared" si="1064"/>
        <v>7.3115248399079666E-2</v>
      </c>
      <c r="BN786" s="8">
        <f t="shared" si="1065"/>
        <v>0.92687572876301094</v>
      </c>
    </row>
    <row r="787" spans="1:66" x14ac:dyDescent="0.25">
      <c r="A787" t="s">
        <v>337</v>
      </c>
      <c r="B787" t="s">
        <v>374</v>
      </c>
      <c r="C787" t="s">
        <v>368</v>
      </c>
      <c r="D787" s="11">
        <v>44282</v>
      </c>
      <c r="E787">
        <f>VLOOKUP(A787,home!$A$2:$E$405,3,FALSE)</f>
        <v>1.2222222222222201</v>
      </c>
      <c r="F787">
        <f>VLOOKUP(B787,home!$B$2:$E$405,3,FALSE)</f>
        <v>1.33</v>
      </c>
      <c r="G787">
        <f>VLOOKUP(C787,away!$B$2:$E$405,4,FALSE)</f>
        <v>0.51</v>
      </c>
      <c r="H787">
        <f>VLOOKUP(A787,away!$A$2:$E$405,3,FALSE)</f>
        <v>1.1111111111111101</v>
      </c>
      <c r="I787">
        <f>VLOOKUP(C787,away!$B$2:$E$405,3,FALSE)</f>
        <v>0.61</v>
      </c>
      <c r="J787">
        <f>VLOOKUP(B787,home!$B$2:$E$405,4,FALSE)</f>
        <v>0.67</v>
      </c>
      <c r="K787" s="3">
        <f t="shared" si="1010"/>
        <v>0.82903333333333196</v>
      </c>
      <c r="L787" s="3">
        <f t="shared" si="1011"/>
        <v>0.45411111111111069</v>
      </c>
      <c r="M787" s="5">
        <f t="shared" si="1012"/>
        <v>0.27716440072002962</v>
      </c>
      <c r="N787" s="5">
        <f t="shared" si="1013"/>
        <v>0.2297785270102615</v>
      </c>
      <c r="O787" s="5">
        <f t="shared" si="1014"/>
        <v>0.12586343397141778</v>
      </c>
      <c r="P787" s="5">
        <f t="shared" si="1015"/>
        <v>0.1043449822101042</v>
      </c>
      <c r="Q787" s="5">
        <f t="shared" si="1016"/>
        <v>9.5247029087870055E-2</v>
      </c>
      <c r="R787" s="5">
        <f t="shared" si="1017"/>
        <v>2.8577991924510222E-2</v>
      </c>
      <c r="S787" s="5">
        <f t="shared" si="1018"/>
        <v>9.8207735951496393E-3</v>
      </c>
      <c r="T787" s="5">
        <f t="shared" si="1019"/>
        <v>4.3252734209124948E-2</v>
      </c>
      <c r="U787" s="5">
        <f t="shared" si="1020"/>
        <v>2.3692107905149751E-2</v>
      </c>
      <c r="V787" s="5">
        <f t="shared" si="1021"/>
        <v>4.1080650385483817E-4</v>
      </c>
      <c r="W787" s="5">
        <f t="shared" si="1022"/>
        <v>2.6320987338271252E-2</v>
      </c>
      <c r="X787" s="5">
        <f t="shared" si="1023"/>
        <v>1.1952652805723833E-2</v>
      </c>
      <c r="Y787" s="5">
        <f t="shared" si="1024"/>
        <v>2.7139162231662925E-3</v>
      </c>
      <c r="Z787" s="5">
        <f t="shared" si="1025"/>
        <v>4.3258612220545625E-3</v>
      </c>
      <c r="AA787" s="5">
        <f t="shared" si="1026"/>
        <v>3.5862831484572951E-3</v>
      </c>
      <c r="AB787" s="5">
        <f t="shared" si="1027"/>
        <v>1.4865741364213537E-3</v>
      </c>
      <c r="AC787" s="5">
        <f t="shared" si="1028"/>
        <v>9.6661036791634468E-6</v>
      </c>
      <c r="AD787" s="5">
        <f t="shared" si="1029"/>
        <v>5.4552439674178596E-3</v>
      </c>
      <c r="AE787" s="5">
        <f t="shared" si="1030"/>
        <v>2.4772868994263077E-3</v>
      </c>
      <c r="AF787" s="5">
        <f t="shared" si="1031"/>
        <v>5.6248175321973949E-4</v>
      </c>
      <c r="AG787" s="5">
        <f t="shared" si="1032"/>
        <v>8.514307131144718E-5</v>
      </c>
      <c r="AH787" s="5">
        <f t="shared" si="1033"/>
        <v>4.9110541151491593E-4</v>
      </c>
      <c r="AI787" s="5">
        <f t="shared" si="1034"/>
        <v>4.0714275632624841E-4</v>
      </c>
      <c r="AJ787" s="5">
        <f t="shared" si="1035"/>
        <v>1.687674582098351E-4</v>
      </c>
      <c r="AK787" s="5">
        <f t="shared" si="1036"/>
        <v>4.6637949479297812E-5</v>
      </c>
      <c r="AL787" s="5">
        <f t="shared" si="1037"/>
        <v>1.4556117796125684E-7</v>
      </c>
      <c r="AM787" s="5">
        <f t="shared" si="1038"/>
        <v>9.0451581809099593E-4</v>
      </c>
      <c r="AN787" s="5">
        <f t="shared" si="1039"/>
        <v>4.1075068317087738E-4</v>
      </c>
      <c r="AO787" s="5">
        <f t="shared" si="1040"/>
        <v>9.3263224562187481E-5</v>
      </c>
      <c r="AP787" s="5">
        <f t="shared" si="1041"/>
        <v>1.4117288843913332E-5</v>
      </c>
      <c r="AQ787" s="5">
        <f t="shared" si="1042"/>
        <v>1.6027044306964918E-6</v>
      </c>
      <c r="AR787" s="5">
        <f t="shared" si="1043"/>
        <v>4.4603284819143557E-5</v>
      </c>
      <c r="AS787" s="5">
        <f t="shared" si="1044"/>
        <v>3.6977609891230585E-5</v>
      </c>
      <c r="AT787" s="5">
        <f t="shared" si="1045"/>
        <v>1.5327835593413236E-5</v>
      </c>
      <c r="AU787" s="5">
        <f t="shared" si="1046"/>
        <v>4.2357622115975567E-6</v>
      </c>
      <c r="AV787" s="5">
        <f t="shared" si="1047"/>
        <v>8.7789701637202192E-7</v>
      </c>
      <c r="AW787" s="5">
        <f t="shared" si="1048"/>
        <v>1.5222191519818012E-9</v>
      </c>
      <c r="AX787" s="5">
        <f t="shared" si="1049"/>
        <v>1.2497896062078399E-4</v>
      </c>
      <c r="AY787" s="5">
        <f t="shared" si="1050"/>
        <v>5.6754334673015957E-5</v>
      </c>
      <c r="AZ787" s="5">
        <f t="shared" si="1051"/>
        <v>1.2886386989367558E-5</v>
      </c>
      <c r="BA787" s="5">
        <f t="shared" si="1052"/>
        <v>1.9506171713164881E-6</v>
      </c>
      <c r="BB787" s="5">
        <f t="shared" si="1053"/>
        <v>2.214492327547354E-7</v>
      </c>
      <c r="BC787" s="5">
        <f t="shared" si="1054"/>
        <v>2.0112511428191178E-8</v>
      </c>
      <c r="BD787" s="5">
        <f t="shared" si="1055"/>
        <v>3.3758078714044356E-6</v>
      </c>
      <c r="BE787" s="5">
        <f t="shared" si="1056"/>
        <v>2.7986572523233192E-6</v>
      </c>
      <c r="BF787" s="5">
        <f t="shared" si="1057"/>
        <v>1.1600900753755524E-6</v>
      </c>
      <c r="BG787" s="5">
        <f t="shared" si="1058"/>
        <v>3.2058444738517025E-7</v>
      </c>
      <c r="BH787" s="5">
        <f t="shared" si="1059"/>
        <v>6.6443798257637953E-8</v>
      </c>
      <c r="BI787" s="5">
        <f t="shared" si="1060"/>
        <v>1.1016824709771409E-8</v>
      </c>
      <c r="BJ787" s="8">
        <f t="shared" si="1061"/>
        <v>0.41946706394609062</v>
      </c>
      <c r="BK787" s="8">
        <f t="shared" si="1062"/>
        <v>0.39180752902866839</v>
      </c>
      <c r="BL787" s="8">
        <f t="shared" si="1063"/>
        <v>0.18442979965128792</v>
      </c>
      <c r="BM787" s="8">
        <f t="shared" si="1064"/>
        <v>0.13899713611145423</v>
      </c>
      <c r="BN787" s="8">
        <f t="shared" si="1065"/>
        <v>0.86097636492419349</v>
      </c>
    </row>
    <row r="788" spans="1:66" x14ac:dyDescent="0.25">
      <c r="A788" t="s">
        <v>337</v>
      </c>
      <c r="B788" t="s">
        <v>383</v>
      </c>
      <c r="C788" t="s">
        <v>382</v>
      </c>
      <c r="D788" s="11">
        <v>44282</v>
      </c>
      <c r="E788">
        <f>VLOOKUP(A788,home!$A$2:$E$405,3,FALSE)</f>
        <v>1.2222222222222201</v>
      </c>
      <c r="F788">
        <f>VLOOKUP(B788,home!$B$2:$E$405,3,FALSE)</f>
        <v>0.47</v>
      </c>
      <c r="G788">
        <f>VLOOKUP(C788,away!$B$2:$E$405,4,FALSE)</f>
        <v>0.82</v>
      </c>
      <c r="H788">
        <f>VLOOKUP(A788,away!$A$2:$E$405,3,FALSE)</f>
        <v>1.1111111111111101</v>
      </c>
      <c r="I788">
        <f>VLOOKUP(C788,away!$B$2:$E$405,3,FALSE)</f>
        <v>1.75</v>
      </c>
      <c r="J788">
        <f>VLOOKUP(B788,home!$B$2:$E$405,4,FALSE)</f>
        <v>1.54</v>
      </c>
      <c r="K788" s="3">
        <f t="shared" si="1010"/>
        <v>0.4710444444444436</v>
      </c>
      <c r="L788" s="3">
        <f t="shared" si="1011"/>
        <v>2.9944444444444418</v>
      </c>
      <c r="M788" s="5">
        <f t="shared" si="1012"/>
        <v>3.1257720138165294E-2</v>
      </c>
      <c r="N788" s="5">
        <f t="shared" si="1013"/>
        <v>1.4723775417081968E-2</v>
      </c>
      <c r="O788" s="5">
        <f t="shared" si="1014"/>
        <v>9.3599506413728203E-2</v>
      </c>
      <c r="P788" s="5">
        <f t="shared" si="1015"/>
        <v>4.4089527498928728E-2</v>
      </c>
      <c r="Q788" s="5">
        <f t="shared" si="1016"/>
        <v>3.4677763057320648E-3</v>
      </c>
      <c r="R788" s="5">
        <f t="shared" si="1017"/>
        <v>0.14013926099166518</v>
      </c>
      <c r="S788" s="5">
        <f t="shared" si="1018"/>
        <v>1.5547250619098511E-2</v>
      </c>
      <c r="T788" s="5">
        <f t="shared" si="1019"/>
        <v>1.0384063493275449E-2</v>
      </c>
      <c r="U788" s="5">
        <f t="shared" si="1020"/>
        <v>6.601182033867381E-2</v>
      </c>
      <c r="V788" s="5">
        <f t="shared" si="1021"/>
        <v>2.4366280311394141E-3</v>
      </c>
      <c r="W788" s="5">
        <f t="shared" si="1022"/>
        <v>5.4449225446372184E-4</v>
      </c>
      <c r="X788" s="5">
        <f t="shared" si="1023"/>
        <v>1.6304518064219208E-3</v>
      </c>
      <c r="Y788" s="5">
        <f t="shared" si="1024"/>
        <v>2.4411486768372631E-3</v>
      </c>
      <c r="Z788" s="5">
        <f t="shared" si="1025"/>
        <v>0.1398797438416805</v>
      </c>
      <c r="AA788" s="5">
        <f t="shared" si="1026"/>
        <v>6.5889576226935462E-2</v>
      </c>
      <c r="AB788" s="5">
        <f t="shared" si="1027"/>
        <v>1.5518459414248315E-2</v>
      </c>
      <c r="AC788" s="5">
        <f t="shared" si="1028"/>
        <v>2.1480649042204808E-4</v>
      </c>
      <c r="AD788" s="5">
        <f t="shared" si="1029"/>
        <v>6.4120012877041612E-5</v>
      </c>
      <c r="AE788" s="5">
        <f t="shared" si="1030"/>
        <v>1.9200381633736329E-4</v>
      </c>
      <c r="AF788" s="5">
        <f t="shared" si="1031"/>
        <v>2.8747238057177433E-4</v>
      </c>
      <c r="AG788" s="5">
        <f t="shared" si="1032"/>
        <v>2.8694002431145597E-4</v>
      </c>
      <c r="AH788" s="5">
        <f t="shared" si="1033"/>
        <v>0.10471553045925795</v>
      </c>
      <c r="AI788" s="5">
        <f t="shared" si="1034"/>
        <v>4.9325668869886367E-2</v>
      </c>
      <c r="AJ788" s="5">
        <f t="shared" si="1035"/>
        <v>1.1617291144833102E-2</v>
      </c>
      <c r="AK788" s="5">
        <f t="shared" si="1036"/>
        <v>1.8240868177557543E-3</v>
      </c>
      <c r="AL788" s="5">
        <f t="shared" si="1037"/>
        <v>1.2119523272393281E-5</v>
      </c>
      <c r="AM788" s="5">
        <f t="shared" si="1038"/>
        <v>6.0406751686873301E-6</v>
      </c>
      <c r="AN788" s="5">
        <f t="shared" si="1039"/>
        <v>1.8088466199569262E-5</v>
      </c>
      <c r="AO788" s="5">
        <f t="shared" si="1040"/>
        <v>2.708245355991063E-5</v>
      </c>
      <c r="AP788" s="5">
        <f t="shared" si="1041"/>
        <v>2.7032300868132994E-5</v>
      </c>
      <c r="AQ788" s="5">
        <f t="shared" si="1042"/>
        <v>2.0236680788782875E-5</v>
      </c>
      <c r="AR788" s="5">
        <f t="shared" si="1043"/>
        <v>6.2712967686155488E-2</v>
      </c>
      <c r="AS788" s="5">
        <f t="shared" si="1044"/>
        <v>2.9540595023187455E-2</v>
      </c>
      <c r="AT788" s="5">
        <f t="shared" si="1045"/>
        <v>6.9574665856278134E-3</v>
      </c>
      <c r="AU788" s="5">
        <f t="shared" si="1046"/>
        <v>1.0924253275226112E-3</v>
      </c>
      <c r="AV788" s="5">
        <f t="shared" si="1047"/>
        <v>1.2864522037498192E-4</v>
      </c>
      <c r="AW788" s="5">
        <f t="shared" si="1048"/>
        <v>4.7485518264695386E-7</v>
      </c>
      <c r="AX788" s="5">
        <f t="shared" si="1049"/>
        <v>4.7423774648394435E-7</v>
      </c>
      <c r="AY788" s="5">
        <f t="shared" si="1050"/>
        <v>1.4200785853046986E-6</v>
      </c>
      <c r="AZ788" s="5">
        <f t="shared" si="1051"/>
        <v>2.1261732152200888E-6</v>
      </c>
      <c r="BA788" s="5">
        <f t="shared" si="1052"/>
        <v>2.1222358574141239E-6</v>
      </c>
      <c r="BB788" s="5">
        <f t="shared" si="1053"/>
        <v>1.5887293432586275E-6</v>
      </c>
      <c r="BC788" s="5">
        <f t="shared" si="1054"/>
        <v>9.5147235112933207E-7</v>
      </c>
      <c r="BD788" s="5">
        <f t="shared" si="1055"/>
        <v>3.1298416280405396E-2</v>
      </c>
      <c r="BE788" s="5">
        <f t="shared" si="1056"/>
        <v>1.4742945108794486E-2</v>
      </c>
      <c r="BF788" s="5">
        <f t="shared" si="1057"/>
        <v>3.4722911941235121E-3</v>
      </c>
      <c r="BG788" s="5">
        <f t="shared" si="1058"/>
        <v>5.4520115882841444E-4</v>
      </c>
      <c r="BH788" s="5">
        <f t="shared" si="1059"/>
        <v>6.4203494242699334E-5</v>
      </c>
      <c r="BI788" s="5">
        <f t="shared" si="1060"/>
        <v>6.0485398553888712E-6</v>
      </c>
      <c r="BJ788" s="8">
        <f t="shared" si="1061"/>
        <v>3.4129407691593915E-2</v>
      </c>
      <c r="BK788" s="8">
        <f t="shared" si="1062"/>
        <v>9.3559472379611694E-2</v>
      </c>
      <c r="BL788" s="8">
        <f t="shared" si="1063"/>
        <v>0.69920240629610253</v>
      </c>
      <c r="BM788" s="8">
        <f t="shared" si="1064"/>
        <v>0.63949251822028463</v>
      </c>
      <c r="BN788" s="8">
        <f t="shared" si="1065"/>
        <v>0.3272775667653014</v>
      </c>
    </row>
    <row r="789" spans="1:66" x14ac:dyDescent="0.25">
      <c r="A789" t="s">
        <v>337</v>
      </c>
      <c r="B789" t="s">
        <v>403</v>
      </c>
      <c r="C789" t="s">
        <v>367</v>
      </c>
      <c r="D789" s="11">
        <v>44282</v>
      </c>
      <c r="E789">
        <f>VLOOKUP(A789,home!$A$2:$E$405,3,FALSE)</f>
        <v>1.2222222222222201</v>
      </c>
      <c r="F789">
        <f>VLOOKUP(B789,home!$B$2:$E$405,3,FALSE)</f>
        <v>1.52</v>
      </c>
      <c r="G789">
        <f>VLOOKUP(C789,away!$B$2:$E$405,4,FALSE)</f>
        <v>1.5</v>
      </c>
      <c r="H789">
        <f>VLOOKUP(A789,away!$A$2:$E$405,3,FALSE)</f>
        <v>1.1111111111111101</v>
      </c>
      <c r="I789">
        <f>VLOOKUP(C789,away!$B$2:$E$405,3,FALSE)</f>
        <v>0.95</v>
      </c>
      <c r="J789">
        <f>VLOOKUP(B789,home!$B$2:$E$405,4,FALSE)</f>
        <v>1.03</v>
      </c>
      <c r="K789" s="3">
        <f t="shared" si="1010"/>
        <v>2.7866666666666617</v>
      </c>
      <c r="L789" s="3">
        <f t="shared" si="1011"/>
        <v>1.0872222222222212</v>
      </c>
      <c r="M789" s="5">
        <f t="shared" si="1012"/>
        <v>2.0777411065181012E-2</v>
      </c>
      <c r="N789" s="5">
        <f t="shared" si="1013"/>
        <v>5.7899718834970984E-2</v>
      </c>
      <c r="O789" s="5">
        <f t="shared" si="1014"/>
        <v>2.258966303031067E-2</v>
      </c>
      <c r="P789" s="5">
        <f t="shared" si="1015"/>
        <v>6.2949860977798949E-2</v>
      </c>
      <c r="Q789" s="5">
        <f t="shared" si="1016"/>
        <v>8.0673608243392772E-2</v>
      </c>
      <c r="R789" s="5">
        <f t="shared" si="1017"/>
        <v>1.2279991819532762E-2</v>
      </c>
      <c r="S789" s="5">
        <f t="shared" si="1018"/>
        <v>4.7680206459467439E-2</v>
      </c>
      <c r="T789" s="5">
        <f t="shared" si="1019"/>
        <v>8.7710139629066389E-2</v>
      </c>
      <c r="U789" s="5">
        <f t="shared" si="1020"/>
        <v>3.4220243870431231E-2</v>
      </c>
      <c r="V789" s="5">
        <f t="shared" si="1021"/>
        <v>1.6050884184860989E-2</v>
      </c>
      <c r="W789" s="5">
        <f t="shared" si="1022"/>
        <v>7.4936818323862481E-2</v>
      </c>
      <c r="X789" s="5">
        <f t="shared" si="1023"/>
        <v>8.1472974144332633E-2</v>
      </c>
      <c r="Y789" s="5">
        <f t="shared" si="1024"/>
        <v>4.4289614000127452E-2</v>
      </c>
      <c r="Z789" s="5">
        <f t="shared" si="1025"/>
        <v>4.4503599983010357E-3</v>
      </c>
      <c r="AA789" s="5">
        <f t="shared" si="1026"/>
        <v>1.2401669861932196E-2</v>
      </c>
      <c r="AB789" s="5">
        <f t="shared" si="1027"/>
        <v>1.72796600076255E-2</v>
      </c>
      <c r="AC789" s="5">
        <f t="shared" si="1028"/>
        <v>3.0393612468067269E-3</v>
      </c>
      <c r="AD789" s="5">
        <f t="shared" si="1029"/>
        <v>5.220598343229077E-2</v>
      </c>
      <c r="AE789" s="5">
        <f t="shared" si="1030"/>
        <v>5.6759505320551636E-2</v>
      </c>
      <c r="AF789" s="5">
        <f t="shared" si="1031"/>
        <v>3.0855097753422069E-2</v>
      </c>
      <c r="AG789" s="5">
        <f t="shared" si="1032"/>
        <v>1.1182115982119803E-2</v>
      </c>
      <c r="AH789" s="5">
        <f t="shared" si="1033"/>
        <v>1.209632571760433E-3</v>
      </c>
      <c r="AI789" s="5">
        <f t="shared" si="1034"/>
        <v>3.3708427666390675E-3</v>
      </c>
      <c r="AJ789" s="5">
        <f t="shared" si="1035"/>
        <v>4.69670758818376E-3</v>
      </c>
      <c r="AK789" s="5">
        <f t="shared" si="1036"/>
        <v>4.3627194930240176E-3</v>
      </c>
      <c r="AL789" s="5">
        <f t="shared" si="1037"/>
        <v>3.683372627081946E-4</v>
      </c>
      <c r="AM789" s="5">
        <f t="shared" si="1038"/>
        <v>2.909613476626334E-2</v>
      </c>
      <c r="AN789" s="5">
        <f t="shared" si="1039"/>
        <v>3.163396429865406E-2</v>
      </c>
      <c r="AO789" s="5">
        <f t="shared" si="1040"/>
        <v>1.7196574481240536E-2</v>
      </c>
      <c r="AP789" s="5">
        <f t="shared" si="1041"/>
        <v>6.2321659740347595E-3</v>
      </c>
      <c r="AQ789" s="5">
        <f t="shared" si="1042"/>
        <v>1.6939373348869463E-3</v>
      </c>
      <c r="AR789" s="5">
        <f t="shared" si="1043"/>
        <v>2.6302788254835177E-4</v>
      </c>
      <c r="AS789" s="5">
        <f t="shared" si="1044"/>
        <v>7.3297103270140562E-4</v>
      </c>
      <c r="AT789" s="5">
        <f t="shared" si="1045"/>
        <v>1.0212729722306234E-3</v>
      </c>
      <c r="AU789" s="5">
        <f t="shared" si="1046"/>
        <v>9.4864911642755518E-4</v>
      </c>
      <c r="AV789" s="5">
        <f t="shared" si="1047"/>
        <v>6.6089221777786231E-4</v>
      </c>
      <c r="AW789" s="5">
        <f t="shared" si="1048"/>
        <v>3.0998915397544512E-5</v>
      </c>
      <c r="AX789" s="5">
        <f t="shared" si="1049"/>
        <v>1.3513538146997838E-2</v>
      </c>
      <c r="AY789" s="5">
        <f t="shared" si="1050"/>
        <v>1.4692218974263746E-2</v>
      </c>
      <c r="AZ789" s="5">
        <f t="shared" si="1051"/>
        <v>7.9868534812872569E-3</v>
      </c>
      <c r="BA789" s="5">
        <f t="shared" si="1052"/>
        <v>2.8944948634961384E-3</v>
      </c>
      <c r="BB789" s="5">
        <f t="shared" si="1053"/>
        <v>7.8673978442526916E-4</v>
      </c>
      <c r="BC789" s="5">
        <f t="shared" si="1054"/>
        <v>1.710721953466945E-4</v>
      </c>
      <c r="BD789" s="5">
        <f t="shared" si="1055"/>
        <v>4.7661626495104048E-5</v>
      </c>
      <c r="BE789" s="5">
        <f t="shared" si="1056"/>
        <v>1.3281706583302306E-4</v>
      </c>
      <c r="BF789" s="5">
        <f t="shared" si="1057"/>
        <v>1.8505844506067846E-4</v>
      </c>
      <c r="BG789" s="5">
        <f t="shared" si="1058"/>
        <v>1.7189873341191882E-4</v>
      </c>
      <c r="BH789" s="5">
        <f t="shared" si="1059"/>
        <v>1.1975611761030322E-4</v>
      </c>
      <c r="BI789" s="5">
        <f t="shared" si="1060"/>
        <v>6.6744076214808875E-5</v>
      </c>
      <c r="BJ789" s="8">
        <f t="shared" si="1061"/>
        <v>0.7038832699650337</v>
      </c>
      <c r="BK789" s="8">
        <f t="shared" si="1062"/>
        <v>0.16555828017108704</v>
      </c>
      <c r="BL789" s="8">
        <f t="shared" si="1063"/>
        <v>0.11676188029575128</v>
      </c>
      <c r="BM789" s="8">
        <f t="shared" si="1064"/>
        <v>0.71882231640011973</v>
      </c>
      <c r="BN789" s="8">
        <f t="shared" si="1065"/>
        <v>0.25717025397118715</v>
      </c>
    </row>
    <row r="790" spans="1:66" x14ac:dyDescent="0.25">
      <c r="A790" t="s">
        <v>344</v>
      </c>
      <c r="B790" t="s">
        <v>345</v>
      </c>
      <c r="C790" t="s">
        <v>350</v>
      </c>
      <c r="D790" s="11">
        <v>44282</v>
      </c>
      <c r="E790">
        <f>VLOOKUP(A790,home!$A$2:$E$405,3,FALSE)</f>
        <v>1.36231884057971</v>
      </c>
      <c r="F790">
        <f>VLOOKUP(B790,home!$B$2:$E$405,3,FALSE)</f>
        <v>0.63</v>
      </c>
      <c r="G790">
        <f>VLOOKUP(C790,away!$B$2:$E$405,4,FALSE)</f>
        <v>0.64</v>
      </c>
      <c r="H790">
        <f>VLOOKUP(A790,away!$A$2:$E$405,3,FALSE)</f>
        <v>1.36231884057971</v>
      </c>
      <c r="I790">
        <f>VLOOKUP(C790,away!$B$2:$E$405,3,FALSE)</f>
        <v>0.64</v>
      </c>
      <c r="J790">
        <f>VLOOKUP(B790,home!$B$2:$E$405,4,FALSE)</f>
        <v>1.36</v>
      </c>
      <c r="K790" s="3">
        <f t="shared" si="1010"/>
        <v>0.54928695652173909</v>
      </c>
      <c r="L790" s="3">
        <f t="shared" si="1011"/>
        <v>1.1857623188405797</v>
      </c>
      <c r="M790" s="5">
        <f t="shared" si="1012"/>
        <v>0.17639150831670952</v>
      </c>
      <c r="N790" s="5">
        <f t="shared" si="1013"/>
        <v>9.6889554759564386E-2</v>
      </c>
      <c r="O790" s="5">
        <f t="shared" si="1014"/>
        <v>0.20915840392540888</v>
      </c>
      <c r="P790" s="5">
        <f t="shared" si="1015"/>
        <v>0.11488798312313241</v>
      </c>
      <c r="Q790" s="5">
        <f t="shared" si="1016"/>
        <v>2.6610084326313753E-2</v>
      </c>
      <c r="R790" s="5">
        <f t="shared" si="1017"/>
        <v>0.12400607702179374</v>
      </c>
      <c r="S790" s="5">
        <f t="shared" si="1018"/>
        <v>1.8707318725346481E-2</v>
      </c>
      <c r="T790" s="5">
        <f t="shared" si="1019"/>
        <v>3.1553235295313162E-2</v>
      </c>
      <c r="U790" s="5">
        <f t="shared" si="1020"/>
        <v>6.8114920637501436E-2</v>
      </c>
      <c r="V790" s="5">
        <f t="shared" si="1021"/>
        <v>1.3538357174942856E-3</v>
      </c>
      <c r="W790" s="5">
        <f t="shared" si="1022"/>
        <v>4.8721907441292385E-3</v>
      </c>
      <c r="X790" s="5">
        <f t="shared" si="1023"/>
        <v>5.7772601945922956E-3</v>
      </c>
      <c r="Y790" s="5">
        <f t="shared" si="1024"/>
        <v>3.42522872244257E-3</v>
      </c>
      <c r="Z790" s="5">
        <f t="shared" si="1025"/>
        <v>4.9013911146561881E-2</v>
      </c>
      <c r="AA790" s="5">
        <f t="shared" si="1026"/>
        <v>2.6922702080921915E-2</v>
      </c>
      <c r="AB790" s="5">
        <f t="shared" si="1027"/>
        <v>7.3941445436855454E-3</v>
      </c>
      <c r="AC790" s="5">
        <f t="shared" si="1028"/>
        <v>5.5111586913706337E-5</v>
      </c>
      <c r="AD790" s="5">
        <f t="shared" si="1029"/>
        <v>6.6905770635903401E-4</v>
      </c>
      <c r="AE790" s="5">
        <f t="shared" si="1030"/>
        <v>7.9334341733044793E-4</v>
      </c>
      <c r="AF790" s="5">
        <f t="shared" si="1031"/>
        <v>4.7035836508533088E-4</v>
      </c>
      <c r="AG790" s="5">
        <f t="shared" si="1032"/>
        <v>1.8591107522321525E-4</v>
      </c>
      <c r="AH790" s="5">
        <f t="shared" si="1033"/>
        <v>1.452971223414835E-2</v>
      </c>
      <c r="AI790" s="5">
        <f t="shared" si="1034"/>
        <v>7.9809814122320244E-3</v>
      </c>
      <c r="AJ790" s="5">
        <f t="shared" si="1035"/>
        <v>2.1919244949907498E-3</v>
      </c>
      <c r="AK790" s="5">
        <f t="shared" si="1036"/>
        <v>4.0133184492630638E-4</v>
      </c>
      <c r="AL790" s="5">
        <f t="shared" si="1037"/>
        <v>1.435819473999279E-6</v>
      </c>
      <c r="AM790" s="5">
        <f t="shared" si="1038"/>
        <v>7.3500934252673878E-5</v>
      </c>
      <c r="AN790" s="5">
        <f t="shared" si="1039"/>
        <v>8.7154638236399575E-5</v>
      </c>
      <c r="AO790" s="5">
        <f t="shared" si="1040"/>
        <v>5.1672342966452516E-5</v>
      </c>
      <c r="AP790" s="5">
        <f t="shared" si="1041"/>
        <v>2.0423705738608813E-5</v>
      </c>
      <c r="AQ790" s="5">
        <f t="shared" si="1042"/>
        <v>6.0544151689826149E-6</v>
      </c>
      <c r="AR790" s="5">
        <f t="shared" si="1043"/>
        <v>3.445757054170012E-3</v>
      </c>
      <c r="AS790" s="5">
        <f t="shared" si="1044"/>
        <v>1.892709405198359E-3</v>
      </c>
      <c r="AT790" s="5">
        <f t="shared" si="1045"/>
        <v>5.198202943807388E-4</v>
      </c>
      <c r="AU790" s="5">
        <f t="shared" si="1046"/>
        <v>9.5176835812876847E-5</v>
      </c>
      <c r="AV790" s="5">
        <f t="shared" si="1047"/>
        <v>1.3069848618756095E-5</v>
      </c>
      <c r="AW790" s="5">
        <f t="shared" si="1048"/>
        <v>2.5977315567146804E-8</v>
      </c>
      <c r="AX790" s="5">
        <f t="shared" si="1049"/>
        <v>6.7288507461926084E-6</v>
      </c>
      <c r="AY790" s="5">
        <f t="shared" si="1050"/>
        <v>7.978817663937513E-6</v>
      </c>
      <c r="AZ790" s="5">
        <f t="shared" si="1051"/>
        <v>4.7304906673983621E-6</v>
      </c>
      <c r="BA790" s="5">
        <f t="shared" si="1052"/>
        <v>1.8697458610093338E-6</v>
      </c>
      <c r="BB790" s="5">
        <f t="shared" si="1053"/>
        <v>5.5426854694825144E-7</v>
      </c>
      <c r="BC790" s="5">
        <f t="shared" si="1054"/>
        <v>1.3144615149795126E-7</v>
      </c>
      <c r="BD790" s="5">
        <f t="shared" si="1055"/>
        <v>6.8097481245231971E-4</v>
      </c>
      <c r="BE790" s="5">
        <f t="shared" si="1056"/>
        <v>3.7405058219989676E-4</v>
      </c>
      <c r="BF790" s="5">
        <f t="shared" si="1057"/>
        <v>1.0273055294088294E-4</v>
      </c>
      <c r="BG790" s="5">
        <f t="shared" si="1058"/>
        <v>1.8809517588897664E-5</v>
      </c>
      <c r="BH790" s="5">
        <f t="shared" si="1059"/>
        <v>2.5829556675119292E-6</v>
      </c>
      <c r="BI790" s="5">
        <f t="shared" si="1060"/>
        <v>2.8375677148764108E-7</v>
      </c>
      <c r="BJ790" s="8">
        <f t="shared" si="1061"/>
        <v>0.17150702426235351</v>
      </c>
      <c r="BK790" s="8">
        <f t="shared" si="1062"/>
        <v>0.31140517210673435</v>
      </c>
      <c r="BL790" s="8">
        <f t="shared" si="1063"/>
        <v>0.46784616381141075</v>
      </c>
      <c r="BM790" s="8">
        <f t="shared" si="1064"/>
        <v>0.25182070701378956</v>
      </c>
      <c r="BN790" s="8">
        <f t="shared" si="1065"/>
        <v>0.74794361147292276</v>
      </c>
    </row>
    <row r="791" spans="1:66" x14ac:dyDescent="0.25">
      <c r="A791" t="s">
        <v>344</v>
      </c>
      <c r="B791" t="s">
        <v>358</v>
      </c>
      <c r="C791" t="s">
        <v>411</v>
      </c>
      <c r="D791" s="11">
        <v>44282</v>
      </c>
      <c r="E791">
        <f>VLOOKUP(A791,home!$A$2:$E$405,3,FALSE)</f>
        <v>1.36231884057971</v>
      </c>
      <c r="F791">
        <f>VLOOKUP(B791,home!$B$2:$E$405,3,FALSE)</f>
        <v>0.42</v>
      </c>
      <c r="G791">
        <f>VLOOKUP(C791,away!$B$2:$E$405,4,FALSE)</f>
        <v>0.1</v>
      </c>
      <c r="H791">
        <f>VLOOKUP(A791,away!$A$2:$E$405,3,FALSE)</f>
        <v>1.36231884057971</v>
      </c>
      <c r="I791">
        <f>VLOOKUP(C791,away!$B$2:$E$405,3,FALSE)</f>
        <v>1.26</v>
      </c>
      <c r="J791">
        <f>VLOOKUP(B791,home!$B$2:$E$405,4,FALSE)</f>
        <v>1.99</v>
      </c>
      <c r="K791" s="3">
        <f t="shared" si="1010"/>
        <v>5.7217391304347824E-2</v>
      </c>
      <c r="L791" s="3">
        <f t="shared" si="1011"/>
        <v>3.4158782608695648</v>
      </c>
      <c r="M791" s="5">
        <f t="shared" si="1012"/>
        <v>3.1020852101939139E-2</v>
      </c>
      <c r="N791" s="5">
        <f t="shared" si="1013"/>
        <v>1.7749322333109527E-3</v>
      </c>
      <c r="O791" s="5">
        <f t="shared" si="1014"/>
        <v>0.10596345432866387</v>
      </c>
      <c r="P791" s="5">
        <f t="shared" si="1015"/>
        <v>6.0629524302835509E-3</v>
      </c>
      <c r="Q791" s="5">
        <f t="shared" si="1016"/>
        <v>5.0778496066026378E-5</v>
      </c>
      <c r="R791" s="5">
        <f t="shared" si="1017"/>
        <v>0.18097913004396396</v>
      </c>
      <c r="S791" s="5">
        <f t="shared" si="1018"/>
        <v>2.9624744068187074E-4</v>
      </c>
      <c r="T791" s="5">
        <f t="shared" si="1019"/>
        <v>1.7345316083159024E-4</v>
      </c>
      <c r="U791" s="5">
        <f t="shared" si="1020"/>
        <v>1.0355153701645938E-2</v>
      </c>
      <c r="V791" s="5">
        <f t="shared" si="1021"/>
        <v>6.4334293395260802E-6</v>
      </c>
      <c r="W791" s="5">
        <f t="shared" si="1022"/>
        <v>9.6847102641870644E-7</v>
      </c>
      <c r="X791" s="5">
        <f t="shared" si="1023"/>
        <v>3.3081791254256941E-6</v>
      </c>
      <c r="Y791" s="5">
        <f t="shared" si="1024"/>
        <v>5.6501685788020587E-6</v>
      </c>
      <c r="Z791" s="5">
        <f t="shared" si="1025"/>
        <v>0.20606755866275417</v>
      </c>
      <c r="AA791" s="5">
        <f t="shared" si="1026"/>
        <v>1.1790648139138457E-2</v>
      </c>
      <c r="AB791" s="5">
        <f t="shared" si="1027"/>
        <v>3.3731506415448276E-4</v>
      </c>
      <c r="AC791" s="5">
        <f t="shared" si="1028"/>
        <v>7.8587412591373562E-8</v>
      </c>
      <c r="AD791" s="5">
        <f t="shared" si="1029"/>
        <v>1.3853346421380618E-8</v>
      </c>
      <c r="AE791" s="5">
        <f t="shared" si="1030"/>
        <v>4.7321344881089238E-8</v>
      </c>
      <c r="AF791" s="5">
        <f t="shared" si="1031"/>
        <v>8.0821976627212002E-8</v>
      </c>
      <c r="AG791" s="5">
        <f t="shared" si="1032"/>
        <v>9.2026010987133854E-8</v>
      </c>
      <c r="AH791" s="5">
        <f t="shared" si="1033"/>
        <v>0.17597542347664141</v>
      </c>
      <c r="AI791" s="5">
        <f t="shared" si="1034"/>
        <v>1.0068854665011309E-2</v>
      </c>
      <c r="AJ791" s="5">
        <f t="shared" si="1035"/>
        <v>2.8805679867728004E-4</v>
      </c>
      <c r="AK791" s="5">
        <f t="shared" si="1036"/>
        <v>5.4939528559318938E-6</v>
      </c>
      <c r="AL791" s="5">
        <f t="shared" si="1037"/>
        <v>6.1438898273304299E-10</v>
      </c>
      <c r="AM791" s="5">
        <f t="shared" si="1038"/>
        <v>1.5853046861336428E-10</v>
      </c>
      <c r="AN791" s="5">
        <f t="shared" si="1039"/>
        <v>5.4152078142185602E-10</v>
      </c>
      <c r="AO791" s="5">
        <f t="shared" si="1040"/>
        <v>9.2488453253400859E-10</v>
      </c>
      <c r="AP791" s="5">
        <f t="shared" si="1041"/>
        <v>1.05309765616581E-9</v>
      </c>
      <c r="AQ791" s="5">
        <f t="shared" si="1042"/>
        <v>8.9931334756737049E-10</v>
      </c>
      <c r="AR791" s="5">
        <f t="shared" si="1043"/>
        <v>0.12022212470023498</v>
      </c>
      <c r="AS791" s="5">
        <f t="shared" si="1044"/>
        <v>6.8787963524134452E-3</v>
      </c>
      <c r="AT791" s="5">
        <f t="shared" si="1045"/>
        <v>1.9679339129948027E-4</v>
      </c>
      <c r="AU791" s="5">
        <f t="shared" si="1046"/>
        <v>3.7533348253640024E-6</v>
      </c>
      <c r="AV791" s="5">
        <f t="shared" si="1047"/>
        <v>5.3689006849772001E-8</v>
      </c>
      <c r="AW791" s="5">
        <f t="shared" si="1048"/>
        <v>3.3355799617193356E-12</v>
      </c>
      <c r="AX791" s="5">
        <f t="shared" si="1049"/>
        <v>1.5117833093854171E-12</v>
      </c>
      <c r="AY791" s="5">
        <f t="shared" si="1050"/>
        <v>5.1640677416750949E-12</v>
      </c>
      <c r="AZ791" s="5">
        <f t="shared" si="1051"/>
        <v>8.8199133682228729E-12</v>
      </c>
      <c r="BA791" s="5">
        <f t="shared" si="1052"/>
        <v>1.0042583445755124E-11</v>
      </c>
      <c r="BB791" s="5">
        <f t="shared" si="1053"/>
        <v>8.5760606188308733E-12</v>
      </c>
      <c r="BC791" s="5">
        <f t="shared" si="1054"/>
        <v>5.8589558063527918E-12</v>
      </c>
      <c r="BD791" s="5">
        <f t="shared" si="1055"/>
        <v>6.8444023706513771E-2</v>
      </c>
      <c r="BE791" s="5">
        <f t="shared" si="1056"/>
        <v>3.9161884868596578E-3</v>
      </c>
      <c r="BF791" s="5">
        <f t="shared" si="1057"/>
        <v>1.1203704453711541E-4</v>
      </c>
      <c r="BG791" s="5">
        <f t="shared" si="1058"/>
        <v>2.1368224726209266E-6</v>
      </c>
      <c r="BH791" s="5">
        <f t="shared" si="1059"/>
        <v>3.056585189096889E-8</v>
      </c>
      <c r="BI791" s="5">
        <f t="shared" si="1060"/>
        <v>3.4977966163926134E-10</v>
      </c>
      <c r="BJ791" s="8">
        <f t="shared" si="1061"/>
        <v>2.0093283489382844E-3</v>
      </c>
      <c r="BK791" s="8">
        <f t="shared" si="1062"/>
        <v>3.7386564609209735E-2</v>
      </c>
      <c r="BL791" s="8">
        <f t="shared" si="1063"/>
        <v>0.69553946861454741</v>
      </c>
      <c r="BM791" s="8">
        <f t="shared" si="1064"/>
        <v>0.61515082059939374</v>
      </c>
      <c r="BN791" s="8">
        <f t="shared" si="1065"/>
        <v>0.32585209963422745</v>
      </c>
    </row>
    <row r="792" spans="1:66" x14ac:dyDescent="0.25">
      <c r="A792" t="s">
        <v>344</v>
      </c>
      <c r="B792" t="s">
        <v>370</v>
      </c>
      <c r="C792" t="s">
        <v>424</v>
      </c>
      <c r="D792" s="11">
        <v>44282</v>
      </c>
      <c r="E792">
        <f>VLOOKUP(A792,home!$A$2:$E$405,3,FALSE)</f>
        <v>1.36231884057971</v>
      </c>
      <c r="F792">
        <f>VLOOKUP(B792,home!$B$2:$E$405,3,FALSE)</f>
        <v>0.52</v>
      </c>
      <c r="G792">
        <f>VLOOKUP(C792,away!$B$2:$E$405,4,FALSE)</f>
        <v>1.05</v>
      </c>
      <c r="H792">
        <f>VLOOKUP(A792,away!$A$2:$E$405,3,FALSE)</f>
        <v>1.36231884057971</v>
      </c>
      <c r="I792">
        <f>VLOOKUP(C792,away!$B$2:$E$405,3,FALSE)</f>
        <v>1.05</v>
      </c>
      <c r="J792">
        <f>VLOOKUP(B792,home!$B$2:$E$405,4,FALSE)</f>
        <v>1.26</v>
      </c>
      <c r="K792" s="3">
        <f t="shared" si="1010"/>
        <v>0.74382608695652175</v>
      </c>
      <c r="L792" s="3">
        <f t="shared" si="1011"/>
        <v>1.8023478260869565</v>
      </c>
      <c r="M792" s="5">
        <f t="shared" si="1012"/>
        <v>7.8380985491038405E-2</v>
      </c>
      <c r="N792" s="5">
        <f t="shared" si="1013"/>
        <v>5.8301821729595006E-2</v>
      </c>
      <c r="O792" s="5">
        <f t="shared" si="1014"/>
        <v>0.14126979880632634</v>
      </c>
      <c r="P792" s="5">
        <f t="shared" si="1015"/>
        <v>0.10508016165124484</v>
      </c>
      <c r="Q792" s="5">
        <f t="shared" si="1016"/>
        <v>2.1683207959780681E-2</v>
      </c>
      <c r="R792" s="5">
        <f t="shared" si="1017"/>
        <v>0.12730865738516203</v>
      </c>
      <c r="S792" s="5">
        <f t="shared" si="1018"/>
        <v>3.5218491779215391E-2</v>
      </c>
      <c r="T792" s="5">
        <f t="shared" si="1019"/>
        <v>3.9080682728902104E-2</v>
      </c>
      <c r="U792" s="5">
        <f t="shared" si="1020"/>
        <v>9.4695500458493578E-2</v>
      </c>
      <c r="V792" s="5">
        <f t="shared" si="1021"/>
        <v>5.2461204377971865E-3</v>
      </c>
      <c r="W792" s="5">
        <f t="shared" si="1022"/>
        <v>5.3761785764627236E-3</v>
      </c>
      <c r="X792" s="5">
        <f t="shared" si="1023"/>
        <v>9.6897437699428584E-3</v>
      </c>
      <c r="Y792" s="5">
        <f t="shared" si="1024"/>
        <v>8.7321443095480719E-3</v>
      </c>
      <c r="Z792" s="5">
        <f t="shared" si="1025"/>
        <v>7.6484827293398672E-2</v>
      </c>
      <c r="AA792" s="5">
        <f t="shared" si="1026"/>
        <v>5.6891409797194106E-2</v>
      </c>
      <c r="AB792" s="5">
        <f t="shared" si="1027"/>
        <v>2.1158657365443409E-2</v>
      </c>
      <c r="AC792" s="5">
        <f t="shared" si="1028"/>
        <v>4.3957024477308951E-4</v>
      </c>
      <c r="AD792" s="5">
        <f t="shared" si="1029"/>
        <v>9.9973546832743745E-4</v>
      </c>
      <c r="AE792" s="5">
        <f t="shared" si="1030"/>
        <v>1.8018710480019824E-3</v>
      </c>
      <c r="AF792" s="5">
        <f t="shared" si="1031"/>
        <v>1.6237991831276998E-3</v>
      </c>
      <c r="AG792" s="5">
        <f t="shared" si="1032"/>
        <v>9.7555030923732872E-4</v>
      </c>
      <c r="AH792" s="5">
        <f t="shared" si="1033"/>
        <v>3.4463065550223361E-2</v>
      </c>
      <c r="AI792" s="5">
        <f t="shared" si="1034"/>
        <v>2.5634527192748752E-2</v>
      </c>
      <c r="AJ792" s="5">
        <f t="shared" si="1035"/>
        <v>9.5338150263814276E-3</v>
      </c>
      <c r="AK792" s="5">
        <f t="shared" si="1036"/>
        <v>2.3638334416135284E-3</v>
      </c>
      <c r="AL792" s="5">
        <f t="shared" si="1037"/>
        <v>2.357210085505476E-5</v>
      </c>
      <c r="AM792" s="5">
        <f t="shared" si="1038"/>
        <v>1.4872586427952877E-4</v>
      </c>
      <c r="AN792" s="5">
        <f t="shared" si="1039"/>
        <v>2.680557381671124E-4</v>
      </c>
      <c r="AO792" s="5">
        <f t="shared" si="1040"/>
        <v>2.4156483847781476E-4</v>
      </c>
      <c r="AP792" s="5">
        <f t="shared" si="1041"/>
        <v>1.4512795382984545E-4</v>
      </c>
      <c r="AQ792" s="5">
        <f t="shared" si="1042"/>
        <v>6.5392763022417547E-5</v>
      </c>
      <c r="AR792" s="5">
        <f t="shared" si="1043"/>
        <v>1.2422886254947472E-2</v>
      </c>
      <c r="AS792" s="5">
        <f t="shared" si="1044"/>
        <v>9.2404668717235381E-3</v>
      </c>
      <c r="AT792" s="5">
        <f t="shared" si="1045"/>
        <v>3.4366501574227453E-3</v>
      </c>
      <c r="AU792" s="5">
        <f t="shared" si="1046"/>
        <v>8.5209001294475845E-4</v>
      </c>
      <c r="AV792" s="5">
        <f t="shared" si="1047"/>
        <v>1.5845169501585787E-4</v>
      </c>
      <c r="AW792" s="5">
        <f t="shared" si="1048"/>
        <v>8.778206689880166E-7</v>
      </c>
      <c r="AX792" s="5">
        <f t="shared" si="1049"/>
        <v>1.8437696276044762E-5</v>
      </c>
      <c r="AY792" s="5">
        <f t="shared" si="1050"/>
        <v>3.3231141801180851E-5</v>
      </c>
      <c r="AZ792" s="5">
        <f t="shared" si="1051"/>
        <v>2.9947038091872853E-5</v>
      </c>
      <c r="BA792" s="5">
        <f t="shared" si="1052"/>
        <v>1.7991659667543441E-5</v>
      </c>
      <c r="BB792" s="5">
        <f t="shared" si="1053"/>
        <v>8.1068071723733266E-6</v>
      </c>
      <c r="BC792" s="5">
        <f t="shared" si="1054"/>
        <v>2.9222572567266428E-6</v>
      </c>
      <c r="BD792" s="5">
        <f t="shared" si="1055"/>
        <v>3.7317270058883525E-3</v>
      </c>
      <c r="BE792" s="5">
        <f t="shared" si="1056"/>
        <v>2.7757558963799104E-3</v>
      </c>
      <c r="BF792" s="5">
        <f t="shared" si="1057"/>
        <v>1.0323398233753806E-3</v>
      </c>
      <c r="BG792" s="5">
        <f t="shared" si="1058"/>
        <v>2.559604304102321E-4</v>
      </c>
      <c r="BH792" s="5">
        <f t="shared" si="1059"/>
        <v>4.7597511341937493E-5</v>
      </c>
      <c r="BI792" s="5">
        <f t="shared" si="1060"/>
        <v>7.0808541220684077E-6</v>
      </c>
      <c r="BJ792" s="8">
        <f t="shared" si="1061"/>
        <v>0.1492442388409683</v>
      </c>
      <c r="BK792" s="8">
        <f t="shared" si="1062"/>
        <v>0.2244221328467251</v>
      </c>
      <c r="BL792" s="8">
        <f t="shared" si="1063"/>
        <v>0.54728027153715864</v>
      </c>
      <c r="BM792" s="8">
        <f t="shared" si="1064"/>
        <v>0.46537448417397165</v>
      </c>
      <c r="BN792" s="8">
        <f t="shared" si="1065"/>
        <v>0.53202463302314729</v>
      </c>
    </row>
    <row r="793" spans="1:66" x14ac:dyDescent="0.25">
      <c r="A793" t="s">
        <v>344</v>
      </c>
      <c r="B793" t="s">
        <v>376</v>
      </c>
      <c r="C793" t="s">
        <v>421</v>
      </c>
      <c r="D793" s="11">
        <v>44282</v>
      </c>
      <c r="E793">
        <f>VLOOKUP(A793,home!$A$2:$E$405,3,FALSE)</f>
        <v>1.36231884057971</v>
      </c>
      <c r="F793">
        <f>VLOOKUP(B793,home!$B$2:$E$405,3,FALSE)</f>
        <v>1.26</v>
      </c>
      <c r="G793">
        <f>VLOOKUP(C793,away!$B$2:$E$405,4,FALSE)</f>
        <v>1.26</v>
      </c>
      <c r="H793">
        <f>VLOOKUP(A793,away!$A$2:$E$405,3,FALSE)</f>
        <v>1.36231884057971</v>
      </c>
      <c r="I793">
        <f>VLOOKUP(C793,away!$B$2:$E$405,3,FALSE)</f>
        <v>0.73</v>
      </c>
      <c r="J793">
        <f>VLOOKUP(B793,home!$B$2:$E$405,4,FALSE)</f>
        <v>0.94</v>
      </c>
      <c r="K793" s="3">
        <f t="shared" si="1010"/>
        <v>2.1628173913043476</v>
      </c>
      <c r="L793" s="3">
        <f t="shared" si="1011"/>
        <v>0.93482318840579692</v>
      </c>
      <c r="M793" s="5">
        <f t="shared" si="1012"/>
        <v>4.5155617885796029E-2</v>
      </c>
      <c r="N793" s="5">
        <f t="shared" si="1013"/>
        <v>9.7663355678493324E-2</v>
      </c>
      <c r="O793" s="5">
        <f t="shared" si="1014"/>
        <v>4.2212518686433678E-2</v>
      </c>
      <c r="P793" s="5">
        <f t="shared" si="1015"/>
        <v>9.1297969545778526E-2</v>
      </c>
      <c r="Q793" s="5">
        <f t="shared" si="1016"/>
        <v>0.10561400207729381</v>
      </c>
      <c r="R793" s="5">
        <f t="shared" si="1017"/>
        <v>1.9730620654545603E-2</v>
      </c>
      <c r="S793" s="5">
        <f t="shared" si="1018"/>
        <v>4.6147742149509077E-2</v>
      </c>
      <c r="T793" s="5">
        <f t="shared" si="1019"/>
        <v>9.8730418162192274E-2</v>
      </c>
      <c r="U793" s="5">
        <f t="shared" si="1020"/>
        <v>4.2673729492880001E-2</v>
      </c>
      <c r="V793" s="5">
        <f t="shared" si="1021"/>
        <v>1.0367099758164198E-2</v>
      </c>
      <c r="W793" s="5">
        <f t="shared" si="1022"/>
        <v>7.6141266819341497E-2</v>
      </c>
      <c r="X793" s="5">
        <f t="shared" si="1023"/>
        <v>7.1178621817313339E-2</v>
      </c>
      <c r="Y793" s="5">
        <f t="shared" si="1024"/>
        <v>3.3269713096795626E-2</v>
      </c>
      <c r="Z793" s="5">
        <f t="shared" si="1025"/>
        <v>6.1482139031691987E-3</v>
      </c>
      <c r="AA793" s="5">
        <f t="shared" si="1026"/>
        <v>1.3297463955233528E-2</v>
      </c>
      <c r="AB793" s="5">
        <f t="shared" si="1027"/>
        <v>1.437999315131089E-2</v>
      </c>
      <c r="AC793" s="5">
        <f t="shared" si="1028"/>
        <v>1.3100462388654528E-3</v>
      </c>
      <c r="AD793" s="5">
        <f t="shared" si="1029"/>
        <v>4.1169914018204121E-2</v>
      </c>
      <c r="AE793" s="5">
        <f t="shared" si="1030"/>
        <v>3.8486590288890093E-2</v>
      </c>
      <c r="AF793" s="5">
        <f t="shared" si="1031"/>
        <v>1.7989078522363904E-2</v>
      </c>
      <c r="AG793" s="5">
        <f t="shared" si="1032"/>
        <v>5.6055359135861564E-3</v>
      </c>
      <c r="AH793" s="5">
        <f t="shared" si="1033"/>
        <v>1.4368732309903696E-3</v>
      </c>
      <c r="AI793" s="5">
        <f t="shared" si="1034"/>
        <v>3.107694413085641E-3</v>
      </c>
      <c r="AJ793" s="5">
        <f t="shared" si="1035"/>
        <v>3.3606877617404912E-3</v>
      </c>
      <c r="AK793" s="5">
        <f t="shared" si="1036"/>
        <v>2.422851312612005E-3</v>
      </c>
      <c r="AL793" s="5">
        <f t="shared" si="1037"/>
        <v>1.0594877644858638E-4</v>
      </c>
      <c r="AM793" s="5">
        <f t="shared" si="1038"/>
        <v>1.7808601207415297E-2</v>
      </c>
      <c r="AN793" s="5">
        <f t="shared" si="1039"/>
        <v>1.6647893361763297E-2</v>
      </c>
      <c r="AO793" s="5">
        <f t="shared" si="1040"/>
        <v>7.7814183763416306E-3</v>
      </c>
      <c r="AP793" s="5">
        <f t="shared" si="1041"/>
        <v>2.4247501122970482E-3</v>
      </c>
      <c r="AQ793" s="5">
        <f t="shared" si="1042"/>
        <v>5.6667815776620997E-4</v>
      </c>
      <c r="AR793" s="5">
        <f t="shared" si="1043"/>
        <v>2.6864448302587143E-4</v>
      </c>
      <c r="AS793" s="5">
        <f t="shared" si="1044"/>
        <v>5.8102895996632034E-4</v>
      </c>
      <c r="AT793" s="5">
        <f t="shared" si="1045"/>
        <v>6.2832976973331773E-4</v>
      </c>
      <c r="AU793" s="5">
        <f t="shared" si="1046"/>
        <v>4.5298751781782515E-4</v>
      </c>
      <c r="AV793" s="5">
        <f t="shared" si="1047"/>
        <v>2.4493232039504508E-4</v>
      </c>
      <c r="AW793" s="5">
        <f t="shared" si="1048"/>
        <v>5.9503536009378553E-6</v>
      </c>
      <c r="AX793" s="5">
        <f t="shared" si="1049"/>
        <v>6.4194587343669E-3</v>
      </c>
      <c r="AY793" s="5">
        <f t="shared" si="1050"/>
        <v>6.0010588819003081E-3</v>
      </c>
      <c r="AZ793" s="5">
        <f t="shared" si="1051"/>
        <v>2.8049644988944857E-3</v>
      </c>
      <c r="BA793" s="5">
        <f t="shared" si="1052"/>
        <v>8.7404861874053742E-4</v>
      </c>
      <c r="BB793" s="5">
        <f t="shared" si="1053"/>
        <v>2.0427022914817794E-4</v>
      </c>
      <c r="BC793" s="5">
        <f t="shared" si="1054"/>
        <v>3.8191309381736505E-5</v>
      </c>
      <c r="BD793" s="5">
        <f t="shared" si="1055"/>
        <v>4.1855848694978666E-5</v>
      </c>
      <c r="BE793" s="5">
        <f t="shared" si="1056"/>
        <v>9.0526557485303249E-5</v>
      </c>
      <c r="BF793" s="5">
        <f t="shared" si="1057"/>
        <v>9.789620645206333E-5</v>
      </c>
      <c r="BG793" s="5">
        <f t="shared" si="1058"/>
        <v>7.0577205952414477E-5</v>
      </c>
      <c r="BH793" s="5">
        <f t="shared" si="1059"/>
        <v>3.8161402115887689E-5</v>
      </c>
      <c r="BI793" s="5">
        <f t="shared" si="1060"/>
        <v>1.6507228834560079E-5</v>
      </c>
      <c r="BJ793" s="8">
        <f t="shared" si="1061"/>
        <v>0.64741982988248969</v>
      </c>
      <c r="BK793" s="8">
        <f t="shared" si="1062"/>
        <v>0.20038548323646216</v>
      </c>
      <c r="BL793" s="8">
        <f t="shared" si="1063"/>
        <v>0.14515388015930583</v>
      </c>
      <c r="BM793" s="8">
        <f t="shared" si="1064"/>
        <v>0.59143821412478659</v>
      </c>
      <c r="BN793" s="8">
        <f t="shared" si="1065"/>
        <v>0.40167408452834097</v>
      </c>
    </row>
    <row r="794" spans="1:66" x14ac:dyDescent="0.25">
      <c r="A794" t="s">
        <v>344</v>
      </c>
      <c r="B794" t="s">
        <v>379</v>
      </c>
      <c r="C794" t="s">
        <v>422</v>
      </c>
      <c r="D794" s="11">
        <v>44282</v>
      </c>
      <c r="E794">
        <f>VLOOKUP(A794,home!$A$2:$E$405,3,FALSE)</f>
        <v>1.36231884057971</v>
      </c>
      <c r="F794">
        <f>VLOOKUP(B794,home!$B$2:$E$405,3,FALSE)</f>
        <v>1.38</v>
      </c>
      <c r="G794">
        <f>VLOOKUP(C794,away!$B$2:$E$405,4,FALSE)</f>
        <v>0.84</v>
      </c>
      <c r="H794">
        <f>VLOOKUP(A794,away!$A$2:$E$405,3,FALSE)</f>
        <v>1.36231884057971</v>
      </c>
      <c r="I794">
        <f>VLOOKUP(C794,away!$B$2:$E$405,3,FALSE)</f>
        <v>1.47</v>
      </c>
      <c r="J794">
        <f>VLOOKUP(B794,home!$B$2:$E$405,4,FALSE)</f>
        <v>0.64</v>
      </c>
      <c r="K794" s="3">
        <f t="shared" si="1010"/>
        <v>1.5791999999999997</v>
      </c>
      <c r="L794" s="3">
        <f t="shared" si="1011"/>
        <v>1.2816695652173911</v>
      </c>
      <c r="M794" s="5">
        <f t="shared" si="1012"/>
        <v>5.7218982988928128E-2</v>
      </c>
      <c r="N794" s="5">
        <f t="shared" si="1013"/>
        <v>9.0360217936115289E-2</v>
      </c>
      <c r="O794" s="5">
        <f t="shared" si="1014"/>
        <v>7.3335829049600801E-2</v>
      </c>
      <c r="P794" s="5">
        <f t="shared" si="1015"/>
        <v>0.11581194123512957</v>
      </c>
      <c r="Q794" s="5">
        <f t="shared" si="1016"/>
        <v>7.1348428082356627E-2</v>
      </c>
      <c r="R794" s="5">
        <f t="shared" si="1017"/>
        <v>4.6996150066429397E-2</v>
      </c>
      <c r="S794" s="5">
        <f t="shared" si="1018"/>
        <v>5.8601206418001213E-2</v>
      </c>
      <c r="T794" s="5">
        <f t="shared" si="1019"/>
        <v>9.1445108799258296E-2</v>
      </c>
      <c r="U794" s="5">
        <f t="shared" si="1020"/>
        <v>7.4216320184905288E-2</v>
      </c>
      <c r="V794" s="5">
        <f t="shared" si="1021"/>
        <v>1.3178842093370941E-2</v>
      </c>
      <c r="W794" s="5">
        <f t="shared" si="1022"/>
        <v>3.755781254255252E-2</v>
      </c>
      <c r="X794" s="5">
        <f t="shared" si="1023"/>
        <v>4.8136705271929557E-2</v>
      </c>
      <c r="Y794" s="5">
        <f t="shared" si="1024"/>
        <v>3.0847675058435831E-2</v>
      </c>
      <c r="Z794" s="5">
        <f t="shared" si="1025"/>
        <v>2.0077845074177283E-2</v>
      </c>
      <c r="AA794" s="5">
        <f t="shared" si="1026"/>
        <v>3.1706932941140756E-2</v>
      </c>
      <c r="AB794" s="5">
        <f t="shared" si="1027"/>
        <v>2.503579425032474E-2</v>
      </c>
      <c r="AC794" s="5">
        <f t="shared" si="1028"/>
        <v>1.6671338845272935E-3</v>
      </c>
      <c r="AD794" s="5">
        <f t="shared" si="1029"/>
        <v>1.4827824391799726E-2</v>
      </c>
      <c r="AE794" s="5">
        <f t="shared" si="1030"/>
        <v>1.900437124135778E-2</v>
      </c>
      <c r="AF794" s="5">
        <f t="shared" si="1031"/>
        <v>1.2178662113070459E-2</v>
      </c>
      <c r="AG794" s="5">
        <f t="shared" si="1032"/>
        <v>5.2030068584628447E-3</v>
      </c>
      <c r="AH794" s="5">
        <f t="shared" si="1033"/>
        <v>6.4332907416807293E-3</v>
      </c>
      <c r="AI794" s="5">
        <f t="shared" si="1034"/>
        <v>1.0159452739262206E-2</v>
      </c>
      <c r="AJ794" s="5">
        <f t="shared" si="1035"/>
        <v>8.0219038829214377E-3</v>
      </c>
      <c r="AK794" s="5">
        <f t="shared" si="1036"/>
        <v>4.2227302039698437E-3</v>
      </c>
      <c r="AL794" s="5">
        <f t="shared" si="1037"/>
        <v>1.3497199801913856E-4</v>
      </c>
      <c r="AM794" s="5">
        <f t="shared" si="1038"/>
        <v>4.6832200559060256E-3</v>
      </c>
      <c r="AN794" s="5">
        <f t="shared" si="1039"/>
        <v>6.0023406128704411E-3</v>
      </c>
      <c r="AO794" s="5">
        <f t="shared" si="1040"/>
        <v>3.8465086417921739E-3</v>
      </c>
      <c r="AP794" s="5">
        <f t="shared" si="1041"/>
        <v>1.6433176861769051E-3</v>
      </c>
      <c r="AQ794" s="5">
        <f t="shared" si="1042"/>
        <v>5.2654756608910033E-4</v>
      </c>
      <c r="AR794" s="5">
        <f t="shared" si="1043"/>
        <v>1.6490705895614015E-3</v>
      </c>
      <c r="AS794" s="5">
        <f t="shared" si="1044"/>
        <v>2.6042122750353646E-3</v>
      </c>
      <c r="AT794" s="5">
        <f t="shared" si="1045"/>
        <v>2.056286012367924E-3</v>
      </c>
      <c r="AU794" s="5">
        <f t="shared" si="1046"/>
        <v>1.0824289569104748E-3</v>
      </c>
      <c r="AV794" s="5">
        <f t="shared" si="1047"/>
        <v>4.2734295218825526E-4</v>
      </c>
      <c r="AW794" s="5">
        <f t="shared" si="1048"/>
        <v>7.588472821843615E-6</v>
      </c>
      <c r="AX794" s="5">
        <f t="shared" si="1049"/>
        <v>1.2326235187144644E-3</v>
      </c>
      <c r="AY794" s="5">
        <f t="shared" si="1050"/>
        <v>1.5798160493074979E-3</v>
      </c>
      <c r="AZ794" s="5">
        <f t="shared" si="1051"/>
        <v>1.0124010745196988E-3</v>
      </c>
      <c r="BA794" s="5">
        <f t="shared" si="1052"/>
        <v>4.3252121500176081E-4</v>
      </c>
      <c r="BB794" s="5">
        <f t="shared" si="1053"/>
        <v>1.3858731939465102E-4</v>
      </c>
      <c r="BC794" s="5">
        <f t="shared" si="1054"/>
        <v>3.5524629878637218E-5</v>
      </c>
      <c r="BD794" s="5">
        <f t="shared" si="1055"/>
        <v>3.5226059758932461E-4</v>
      </c>
      <c r="BE794" s="5">
        <f t="shared" si="1056"/>
        <v>5.5628993571306135E-4</v>
      </c>
      <c r="BF794" s="5">
        <f t="shared" si="1057"/>
        <v>4.3924653323903319E-4</v>
      </c>
      <c r="BG794" s="5">
        <f t="shared" si="1058"/>
        <v>2.3121937509702702E-4</v>
      </c>
      <c r="BH794" s="5">
        <f t="shared" si="1059"/>
        <v>9.1285409288306213E-5</v>
      </c>
      <c r="BI794" s="5">
        <f t="shared" si="1060"/>
        <v>2.8831583669618637E-5</v>
      </c>
      <c r="BJ794" s="8">
        <f t="shared" si="1061"/>
        <v>0.44204322066499036</v>
      </c>
      <c r="BK794" s="8">
        <f t="shared" si="1062"/>
        <v>0.24819289466728378</v>
      </c>
      <c r="BL794" s="8">
        <f t="shared" si="1063"/>
        <v>0.28964687828089497</v>
      </c>
      <c r="BM794" s="8">
        <f t="shared" si="1064"/>
        <v>0.54331706175230088</v>
      </c>
      <c r="BN794" s="8">
        <f t="shared" si="1065"/>
        <v>0.45507154935855981</v>
      </c>
    </row>
    <row r="795" spans="1:66" x14ac:dyDescent="0.25">
      <c r="A795" t="s">
        <v>342</v>
      </c>
      <c r="B795" t="s">
        <v>430</v>
      </c>
      <c r="C795" t="s">
        <v>402</v>
      </c>
      <c r="D795" s="11">
        <v>44282</v>
      </c>
      <c r="E795">
        <f>VLOOKUP(A795,home!$A$2:$E$405,3,FALSE)</f>
        <v>1.1828254847645401</v>
      </c>
      <c r="F795">
        <f>VLOOKUP(B795,home!$B$2:$E$405,3,FALSE)</f>
        <v>1.24</v>
      </c>
      <c r="G795">
        <f>VLOOKUP(C795,away!$B$2:$E$405,4,FALSE)</f>
        <v>0.9</v>
      </c>
      <c r="H795">
        <f>VLOOKUP(A795,away!$A$2:$E$405,3,FALSE)</f>
        <v>0.86980609418282495</v>
      </c>
      <c r="I795">
        <f>VLOOKUP(C795,away!$B$2:$E$405,3,FALSE)</f>
        <v>0.79</v>
      </c>
      <c r="J795">
        <f>VLOOKUP(B795,home!$B$2:$E$405,4,FALSE)</f>
        <v>1</v>
      </c>
      <c r="K795" s="3">
        <f t="shared" si="1010"/>
        <v>1.3200332409972266</v>
      </c>
      <c r="L795" s="3">
        <f t="shared" si="1011"/>
        <v>0.68714681440443171</v>
      </c>
      <c r="M795" s="5">
        <f t="shared" si="1012"/>
        <v>0.13436704855413478</v>
      </c>
      <c r="N795" s="5">
        <f t="shared" si="1013"/>
        <v>0.17736897058614626</v>
      </c>
      <c r="O795" s="5">
        <f t="shared" si="1014"/>
        <v>9.2329889374899304E-2</v>
      </c>
      <c r="P795" s="5">
        <f t="shared" si="1015"/>
        <v>0.12187852311246374</v>
      </c>
      <c r="Q795" s="5">
        <f t="shared" si="1016"/>
        <v>0.11706646854758621</v>
      </c>
      <c r="R795" s="5">
        <f t="shared" si="1017"/>
        <v>3.1722094679137815E-2</v>
      </c>
      <c r="S795" s="5">
        <f t="shared" si="1018"/>
        <v>2.7637680807751606E-2</v>
      </c>
      <c r="T795" s="5">
        <f t="shared" si="1019"/>
        <v>8.0441850936050441E-2</v>
      </c>
      <c r="U795" s="5">
        <f t="shared" si="1020"/>
        <v>4.1874219450523172E-2</v>
      </c>
      <c r="V795" s="5">
        <f t="shared" si="1021"/>
        <v>2.7854379770013565E-3</v>
      </c>
      <c r="W795" s="5">
        <f t="shared" si="1022"/>
        <v>5.1510543296323361E-2</v>
      </c>
      <c r="X795" s="5">
        <f t="shared" si="1023"/>
        <v>3.5395305734310149E-2</v>
      </c>
      <c r="Y795" s="5">
        <f t="shared" si="1024"/>
        <v>1.2160885790101066E-2</v>
      </c>
      <c r="Z795" s="5">
        <f t="shared" si="1025"/>
        <v>7.265912101668443E-3</v>
      </c>
      <c r="AA795" s="5">
        <f t="shared" si="1026"/>
        <v>9.5912455003663664E-3</v>
      </c>
      <c r="AB795" s="5">
        <f t="shared" si="1027"/>
        <v>6.3303814415243409E-3</v>
      </c>
      <c r="AC795" s="5">
        <f t="shared" si="1028"/>
        <v>1.5790937515528587E-4</v>
      </c>
      <c r="AD795" s="5">
        <f t="shared" si="1029"/>
        <v>1.6998907353243432E-2</v>
      </c>
      <c r="AE795" s="5">
        <f t="shared" si="1030"/>
        <v>1.168074503613729E-2</v>
      </c>
      <c r="AF795" s="5">
        <f t="shared" si="1031"/>
        <v>4.0131933707260583E-3</v>
      </c>
      <c r="AG795" s="5">
        <f t="shared" si="1032"/>
        <v>9.1921768009446518E-4</v>
      </c>
      <c r="AH795" s="5">
        <f t="shared" si="1033"/>
        <v>1.2481870886010197E-3</v>
      </c>
      <c r="AI795" s="5">
        <f t="shared" si="1034"/>
        <v>1.6476484479368966E-3</v>
      </c>
      <c r="AJ795" s="5">
        <f t="shared" si="1035"/>
        <v>1.0874753603770959E-3</v>
      </c>
      <c r="AK795" s="5">
        <f t="shared" si="1036"/>
        <v>4.7850120815440158E-4</v>
      </c>
      <c r="AL795" s="5">
        <f t="shared" si="1037"/>
        <v>5.7293098677491124E-6</v>
      </c>
      <c r="AM795" s="5">
        <f t="shared" si="1038"/>
        <v>4.4878245533827004E-3</v>
      </c>
      <c r="AN795" s="5">
        <f t="shared" si="1039"/>
        <v>3.0837943454629134E-3</v>
      </c>
      <c r="AO795" s="5">
        <f t="shared" si="1040"/>
        <v>1.0595097303816201E-3</v>
      </c>
      <c r="AP795" s="5">
        <f t="shared" si="1041"/>
        <v>2.4267957868740961E-4</v>
      </c>
      <c r="AQ795" s="5">
        <f t="shared" si="1042"/>
        <v>4.1689124854015771E-5</v>
      </c>
      <c r="AR795" s="5">
        <f t="shared" si="1043"/>
        <v>1.7153755634258662E-4</v>
      </c>
      <c r="AS795" s="5">
        <f t="shared" si="1044"/>
        <v>2.2643527645164899E-4</v>
      </c>
      <c r="AT795" s="5">
        <f t="shared" si="1045"/>
        <v>1.4945104592528659E-4</v>
      </c>
      <c r="AU795" s="5">
        <f t="shared" si="1046"/>
        <v>6.5760116174393802E-5</v>
      </c>
      <c r="AV795" s="5">
        <f t="shared" si="1047"/>
        <v>2.1701384820509806E-5</v>
      </c>
      <c r="AW795" s="5">
        <f t="shared" si="1048"/>
        <v>1.4435579271869508E-7</v>
      </c>
      <c r="AX795" s="5">
        <f t="shared" si="1049"/>
        <v>9.8734626503811608E-4</v>
      </c>
      <c r="AY795" s="5">
        <f t="shared" si="1050"/>
        <v>6.784518407350552E-4</v>
      </c>
      <c r="AZ795" s="5">
        <f t="shared" si="1051"/>
        <v>2.3309801054395798E-4</v>
      </c>
      <c r="BA795" s="5">
        <f t="shared" si="1052"/>
        <v>5.3390851796430464E-5</v>
      </c>
      <c r="BB795" s="5">
        <f t="shared" si="1053"/>
        <v>9.1718384325640796E-6</v>
      </c>
      <c r="BC795" s="5">
        <f t="shared" si="1054"/>
        <v>1.2604799122337089E-6</v>
      </c>
      <c r="BD795" s="5">
        <f t="shared" si="1055"/>
        <v>1.9645247565254845E-5</v>
      </c>
      <c r="BE795" s="5">
        <f t="shared" si="1056"/>
        <v>2.593237981375623E-5</v>
      </c>
      <c r="BF795" s="5">
        <f t="shared" si="1057"/>
        <v>1.7115801686161847E-5</v>
      </c>
      <c r="BG795" s="5">
        <f t="shared" si="1058"/>
        <v>7.5311423906833392E-6</v>
      </c>
      <c r="BH795" s="5">
        <f t="shared" si="1059"/>
        <v>2.4853395745963331E-6</v>
      </c>
      <c r="BI795" s="5">
        <f t="shared" si="1060"/>
        <v>6.5614617072661296E-7</v>
      </c>
      <c r="BJ795" s="8">
        <f t="shared" si="1061"/>
        <v>0.51843430494994569</v>
      </c>
      <c r="BK795" s="8">
        <f t="shared" si="1062"/>
        <v>0.28751078097710958</v>
      </c>
      <c r="BL795" s="8">
        <f t="shared" si="1063"/>
        <v>0.18701789398843602</v>
      </c>
      <c r="BM795" s="8">
        <f t="shared" si="1064"/>
        <v>0.32481758967784935</v>
      </c>
      <c r="BN795" s="8">
        <f t="shared" si="1065"/>
        <v>0.674732994854368</v>
      </c>
    </row>
    <row r="796" spans="1:66" x14ac:dyDescent="0.25">
      <c r="A796" t="s">
        <v>342</v>
      </c>
      <c r="B796" t="s">
        <v>406</v>
      </c>
      <c r="C796" t="s">
        <v>409</v>
      </c>
      <c r="D796" s="11">
        <v>44282</v>
      </c>
      <c r="E796">
        <f>VLOOKUP(A796,home!$A$2:$E$405,3,FALSE)</f>
        <v>1.1828254847645401</v>
      </c>
      <c r="F796">
        <f>VLOOKUP(B796,home!$B$2:$E$405,3,FALSE)</f>
        <v>1.1599999999999999</v>
      </c>
      <c r="G796">
        <f>VLOOKUP(C796,away!$B$2:$E$405,4,FALSE)</f>
        <v>1.04</v>
      </c>
      <c r="H796">
        <f>VLOOKUP(A796,away!$A$2:$E$405,3,FALSE)</f>
        <v>0.86980609418282495</v>
      </c>
      <c r="I796">
        <f>VLOOKUP(C796,away!$B$2:$E$405,3,FALSE)</f>
        <v>0.75</v>
      </c>
      <c r="J796">
        <f>VLOOKUP(B796,home!$B$2:$E$405,4,FALSE)</f>
        <v>1.37</v>
      </c>
      <c r="K796" s="3">
        <f t="shared" si="1010"/>
        <v>1.4269606648199411</v>
      </c>
      <c r="L796" s="3">
        <f t="shared" si="1011"/>
        <v>0.89372576177285279</v>
      </c>
      <c r="M796" s="5">
        <f t="shared" si="1012"/>
        <v>9.8206151148883064E-2</v>
      </c>
      <c r="N796" s="5">
        <f t="shared" si="1013"/>
        <v>0.14013631473281779</v>
      </c>
      <c r="O796" s="5">
        <f t="shared" si="1014"/>
        <v>8.7769367246315427E-2</v>
      </c>
      <c r="P796" s="5">
        <f t="shared" si="1015"/>
        <v>0.12524343463662782</v>
      </c>
      <c r="Q796" s="5">
        <f t="shared" si="1016"/>
        <v>9.9984504418279121E-2</v>
      </c>
      <c r="R796" s="5">
        <f t="shared" si="1017"/>
        <v>3.9220872301267265E-2</v>
      </c>
      <c r="S796" s="5">
        <f t="shared" si="1018"/>
        <v>3.9931098347900366E-2</v>
      </c>
      <c r="T796" s="5">
        <f t="shared" si="1019"/>
        <v>8.9358727376707664E-2</v>
      </c>
      <c r="U796" s="5">
        <f t="shared" si="1020"/>
        <v>5.5966642013834347E-2</v>
      </c>
      <c r="V796" s="5">
        <f t="shared" si="1021"/>
        <v>5.6582876908507955E-3</v>
      </c>
      <c r="W796" s="5">
        <f t="shared" si="1022"/>
        <v>4.7557984965466649E-2</v>
      </c>
      <c r="X796" s="5">
        <f t="shared" si="1023"/>
        <v>4.2503796341643557E-2</v>
      </c>
      <c r="Y796" s="5">
        <f t="shared" si="1024"/>
        <v>1.8993368881836791E-2</v>
      </c>
      <c r="Z796" s="5">
        <f t="shared" si="1025"/>
        <v>1.1684234658281958E-2</v>
      </c>
      <c r="AA796" s="5">
        <f t="shared" si="1026"/>
        <v>1.6672943255894218E-2</v>
      </c>
      <c r="AB796" s="5">
        <f t="shared" si="1027"/>
        <v>1.1895817096467988E-2</v>
      </c>
      <c r="AC796" s="5">
        <f t="shared" si="1028"/>
        <v>4.5100496269446692E-4</v>
      </c>
      <c r="AD796" s="5">
        <f t="shared" si="1029"/>
        <v>1.6965843460954755E-2</v>
      </c>
      <c r="AE796" s="5">
        <f t="shared" si="1030"/>
        <v>1.516281137126076E-2</v>
      </c>
      <c r="AF796" s="5">
        <f t="shared" si="1031"/>
        <v>6.775697571699049E-3</v>
      </c>
      <c r="AG796" s="5">
        <f t="shared" si="1032"/>
        <v>2.0185384912697339E-3</v>
      </c>
      <c r="AH796" s="5">
        <f t="shared" si="1033"/>
        <v>2.6106253801764525E-3</v>
      </c>
      <c r="AI796" s="5">
        <f t="shared" si="1034"/>
        <v>3.7252597280924018E-3</v>
      </c>
      <c r="AJ796" s="5">
        <f t="shared" si="1035"/>
        <v>2.6578995491128442E-3</v>
      </c>
      <c r="AK796" s="5">
        <f t="shared" si="1036"/>
        <v>1.2642393692088956E-3</v>
      </c>
      <c r="AL796" s="5">
        <f t="shared" si="1037"/>
        <v>2.3006872748891629E-5</v>
      </c>
      <c r="AM796" s="5">
        <f t="shared" si="1038"/>
        <v>4.8419182528550084E-3</v>
      </c>
      <c r="AN796" s="5">
        <f t="shared" si="1039"/>
        <v>4.3273470789747222E-3</v>
      </c>
      <c r="AO796" s="5">
        <f t="shared" si="1040"/>
        <v>1.9337307823061067E-3</v>
      </c>
      <c r="AP796" s="5">
        <f t="shared" si="1041"/>
        <v>5.7607500549338006E-4</v>
      </c>
      <c r="AQ796" s="5">
        <f t="shared" si="1042"/>
        <v>1.2871326828071782E-4</v>
      </c>
      <c r="AR796" s="5">
        <f t="shared" si="1043"/>
        <v>4.6663663132034885E-4</v>
      </c>
      <c r="AS796" s="5">
        <f t="shared" si="1044"/>
        <v>6.6587211765822265E-4</v>
      </c>
      <c r="AT796" s="5">
        <f t="shared" si="1045"/>
        <v>4.7508665984931988E-4</v>
      </c>
      <c r="AU796" s="5">
        <f t="shared" si="1046"/>
        <v>2.2597665866189029E-4</v>
      </c>
      <c r="AV796" s="5">
        <f t="shared" si="1047"/>
        <v>8.0614950769489923E-5</v>
      </c>
      <c r="AW796" s="5">
        <f t="shared" si="1048"/>
        <v>8.1502582113965985E-7</v>
      </c>
      <c r="AX796" s="5">
        <f t="shared" si="1049"/>
        <v>1.1515378148496322E-3</v>
      </c>
      <c r="AY796" s="5">
        <f t="shared" si="1050"/>
        <v>1.0291590107867339E-3</v>
      </c>
      <c r="AZ796" s="5">
        <f t="shared" si="1051"/>
        <v>4.5989296045038464E-4</v>
      </c>
      <c r="BA796" s="5">
        <f t="shared" si="1052"/>
        <v>1.3700606213749752E-4</v>
      </c>
      <c r="BB796" s="5">
        <f t="shared" si="1053"/>
        <v>3.061146181283344E-5</v>
      </c>
      <c r="BC796" s="5">
        <f t="shared" si="1054"/>
        <v>5.4716504055310329E-6</v>
      </c>
      <c r="BD796" s="5">
        <f t="shared" si="1055"/>
        <v>6.9507529799649393E-5</v>
      </c>
      <c r="BE796" s="5">
        <f t="shared" si="1056"/>
        <v>9.9184510932899563E-5</v>
      </c>
      <c r="BF796" s="5">
        <f t="shared" si="1057"/>
        <v>7.076619783032556E-5</v>
      </c>
      <c r="BG796" s="5">
        <f t="shared" si="1058"/>
        <v>3.3660193567580285E-5</v>
      </c>
      <c r="BH796" s="5">
        <f t="shared" si="1059"/>
        <v>1.2007943047790563E-5</v>
      </c>
      <c r="BI796" s="5">
        <f t="shared" si="1060"/>
        <v>3.4269724789190416E-6</v>
      </c>
      <c r="BJ796" s="8">
        <f t="shared" si="1061"/>
        <v>0.49407905096028837</v>
      </c>
      <c r="BK796" s="8">
        <f t="shared" si="1062"/>
        <v>0.27054214267049209</v>
      </c>
      <c r="BL796" s="8">
        <f t="shared" si="1063"/>
        <v>0.2239864063062863</v>
      </c>
      <c r="BM796" s="8">
        <f t="shared" si="1064"/>
        <v>0.40870284612619268</v>
      </c>
      <c r="BN796" s="8">
        <f t="shared" si="1065"/>
        <v>0.59056064448419043</v>
      </c>
    </row>
    <row r="797" spans="1:66" x14ac:dyDescent="0.25">
      <c r="A797" t="s">
        <v>342</v>
      </c>
      <c r="B797" t="s">
        <v>348</v>
      </c>
      <c r="C797" t="s">
        <v>393</v>
      </c>
      <c r="D797" s="11">
        <v>44282</v>
      </c>
      <c r="E797">
        <f>VLOOKUP(A797,home!$A$2:$E$405,3,FALSE)</f>
        <v>1.1828254847645401</v>
      </c>
      <c r="F797">
        <f>VLOOKUP(B797,home!$B$2:$E$405,3,FALSE)</f>
        <v>1.39</v>
      </c>
      <c r="G797">
        <f>VLOOKUP(C797,away!$B$2:$E$405,4,FALSE)</f>
        <v>0.85</v>
      </c>
      <c r="H797">
        <f>VLOOKUP(A797,away!$A$2:$E$405,3,FALSE)</f>
        <v>0.86980609418282495</v>
      </c>
      <c r="I797">
        <f>VLOOKUP(C797,away!$B$2:$E$405,3,FALSE)</f>
        <v>0.74</v>
      </c>
      <c r="J797">
        <f>VLOOKUP(B797,home!$B$2:$E$405,4,FALSE)</f>
        <v>0.88</v>
      </c>
      <c r="K797" s="3">
        <f t="shared" si="1010"/>
        <v>1.397508310249304</v>
      </c>
      <c r="L797" s="3">
        <f t="shared" si="1011"/>
        <v>0.56641772853185557</v>
      </c>
      <c r="M797" s="5">
        <f t="shared" si="1012"/>
        <v>0.1403064894589641</v>
      </c>
      <c r="N797" s="5">
        <f t="shared" si="1013"/>
        <v>0.19607948500080868</v>
      </c>
      <c r="O797" s="5">
        <f t="shared" si="1014"/>
        <v>7.9472083057625181E-2</v>
      </c>
      <c r="P797" s="5">
        <f t="shared" si="1015"/>
        <v>0.1110628965058541</v>
      </c>
      <c r="Q797" s="5">
        <f t="shared" si="1016"/>
        <v>0.13701135487901697</v>
      </c>
      <c r="R797" s="5">
        <f t="shared" si="1017"/>
        <v>2.2507198383597507E-2</v>
      </c>
      <c r="S797" s="5">
        <f t="shared" si="1018"/>
        <v>2.1978610946355601E-2</v>
      </c>
      <c r="T797" s="5">
        <f t="shared" si="1019"/>
        <v>7.7605660413644764E-2</v>
      </c>
      <c r="U797" s="5">
        <f t="shared" si="1020"/>
        <v>3.1453996781507218E-2</v>
      </c>
      <c r="V797" s="5">
        <f t="shared" si="1021"/>
        <v>1.9330761790691991E-3</v>
      </c>
      <c r="W797" s="5">
        <f t="shared" si="1022"/>
        <v>6.3824835680647576E-2</v>
      </c>
      <c r="X797" s="5">
        <f t="shared" si="1023"/>
        <v>3.6151518450151326E-2</v>
      </c>
      <c r="Y797" s="5">
        <f t="shared" si="1024"/>
        <v>1.0238430481756091E-2</v>
      </c>
      <c r="Z797" s="5">
        <f t="shared" si="1025"/>
        <v>4.2494920613510507E-3</v>
      </c>
      <c r="AA797" s="5">
        <f t="shared" si="1026"/>
        <v>5.9387004700765383E-3</v>
      </c>
      <c r="AB797" s="5">
        <f t="shared" si="1027"/>
        <v>4.1496916295067059E-3</v>
      </c>
      <c r="AC797" s="5">
        <f t="shared" si="1028"/>
        <v>9.5635740211381313E-5</v>
      </c>
      <c r="AD797" s="5">
        <f t="shared" si="1029"/>
        <v>2.2298934566000333E-2</v>
      </c>
      <c r="AE797" s="5">
        <f t="shared" si="1030"/>
        <v>1.2630511865554387E-2</v>
      </c>
      <c r="AF797" s="5">
        <f t="shared" si="1031"/>
        <v>3.5770729205409826E-3</v>
      </c>
      <c r="AG797" s="5">
        <f t="shared" si="1032"/>
        <v>6.7537250614854466E-4</v>
      </c>
      <c r="AH797" s="5">
        <f t="shared" si="1033"/>
        <v>6.017469102011535E-4</v>
      </c>
      <c r="AI797" s="5">
        <f t="shared" si="1034"/>
        <v>8.4094630767295371E-4</v>
      </c>
      <c r="AJ797" s="5">
        <f t="shared" si="1035"/>
        <v>5.8761472672321045E-4</v>
      </c>
      <c r="AK797" s="5">
        <f t="shared" si="1036"/>
        <v>2.7373215460685347E-4</v>
      </c>
      <c r="AL797" s="5">
        <f t="shared" si="1037"/>
        <v>3.0281086379725655E-6</v>
      </c>
      <c r="AM797" s="5">
        <f t="shared" si="1038"/>
        <v>6.2325892731381859E-3</v>
      </c>
      <c r="AN797" s="5">
        <f t="shared" si="1039"/>
        <v>3.5302490589629401E-3</v>
      </c>
      <c r="AO797" s="5">
        <f t="shared" si="1040"/>
        <v>9.9979782656475454E-4</v>
      </c>
      <c r="AP797" s="5">
        <f t="shared" si="1041"/>
        <v>1.8876773797129811E-4</v>
      </c>
      <c r="AQ797" s="5">
        <f t="shared" si="1042"/>
        <v>2.6730348340449791E-5</v>
      </c>
      <c r="AR797" s="5">
        <f t="shared" si="1043"/>
        <v>6.8168023605439979E-5</v>
      </c>
      <c r="AS797" s="5">
        <f t="shared" si="1044"/>
        <v>9.5265379481873093E-5</v>
      </c>
      <c r="AT797" s="5">
        <f t="shared" si="1045"/>
        <v>6.6567079752485596E-5</v>
      </c>
      <c r="AU797" s="5">
        <f t="shared" si="1046"/>
        <v>3.1009349047708936E-5</v>
      </c>
      <c r="AV797" s="5">
        <f t="shared" si="1047"/>
        <v>1.0833955747398651E-5</v>
      </c>
      <c r="AW797" s="5">
        <f t="shared" si="1048"/>
        <v>6.6582513903921786E-8</v>
      </c>
      <c r="AX797" s="5">
        <f t="shared" si="1049"/>
        <v>1.4516825505968797E-3</v>
      </c>
      <c r="AY797" s="5">
        <f t="shared" si="1050"/>
        <v>8.2225873285841509E-4</v>
      </c>
      <c r="AZ797" s="5">
        <f t="shared" si="1051"/>
        <v>2.3287096186557261E-4</v>
      </c>
      <c r="BA797" s="5">
        <f t="shared" si="1052"/>
        <v>4.3967413753642006E-5</v>
      </c>
      <c r="BB797" s="5">
        <f t="shared" si="1053"/>
        <v>6.2259806569395411E-6</v>
      </c>
      <c r="BC797" s="5">
        <f t="shared" si="1054"/>
        <v>7.0530116431739313E-7</v>
      </c>
      <c r="BD797" s="5">
        <f t="shared" si="1055"/>
        <v>6.435262848183203E-6</v>
      </c>
      <c r="BE797" s="5">
        <f t="shared" si="1056"/>
        <v>8.9933333089746317E-6</v>
      </c>
      <c r="BF797" s="5">
        <f t="shared" si="1057"/>
        <v>6.2841290180669602E-6</v>
      </c>
      <c r="BG797" s="5">
        <f t="shared" si="1058"/>
        <v>2.9273741751424588E-6</v>
      </c>
      <c r="BH797" s="5">
        <f t="shared" si="1059"/>
        <v>1.0227574342426975E-6</v>
      </c>
      <c r="BI797" s="5">
        <f t="shared" si="1060"/>
        <v>2.8586240274468519E-7</v>
      </c>
      <c r="BJ797" s="8">
        <f t="shared" si="1061"/>
        <v>0.5736290219501432</v>
      </c>
      <c r="BK797" s="8">
        <f t="shared" si="1062"/>
        <v>0.2762019956719507</v>
      </c>
      <c r="BL797" s="8">
        <f t="shared" si="1063"/>
        <v>0.14612350292833956</v>
      </c>
      <c r="BM797" s="8">
        <f t="shared" si="1064"/>
        <v>0.31294231317557308</v>
      </c>
      <c r="BN797" s="8">
        <f t="shared" si="1065"/>
        <v>0.68643950728586656</v>
      </c>
    </row>
    <row r="798" spans="1:66" x14ac:dyDescent="0.25">
      <c r="A798" t="s">
        <v>342</v>
      </c>
      <c r="B798" t="s">
        <v>363</v>
      </c>
      <c r="C798" t="s">
        <v>399</v>
      </c>
      <c r="D798" s="11">
        <v>44282</v>
      </c>
      <c r="E798">
        <f>VLOOKUP(A798,home!$A$2:$E$405,3,FALSE)</f>
        <v>1.1828254847645401</v>
      </c>
      <c r="F798">
        <f>VLOOKUP(B798,home!$B$2:$E$405,3,FALSE)</f>
        <v>1.0900000000000001</v>
      </c>
      <c r="G798">
        <f>VLOOKUP(C798,away!$B$2:$E$405,4,FALSE)</f>
        <v>0.94</v>
      </c>
      <c r="H798">
        <f>VLOOKUP(A798,away!$A$2:$E$405,3,FALSE)</f>
        <v>0.86980609418282495</v>
      </c>
      <c r="I798">
        <f>VLOOKUP(C798,away!$B$2:$E$405,3,FALSE)</f>
        <v>0.8</v>
      </c>
      <c r="J798">
        <f>VLOOKUP(B798,home!$B$2:$E$405,4,FALSE)</f>
        <v>1.35</v>
      </c>
      <c r="K798" s="3">
        <f t="shared" si="1010"/>
        <v>1.2119229916897478</v>
      </c>
      <c r="L798" s="3">
        <f t="shared" si="1011"/>
        <v>0.93939058171745116</v>
      </c>
      <c r="M798" s="5">
        <f t="shared" si="1012"/>
        <v>0.11633124773275422</v>
      </c>
      <c r="N798" s="5">
        <f t="shared" si="1013"/>
        <v>0.14098451377928067</v>
      </c>
      <c r="O798" s="5">
        <f t="shared" si="1014"/>
        <v>0.1092804784795889</v>
      </c>
      <c r="P798" s="5">
        <f t="shared" si="1015"/>
        <v>0.13243952441227047</v>
      </c>
      <c r="Q798" s="5">
        <f t="shared" si="1016"/>
        <v>8.5431186860655151E-2</v>
      </c>
      <c r="R798" s="5">
        <f t="shared" si="1017"/>
        <v>5.1328526124651205E-2</v>
      </c>
      <c r="S798" s="5">
        <f t="shared" si="1018"/>
        <v>3.7694574691666795E-2</v>
      </c>
      <c r="T798" s="5">
        <f t="shared" si="1019"/>
        <v>8.0253252321843105E-2</v>
      </c>
      <c r="U798" s="5">
        <f t="shared" si="1020"/>
        <v>6.2206220940012671E-2</v>
      </c>
      <c r="V798" s="5">
        <f t="shared" si="1021"/>
        <v>4.7682340465829594E-3</v>
      </c>
      <c r="W798" s="5">
        <f t="shared" si="1022"/>
        <v>3.4512006521257028E-2</v>
      </c>
      <c r="X798" s="5">
        <f t="shared" si="1023"/>
        <v>3.242025388224011E-2</v>
      </c>
      <c r="Y798" s="5">
        <f t="shared" si="1024"/>
        <v>1.5227640576932495E-2</v>
      </c>
      <c r="Z798" s="5">
        <f t="shared" si="1025"/>
        <v>1.6072511338311828E-2</v>
      </c>
      <c r="AA798" s="5">
        <f t="shared" si="1026"/>
        <v>1.9478646025094262E-2</v>
      </c>
      <c r="AB798" s="5">
        <f t="shared" si="1027"/>
        <v>1.1803309482398926E-2</v>
      </c>
      <c r="AC798" s="5">
        <f t="shared" si="1028"/>
        <v>3.3928042858408474E-4</v>
      </c>
      <c r="AD798" s="5">
        <f t="shared" si="1029"/>
        <v>1.0456473548114473E-2</v>
      </c>
      <c r="AE798" s="5">
        <f t="shared" si="1030"/>
        <v>9.8227127690763954E-3</v>
      </c>
      <c r="AF798" s="5">
        <f t="shared" si="1031"/>
        <v>4.6136819310930556E-3</v>
      </c>
      <c r="AG798" s="5">
        <f t="shared" si="1032"/>
        <v>1.4446831177029329E-3</v>
      </c>
      <c r="AH798" s="5">
        <f t="shared" si="1033"/>
        <v>3.7745914439392693E-3</v>
      </c>
      <c r="AI798" s="5">
        <f t="shared" si="1034"/>
        <v>4.5745141551454043E-3</v>
      </c>
      <c r="AJ798" s="5">
        <f t="shared" si="1035"/>
        <v>2.7719794402154586E-3</v>
      </c>
      <c r="AK798" s="5">
        <f t="shared" si="1036"/>
        <v>1.1198085386961306E-3</v>
      </c>
      <c r="AL798" s="5">
        <f t="shared" si="1037"/>
        <v>1.5450410609295245E-5</v>
      </c>
      <c r="AM798" s="5">
        <f t="shared" si="1038"/>
        <v>2.5344881409911204E-3</v>
      </c>
      <c r="AN798" s="5">
        <f t="shared" si="1039"/>
        <v>2.3808742891216297E-3</v>
      </c>
      <c r="AO798" s="5">
        <f t="shared" si="1040"/>
        <v>1.1182854417270452E-3</v>
      </c>
      <c r="AP798" s="5">
        <f t="shared" si="1041"/>
        <v>3.5016893721004193E-4</v>
      </c>
      <c r="AQ798" s="5">
        <f t="shared" si="1042"/>
        <v>8.2236350406280736E-5</v>
      </c>
      <c r="AR798" s="5">
        <f t="shared" si="1043"/>
        <v>7.091631304535649E-4</v>
      </c>
      <c r="AS798" s="5">
        <f t="shared" si="1044"/>
        <v>8.5945110265535135E-4</v>
      </c>
      <c r="AT798" s="5">
        <f t="shared" si="1045"/>
        <v>5.2079427577056295E-4</v>
      </c>
      <c r="AU798" s="5">
        <f t="shared" si="1046"/>
        <v>2.1038751891558545E-4</v>
      </c>
      <c r="AV798" s="5">
        <f t="shared" si="1047"/>
        <v>6.3743367834589911E-5</v>
      </c>
      <c r="AW798" s="5">
        <f t="shared" si="1048"/>
        <v>4.8860594995129863E-7</v>
      </c>
      <c r="AX798" s="5">
        <f t="shared" si="1049"/>
        <v>5.1193407503869099E-4</v>
      </c>
      <c r="AY798" s="5">
        <f t="shared" si="1050"/>
        <v>4.8090604855158118E-4</v>
      </c>
      <c r="AZ798" s="5">
        <f t="shared" si="1051"/>
        <v>2.2587930635015532E-4</v>
      </c>
      <c r="BA798" s="5">
        <f t="shared" si="1052"/>
        <v>7.0729630996735582E-5</v>
      </c>
      <c r="BB798" s="5">
        <f t="shared" si="1053"/>
        <v>1.6610687301671026E-5</v>
      </c>
      <c r="BC798" s="5">
        <f t="shared" si="1054"/>
        <v>3.1207846414086857E-6</v>
      </c>
      <c r="BD798" s="5">
        <f t="shared" si="1055"/>
        <v>1.1103019427489049E-4</v>
      </c>
      <c r="BE798" s="5">
        <f t="shared" si="1056"/>
        <v>1.3456004521351919E-4</v>
      </c>
      <c r="BF798" s="5">
        <f t="shared" si="1057"/>
        <v>8.1538206278537943E-5</v>
      </c>
      <c r="BG798" s="5">
        <f t="shared" si="1058"/>
        <v>3.2939342296700503E-5</v>
      </c>
      <c r="BH798" s="5">
        <f t="shared" si="1059"/>
        <v>9.9799865651274781E-6</v>
      </c>
      <c r="BI798" s="5">
        <f t="shared" si="1060"/>
        <v>2.418995035006556E-6</v>
      </c>
      <c r="BJ798" s="8">
        <f t="shared" si="1061"/>
        <v>0.42294163900053172</v>
      </c>
      <c r="BK798" s="8">
        <f t="shared" si="1062"/>
        <v>0.29206921777101941</v>
      </c>
      <c r="BL798" s="8">
        <f t="shared" si="1063"/>
        <v>0.26907408079503564</v>
      </c>
      <c r="BM798" s="8">
        <f t="shared" si="1064"/>
        <v>0.36388155407309647</v>
      </c>
      <c r="BN798" s="8">
        <f t="shared" si="1065"/>
        <v>0.63579547738920061</v>
      </c>
    </row>
    <row r="799" spans="1:66" x14ac:dyDescent="0.25">
      <c r="A799" t="s">
        <v>342</v>
      </c>
      <c r="B799" t="s">
        <v>396</v>
      </c>
      <c r="C799" t="s">
        <v>436</v>
      </c>
      <c r="D799" s="11">
        <v>44282</v>
      </c>
      <c r="E799">
        <f>VLOOKUP(A799,home!$A$2:$E$405,3,FALSE)</f>
        <v>1.1828254847645401</v>
      </c>
      <c r="F799">
        <f>VLOOKUP(B799,home!$B$2:$E$405,3,FALSE)</f>
        <v>0.69</v>
      </c>
      <c r="G799">
        <f>VLOOKUP(C799,away!$B$2:$E$405,4,FALSE)</f>
        <v>0.94</v>
      </c>
      <c r="H799">
        <f>VLOOKUP(A799,away!$A$2:$E$405,3,FALSE)</f>
        <v>0.86980609418282495</v>
      </c>
      <c r="I799">
        <f>VLOOKUP(C799,away!$B$2:$E$405,3,FALSE)</f>
        <v>0.45</v>
      </c>
      <c r="J799">
        <f>VLOOKUP(B799,home!$B$2:$E$405,4,FALSE)</f>
        <v>1.29</v>
      </c>
      <c r="K799" s="3">
        <f t="shared" si="1010"/>
        <v>0.76718060941828059</v>
      </c>
      <c r="L799" s="3">
        <f t="shared" si="1011"/>
        <v>0.50492243767312994</v>
      </c>
      <c r="M799" s="5">
        <f t="shared" si="1012"/>
        <v>0.28024164024993914</v>
      </c>
      <c r="N799" s="5">
        <f t="shared" si="1013"/>
        <v>0.21499595235132687</v>
      </c>
      <c r="O799" s="5">
        <f t="shared" si="1014"/>
        <v>0.14150029213251561</v>
      </c>
      <c r="P799" s="5">
        <f t="shared" si="1015"/>
        <v>0.10855628035108808</v>
      </c>
      <c r="Q799" s="5">
        <f t="shared" si="1016"/>
        <v>8.2470362873677275E-2</v>
      </c>
      <c r="R799" s="5">
        <f t="shared" si="1017"/>
        <v>3.572333621750489E-2</v>
      </c>
      <c r="S799" s="5">
        <f t="shared" si="1018"/>
        <v>1.0512772114409739E-2</v>
      </c>
      <c r="T799" s="5">
        <f t="shared" si="1019"/>
        <v>4.1641136657964727E-2</v>
      </c>
      <c r="U799" s="5">
        <f t="shared" si="1020"/>
        <v>2.740625084979954E-2</v>
      </c>
      <c r="V799" s="5">
        <f t="shared" si="1021"/>
        <v>4.5247754200075267E-4</v>
      </c>
      <c r="W799" s="5">
        <f t="shared" si="1022"/>
        <v>2.1089887749458164E-2</v>
      </c>
      <c r="X799" s="5">
        <f t="shared" si="1023"/>
        <v>1.0648757532709097E-2</v>
      </c>
      <c r="Y799" s="5">
        <f t="shared" si="1024"/>
        <v>2.6883983058027905E-3</v>
      </c>
      <c r="Z799" s="5">
        <f t="shared" si="1025"/>
        <v>6.0125046682531283E-3</v>
      </c>
      <c r="AA799" s="5">
        <f t="shared" si="1026"/>
        <v>4.6126769955206924E-3</v>
      </c>
      <c r="AB799" s="5">
        <f t="shared" si="1027"/>
        <v>1.7693781742366237E-3</v>
      </c>
      <c r="AC799" s="5">
        <f t="shared" si="1028"/>
        <v>1.0954670864177446E-5</v>
      </c>
      <c r="AD799" s="5">
        <f t="shared" si="1029"/>
        <v>4.0449382340481095E-3</v>
      </c>
      <c r="AE799" s="5">
        <f t="shared" si="1030"/>
        <v>2.0423800733728173E-3</v>
      </c>
      <c r="AF799" s="5">
        <f t="shared" si="1031"/>
        <v>5.1562176265121439E-4</v>
      </c>
      <c r="AG799" s="5">
        <f t="shared" si="1032"/>
        <v>8.6782999105055751E-5</v>
      </c>
      <c r="AH799" s="5">
        <f t="shared" si="1033"/>
        <v>7.5896212840386042E-4</v>
      </c>
      <c r="AI799" s="5">
        <f t="shared" si="1034"/>
        <v>5.8226102819426901E-4</v>
      </c>
      <c r="AJ799" s="5">
        <f t="shared" si="1035"/>
        <v>2.2334968522529693E-4</v>
      </c>
      <c r="AK799" s="5">
        <f t="shared" si="1036"/>
        <v>5.7116515874841502E-5</v>
      </c>
      <c r="AL799" s="5">
        <f t="shared" si="1037"/>
        <v>1.6973898959839558E-7</v>
      </c>
      <c r="AM799" s="5">
        <f t="shared" si="1038"/>
        <v>6.206396358912666E-4</v>
      </c>
      <c r="AN799" s="5">
        <f t="shared" si="1039"/>
        <v>3.1337487787078214E-4</v>
      </c>
      <c r="AO799" s="5">
        <f t="shared" si="1040"/>
        <v>7.9115003620017349E-5</v>
      </c>
      <c r="AP799" s="5">
        <f t="shared" si="1041"/>
        <v>1.3315646828112556E-5</v>
      </c>
      <c r="AQ799" s="5">
        <f t="shared" si="1042"/>
        <v>1.6808422139112675E-6</v>
      </c>
      <c r="AR799" s="5">
        <f t="shared" si="1043"/>
        <v>7.6643401595052871E-5</v>
      </c>
      <c r="AS799" s="5">
        <f t="shared" si="1044"/>
        <v>5.8799331543582685E-5</v>
      </c>
      <c r="AT799" s="5">
        <f t="shared" si="1045"/>
        <v>2.2554853503496643E-5</v>
      </c>
      <c r="AU799" s="5">
        <f t="shared" si="1046"/>
        <v>5.7678820853842002E-6</v>
      </c>
      <c r="AV799" s="5">
        <f t="shared" si="1047"/>
        <v>1.1062518233294581E-6</v>
      </c>
      <c r="AW799" s="5">
        <f t="shared" si="1048"/>
        <v>1.8264231346245057E-9</v>
      </c>
      <c r="AX799" s="5">
        <f t="shared" si="1049"/>
        <v>7.9357115682033593E-5</v>
      </c>
      <c r="AY799" s="5">
        <f t="shared" si="1050"/>
        <v>4.0069188296880975E-5</v>
      </c>
      <c r="AZ799" s="5">
        <f t="shared" si="1051"/>
        <v>1.0115916115222395E-5</v>
      </c>
      <c r="BA799" s="5">
        <f t="shared" si="1052"/>
        <v>1.7025843413983304E-6</v>
      </c>
      <c r="BB799" s="5">
        <f t="shared" si="1053"/>
        <v>2.1491825900073629E-7</v>
      </c>
      <c r="BC799" s="5">
        <f t="shared" si="1054"/>
        <v>2.1703410247023379E-8</v>
      </c>
      <c r="BD799" s="5">
        <f t="shared" si="1055"/>
        <v>6.4498288608224602E-6</v>
      </c>
      <c r="BE799" s="5">
        <f t="shared" si="1056"/>
        <v>4.9481836360893898E-6</v>
      </c>
      <c r="BF799" s="5">
        <f t="shared" si="1057"/>
        <v>1.8980752687243103E-6</v>
      </c>
      <c r="BG799" s="5">
        <f t="shared" si="1058"/>
        <v>4.8538884712722788E-7</v>
      </c>
      <c r="BH799" s="5">
        <f t="shared" si="1059"/>
        <v>9.3095227885975807E-8</v>
      </c>
      <c r="BI799" s="5">
        <f t="shared" si="1060"/>
        <v>1.4284170732699327E-8</v>
      </c>
      <c r="BJ799" s="8">
        <f t="shared" si="1061"/>
        <v>0.38138382597264503</v>
      </c>
      <c r="BK799" s="8">
        <f t="shared" si="1062"/>
        <v>0.39981436385558838</v>
      </c>
      <c r="BL799" s="8">
        <f t="shared" si="1063"/>
        <v>0.21281238430383792</v>
      </c>
      <c r="BM799" s="8">
        <f t="shared" si="1064"/>
        <v>0.13649514726239875</v>
      </c>
      <c r="BN799" s="8">
        <f t="shared" si="1065"/>
        <v>0.86348786417605183</v>
      </c>
    </row>
    <row r="800" spans="1:66" x14ac:dyDescent="0.25">
      <c r="A800" t="s">
        <v>342</v>
      </c>
      <c r="B800" t="s">
        <v>398</v>
      </c>
      <c r="C800" t="s">
        <v>414</v>
      </c>
      <c r="D800" s="11">
        <v>44283</v>
      </c>
      <c r="E800">
        <f>VLOOKUP(A800,home!$A$2:$E$405,3,FALSE)</f>
        <v>1.1828254847645401</v>
      </c>
      <c r="F800">
        <f>VLOOKUP(B800,home!$B$2:$E$405,3,FALSE)</f>
        <v>0.65</v>
      </c>
      <c r="G800">
        <f>VLOOKUP(C800,away!$B$2:$E$405,4,FALSE)</f>
        <v>1.04</v>
      </c>
      <c r="H800">
        <f>VLOOKUP(A800,away!$A$2:$E$405,3,FALSE)</f>
        <v>0.86980609418282495</v>
      </c>
      <c r="I800">
        <f>VLOOKUP(C800,away!$B$2:$E$405,3,FALSE)</f>
        <v>0.75</v>
      </c>
      <c r="J800">
        <f>VLOOKUP(B800,home!$B$2:$E$405,4,FALSE)</f>
        <v>0.61</v>
      </c>
      <c r="K800" s="3">
        <f t="shared" si="1010"/>
        <v>0.79959002770082921</v>
      </c>
      <c r="L800" s="3">
        <f t="shared" si="1011"/>
        <v>0.39793628808864245</v>
      </c>
      <c r="M800" s="5">
        <f t="shared" si="1012"/>
        <v>0.30194019355962759</v>
      </c>
      <c r="N800" s="5">
        <f t="shared" si="1013"/>
        <v>0.24142836773233636</v>
      </c>
      <c r="O800" s="5">
        <f t="shared" si="1014"/>
        <v>0.12015295984988442</v>
      </c>
      <c r="P800" s="5">
        <f t="shared" si="1015"/>
        <v>9.6073108494705697E-2</v>
      </c>
      <c r="Q800" s="5">
        <f t="shared" si="1016"/>
        <v>9.6521857621432408E-2</v>
      </c>
      <c r="R800" s="5">
        <f t="shared" si="1017"/>
        <v>2.390661142276335E-2</v>
      </c>
      <c r="S800" s="5">
        <f t="shared" si="1018"/>
        <v>7.642276825603157E-3</v>
      </c>
      <c r="T800" s="5">
        <f t="shared" si="1019"/>
        <v>3.840954974129325E-2</v>
      </c>
      <c r="U800" s="5">
        <f t="shared" si="1020"/>
        <v>1.9115488089760307E-2</v>
      </c>
      <c r="V800" s="5">
        <f t="shared" si="1021"/>
        <v>2.7018495946238262E-4</v>
      </c>
      <c r="W800" s="5">
        <f t="shared" si="1022"/>
        <v>2.5725971603085544E-2</v>
      </c>
      <c r="X800" s="5">
        <f t="shared" si="1023"/>
        <v>1.0237297647205683E-2</v>
      </c>
      <c r="Y800" s="5">
        <f t="shared" si="1024"/>
        <v>2.0368961128938113E-3</v>
      </c>
      <c r="Z800" s="5">
        <f t="shared" si="1025"/>
        <v>3.1711027367839961E-3</v>
      </c>
      <c r="AA800" s="5">
        <f t="shared" si="1026"/>
        <v>2.5355821251472907E-3</v>
      </c>
      <c r="AB800" s="5">
        <f t="shared" si="1027"/>
        <v>1.0137130908421247E-3</v>
      </c>
      <c r="AC800" s="5">
        <f t="shared" si="1028"/>
        <v>5.3730650716888194E-6</v>
      </c>
      <c r="AD800" s="5">
        <f t="shared" si="1029"/>
        <v>5.1425575866854787E-3</v>
      </c>
      <c r="AE800" s="5">
        <f t="shared" si="1030"/>
        <v>2.0464102773277062E-3</v>
      </c>
      <c r="AF800" s="5">
        <f t="shared" si="1031"/>
        <v>4.0717045483311843E-4</v>
      </c>
      <c r="AG800" s="5">
        <f t="shared" si="1032"/>
        <v>5.4009299805218477E-5</v>
      </c>
      <c r="AH800" s="5">
        <f t="shared" si="1033"/>
        <v>3.1547421305588966E-4</v>
      </c>
      <c r="AI800" s="5">
        <f t="shared" si="1034"/>
        <v>2.5225003475625612E-4</v>
      </c>
      <c r="AJ800" s="5">
        <f t="shared" si="1035"/>
        <v>1.0084830613914497E-4</v>
      </c>
      <c r="AK800" s="5">
        <f t="shared" si="1036"/>
        <v>2.6879099966460211E-5</v>
      </c>
      <c r="AL800" s="5">
        <f t="shared" si="1037"/>
        <v>6.8385339162145398E-8</v>
      </c>
      <c r="AM800" s="5">
        <f t="shared" si="1038"/>
        <v>8.2238755263819036E-4</v>
      </c>
      <c r="AN800" s="5">
        <f t="shared" si="1039"/>
        <v>3.2725785006714451E-4</v>
      </c>
      <c r="AO800" s="5">
        <f t="shared" si="1040"/>
        <v>6.5113887051794484E-5</v>
      </c>
      <c r="AP800" s="5">
        <f t="shared" si="1041"/>
        <v>8.6370595054714075E-6</v>
      </c>
      <c r="AQ800" s="5">
        <f t="shared" si="1042"/>
        <v>8.5924984990200428E-7</v>
      </c>
      <c r="AR800" s="5">
        <f t="shared" si="1043"/>
        <v>2.5107727466229273E-5</v>
      </c>
      <c r="AS800" s="5">
        <f t="shared" si="1044"/>
        <v>2.0075888500227134E-5</v>
      </c>
      <c r="AT800" s="5">
        <f t="shared" si="1045"/>
        <v>8.0262401210076865E-6</v>
      </c>
      <c r="AU800" s="5">
        <f t="shared" si="1046"/>
        <v>2.1392338535633477E-6</v>
      </c>
      <c r="AV800" s="5">
        <f t="shared" si="1047"/>
        <v>4.2762751405731714E-7</v>
      </c>
      <c r="AW800" s="5">
        <f t="shared" si="1048"/>
        <v>6.044236067007186E-10</v>
      </c>
      <c r="AX800" s="5">
        <f t="shared" si="1049"/>
        <v>1.0959548099913127E-4</v>
      </c>
      <c r="AY800" s="5">
        <f t="shared" si="1050"/>
        <v>4.3612018900083635E-5</v>
      </c>
      <c r="AZ800" s="5">
        <f t="shared" si="1051"/>
        <v>8.6774024585755008E-6</v>
      </c>
      <c r="BA800" s="5">
        <f t="shared" si="1052"/>
        <v>1.1510177748722652E-6</v>
      </c>
      <c r="BB800" s="5">
        <f t="shared" si="1053"/>
        <v>1.1450793521417945E-7</v>
      </c>
      <c r="BC800" s="5">
        <f t="shared" si="1054"/>
        <v>9.1133725391650713E-9</v>
      </c>
      <c r="BD800" s="5">
        <f t="shared" si="1055"/>
        <v>1.6652126450420874E-6</v>
      </c>
      <c r="BE800" s="5">
        <f t="shared" si="1056"/>
        <v>1.3314874249769737E-6</v>
      </c>
      <c r="BF800" s="5">
        <f t="shared" si="1057"/>
        <v>5.3232203351032206E-7</v>
      </c>
      <c r="BG800" s="5">
        <f t="shared" si="1058"/>
        <v>1.4187979650676006E-7</v>
      </c>
      <c r="BH800" s="5">
        <f t="shared" si="1059"/>
        <v>2.8361417604757068E-8</v>
      </c>
      <c r="BI800" s="5">
        <f t="shared" si="1060"/>
        <v>4.5355013376444991E-9</v>
      </c>
      <c r="BJ800" s="8">
        <f t="shared" si="1061"/>
        <v>0.42339750321745145</v>
      </c>
      <c r="BK800" s="8">
        <f t="shared" si="1062"/>
        <v>0.40597481730870977</v>
      </c>
      <c r="BL800" s="8">
        <f t="shared" si="1063"/>
        <v>0.16747928674858928</v>
      </c>
      <c r="BM800" s="8">
        <f t="shared" si="1064"/>
        <v>0.11995599991630825</v>
      </c>
      <c r="BN800" s="8">
        <f t="shared" si="1065"/>
        <v>0.8800230986807499</v>
      </c>
    </row>
    <row r="801" spans="1:66" x14ac:dyDescent="0.25">
      <c r="A801" t="s">
        <v>342</v>
      </c>
      <c r="B801" t="s">
        <v>386</v>
      </c>
      <c r="C801" t="s">
        <v>343</v>
      </c>
      <c r="D801" s="11">
        <v>44283</v>
      </c>
      <c r="E801">
        <f>VLOOKUP(A801,home!$A$2:$E$405,3,FALSE)</f>
        <v>1.1828254847645401</v>
      </c>
      <c r="F801">
        <f>VLOOKUP(B801,home!$B$2:$E$405,3,FALSE)</f>
        <v>0.8</v>
      </c>
      <c r="G801">
        <f>VLOOKUP(C801,away!$B$2:$E$405,4,FALSE)</f>
        <v>1.1599999999999999</v>
      </c>
      <c r="H801">
        <f>VLOOKUP(A801,away!$A$2:$E$405,3,FALSE)</f>
        <v>0.86980609418282495</v>
      </c>
      <c r="I801">
        <f>VLOOKUP(C801,away!$B$2:$E$405,3,FALSE)</f>
        <v>0.42</v>
      </c>
      <c r="J801">
        <f>VLOOKUP(B801,home!$B$2:$E$405,4,FALSE)</f>
        <v>0.81</v>
      </c>
      <c r="K801" s="3">
        <f t="shared" si="1010"/>
        <v>1.0976620498614933</v>
      </c>
      <c r="L801" s="3">
        <f t="shared" si="1011"/>
        <v>0.29590803324099707</v>
      </c>
      <c r="M801" s="5">
        <f t="shared" si="1012"/>
        <v>0.2481876705019366</v>
      </c>
      <c r="N801" s="5">
        <f t="shared" si="1013"/>
        <v>0.27242618715350458</v>
      </c>
      <c r="O801" s="5">
        <f t="shared" si="1014"/>
        <v>7.344072545289268E-2</v>
      </c>
      <c r="P801" s="5">
        <f t="shared" si="1015"/>
        <v>8.0613097243937337E-2</v>
      </c>
      <c r="Q801" s="5">
        <f t="shared" si="1016"/>
        <v>0.14951594351343334</v>
      </c>
      <c r="R801" s="5">
        <f t="shared" si="1017"/>
        <v>1.0865850314278754E-2</v>
      </c>
      <c r="S801" s="5">
        <f t="shared" si="1018"/>
        <v>6.5459249386945152E-3</v>
      </c>
      <c r="T801" s="5">
        <f t="shared" si="1019"/>
        <v>4.424296878323207E-2</v>
      </c>
      <c r="U801" s="5">
        <f t="shared" si="1020"/>
        <v>1.1927031529459368E-2</v>
      </c>
      <c r="V801" s="5">
        <f t="shared" si="1021"/>
        <v>2.3624026240004275E-4</v>
      </c>
      <c r="W801" s="5">
        <f t="shared" si="1022"/>
        <v>5.4705992347976823E-2</v>
      </c>
      <c r="X801" s="5">
        <f t="shared" si="1023"/>
        <v>1.6187942602186856E-2</v>
      </c>
      <c r="Y801" s="5">
        <f t="shared" si="1024"/>
        <v>2.3950711288156308E-3</v>
      </c>
      <c r="Z801" s="5">
        <f t="shared" si="1025"/>
        <v>1.0717641319964325E-3</v>
      </c>
      <c r="AA801" s="5">
        <f t="shared" si="1026"/>
        <v>1.1764348140952282E-3</v>
      </c>
      <c r="AB801" s="5">
        <f t="shared" si="1027"/>
        <v>6.456639247840964E-4</v>
      </c>
      <c r="AC801" s="5">
        <f t="shared" si="1028"/>
        <v>4.7957809525935205E-6</v>
      </c>
      <c r="AD801" s="5">
        <f t="shared" si="1029"/>
        <v>1.5012172925096849E-2</v>
      </c>
      <c r="AE801" s="5">
        <f t="shared" si="1030"/>
        <v>4.4422225649391545E-3</v>
      </c>
      <c r="AF801" s="5">
        <f t="shared" si="1031"/>
        <v>6.5724467120496126E-4</v>
      </c>
      <c r="AG801" s="5">
        <f t="shared" si="1032"/>
        <v>6.4827992671461979E-5</v>
      </c>
      <c r="AH801" s="5">
        <f t="shared" si="1033"/>
        <v>7.9285904099327139E-5</v>
      </c>
      <c r="AI801" s="5">
        <f t="shared" si="1034"/>
        <v>8.702912801878921E-5</v>
      </c>
      <c r="AJ801" s="5">
        <f t="shared" si="1035"/>
        <v>4.7764285529381238E-5</v>
      </c>
      <c r="AK801" s="5">
        <f t="shared" si="1036"/>
        <v>1.7476347854783423E-5</v>
      </c>
      <c r="AL801" s="5">
        <f t="shared" si="1037"/>
        <v>6.2308132472523835E-8</v>
      </c>
      <c r="AM801" s="5">
        <f t="shared" si="1038"/>
        <v>3.2956585011674044E-3</v>
      </c>
      <c r="AN801" s="5">
        <f t="shared" si="1039"/>
        <v>9.7521182531441894E-4</v>
      </c>
      <c r="AO801" s="5">
        <f t="shared" si="1040"/>
        <v>1.4428650661107626E-4</v>
      </c>
      <c r="AP801" s="5">
        <f t="shared" si="1041"/>
        <v>1.423184546483257E-5</v>
      </c>
      <c r="AQ801" s="5">
        <f t="shared" si="1042"/>
        <v>1.0528293502221021E-6</v>
      </c>
      <c r="AR801" s="5">
        <f t="shared" si="1043"/>
        <v>4.6922671891532412E-6</v>
      </c>
      <c r="AS801" s="5">
        <f t="shared" si="1044"/>
        <v>5.1505236213437743E-6</v>
      </c>
      <c r="AT801" s="5">
        <f t="shared" si="1045"/>
        <v>2.8267671580321244E-6</v>
      </c>
      <c r="AU801" s="5">
        <f t="shared" si="1046"/>
        <v>1.0342783443888965E-6</v>
      </c>
      <c r="AV801" s="5">
        <f t="shared" si="1047"/>
        <v>2.8382202190731685E-7</v>
      </c>
      <c r="AW801" s="5">
        <f t="shared" si="1048"/>
        <v>5.6216996462769043E-10</v>
      </c>
      <c r="AX801" s="5">
        <f t="shared" si="1049"/>
        <v>6.0291987767247825E-4</v>
      </c>
      <c r="AY801" s="5">
        <f t="shared" si="1050"/>
        <v>1.7840883520396558E-4</v>
      </c>
      <c r="AZ801" s="5">
        <f t="shared" si="1051"/>
        <v>2.6396303769011307E-5</v>
      </c>
      <c r="BA801" s="5">
        <f t="shared" si="1052"/>
        <v>2.6036261110400188E-6</v>
      </c>
      <c r="BB801" s="5">
        <f t="shared" si="1053"/>
        <v>1.926084704531894E-7</v>
      </c>
      <c r="BC801" s="5">
        <f t="shared" si="1054"/>
        <v>1.1398878735471996E-8</v>
      </c>
      <c r="BD801" s="5">
        <f t="shared" si="1055"/>
        <v>2.3141325923059958E-7</v>
      </c>
      <c r="BE801" s="5">
        <f t="shared" si="1056"/>
        <v>2.5401355249218909E-7</v>
      </c>
      <c r="BF801" s="5">
        <f t="shared" si="1057"/>
        <v>1.3941051836058815E-7</v>
      </c>
      <c r="BG801" s="5">
        <f t="shared" si="1058"/>
        <v>5.1008545118645514E-8</v>
      </c>
      <c r="BH801" s="5">
        <f t="shared" si="1059"/>
        <v>1.3997536048846221E-8</v>
      </c>
      <c r="BI801" s="5">
        <f t="shared" si="1060"/>
        <v>3.0729128224773394E-9</v>
      </c>
      <c r="BJ801" s="8">
        <f t="shared" si="1061"/>
        <v>0.56489154784107543</v>
      </c>
      <c r="BK801" s="8">
        <f t="shared" si="1062"/>
        <v>0.33576619987125755</v>
      </c>
      <c r="BL801" s="8">
        <f t="shared" si="1063"/>
        <v>9.8301942275671336E-2</v>
      </c>
      <c r="BM801" s="8">
        <f t="shared" si="1064"/>
        <v>0.16480357166698334</v>
      </c>
      <c r="BN801" s="8">
        <f t="shared" si="1065"/>
        <v>0.83504947417998343</v>
      </c>
    </row>
    <row r="802" spans="1:66" x14ac:dyDescent="0.25">
      <c r="A802" s="10" t="s">
        <v>342</v>
      </c>
      <c r="B802" s="10" t="s">
        <v>426</v>
      </c>
      <c r="C802" s="10" t="s">
        <v>392</v>
      </c>
      <c r="D802" s="20">
        <v>44283</v>
      </c>
      <c r="E802">
        <f>VLOOKUP(A802,home!$A$2:$E$405,3,FALSE)</f>
        <v>1.1828254847645401</v>
      </c>
      <c r="F802">
        <f>VLOOKUP(B802,home!$B$2:$E$405,3,FALSE)</f>
        <v>1.06</v>
      </c>
      <c r="G802">
        <f>VLOOKUP(C802,away!$B$2:$E$405,4,FALSE)</f>
        <v>1.32</v>
      </c>
      <c r="H802">
        <f>VLOOKUP(A802,away!$A$2:$E$405,3,FALSE)</f>
        <v>0.86980609418282495</v>
      </c>
      <c r="I802">
        <f>VLOOKUP(C802,away!$B$2:$E$405,3,FALSE)</f>
        <v>0.57999999999999996</v>
      </c>
      <c r="J802">
        <f>VLOOKUP(B802,home!$B$2:$E$405,4,FALSE)</f>
        <v>0.65</v>
      </c>
      <c r="K802" s="3">
        <f t="shared" si="1010"/>
        <v>1.6550094182825448</v>
      </c>
      <c r="L802" s="3">
        <f t="shared" si="1011"/>
        <v>0.32791689750692499</v>
      </c>
      <c r="M802" s="5">
        <f t="shared" si="1012"/>
        <v>0.13766579371129919</v>
      </c>
      <c r="N802" s="5">
        <f t="shared" si="1013"/>
        <v>0.22783818516754209</v>
      </c>
      <c r="O802" s="5">
        <f t="shared" si="1014"/>
        <v>4.5142939966637576E-2</v>
      </c>
      <c r="P802" s="5">
        <f t="shared" si="1015"/>
        <v>7.4711990813748685E-2</v>
      </c>
      <c r="Q802" s="5">
        <f t="shared" si="1016"/>
        <v>0.18853717114834234</v>
      </c>
      <c r="R802" s="5">
        <f t="shared" si="1017"/>
        <v>7.4015664091005807E-3</v>
      </c>
      <c r="S802" s="5">
        <f t="shared" si="1018"/>
        <v>1.0136653087293985E-2</v>
      </c>
      <c r="T802" s="5">
        <f t="shared" si="1019"/>
        <v>6.1824524227696541E-2</v>
      </c>
      <c r="U802" s="5">
        <f t="shared" si="1020"/>
        <v>1.2249662117105176E-2</v>
      </c>
      <c r="V802" s="5">
        <f t="shared" si="1021"/>
        <v>6.112464363662492E-4</v>
      </c>
      <c r="W802" s="5">
        <f t="shared" si="1022"/>
        <v>0.10401026464895156</v>
      </c>
      <c r="X802" s="5">
        <f t="shared" si="1023"/>
        <v>3.4106723292558386E-2</v>
      </c>
      <c r="Y802" s="5">
        <f t="shared" si="1024"/>
        <v>5.5920854431114608E-3</v>
      </c>
      <c r="Z802" s="5">
        <f t="shared" si="1025"/>
        <v>8.090328978545778E-4</v>
      </c>
      <c r="AA802" s="5">
        <f t="shared" si="1026"/>
        <v>1.3389570656497463E-3</v>
      </c>
      <c r="AB802" s="5">
        <f t="shared" si="1027"/>
        <v>1.1079932771631451E-3</v>
      </c>
      <c r="AC802" s="5">
        <f t="shared" si="1028"/>
        <v>2.0732927234316134E-5</v>
      </c>
      <c r="AD802" s="5">
        <f t="shared" si="1029"/>
        <v>4.303449189801873E-2</v>
      </c>
      <c r="AE802" s="5">
        <f t="shared" si="1030"/>
        <v>1.4111737068985199E-2</v>
      </c>
      <c r="AF802" s="5">
        <f t="shared" si="1031"/>
        <v>2.3137385190475472E-3</v>
      </c>
      <c r="AG802" s="5">
        <f t="shared" si="1032"/>
        <v>2.5290465226944622E-4</v>
      </c>
      <c r="AH802" s="5">
        <f t="shared" si="1033"/>
        <v>6.6323889461377552E-5</v>
      </c>
      <c r="AI802" s="5">
        <f t="shared" si="1034"/>
        <v>1.0976666171571025E-4</v>
      </c>
      <c r="AJ802" s="5">
        <f t="shared" si="1035"/>
        <v>9.0832429476467275E-5</v>
      </c>
      <c r="AK802" s="5">
        <f t="shared" si="1036"/>
        <v>5.0109508756346138E-5</v>
      </c>
      <c r="AL802" s="5">
        <f t="shared" si="1037"/>
        <v>4.5007499025379474E-7</v>
      </c>
      <c r="AM802" s="5">
        <f t="shared" si="1038"/>
        <v>1.4244497880444969E-2</v>
      </c>
      <c r="AN802" s="5">
        <f t="shared" si="1039"/>
        <v>4.6710115514994825E-3</v>
      </c>
      <c r="AO802" s="5">
        <f t="shared" si="1040"/>
        <v>7.6585180809335927E-4</v>
      </c>
      <c r="AP802" s="5">
        <f t="shared" si="1041"/>
        <v>8.3711916286681077E-5</v>
      </c>
      <c r="AQ802" s="5">
        <f t="shared" si="1042"/>
        <v>6.8626379682719728E-6</v>
      </c>
      <c r="AR802" s="5">
        <f t="shared" si="1043"/>
        <v>4.3497448125534348E-6</v>
      </c>
      <c r="AS802" s="5">
        <f t="shared" si="1044"/>
        <v>7.1988686319015768E-6</v>
      </c>
      <c r="AT802" s="5">
        <f t="shared" si="1045"/>
        <v>5.9570976933879454E-6</v>
      </c>
      <c r="AU802" s="5">
        <f t="shared" si="1046"/>
        <v>3.2863509293954248E-6</v>
      </c>
      <c r="AV802" s="5">
        <f t="shared" si="1047"/>
        <v>1.3597354349827561E-6</v>
      </c>
      <c r="AW802" s="5">
        <f t="shared" si="1048"/>
        <v>6.7849499119942436E-9</v>
      </c>
      <c r="AX802" s="5">
        <f t="shared" si="1049"/>
        <v>3.9291296918070274E-3</v>
      </c>
      <c r="AY802" s="5">
        <f t="shared" si="1050"/>
        <v>1.2884280184397006E-3</v>
      </c>
      <c r="AZ802" s="5">
        <f t="shared" si="1051"/>
        <v>2.112486592338709E-4</v>
      </c>
      <c r="BA802" s="5">
        <f t="shared" si="1052"/>
        <v>2.3090668312822849E-5</v>
      </c>
      <c r="BB802" s="5">
        <f t="shared" si="1053"/>
        <v>1.8929550786255832E-6</v>
      </c>
      <c r="BC802" s="5">
        <f t="shared" si="1054"/>
        <v>1.2414639130057578E-7</v>
      </c>
      <c r="BD802" s="5">
        <f t="shared" si="1055"/>
        <v>2.3772580397989363E-7</v>
      </c>
      <c r="BE802" s="5">
        <f t="shared" si="1056"/>
        <v>3.9343844455551404E-7</v>
      </c>
      <c r="BF802" s="5">
        <f t="shared" si="1057"/>
        <v>3.2557216562690538E-7</v>
      </c>
      <c r="BG802" s="5">
        <f t="shared" si="1058"/>
        <v>1.7960833348105766E-7</v>
      </c>
      <c r="BH802" s="5">
        <f t="shared" si="1059"/>
        <v>7.4313370878295667E-8</v>
      </c>
      <c r="BI802" s="5">
        <f t="shared" si="1060"/>
        <v>2.4597865741580617E-8</v>
      </c>
      <c r="BJ802" s="8">
        <f t="shared" si="1061"/>
        <v>0.70684767600007936</v>
      </c>
      <c r="BK802" s="8">
        <f t="shared" si="1062"/>
        <v>0.22443529506937238</v>
      </c>
      <c r="BL802" s="8">
        <f t="shared" si="1063"/>
        <v>6.758153837855263E-2</v>
      </c>
      <c r="BM802" s="8">
        <f t="shared" si="1064"/>
        <v>0.31708747389569875</v>
      </c>
      <c r="BN802" s="8">
        <f t="shared" si="1065"/>
        <v>0.68129764721667052</v>
      </c>
    </row>
    <row r="803" spans="1:66" s="15" customFormat="1" x14ac:dyDescent="0.25">
      <c r="A803" s="15" t="s">
        <v>342</v>
      </c>
      <c r="B803" s="15" t="s">
        <v>384</v>
      </c>
      <c r="C803" s="15" t="s">
        <v>400</v>
      </c>
      <c r="D803" s="16">
        <v>44284</v>
      </c>
      <c r="E803" s="15">
        <f>VLOOKUP(A803,home!$A$2:$E$405,3,FALSE)</f>
        <v>1.1828254847645401</v>
      </c>
      <c r="F803" s="15">
        <f>VLOOKUP(B803,home!$B$2:$E$405,3,FALSE)</f>
        <v>0.8</v>
      </c>
      <c r="G803" s="15">
        <f>VLOOKUP(C803,away!$B$2:$E$405,4,FALSE)</f>
        <v>0.57999999999999996</v>
      </c>
      <c r="H803" s="15">
        <f>VLOOKUP(A803,away!$A$2:$E$405,3,FALSE)</f>
        <v>0.86980609418282495</v>
      </c>
      <c r="I803" s="15">
        <f>VLOOKUP(C803,away!$B$2:$E$405,3,FALSE)</f>
        <v>0.9</v>
      </c>
      <c r="J803" s="15">
        <f>VLOOKUP(B803,home!$B$2:$E$405,4,FALSE)</f>
        <v>1.01</v>
      </c>
      <c r="K803" s="17">
        <f t="shared" si="1010"/>
        <v>0.54883102493074665</v>
      </c>
      <c r="L803" s="17">
        <f t="shared" si="1011"/>
        <v>0.79065373961218788</v>
      </c>
      <c r="M803" s="18">
        <f t="shared" si="1012"/>
        <v>0.26198061551479501</v>
      </c>
      <c r="N803" s="18">
        <f t="shared" si="1013"/>
        <v>0.14378308972497281</v>
      </c>
      <c r="O803" s="18">
        <f t="shared" si="1014"/>
        <v>0.20713595336267543</v>
      </c>
      <c r="P803" s="18">
        <f t="shared" si="1015"/>
        <v>0.11368263758404448</v>
      </c>
      <c r="Q803" s="18">
        <f t="shared" si="1016"/>
        <v>3.9456310250733165E-2</v>
      </c>
      <c r="R803" s="18">
        <f t="shared" si="1017"/>
        <v>8.1886408067167529E-2</v>
      </c>
      <c r="S803" s="18">
        <f t="shared" si="1018"/>
        <v>1.2332727425910786E-2</v>
      </c>
      <c r="T803" s="18">
        <f t="shared" si="1019"/>
        <v>3.1196279251040876E-2</v>
      </c>
      <c r="U803" s="18">
        <f t="shared" si="1020"/>
        <v>4.494180126740091E-2</v>
      </c>
      <c r="V803" s="18">
        <f t="shared" si="1021"/>
        <v>5.9462286705095084E-4</v>
      </c>
      <c r="W803" s="18">
        <f t="shared" si="1022"/>
        <v>7.2182823982984692E-3</v>
      </c>
      <c r="X803" s="18">
        <f t="shared" si="1023"/>
        <v>5.7071619717915167E-3</v>
      </c>
      <c r="Y803" s="18">
        <f t="shared" si="1024"/>
        <v>2.256194477784715E-3</v>
      </c>
      <c r="Z803" s="18">
        <f t="shared" si="1025"/>
        <v>2.1581264920571878E-2</v>
      </c>
      <c r="AA803" s="18">
        <f t="shared" si="1026"/>
        <v>1.1844467745659433E-2</v>
      </c>
      <c r="AB803" s="18">
        <f t="shared" si="1027"/>
        <v>3.2503056863047181E-3</v>
      </c>
      <c r="AC803" s="18">
        <f t="shared" si="1028"/>
        <v>1.6126740847148952E-5</v>
      </c>
      <c r="AD803" s="18">
        <f t="shared" si="1029"/>
        <v>9.9040433172442924E-4</v>
      </c>
      <c r="AE803" s="18">
        <f t="shared" si="1030"/>
        <v>7.8306688860602981E-4</v>
      </c>
      <c r="AF803" s="18">
        <f t="shared" si="1031"/>
        <v>3.0956738192141898E-4</v>
      </c>
      <c r="AG803" s="18">
        <f t="shared" si="1032"/>
        <v>8.1586869392708122E-5</v>
      </c>
      <c r="AH803" s="18">
        <f t="shared" si="1033"/>
        <v>4.2658269537528704E-3</v>
      </c>
      <c r="AI803" s="18">
        <f t="shared" si="1034"/>
        <v>2.3412181792053922E-3</v>
      </c>
      <c r="AJ803" s="18">
        <f t="shared" si="1035"/>
        <v>6.4246658643989595E-4</v>
      </c>
      <c r="AK803" s="18">
        <f t="shared" si="1036"/>
        <v>1.1753519837318874E-4</v>
      </c>
      <c r="AL803" s="18">
        <f t="shared" si="1037"/>
        <v>2.7991848656981378E-7</v>
      </c>
      <c r="AM803" s="18">
        <f t="shared" si="1038"/>
        <v>1.0871292489523398E-4</v>
      </c>
      <c r="AN803" s="18">
        <f t="shared" si="1039"/>
        <v>8.5954280612595657E-5</v>
      </c>
      <c r="AO803" s="18">
        <f t="shared" si="1040"/>
        <v>3.3980036701012065E-5</v>
      </c>
      <c r="AP803" s="18">
        <f t="shared" si="1041"/>
        <v>8.9554810299381938E-6</v>
      </c>
      <c r="AQ803" s="18">
        <f t="shared" si="1042"/>
        <v>1.7701711415866599E-6</v>
      </c>
      <c r="AR803" s="18">
        <f t="shared" si="1043"/>
        <v>6.7455840670463515E-4</v>
      </c>
      <c r="AS803" s="18">
        <f t="shared" si="1044"/>
        <v>3.7021858172735629E-4</v>
      </c>
      <c r="AT803" s="18">
        <f t="shared" si="1045"/>
        <v>1.0159372182891618E-4</v>
      </c>
      <c r="AU803" s="18">
        <f t="shared" si="1046"/>
        <v>1.8585928825964413E-5</v>
      </c>
      <c r="AV803" s="18">
        <f t="shared" si="1047"/>
        <v>2.5501335917109896E-6</v>
      </c>
      <c r="AW803" s="18">
        <f t="shared" si="1048"/>
        <v>3.3740698078473364E-9</v>
      </c>
      <c r="AX803" s="18">
        <f t="shared" si="1049"/>
        <v>9.9441709989117518E-6</v>
      </c>
      <c r="AY803" s="18">
        <f t="shared" si="1050"/>
        <v>7.8623959876326415E-6</v>
      </c>
      <c r="AZ803" s="18">
        <f t="shared" si="1051"/>
        <v>3.1082163949668044E-6</v>
      </c>
      <c r="BA803" s="18">
        <f t="shared" si="1052"/>
        <v>8.1917430540147244E-7</v>
      </c>
      <c r="BB803" s="18">
        <f t="shared" si="1053"/>
        <v>1.6192080698997264E-7</v>
      </c>
      <c r="BC803" s="18">
        <f t="shared" si="1054"/>
        <v>2.560465831352904E-8</v>
      </c>
      <c r="BD803" s="18">
        <f t="shared" si="1055"/>
        <v>8.889035447464309E-5</v>
      </c>
      <c r="BE803" s="18">
        <f t="shared" si="1056"/>
        <v>4.8785784352775744E-5</v>
      </c>
      <c r="BF803" s="18">
        <f t="shared" si="1057"/>
        <v>1.3387576014192149E-5</v>
      </c>
      <c r="BG803" s="18">
        <f t="shared" si="1058"/>
        <v>2.4491723550691191E-6</v>
      </c>
      <c r="BH803" s="18">
        <f t="shared" si="1059"/>
        <v>3.3604544346615879E-7</v>
      </c>
      <c r="BI803" s="18">
        <f t="shared" si="1060"/>
        <v>3.6886433032167856E-8</v>
      </c>
      <c r="BJ803" s="19">
        <f t="shared" si="1061"/>
        <v>0.23204323792379872</v>
      </c>
      <c r="BK803" s="19">
        <f t="shared" si="1062"/>
        <v>0.38861487244712267</v>
      </c>
      <c r="BL803" s="19">
        <f t="shared" si="1063"/>
        <v>0.35774737563873127</v>
      </c>
      <c r="BM803" s="19">
        <f t="shared" si="1064"/>
        <v>0.15205387740391799</v>
      </c>
      <c r="BN803" s="19">
        <f t="shared" si="1065"/>
        <v>0.8479250145043884</v>
      </c>
    </row>
    <row r="804" spans="1:66" x14ac:dyDescent="0.25">
      <c r="A804" t="s">
        <v>122</v>
      </c>
      <c r="B804" t="s">
        <v>362</v>
      </c>
      <c r="C804" t="s">
        <v>128</v>
      </c>
      <c r="D804" s="11">
        <v>44285</v>
      </c>
      <c r="E804">
        <f>VLOOKUP(A804,home!$A$2:$E$405,3,FALSE)</f>
        <v>1.2585470085470101</v>
      </c>
      <c r="F804">
        <f>VLOOKUP(B804,home!$B$2:$E$405,3,FALSE)</f>
        <v>1.47</v>
      </c>
      <c r="G804">
        <f>VLOOKUP(C804,away!$B$2:$E$405,4,FALSE)</f>
        <v>1.25</v>
      </c>
      <c r="H804">
        <f>VLOOKUP(A804,away!$A$2:$E$405,3,FALSE)</f>
        <v>1.1004273504273501</v>
      </c>
      <c r="I804">
        <f>VLOOKUP(C804,away!$B$2:$E$405,3,FALSE)</f>
        <v>0.88</v>
      </c>
      <c r="J804">
        <f>VLOOKUP(B804,home!$B$2:$E$405,4,FALSE)</f>
        <v>1.0900000000000001</v>
      </c>
      <c r="K804" s="3">
        <f t="shared" ref="K804:K827" si="1066">E804*F804*G804</f>
        <v>2.312580128205131</v>
      </c>
      <c r="L804" s="3">
        <f t="shared" ref="L804:L827" si="1067">H804*I804*J804</f>
        <v>1.0555299145299142</v>
      </c>
      <c r="M804" s="5">
        <f t="shared" ref="M804:M827" si="1068">_xlfn.POISSON.DIST(0,K804,FALSE) * _xlfn.POISSON.DIST(0,L804,FALSE)</f>
        <v>3.445469374595464E-2</v>
      </c>
      <c r="N804" s="5">
        <f t="shared" ref="N804:N827" si="1069">_xlfn.POISSON.DIST(1,K804,FALSE) * _xlfn.POISSON.DIST(0,L804,FALSE)</f>
        <v>7.9679240080288302E-2</v>
      </c>
      <c r="O804" s="5">
        <f t="shared" ref="O804:O827" si="1070">_xlfn.POISSON.DIST(0,K804,FALSE) * _xlfn.POISSON.DIST(1,L804,FALSE)</f>
        <v>3.6367959944821865E-2</v>
      </c>
      <c r="P804" s="5">
        <f t="shared" ref="P804:P827" si="1071">_xlfn.POISSON.DIST(1,K804,FALSE) * _xlfn.POISSON.DIST(1,L804,FALSE)</f>
        <v>8.4103821471755214E-2</v>
      </c>
      <c r="Q804" s="5">
        <f t="shared" ref="Q804:Q827" si="1072">_xlfn.POISSON.DIST(2,K804,FALSE) * _xlfn.POISSON.DIST(0,L804,FALSE)</f>
        <v>9.2132313620080286E-2</v>
      </c>
      <c r="R804" s="5">
        <f t="shared" ref="R804:R827" si="1073">_xlfn.POISSON.DIST(0,K804,FALSE) * _xlfn.POISSON.DIST(2,L804,FALSE)</f>
        <v>1.9193734826092584E-2</v>
      </c>
      <c r="S804" s="5">
        <f t="shared" ref="S804:S827" si="1074">_xlfn.POISSON.DIST(2,K804,FALSE) * _xlfn.POISSON.DIST(2,L804,FALSE)</f>
        <v>5.1324304594808488E-2</v>
      </c>
      <c r="T804" s="5">
        <f t="shared" ref="T804:T827" si="1075">_xlfn.POISSON.DIST(2,K804,FALSE) * _xlfn.POISSON.DIST(1,L804,FALSE)</f>
        <v>9.7248413120846575E-2</v>
      </c>
      <c r="U804" s="5">
        <f t="shared" ref="U804:U827" si="1076">_xlfn.POISSON.DIST(1,K804,FALSE) * _xlfn.POISSON.DIST(2,L804,FALSE)</f>
        <v>4.438704974486047E-2</v>
      </c>
      <c r="V804" s="5">
        <f t="shared" ref="V804:V827" si="1077">_xlfn.POISSON.DIST(3,K804,FALSE) * _xlfn.POISSON.DIST(3,L804,FALSE)</f>
        <v>1.3920277718363834E-2</v>
      </c>
      <c r="W804" s="5">
        <f t="shared" ref="W804:W827" si="1078">_xlfn.POISSON.DIST(3,K804,FALSE) * _xlfn.POISSON.DIST(0,L804,FALSE)</f>
        <v>7.1021119214453532E-2</v>
      </c>
      <c r="X804" s="5">
        <f t="shared" ref="X804:X827" si="1079">_xlfn.POISSON.DIST(3,K804,FALSE) * _xlfn.POISSON.DIST(1,L804,FALSE)</f>
        <v>7.4964915894250972E-2</v>
      </c>
      <c r="Y804" s="5">
        <f t="shared" ref="Y804:Y827" si="1080">_xlfn.POISSON.DIST(3,K804,FALSE) * _xlfn.POISSON.DIST(2,L804,FALSE)</f>
        <v>3.9563855633300463E-2</v>
      </c>
      <c r="Z804" s="5">
        <f t="shared" ref="Z804:Z827" si="1081">_xlfn.POISSON.DIST(0,K804,FALSE) * _xlfn.POISSON.DIST(3,L804,FALSE)</f>
        <v>6.7531870934984467E-3</v>
      </c>
      <c r="AA804" s="5">
        <f t="shared" ref="AA804:AA827" si="1082">_xlfn.POISSON.DIST(1,K804,FALSE) * _xlfn.POISSON.DIST(3,L804,FALSE)</f>
        <v>1.5617286274475874E-2</v>
      </c>
      <c r="AB804" s="5">
        <f t="shared" ref="AB804:AB827" si="1083">_xlfn.POISSON.DIST(2,K804,FALSE) * _xlfn.POISSON.DIST(3,L804,FALSE)</f>
        <v>1.8058112947421826E-2</v>
      </c>
      <c r="AC804" s="5">
        <f t="shared" ref="AC804:AC827" si="1084">_xlfn.POISSON.DIST(4,K804,FALSE) * _xlfn.POISSON.DIST(4,L804,FALSE)</f>
        <v>2.1237101987736846E-3</v>
      </c>
      <c r="AD804" s="5">
        <f t="shared" ref="AD804:AD827" si="1085">_xlfn.POISSON.DIST(4,K804,FALSE) * _xlfn.POISSON.DIST(0,L804,FALSE)</f>
        <v>4.106050724455821E-2</v>
      </c>
      <c r="AE804" s="5">
        <f t="shared" ref="AE804:AE827" si="1086">_xlfn.POISSON.DIST(4,K804,FALSE) * _xlfn.POISSON.DIST(1,L804,FALSE)</f>
        <v>4.3340593702403445E-2</v>
      </c>
      <c r="AF804" s="5">
        <f t="shared" ref="AF804:AF827" si="1087">_xlfn.POISSON.DIST(4,K804,FALSE) * _xlfn.POISSON.DIST(2,L804,FALSE)</f>
        <v>2.2873646583186823E-2</v>
      </c>
      <c r="AG804" s="5">
        <f t="shared" ref="AG804:AG827" si="1088">_xlfn.POISSON.DIST(4,K804,FALSE) * _xlfn.POISSON.DIST(3,L804,FALSE)</f>
        <v>8.0479394076462159E-3</v>
      </c>
      <c r="AH804" s="5">
        <f t="shared" ref="AH804:AH827" si="1089">_xlfn.POISSON.DIST(0,K804,FALSE) * _xlfn.POISSON.DIST(4,L804,FALSE)</f>
        <v>1.7820477489012337E-3</v>
      </c>
      <c r="AI804" s="5">
        <f t="shared" ref="AI804:AI827" si="1090">_xlfn.POISSON.DIST(1,K804,FALSE) * _xlfn.POISSON.DIST(4,L804,FALSE)</f>
        <v>4.1211282116216802E-3</v>
      </c>
      <c r="AJ804" s="5">
        <f t="shared" ref="AJ804:AJ827" si="1091">_xlfn.POISSON.DIST(2,K804,FALSE) * _xlfn.POISSON.DIST(4,L804,FALSE)</f>
        <v>4.7652196039909243E-3</v>
      </c>
      <c r="AK804" s="5">
        <f t="shared" ref="AK804:AK827" si="1092">_xlfn.POISSON.DIST(3,K804,FALSE) * _xlfn.POISSON.DIST(4,L804,FALSE)</f>
        <v>3.6733173875743118E-3</v>
      </c>
      <c r="AL804" s="5">
        <f t="shared" ref="AL804:AL827" si="1093">_xlfn.POISSON.DIST(5,K804,FALSE) * _xlfn.POISSON.DIST(5,L804,FALSE)</f>
        <v>2.0735885186775612E-4</v>
      </c>
      <c r="AM804" s="5">
        <f t="shared" ref="AM804:AM827" si="1094">_xlfn.POISSON.DIST(5,K804,FALSE) * _xlfn.POISSON.DIST(0,L804,FALSE)</f>
        <v>1.899114262155762E-2</v>
      </c>
      <c r="AN804" s="5">
        <f t="shared" ref="AN804:AN827" si="1095">_xlfn.POISSON.DIST(5,K804,FALSE) * _xlfn.POISSON.DIST(1,L804,FALSE)</f>
        <v>2.0045719148158125E-2</v>
      </c>
      <c r="AO804" s="5">
        <f t="shared" ref="AO804:AO827" si="1096">_xlfn.POISSON.DIST(5,K804,FALSE) * _xlfn.POISSON.DIST(2,L804,FALSE)</f>
        <v>1.0579428109573005E-2</v>
      </c>
      <c r="AP804" s="5">
        <f t="shared" ref="AP804:AP827" si="1097">_xlfn.POISSON.DIST(5,K804,FALSE) * _xlfn.POISSON.DIST(3,L804,FALSE)</f>
        <v>3.7223009494243217E-3</v>
      </c>
      <c r="AQ804" s="5">
        <f t="shared" ref="AQ804:AQ827" si="1098">_xlfn.POISSON.DIST(5,K804,FALSE) * _xlfn.POISSON.DIST(4,L804,FALSE)</f>
        <v>9.8225000075011812E-4</v>
      </c>
      <c r="AR804" s="5">
        <f t="shared" ref="AR804:AR827" si="1099">_xlfn.POISSON.DIST(0,K804,FALSE) * _xlfn.POISSON.DIST(5,L804,FALSE)</f>
        <v>3.7620094161718915E-4</v>
      </c>
      <c r="AS804" s="5">
        <f t="shared" ref="AS804:AS827" si="1100">_xlfn.POISSON.DIST(1,K804,FALSE) * _xlfn.POISSON.DIST(5,L804,FALSE)</f>
        <v>8.6999482179597027E-4</v>
      </c>
      <c r="AT804" s="5">
        <f t="shared" ref="AT804:AT827" si="1101">_xlfn.POISSON.DIST(2,K804,FALSE) * _xlfn.POISSON.DIST(5,L804,FALSE)</f>
        <v>1.0059663682633626E-3</v>
      </c>
      <c r="AU804" s="5">
        <f t="shared" ref="AU804:AU827" si="1102">_xlfn.POISSON.DIST(3,K804,FALSE) * _xlfn.POISSON.DIST(5,L804,FALSE)</f>
        <v>7.7545927762951231E-4</v>
      </c>
      <c r="AV804" s="5">
        <f t="shared" ref="AV804:AV827" si="1103">_xlfn.POISSON.DIST(4,K804,FALSE) * _xlfn.POISSON.DIST(5,L804,FALSE)</f>
        <v>4.48327928919579E-4</v>
      </c>
      <c r="AW804" s="5">
        <f t="shared" ref="AW804:AW827" si="1104">_xlfn.POISSON.DIST(6,K804,FALSE) * _xlfn.POISSON.DIST(6,L804,FALSE)</f>
        <v>1.4060067779526259E-5</v>
      </c>
      <c r="AX804" s="5">
        <f t="shared" ref="AX804:AX827" si="1105">_xlfn.POISSON.DIST(6,K804,FALSE) * _xlfn.POISSON.DIST(0,L804,FALSE)</f>
        <v>7.3197565064206122E-3</v>
      </c>
      <c r="AY804" s="5">
        <f t="shared" ref="AY804:AY827" si="1106">_xlfn.POISSON.DIST(6,K804,FALSE) * _xlfn.POISSON.DIST(1,L804,FALSE)</f>
        <v>7.726221959601931E-3</v>
      </c>
      <c r="AZ804" s="5">
        <f t="shared" ref="AZ804:AZ827" si="1107">_xlfn.POISSON.DIST(6,K804,FALSE) * _xlfn.POISSON.DIST(2,L804,FALSE)</f>
        <v>4.0776292023288864E-3</v>
      </c>
      <c r="BA804" s="5">
        <f t="shared" ref="BA804:BA827" si="1108">_xlfn.POISSON.DIST(6,K804,FALSE) * _xlfn.POISSON.DIST(3,L804,FALSE)</f>
        <v>1.4346865344729638E-3</v>
      </c>
      <c r="BB804" s="5">
        <f t="shared" ref="BB804:BB827" si="1109">_xlfn.POISSON.DIST(6,K804,FALSE) * _xlfn.POISSON.DIST(4,L804,FALSE)</f>
        <v>3.7858863877736657E-4</v>
      </c>
      <c r="BC804" s="5">
        <f t="shared" ref="BC804:BC827" si="1110">_xlfn.POISSON.DIST(6,K804,FALSE) * _xlfn.POISSON.DIST(5,L804,FALSE)</f>
        <v>7.9922326706134082E-5</v>
      </c>
      <c r="BD804" s="5">
        <f t="shared" ref="BD804:BD827" si="1111">_xlfn.POISSON.DIST(0,K804,FALSE) * _xlfn.POISSON.DIST(6,L804,FALSE)</f>
        <v>6.6181891291877456E-5</v>
      </c>
      <c r="BE804" s="5">
        <f t="shared" ref="BE804:BE827" si="1112">_xlfn.POISSON.DIST(1,K804,FALSE) * _xlfn.POISSON.DIST(6,L804,FALSE)</f>
        <v>1.5305092664862804E-4</v>
      </c>
      <c r="BF804" s="5">
        <f t="shared" ref="BF804:BF827" si="1113">_xlfn.POISSON.DIST(2,K804,FALSE) * _xlfn.POISSON.DIST(6,L804,FALSE)</f>
        <v>1.7697126578549918E-4</v>
      </c>
      <c r="BG804" s="5">
        <f t="shared" ref="BG804:BG827" si="1114">_xlfn.POISSON.DIST(3,K804,FALSE) * _xlfn.POISSON.DIST(6,L804,FALSE)</f>
        <v>1.3642007750628465E-4</v>
      </c>
      <c r="BH804" s="5">
        <f t="shared" ref="BH804:BH827" si="1115">_xlfn.POISSON.DIST(4,K804,FALSE) * _xlfn.POISSON.DIST(6,L804,FALSE)</f>
        <v>7.8870590082309413E-5</v>
      </c>
      <c r="BI804" s="5">
        <f t="shared" ref="BI804:BI827" si="1116">_xlfn.POISSON.DIST(5,K804,FALSE) * _xlfn.POISSON.DIST(6,L804,FALSE)</f>
        <v>3.6478911864832278E-5</v>
      </c>
      <c r="BJ804" s="8">
        <f t="shared" ref="BJ804:BJ827" si="1117">SUM(N804,Q804,T804,W804,X804,Y804,AD804,AE804,AF804,AG804,AM804,AN804,AO804,AP804,AQ804,AX804,AY804,AZ804,BA804,BB804,BC804)</f>
        <v>0.64527019049878598</v>
      </c>
      <c r="BK804" s="8">
        <f t="shared" ref="BK804:BK827" si="1118">SUM(M804,P804,S804,V804,AC804,AL804,AY804)</f>
        <v>0.19386038854112556</v>
      </c>
      <c r="BL804" s="8">
        <f t="shared" ref="BL804:BL827" si="1119">SUM(O804,R804,U804,AA804,AB804,AH804,AI804,AJ804,AK804,AR804,AS804,AT804,AU804,AV804,BD804,BE804,BF804,BG804,BH804,BI804)</f>
        <v>0.15208977969116583</v>
      </c>
      <c r="BM804" s="8">
        <f t="shared" ref="BM804:BM827" si="1120">SUM(S804:BI804)</f>
        <v>0.64432962024376039</v>
      </c>
      <c r="BN804" s="8">
        <f t="shared" ref="BN804:BN827" si="1121">SUM(M804:R804)</f>
        <v>0.34593176368899292</v>
      </c>
    </row>
    <row r="805" spans="1:66" x14ac:dyDescent="0.25">
      <c r="A805" t="s">
        <v>145</v>
      </c>
      <c r="B805" t="s">
        <v>404</v>
      </c>
      <c r="C805" t="s">
        <v>347</v>
      </c>
      <c r="D805" s="11">
        <v>44285</v>
      </c>
      <c r="E805">
        <f>VLOOKUP(A805,home!$A$2:$E$405,3,FALSE)</f>
        <v>1.42165242165242</v>
      </c>
      <c r="F805">
        <f>VLOOKUP(B805,home!$B$2:$E$405,3,FALSE)</f>
        <v>1.03</v>
      </c>
      <c r="G805">
        <f>VLOOKUP(C805,away!$B$2:$E$405,4,FALSE)</f>
        <v>0.87</v>
      </c>
      <c r="H805">
        <f>VLOOKUP(A805,away!$A$2:$E$405,3,FALSE)</f>
        <v>1.1680911680911701</v>
      </c>
      <c r="I805">
        <f>VLOOKUP(C805,away!$B$2:$E$405,3,FALSE)</f>
        <v>0.99</v>
      </c>
      <c r="J805">
        <f>VLOOKUP(B805,home!$B$2:$E$405,4,FALSE)</f>
        <v>0.76</v>
      </c>
      <c r="K805" s="3">
        <f t="shared" si="1066"/>
        <v>1.2739427350427335</v>
      </c>
      <c r="L805" s="3">
        <f t="shared" si="1067"/>
        <v>0.87887179487179634</v>
      </c>
      <c r="M805" s="5">
        <f t="shared" si="1068"/>
        <v>0.11615677056354128</v>
      </c>
      <c r="N805" s="5">
        <f t="shared" si="1069"/>
        <v>0.14797707398544904</v>
      </c>
      <c r="O805" s="5">
        <f t="shared" si="1070"/>
        <v>0.10208690943169095</v>
      </c>
      <c r="P805" s="5">
        <f t="shared" si="1071"/>
        <v>0.1300528766134682</v>
      </c>
      <c r="Q805" s="5">
        <f t="shared" si="1072"/>
        <v>9.4257159178321948E-2</v>
      </c>
      <c r="R805" s="5">
        <f t="shared" si="1073"/>
        <v>4.4860652662572366E-2</v>
      </c>
      <c r="S805" s="5">
        <f t="shared" si="1074"/>
        <v>3.6402851580196204E-2</v>
      </c>
      <c r="T805" s="5">
        <f t="shared" si="1075"/>
        <v>8.2839958666568417E-2</v>
      </c>
      <c r="U805" s="5">
        <f t="shared" si="1076"/>
        <v>5.7149902548759526E-2</v>
      </c>
      <c r="V805" s="5">
        <f t="shared" si="1077"/>
        <v>4.5286455365154315E-3</v>
      </c>
      <c r="W805" s="5">
        <f t="shared" si="1078"/>
        <v>4.0026074386996596E-2</v>
      </c>
      <c r="X805" s="5">
        <f t="shared" si="1079"/>
        <v>3.5177787838171728E-2</v>
      </c>
      <c r="Y805" s="5">
        <f t="shared" si="1080"/>
        <v>1.5458382768476617E-2</v>
      </c>
      <c r="Z805" s="5">
        <f t="shared" si="1081"/>
        <v>1.3142254108225069E-2</v>
      </c>
      <c r="AA805" s="5">
        <f t="shared" si="1082"/>
        <v>1.6742479143258843E-2</v>
      </c>
      <c r="AB805" s="5">
        <f t="shared" si="1083"/>
        <v>1.0664479835579548E-2</v>
      </c>
      <c r="AC805" s="5">
        <f t="shared" si="1084"/>
        <v>3.1690112440776444E-4</v>
      </c>
      <c r="AD805" s="5">
        <f t="shared" si="1085"/>
        <v>1.2747731669398592E-2</v>
      </c>
      <c r="AE805" s="5">
        <f t="shared" si="1086"/>
        <v>1.1203621812828381E-2</v>
      </c>
      <c r="AF805" s="5">
        <f t="shared" si="1087"/>
        <v>4.9232736058526429E-3</v>
      </c>
      <c r="AG805" s="5">
        <f t="shared" si="1088"/>
        <v>1.4423087702068846E-3</v>
      </c>
      <c r="AH805" s="5">
        <f t="shared" si="1089"/>
        <v>2.8875891141892508E-3</v>
      </c>
      <c r="AI805" s="5">
        <f t="shared" si="1090"/>
        <v>3.6786231738098786E-3</v>
      </c>
      <c r="AJ805" s="5">
        <f t="shared" si="1091"/>
        <v>2.3431776336174689E-3</v>
      </c>
      <c r="AK805" s="5">
        <f t="shared" si="1092"/>
        <v>9.9502470775386632E-4</v>
      </c>
      <c r="AL805" s="5">
        <f t="shared" si="1093"/>
        <v>1.4192509874825435E-5</v>
      </c>
      <c r="AM805" s="5">
        <f t="shared" si="1094"/>
        <v>3.2479760297008989E-3</v>
      </c>
      <c r="AN805" s="5">
        <f t="shared" si="1095"/>
        <v>2.8545545229237998E-3</v>
      </c>
      <c r="AO805" s="5">
        <f t="shared" si="1096"/>
        <v>1.2543937285607219E-3</v>
      </c>
      <c r="AP805" s="5">
        <f t="shared" si="1097"/>
        <v>3.6748375589869557E-4</v>
      </c>
      <c r="AQ805" s="5">
        <f t="shared" si="1098"/>
        <v>8.0742777033228905E-5</v>
      </c>
      <c r="AR805" s="5">
        <f t="shared" si="1099"/>
        <v>5.0756412552795376E-4</v>
      </c>
      <c r="AS805" s="5">
        <f t="shared" si="1100"/>
        <v>6.4660763028465465E-4</v>
      </c>
      <c r="AT805" s="5">
        <f t="shared" si="1101"/>
        <v>4.1187054651216685E-4</v>
      </c>
      <c r="AU805" s="5">
        <f t="shared" si="1102"/>
        <v>1.7489983016908512E-4</v>
      </c>
      <c r="AV805" s="5">
        <f t="shared" si="1103"/>
        <v>5.5703092001028498E-5</v>
      </c>
      <c r="AW805" s="5">
        <f t="shared" si="1104"/>
        <v>4.4139980596702004E-7</v>
      </c>
      <c r="AX805" s="5">
        <f t="shared" si="1105"/>
        <v>6.8962257777173354E-4</v>
      </c>
      <c r="AY805" s="5">
        <f t="shared" si="1106"/>
        <v>6.0608983271035843E-4</v>
      </c>
      <c r="AZ805" s="5">
        <f t="shared" si="1107"/>
        <v>2.6633762956384974E-4</v>
      </c>
      <c r="BA805" s="5">
        <f t="shared" si="1108"/>
        <v>7.8025543512226747E-5</v>
      </c>
      <c r="BB805" s="5">
        <f t="shared" si="1109"/>
        <v>1.7143612368109537E-5</v>
      </c>
      <c r="BC805" s="5">
        <f t="shared" si="1110"/>
        <v>3.0134074745093527E-6</v>
      </c>
      <c r="BD805" s="5">
        <f t="shared" si="1111"/>
        <v>7.4347299002547695E-5</v>
      </c>
      <c r="BE805" s="5">
        <f t="shared" si="1112"/>
        <v>9.471420143434551E-5</v>
      </c>
      <c r="BF805" s="5">
        <f t="shared" si="1113"/>
        <v>6.0330234411329262E-5</v>
      </c>
      <c r="BG805" s="5">
        <f t="shared" si="1114"/>
        <v>2.5619087943912684E-5</v>
      </c>
      <c r="BH805" s="5">
        <f t="shared" si="1115"/>
        <v>8.1593127411421138E-6</v>
      </c>
      <c r="BI805" s="5">
        <f t="shared" si="1116"/>
        <v>2.0788994379039193E-6</v>
      </c>
      <c r="BJ805" s="8">
        <f t="shared" si="1117"/>
        <v>0.45551875609978898</v>
      </c>
      <c r="BK805" s="8">
        <f t="shared" si="1118"/>
        <v>0.28807832776071407</v>
      </c>
      <c r="BL805" s="8">
        <f t="shared" si="1119"/>
        <v>0.24347073251069778</v>
      </c>
      <c r="BM805" s="8">
        <f t="shared" si="1120"/>
        <v>0.36421297961147775</v>
      </c>
      <c r="BN805" s="8">
        <f t="shared" si="1121"/>
        <v>0.63539144243504375</v>
      </c>
    </row>
    <row r="806" spans="1:66" x14ac:dyDescent="0.25">
      <c r="A806" t="s">
        <v>145</v>
      </c>
      <c r="B806" t="s">
        <v>419</v>
      </c>
      <c r="C806" t="s">
        <v>432</v>
      </c>
      <c r="D806" s="11">
        <v>44285</v>
      </c>
      <c r="E806">
        <f>VLOOKUP(A806,home!$A$2:$E$405,3,FALSE)</f>
        <v>1.42165242165242</v>
      </c>
      <c r="F806">
        <f>VLOOKUP(B806,home!$B$2:$E$405,3,FALSE)</f>
        <v>0.95</v>
      </c>
      <c r="G806">
        <f>VLOOKUP(C806,away!$B$2:$E$405,4,FALSE)</f>
        <v>1.63</v>
      </c>
      <c r="H806">
        <f>VLOOKUP(A806,away!$A$2:$E$405,3,FALSE)</f>
        <v>1.1680911680911701</v>
      </c>
      <c r="I806">
        <f>VLOOKUP(C806,away!$B$2:$E$405,3,FALSE)</f>
        <v>0.53</v>
      </c>
      <c r="J806">
        <f>VLOOKUP(B806,home!$B$2:$E$405,4,FALSE)</f>
        <v>0.73</v>
      </c>
      <c r="K806" s="3">
        <f t="shared" si="1066"/>
        <v>2.2014287749287722</v>
      </c>
      <c r="L806" s="3">
        <f t="shared" si="1067"/>
        <v>0.4519344729344737</v>
      </c>
      <c r="M806" s="5">
        <f t="shared" si="1068"/>
        <v>7.0413994654822953E-2</v>
      </c>
      <c r="N806" s="5">
        <f t="shared" si="1069"/>
        <v>0.15501139399080802</v>
      </c>
      <c r="O806" s="5">
        <f t="shared" si="1070"/>
        <v>3.1822511561538258E-2</v>
      </c>
      <c r="P806" s="5">
        <f t="shared" si="1071"/>
        <v>7.0054992642073863E-2</v>
      </c>
      <c r="Q806" s="5">
        <f t="shared" si="1072"/>
        <v>0.17062327158659291</v>
      </c>
      <c r="R806" s="5">
        <f t="shared" si="1073"/>
        <v>7.190844995007494E-3</v>
      </c>
      <c r="S806" s="5">
        <f t="shared" si="1074"/>
        <v>1.7424455245505927E-2</v>
      </c>
      <c r="T806" s="5">
        <f t="shared" si="1075"/>
        <v>7.7110538314842436E-2</v>
      </c>
      <c r="U806" s="5">
        <f t="shared" si="1076"/>
        <v>1.583013308806204E-2</v>
      </c>
      <c r="V806" s="5">
        <f t="shared" si="1077"/>
        <v>1.9261797317421223E-3</v>
      </c>
      <c r="W806" s="5">
        <f t="shared" si="1078"/>
        <v>0.12520499324773746</v>
      </c>
      <c r="X806" s="5">
        <f t="shared" si="1079"/>
        <v>5.6584452632180558E-2</v>
      </c>
      <c r="Y806" s="5">
        <f t="shared" si="1080"/>
        <v>1.2786232388305107E-2</v>
      </c>
      <c r="Z806" s="5">
        <f t="shared" si="1081"/>
        <v>1.0832635809240702E-3</v>
      </c>
      <c r="AA806" s="5">
        <f t="shared" si="1082"/>
        <v>2.3847276178786312E-3</v>
      </c>
      <c r="AB806" s="5">
        <f t="shared" si="1083"/>
        <v>2.6249039991826828E-3</v>
      </c>
      <c r="AC806" s="5">
        <f t="shared" si="1084"/>
        <v>1.19772450416275E-4</v>
      </c>
      <c r="AD806" s="5">
        <f t="shared" si="1085"/>
        <v>6.8907468725082965E-2</v>
      </c>
      <c r="AE806" s="5">
        <f t="shared" si="1086"/>
        <v>3.1141660559519099E-2</v>
      </c>
      <c r="AF806" s="5">
        <f t="shared" si="1087"/>
        <v>7.0369949756352752E-3</v>
      </c>
      <c r="AG806" s="5">
        <f t="shared" si="1088"/>
        <v>1.0600868717854229E-3</v>
      </c>
      <c r="AH806" s="5">
        <f t="shared" si="1089"/>
        <v>1.2239103887350754E-4</v>
      </c>
      <c r="AI806" s="5">
        <f t="shared" si="1090"/>
        <v>2.6943515476956549E-4</v>
      </c>
      <c r="AJ806" s="5">
        <f t="shared" si="1091"/>
        <v>2.9657115134355442E-4</v>
      </c>
      <c r="AK806" s="5">
        <f t="shared" si="1092"/>
        <v>2.1762675546048544E-4</v>
      </c>
      <c r="AL806" s="5">
        <f t="shared" si="1093"/>
        <v>4.7664718775108383E-6</v>
      </c>
      <c r="AM806" s="5">
        <f t="shared" si="1094"/>
        <v>3.0338976891780414E-2</v>
      </c>
      <c r="AN806" s="5">
        <f t="shared" si="1095"/>
        <v>1.3711229530957958E-2</v>
      </c>
      <c r="AO806" s="5">
        <f t="shared" si="1096"/>
        <v>3.0982886456785378E-3</v>
      </c>
      <c r="AP806" s="5">
        <f t="shared" si="1097"/>
        <v>4.6674114869453158E-4</v>
      </c>
      <c r="AQ806" s="5">
        <f t="shared" si="1098"/>
        <v>5.2734103758023475E-5</v>
      </c>
      <c r="AR806" s="5">
        <f t="shared" si="1099"/>
        <v>1.1062545929040266E-5</v>
      </c>
      <c r="AS806" s="5">
        <f t="shared" si="1100"/>
        <v>2.4353406932160388E-5</v>
      </c>
      <c r="AT806" s="5">
        <f t="shared" si="1101"/>
        <v>2.6806145394003864E-5</v>
      </c>
      <c r="AU806" s="5">
        <f t="shared" si="1102"/>
        <v>1.9670606605094819E-5</v>
      </c>
      <c r="AV806" s="5">
        <f t="shared" si="1103"/>
        <v>1.0825859850189927E-5</v>
      </c>
      <c r="AW806" s="5">
        <f t="shared" si="1104"/>
        <v>1.3172695204844579E-7</v>
      </c>
      <c r="AX806" s="5">
        <f t="shared" si="1105"/>
        <v>1.1131516121910746E-2</v>
      </c>
      <c r="AY806" s="5">
        <f t="shared" si="1106"/>
        <v>5.0307158715173295E-3</v>
      </c>
      <c r="AZ806" s="5">
        <f t="shared" si="1107"/>
        <v>1.1367769629386378E-3</v>
      </c>
      <c r="BA806" s="5">
        <f t="shared" si="1108"/>
        <v>1.7124956586324173E-4</v>
      </c>
      <c r="BB806" s="5">
        <f t="shared" si="1109"/>
        <v>1.9348395572165395E-5</v>
      </c>
      <c r="BC806" s="5">
        <f t="shared" si="1110"/>
        <v>1.7488413910068548E-6</v>
      </c>
      <c r="BD806" s="5">
        <f t="shared" si="1111"/>
        <v>8.3325764395903676E-7</v>
      </c>
      <c r="BE806" s="5">
        <f t="shared" si="1112"/>
        <v>1.8343573543407773E-6</v>
      </c>
      <c r="BF806" s="5">
        <f t="shared" si="1113"/>
        <v>2.0191035316740011E-6</v>
      </c>
      <c r="BG806" s="5">
        <f t="shared" si="1114"/>
        <v>1.4816375380624843E-6</v>
      </c>
      <c r="BH806" s="5">
        <f t="shared" si="1115"/>
        <v>8.1542987757634432E-7</v>
      </c>
      <c r="BI806" s="5">
        <f t="shared" si="1116"/>
        <v>3.5902215928664203E-7</v>
      </c>
      <c r="BJ806" s="8">
        <f t="shared" si="1117"/>
        <v>0.77062641937255194</v>
      </c>
      <c r="BK806" s="8">
        <f t="shared" si="1118"/>
        <v>0.16497487706795597</v>
      </c>
      <c r="BL806" s="8">
        <f t="shared" si="1119"/>
        <v>6.0859206734931608E-2</v>
      </c>
      <c r="BM806" s="8">
        <f t="shared" si="1120"/>
        <v>0.48739617318095463</v>
      </c>
      <c r="BN806" s="8">
        <f t="shared" si="1121"/>
        <v>0.50511700943084348</v>
      </c>
    </row>
    <row r="807" spans="1:66" x14ac:dyDescent="0.25">
      <c r="A807" t="s">
        <v>37</v>
      </c>
      <c r="B807" t="s">
        <v>230</v>
      </c>
      <c r="C807" t="s">
        <v>39</v>
      </c>
      <c r="D807" s="11">
        <v>44285</v>
      </c>
      <c r="E807">
        <f>VLOOKUP(A807,home!$A$2:$E$405,3,FALSE)</f>
        <v>1.55752212389381</v>
      </c>
      <c r="F807">
        <f>VLOOKUP(B807,home!$B$2:$E$405,3,FALSE)</f>
        <v>1.28</v>
      </c>
      <c r="G807">
        <f>VLOOKUP(C807,away!$B$2:$E$405,4,FALSE)</f>
        <v>1.1100000000000001</v>
      </c>
      <c r="H807">
        <f>VLOOKUP(A807,away!$A$2:$E$405,3,FALSE)</f>
        <v>1.3097345132743401</v>
      </c>
      <c r="I807">
        <f>VLOOKUP(C807,away!$B$2:$E$405,3,FALSE)</f>
        <v>0.76</v>
      </c>
      <c r="J807">
        <f>VLOOKUP(B807,home!$B$2:$E$405,4,FALSE)</f>
        <v>0.83</v>
      </c>
      <c r="K807" s="3">
        <f t="shared" si="1066"/>
        <v>2.2129274336283253</v>
      </c>
      <c r="L807" s="3">
        <f t="shared" si="1067"/>
        <v>0.82618053097345368</v>
      </c>
      <c r="M807" s="5">
        <f t="shared" si="1068"/>
        <v>4.7877578946317632E-2</v>
      </c>
      <c r="N807" s="5">
        <f t="shared" si="1069"/>
        <v>0.10594960790601221</v>
      </c>
      <c r="O807" s="5">
        <f t="shared" si="1070"/>
        <v>3.9555523595592147E-2</v>
      </c>
      <c r="P807" s="5">
        <f t="shared" si="1071"/>
        <v>8.7533503316218397E-2</v>
      </c>
      <c r="Q807" s="5">
        <f t="shared" si="1072"/>
        <v>0.11722939695868947</v>
      </c>
      <c r="R807" s="5">
        <f t="shared" si="1073"/>
        <v>1.6340001743569647E-2</v>
      </c>
      <c r="S807" s="5">
        <f t="shared" si="1074"/>
        <v>4.0008885011716573E-2</v>
      </c>
      <c r="T807" s="5">
        <f t="shared" si="1075"/>
        <v>9.6852645425027861E-2</v>
      </c>
      <c r="U807" s="5">
        <f t="shared" si="1076"/>
        <v>3.6159238123879937E-2</v>
      </c>
      <c r="V807" s="5">
        <f t="shared" si="1077"/>
        <v>8.1274829724879427E-3</v>
      </c>
      <c r="W807" s="5">
        <f t="shared" si="1078"/>
        <v>8.6473382852529659E-2</v>
      </c>
      <c r="X807" s="5">
        <f t="shared" si="1079"/>
        <v>7.1442625360173692E-2</v>
      </c>
      <c r="Y807" s="5">
        <f t="shared" si="1080"/>
        <v>2.9512253077102913E-2</v>
      </c>
      <c r="Z807" s="5">
        <f t="shared" si="1081"/>
        <v>4.4999304388698442E-3</v>
      </c>
      <c r="AA807" s="5">
        <f t="shared" si="1082"/>
        <v>9.9580195175942264E-3</v>
      </c>
      <c r="AB807" s="5">
        <f t="shared" si="1083"/>
        <v>1.1018187287545285E-2</v>
      </c>
      <c r="AC807" s="5">
        <f t="shared" si="1084"/>
        <v>9.2870592219489601E-4</v>
      </c>
      <c r="AD807" s="5">
        <f t="shared" si="1085"/>
        <v>4.7839830298252013E-2</v>
      </c>
      <c r="AE807" s="5">
        <f t="shared" si="1086"/>
        <v>3.9524336397489764E-2</v>
      </c>
      <c r="AF807" s="5">
        <f t="shared" si="1087"/>
        <v>1.6327118615625746E-2</v>
      </c>
      <c r="AG807" s="5">
        <f t="shared" si="1088"/>
        <v>4.4963825090414133E-3</v>
      </c>
      <c r="AH807" s="5">
        <f t="shared" si="1089"/>
        <v>9.2943872983227327E-4</v>
      </c>
      <c r="AI807" s="5">
        <f t="shared" si="1090"/>
        <v>2.0567804631225028E-3</v>
      </c>
      <c r="AJ807" s="5">
        <f t="shared" si="1091"/>
        <v>2.2757529558972795E-3</v>
      </c>
      <c r="AK807" s="5">
        <f t="shared" si="1092"/>
        <v>1.6786920494219477E-3</v>
      </c>
      <c r="AL807" s="5">
        <f t="shared" si="1093"/>
        <v>6.7917287974304322E-5</v>
      </c>
      <c r="AM807" s="5">
        <f t="shared" si="1094"/>
        <v>2.1173214577425083E-2</v>
      </c>
      <c r="AN807" s="5">
        <f t="shared" si="1095"/>
        <v>1.7492897661991927E-2</v>
      </c>
      <c r="AO807" s="5">
        <f t="shared" si="1096"/>
        <v>7.2261457393243862E-3</v>
      </c>
      <c r="AP807" s="5">
        <f t="shared" si="1097"/>
        <v>1.9900336412688609E-3</v>
      </c>
      <c r="AQ807" s="5">
        <f t="shared" si="1098"/>
        <v>4.1103176259963564E-4</v>
      </c>
      <c r="AR807" s="5">
        <f t="shared" si="1099"/>
        <v>1.5357683666402403E-4</v>
      </c>
      <c r="AS807" s="5">
        <f t="shared" si="1100"/>
        <v>3.3985439502367518E-4</v>
      </c>
      <c r="AT807" s="5">
        <f t="shared" si="1101"/>
        <v>3.7603655709352436E-4</v>
      </c>
      <c r="AU807" s="5">
        <f t="shared" si="1102"/>
        <v>2.773805377464681E-4</v>
      </c>
      <c r="AV807" s="5">
        <f t="shared" si="1103"/>
        <v>1.5345575038343409E-4</v>
      </c>
      <c r="AW807" s="5">
        <f t="shared" si="1104"/>
        <v>3.4492126023198745E-6</v>
      </c>
      <c r="AX807" s="5">
        <f t="shared" si="1105"/>
        <v>7.8091312327471882E-3</v>
      </c>
      <c r="AY807" s="5">
        <f t="shared" si="1106"/>
        <v>6.451752188312454E-3</v>
      </c>
      <c r="AZ807" s="5">
        <f t="shared" si="1107"/>
        <v>2.665156024324562E-3</v>
      </c>
      <c r="BA807" s="5">
        <f t="shared" si="1108"/>
        <v>7.3396667310118857E-4</v>
      </c>
      <c r="BB807" s="5">
        <f t="shared" si="1109"/>
        <v>1.5159724392488979E-4</v>
      </c>
      <c r="BC807" s="5">
        <f t="shared" si="1110"/>
        <v>2.5049338295995533E-5</v>
      </c>
      <c r="BD807" s="5">
        <f t="shared" si="1111"/>
        <v>2.1147032076717783E-5</v>
      </c>
      <c r="BE807" s="5">
        <f t="shared" si="1112"/>
        <v>4.6796847422386959E-5</v>
      </c>
      <c r="BF807" s="5">
        <f t="shared" si="1113"/>
        <v>5.1779013734159541E-5</v>
      </c>
      <c r="BG807" s="5">
        <f t="shared" si="1114"/>
        <v>3.8194399992846503E-5</v>
      </c>
      <c r="BH807" s="5">
        <f t="shared" si="1115"/>
        <v>2.113035888878588E-5</v>
      </c>
      <c r="BI807" s="5">
        <f t="shared" si="1116"/>
        <v>9.351990173481281E-6</v>
      </c>
      <c r="BJ807" s="8">
        <f t="shared" si="1117"/>
        <v>0.68177755548326069</v>
      </c>
      <c r="BK807" s="8">
        <f t="shared" si="1118"/>
        <v>0.19099582564522222</v>
      </c>
      <c r="BL807" s="8">
        <f t="shared" si="1119"/>
        <v>0.12146033818565473</v>
      </c>
      <c r="BM807" s="8">
        <f t="shared" si="1120"/>
        <v>0.57779973431089804</v>
      </c>
      <c r="BN807" s="8">
        <f t="shared" si="1121"/>
        <v>0.41448561246639948</v>
      </c>
    </row>
    <row r="808" spans="1:66" x14ac:dyDescent="0.25">
      <c r="A808" t="s">
        <v>337</v>
      </c>
      <c r="B808" t="s">
        <v>368</v>
      </c>
      <c r="C808" t="s">
        <v>338</v>
      </c>
      <c r="D808" s="11">
        <v>44285</v>
      </c>
      <c r="E808">
        <f>VLOOKUP(A808,home!$A$2:$E$405,3,FALSE)</f>
        <v>1.2222222222222201</v>
      </c>
      <c r="F808">
        <f>VLOOKUP(B808,home!$B$2:$E$405,3,FALSE)</f>
        <v>1.52</v>
      </c>
      <c r="G808">
        <f>VLOOKUP(C808,away!$B$2:$E$405,4,FALSE)</f>
        <v>1.02</v>
      </c>
      <c r="H808">
        <f>VLOOKUP(A808,away!$A$2:$E$405,3,FALSE)</f>
        <v>1.1111111111111101</v>
      </c>
      <c r="I808">
        <f>VLOOKUP(C808,away!$B$2:$E$405,3,FALSE)</f>
        <v>1.02</v>
      </c>
      <c r="J808">
        <f>VLOOKUP(B808,home!$B$2:$E$405,4,FALSE)</f>
        <v>0.77</v>
      </c>
      <c r="K808" s="3">
        <f t="shared" si="1066"/>
        <v>1.8949333333333302</v>
      </c>
      <c r="L808" s="3">
        <f t="shared" si="1067"/>
        <v>0.87266666666666581</v>
      </c>
      <c r="M808" s="5">
        <f t="shared" si="1068"/>
        <v>6.2812574164568147E-2</v>
      </c>
      <c r="N808" s="5">
        <f t="shared" si="1069"/>
        <v>0.11902564053691213</v>
      </c>
      <c r="O808" s="5">
        <f t="shared" si="1070"/>
        <v>5.481443972094642E-2</v>
      </c>
      <c r="P808" s="5">
        <f t="shared" si="1071"/>
        <v>0.10386970897521189</v>
      </c>
      <c r="Q808" s="5">
        <f t="shared" si="1072"/>
        <v>0.11277282688737286</v>
      </c>
      <c r="R808" s="5">
        <f t="shared" si="1073"/>
        <v>2.3917367198239597E-2</v>
      </c>
      <c r="S808" s="5">
        <f t="shared" si="1074"/>
        <v>4.2940910263956036E-2</v>
      </c>
      <c r="T808" s="5">
        <f t="shared" si="1075"/>
        <v>9.841308693038063E-2</v>
      </c>
      <c r="U808" s="5">
        <f t="shared" si="1076"/>
        <v>4.5321816349517409E-2</v>
      </c>
      <c r="V808" s="5">
        <f t="shared" si="1077"/>
        <v>7.8898920259040609E-3</v>
      </c>
      <c r="W808" s="5">
        <f t="shared" si="1078"/>
        <v>7.1232329587704035E-2</v>
      </c>
      <c r="X808" s="5">
        <f t="shared" si="1079"/>
        <v>6.2162079620203002E-2</v>
      </c>
      <c r="Y808" s="5">
        <f t="shared" si="1080"/>
        <v>2.7123387407615215E-2</v>
      </c>
      <c r="Z808" s="5">
        <f t="shared" si="1081"/>
        <v>6.9572963694434654E-3</v>
      </c>
      <c r="AA808" s="5">
        <f t="shared" si="1082"/>
        <v>1.3183612800337382E-2</v>
      </c>
      <c r="AB808" s="5">
        <f t="shared" si="1083"/>
        <v>1.2491033674559643E-2</v>
      </c>
      <c r="AC808" s="5">
        <f t="shared" si="1084"/>
        <v>8.1544260790578841E-4</v>
      </c>
      <c r="AD808" s="5">
        <f t="shared" si="1085"/>
        <v>3.3745128936681579E-2</v>
      </c>
      <c r="AE808" s="5">
        <f t="shared" si="1086"/>
        <v>2.9448249185410766E-2</v>
      </c>
      <c r="AF808" s="5">
        <f t="shared" si="1087"/>
        <v>1.2849252727900886E-2</v>
      </c>
      <c r="AG808" s="5">
        <f t="shared" si="1088"/>
        <v>3.7377048490716087E-3</v>
      </c>
      <c r="AH808" s="5">
        <f t="shared" si="1089"/>
        <v>1.5178501579335812E-3</v>
      </c>
      <c r="AI808" s="5">
        <f t="shared" si="1090"/>
        <v>2.8762248592736025E-3</v>
      </c>
      <c r="AJ808" s="5">
        <f t="shared" si="1091"/>
        <v>2.725127179999759E-3</v>
      </c>
      <c r="AK808" s="5">
        <f t="shared" si="1092"/>
        <v>1.7213114436514009E-3</v>
      </c>
      <c r="AL808" s="5">
        <f t="shared" si="1093"/>
        <v>5.3938108727879704E-5</v>
      </c>
      <c r="AM808" s="5">
        <f t="shared" si="1094"/>
        <v>1.2788953931949813E-2</v>
      </c>
      <c r="AN808" s="5">
        <f t="shared" si="1095"/>
        <v>1.1160493797948194E-2</v>
      </c>
      <c r="AO808" s="5">
        <f t="shared" si="1096"/>
        <v>4.8696954605047232E-3</v>
      </c>
      <c r="AP808" s="5">
        <f t="shared" si="1097"/>
        <v>1.4165403017334835E-3</v>
      </c>
      <c r="AQ808" s="5">
        <f t="shared" si="1098"/>
        <v>3.0904187582818799E-4</v>
      </c>
      <c r="AR808" s="5">
        <f t="shared" si="1099"/>
        <v>2.6491544756467419E-4</v>
      </c>
      <c r="AS808" s="5">
        <f t="shared" si="1100"/>
        <v>5.0199711210521911E-4</v>
      </c>
      <c r="AT808" s="5">
        <f t="shared" si="1101"/>
        <v>4.7562553048262427E-4</v>
      </c>
      <c r="AU808" s="5">
        <f t="shared" si="1102"/>
        <v>3.0042622396529093E-4</v>
      </c>
      <c r="AV808" s="5">
        <f t="shared" si="1103"/>
        <v>1.4232191649982351E-4</v>
      </c>
      <c r="AW808" s="5">
        <f t="shared" si="1104"/>
        <v>2.4776247832690774E-6</v>
      </c>
      <c r="AX808" s="5">
        <f t="shared" si="1105"/>
        <v>4.0390358506860076E-3</v>
      </c>
      <c r="AY808" s="5">
        <f t="shared" si="1106"/>
        <v>3.52473195236532E-3</v>
      </c>
      <c r="AZ808" s="5">
        <f t="shared" si="1107"/>
        <v>1.5379580418820663E-3</v>
      </c>
      <c r="BA808" s="5">
        <f t="shared" si="1108"/>
        <v>4.4737490596080497E-4</v>
      </c>
      <c r="BB808" s="5">
        <f t="shared" si="1109"/>
        <v>9.7602291983782182E-5</v>
      </c>
      <c r="BC808" s="5">
        <f t="shared" si="1110"/>
        <v>1.7034853360902771E-5</v>
      </c>
      <c r="BD808" s="5">
        <f t="shared" si="1111"/>
        <v>3.8530480095795332E-5</v>
      </c>
      <c r="BE808" s="5">
        <f t="shared" si="1112"/>
        <v>7.3012691082858987E-5</v>
      </c>
      <c r="BF808" s="5">
        <f t="shared" si="1113"/>
        <v>6.9177091044639376E-5</v>
      </c>
      <c r="BG808" s="5">
        <f t="shared" si="1114"/>
        <v>4.3695325241173926E-5</v>
      </c>
      <c r="BH808" s="5">
        <f t="shared" si="1115"/>
        <v>2.0699932077585412E-5</v>
      </c>
      <c r="BI808" s="5">
        <f t="shared" si="1116"/>
        <v>7.8449982583104932E-6</v>
      </c>
      <c r="BJ808" s="8">
        <f t="shared" si="1117"/>
        <v>0.61071814993345597</v>
      </c>
      <c r="BK808" s="8">
        <f t="shared" si="1118"/>
        <v>0.22190719809863915</v>
      </c>
      <c r="BL808" s="8">
        <f t="shared" si="1119"/>
        <v>0.16050703013287684</v>
      </c>
      <c r="BM808" s="8">
        <f t="shared" si="1120"/>
        <v>0.51935486272358211</v>
      </c>
      <c r="BN808" s="8">
        <f t="shared" si="1121"/>
        <v>0.47721255748325103</v>
      </c>
    </row>
    <row r="809" spans="1:66" x14ac:dyDescent="0.25">
      <c r="A809" t="s">
        <v>337</v>
      </c>
      <c r="B809" t="s">
        <v>382</v>
      </c>
      <c r="C809" t="s">
        <v>373</v>
      </c>
      <c r="D809" s="11">
        <v>44285</v>
      </c>
      <c r="E809">
        <f>VLOOKUP(A809,home!$A$2:$E$405,3,FALSE)</f>
        <v>1.2222222222222201</v>
      </c>
      <c r="F809">
        <f>VLOOKUP(B809,home!$B$2:$E$405,3,FALSE)</f>
        <v>0.92</v>
      </c>
      <c r="G809">
        <f>VLOOKUP(C809,away!$B$2:$E$405,4,FALSE)</f>
        <v>0.94</v>
      </c>
      <c r="H809">
        <f>VLOOKUP(A809,away!$A$2:$E$405,3,FALSE)</f>
        <v>1.1111111111111101</v>
      </c>
      <c r="I809">
        <f>VLOOKUP(C809,away!$B$2:$E$405,3,FALSE)</f>
        <v>0.47</v>
      </c>
      <c r="J809">
        <f>VLOOKUP(B809,home!$B$2:$E$405,4,FALSE)</f>
        <v>0.45</v>
      </c>
      <c r="K809" s="3">
        <f t="shared" si="1066"/>
        <v>1.056977777777776</v>
      </c>
      <c r="L809" s="3">
        <f t="shared" si="1067"/>
        <v>0.23499999999999976</v>
      </c>
      <c r="M809" s="5">
        <f t="shared" si="1068"/>
        <v>0.27472689667261024</v>
      </c>
      <c r="N809" s="5">
        <f t="shared" si="1069"/>
        <v>0.29038022474080022</v>
      </c>
      <c r="O809" s="5">
        <f t="shared" si="1070"/>
        <v>6.456082071806335E-2</v>
      </c>
      <c r="P809" s="5">
        <f t="shared" si="1071"/>
        <v>6.8239352814087995E-2</v>
      </c>
      <c r="Q809" s="5">
        <f t="shared" si="1072"/>
        <v>0.15346272232857111</v>
      </c>
      <c r="R809" s="5">
        <f t="shared" si="1073"/>
        <v>7.5858964343724364E-3</v>
      </c>
      <c r="S809" s="5">
        <f t="shared" si="1074"/>
        <v>4.2374894202976618E-3</v>
      </c>
      <c r="T809" s="5">
        <f t="shared" si="1075"/>
        <v>3.6063739747214177E-2</v>
      </c>
      <c r="U809" s="5">
        <f t="shared" si="1076"/>
        <v>8.0181239556553312E-3</v>
      </c>
      <c r="V809" s="5">
        <f t="shared" si="1077"/>
        <v>1.1694989504926865E-4</v>
      </c>
      <c r="W809" s="5">
        <f t="shared" si="1078"/>
        <v>5.4068895739527001E-2</v>
      </c>
      <c r="X809" s="5">
        <f t="shared" si="1079"/>
        <v>1.2706190498788834E-2</v>
      </c>
      <c r="Y809" s="5">
        <f t="shared" si="1080"/>
        <v>1.4929773836076866E-3</v>
      </c>
      <c r="Z809" s="5">
        <f t="shared" si="1081"/>
        <v>5.9422855402584021E-4</v>
      </c>
      <c r="AA809" s="5">
        <f t="shared" si="1082"/>
        <v>6.2808637652633369E-4</v>
      </c>
      <c r="AB809" s="5">
        <f t="shared" si="1083"/>
        <v>3.3193667125664983E-4</v>
      </c>
      <c r="AC809" s="5">
        <f t="shared" si="1084"/>
        <v>1.8155724026513875E-6</v>
      </c>
      <c r="AD809" s="5">
        <f t="shared" si="1085"/>
        <v>1.4287405316415876E-2</v>
      </c>
      <c r="AE809" s="5">
        <f t="shared" si="1086"/>
        <v>3.3575402493577276E-3</v>
      </c>
      <c r="AF809" s="5">
        <f t="shared" si="1087"/>
        <v>3.9451097929953257E-4</v>
      </c>
      <c r="AG809" s="5">
        <f t="shared" si="1088"/>
        <v>3.0903360045130021E-5</v>
      </c>
      <c r="AH809" s="5">
        <f t="shared" si="1089"/>
        <v>3.4910927549018085E-5</v>
      </c>
      <c r="AI809" s="5">
        <f t="shared" si="1090"/>
        <v>3.6900074620922074E-5</v>
      </c>
      <c r="AJ809" s="5">
        <f t="shared" si="1091"/>
        <v>1.9501279436328164E-5</v>
      </c>
      <c r="AK809" s="5">
        <f t="shared" si="1092"/>
        <v>6.8708063341445282E-6</v>
      </c>
      <c r="AL809" s="5">
        <f t="shared" si="1093"/>
        <v>1.8038785025361736E-8</v>
      </c>
      <c r="AM809" s="5">
        <f t="shared" si="1094"/>
        <v>3.0202939843111277E-3</v>
      </c>
      <c r="AN809" s="5">
        <f t="shared" si="1095"/>
        <v>7.0976908631311438E-4</v>
      </c>
      <c r="AO809" s="5">
        <f t="shared" si="1096"/>
        <v>8.3397867641790853E-5</v>
      </c>
      <c r="AP809" s="5">
        <f t="shared" si="1097"/>
        <v>6.5328329652736098E-6</v>
      </c>
      <c r="AQ809" s="5">
        <f t="shared" si="1098"/>
        <v>3.8380393670982432E-7</v>
      </c>
      <c r="AR809" s="5">
        <f t="shared" si="1099"/>
        <v>1.6408135948038495E-6</v>
      </c>
      <c r="AS809" s="5">
        <f t="shared" si="1100"/>
        <v>1.7343035071833369E-6</v>
      </c>
      <c r="AT809" s="5">
        <f t="shared" si="1101"/>
        <v>9.165601335074233E-7</v>
      </c>
      <c r="AU809" s="5">
        <f t="shared" si="1102"/>
        <v>3.2292789770479276E-7</v>
      </c>
      <c r="AV809" s="5">
        <f t="shared" si="1103"/>
        <v>8.5331902924615184E-8</v>
      </c>
      <c r="AW809" s="5">
        <f t="shared" si="1104"/>
        <v>1.2446249455085251E-10</v>
      </c>
      <c r="AX809" s="5">
        <f t="shared" si="1105"/>
        <v>5.3206393729545993E-4</v>
      </c>
      <c r="AY809" s="5">
        <f t="shared" si="1106"/>
        <v>1.2503502526443297E-4</v>
      </c>
      <c r="AZ809" s="5">
        <f t="shared" si="1107"/>
        <v>1.469161546857086E-5</v>
      </c>
      <c r="BA809" s="5">
        <f t="shared" si="1108"/>
        <v>1.1508432117047162E-6</v>
      </c>
      <c r="BB809" s="5">
        <f t="shared" si="1109"/>
        <v>6.7612038687652027E-8</v>
      </c>
      <c r="BC809" s="5">
        <f t="shared" si="1110"/>
        <v>3.1777658183196445E-9</v>
      </c>
      <c r="BD809" s="5">
        <f t="shared" si="1111"/>
        <v>6.4265199129817322E-8</v>
      </c>
      <c r="BE809" s="5">
        <f t="shared" si="1112"/>
        <v>6.792688736468057E-8</v>
      </c>
      <c r="BF809" s="5">
        <f t="shared" si="1113"/>
        <v>3.5898605229040679E-8</v>
      </c>
      <c r="BG809" s="5">
        <f t="shared" si="1114"/>
        <v>1.2648009326771025E-8</v>
      </c>
      <c r="BH809" s="5">
        <f t="shared" si="1115"/>
        <v>3.3421661978807549E-9</v>
      </c>
      <c r="BI809" s="5">
        <f t="shared" si="1116"/>
        <v>7.0651908015999999E-10</v>
      </c>
      <c r="BJ809" s="8">
        <f t="shared" si="1117"/>
        <v>0.57073850012983995</v>
      </c>
      <c r="BK809" s="8">
        <f t="shared" si="1118"/>
        <v>0.34744755743849731</v>
      </c>
      <c r="BL809" s="8">
        <f t="shared" si="1119"/>
        <v>8.1227931968236966E-2</v>
      </c>
      <c r="BM809" s="8">
        <f t="shared" si="1120"/>
        <v>0.14092726948129292</v>
      </c>
      <c r="BN809" s="8">
        <f t="shared" si="1121"/>
        <v>0.85895591370850544</v>
      </c>
    </row>
    <row r="810" spans="1:66" x14ac:dyDescent="0.25">
      <c r="A810" t="s">
        <v>337</v>
      </c>
      <c r="B810" t="s">
        <v>403</v>
      </c>
      <c r="C810" t="s">
        <v>374</v>
      </c>
      <c r="D810" s="11">
        <v>44285</v>
      </c>
      <c r="E810">
        <f>VLOOKUP(A810,home!$A$2:$E$405,3,FALSE)</f>
        <v>1.2222222222222201</v>
      </c>
      <c r="F810">
        <f>VLOOKUP(B810,home!$B$2:$E$405,3,FALSE)</f>
        <v>1.52</v>
      </c>
      <c r="G810">
        <f>VLOOKUP(C810,away!$B$2:$E$405,4,FALSE)</f>
        <v>1.77</v>
      </c>
      <c r="H810">
        <f>VLOOKUP(A810,away!$A$2:$E$405,3,FALSE)</f>
        <v>1.1111111111111101</v>
      </c>
      <c r="I810">
        <f>VLOOKUP(C810,away!$B$2:$E$405,3,FALSE)</f>
        <v>0.68</v>
      </c>
      <c r="J810">
        <f>VLOOKUP(B810,home!$B$2:$E$405,4,FALSE)</f>
        <v>1.03</v>
      </c>
      <c r="K810" s="3">
        <f t="shared" si="1066"/>
        <v>3.2882666666666611</v>
      </c>
      <c r="L810" s="3">
        <f t="shared" si="1067"/>
        <v>0.77822222222222148</v>
      </c>
      <c r="M810" s="5">
        <f t="shared" si="1068"/>
        <v>1.7137454503508023E-2</v>
      </c>
      <c r="N810" s="5">
        <f t="shared" si="1069"/>
        <v>5.6352520395401888E-2</v>
      </c>
      <c r="O810" s="5">
        <f t="shared" si="1070"/>
        <v>1.3336747926952233E-2</v>
      </c>
      <c r="P810" s="5">
        <f t="shared" si="1071"/>
        <v>4.385478364993272E-2</v>
      </c>
      <c r="Q810" s="5">
        <f t="shared" si="1072"/>
        <v>9.2651057199426609E-2</v>
      </c>
      <c r="R810" s="5">
        <f t="shared" si="1073"/>
        <v>5.1894768044651856E-3</v>
      </c>
      <c r="S810" s="5">
        <f t="shared" si="1074"/>
        <v>2.8056121878962833E-2</v>
      </c>
      <c r="T810" s="5">
        <f t="shared" si="1075"/>
        <v>7.2103111624975944E-2</v>
      </c>
      <c r="U810" s="5">
        <f t="shared" si="1076"/>
        <v>1.7064383593562694E-2</v>
      </c>
      <c r="V810" s="5">
        <f t="shared" si="1077"/>
        <v>7.9772974893234129E-3</v>
      </c>
      <c r="W810" s="5">
        <f t="shared" si="1078"/>
        <v>0.10155379434010023</v>
      </c>
      <c r="X810" s="5">
        <f t="shared" si="1079"/>
        <v>7.9031419506451275E-2</v>
      </c>
      <c r="Y810" s="5">
        <f t="shared" si="1080"/>
        <v>3.0752003456843566E-2</v>
      </c>
      <c r="Z810" s="5">
        <f t="shared" si="1081"/>
        <v>1.34618872364719E-3</v>
      </c>
      <c r="AA810" s="5">
        <f t="shared" si="1082"/>
        <v>4.4266275070115923E-3</v>
      </c>
      <c r="AB810" s="5">
        <f t="shared" si="1083"/>
        <v>7.2779658385279814E-3</v>
      </c>
      <c r="AC810" s="5">
        <f t="shared" si="1084"/>
        <v>1.2758701103838714E-3</v>
      </c>
      <c r="AD810" s="5">
        <f t="shared" si="1085"/>
        <v>8.3483989200518263E-2</v>
      </c>
      <c r="AE810" s="5">
        <f t="shared" si="1086"/>
        <v>6.496909559560328E-2</v>
      </c>
      <c r="AF810" s="5">
        <f t="shared" si="1087"/>
        <v>2.528019697508916E-2</v>
      </c>
      <c r="AG810" s="5">
        <f t="shared" si="1088"/>
        <v>6.5578703560564564E-3</v>
      </c>
      <c r="AH810" s="5">
        <f t="shared" si="1089"/>
        <v>2.6190849501180302E-4</v>
      </c>
      <c r="AI810" s="5">
        <f t="shared" si="1090"/>
        <v>8.6122497386414336E-4</v>
      </c>
      <c r="AJ810" s="5">
        <f t="shared" si="1091"/>
        <v>1.4159686870291648E-3</v>
      </c>
      <c r="AK810" s="5">
        <f t="shared" si="1092"/>
        <v>1.5520275448672534E-3</v>
      </c>
      <c r="AL810" s="5">
        <f t="shared" si="1093"/>
        <v>1.3059817639742683E-4</v>
      </c>
      <c r="AM810" s="5">
        <f t="shared" si="1094"/>
        <v>5.4903523777684718E-2</v>
      </c>
      <c r="AN810" s="5">
        <f t="shared" si="1095"/>
        <v>4.2727142282100387E-2</v>
      </c>
      <c r="AO810" s="5">
        <f t="shared" si="1096"/>
        <v>1.66256058079906E-2</v>
      </c>
      <c r="AP810" s="5">
        <f t="shared" si="1097"/>
        <v>4.3128052992283724E-3</v>
      </c>
      <c r="AQ810" s="5">
        <f t="shared" si="1098"/>
        <v>8.3908023099431913E-4</v>
      </c>
      <c r="AR810" s="5">
        <f t="shared" si="1099"/>
        <v>4.0764602201392605E-5</v>
      </c>
      <c r="AS810" s="5">
        <f t="shared" si="1100"/>
        <v>1.3404488259876571E-4</v>
      </c>
      <c r="AT810" s="5">
        <f t="shared" si="1101"/>
        <v>2.2038765964338365E-4</v>
      </c>
      <c r="AU810" s="5">
        <f t="shared" si="1102"/>
        <v>2.4156446498333858E-4</v>
      </c>
      <c r="AV810" s="5">
        <f t="shared" si="1103"/>
        <v>1.9858209451396956E-4</v>
      </c>
      <c r="AW810" s="5">
        <f t="shared" si="1104"/>
        <v>9.2833616597113449E-6</v>
      </c>
      <c r="AX810" s="5">
        <f t="shared" si="1105"/>
        <v>3.0089571186783518E-2</v>
      </c>
      <c r="AY810" s="5">
        <f t="shared" si="1106"/>
        <v>2.3416372954692396E-2</v>
      </c>
      <c r="AZ810" s="5">
        <f t="shared" si="1107"/>
        <v>9.1115708985925227E-3</v>
      </c>
      <c r="BA810" s="5">
        <f t="shared" si="1108"/>
        <v>2.3636089842126655E-3</v>
      </c>
      <c r="BB810" s="5">
        <f t="shared" si="1109"/>
        <v>4.5985325903959693E-4</v>
      </c>
      <c r="BC810" s="5">
        <f t="shared" si="1110"/>
        <v>7.1573605029185227E-5</v>
      </c>
      <c r="BD810" s="5">
        <f t="shared" si="1111"/>
        <v>5.2873198855287665E-6</v>
      </c>
      <c r="BE810" s="5">
        <f t="shared" si="1112"/>
        <v>1.7386117735588029E-5</v>
      </c>
      <c r="BF810" s="5">
        <f t="shared" si="1113"/>
        <v>2.8585095706338089E-5</v>
      </c>
      <c r="BG810" s="5">
        <f t="shared" si="1114"/>
        <v>3.133180579154261E-5</v>
      </c>
      <c r="BH810" s="5">
        <f t="shared" si="1115"/>
        <v>2.5756833147700754E-5</v>
      </c>
      <c r="BI810" s="5">
        <f t="shared" si="1116"/>
        <v>1.6939067175695855E-5</v>
      </c>
      <c r="BJ810" s="8">
        <f t="shared" si="1117"/>
        <v>0.79765576693681495</v>
      </c>
      <c r="BK810" s="8">
        <f t="shared" si="1118"/>
        <v>0.12184849876320067</v>
      </c>
      <c r="BL810" s="8">
        <f t="shared" si="1119"/>
        <v>5.2346961314675283E-2</v>
      </c>
      <c r="BM810" s="8">
        <f t="shared" si="1120"/>
        <v>0.72126828566561874</v>
      </c>
      <c r="BN810" s="8">
        <f t="shared" si="1121"/>
        <v>0.22852204047968666</v>
      </c>
    </row>
    <row r="811" spans="1:66" x14ac:dyDescent="0.25">
      <c r="A811" t="s">
        <v>337</v>
      </c>
      <c r="B811" t="s">
        <v>407</v>
      </c>
      <c r="C811" t="s">
        <v>383</v>
      </c>
      <c r="D811" s="11">
        <v>44285</v>
      </c>
      <c r="E811">
        <f>VLOOKUP(A811,home!$A$2:$E$405,3,FALSE)</f>
        <v>1.2222222222222201</v>
      </c>
      <c r="F811">
        <f>VLOOKUP(B811,home!$B$2:$E$405,3,FALSE)</f>
        <v>1.05</v>
      </c>
      <c r="G811">
        <f>VLOOKUP(C811,away!$B$2:$E$405,4,FALSE)</f>
        <v>0.94</v>
      </c>
      <c r="H811">
        <f>VLOOKUP(A811,away!$A$2:$E$405,3,FALSE)</f>
        <v>1.1111111111111101</v>
      </c>
      <c r="I811">
        <f>VLOOKUP(C811,away!$B$2:$E$405,3,FALSE)</f>
        <v>0.57999999999999996</v>
      </c>
      <c r="J811">
        <f>VLOOKUP(B811,home!$B$2:$E$405,4,FALSE)</f>
        <v>0.9</v>
      </c>
      <c r="K811" s="3">
        <f t="shared" si="1066"/>
        <v>1.2063333333333313</v>
      </c>
      <c r="L811" s="3">
        <f t="shared" si="1067"/>
        <v>0.5799999999999994</v>
      </c>
      <c r="M811" s="5">
        <f t="shared" si="1068"/>
        <v>0.16757348067219444</v>
      </c>
      <c r="N811" s="5">
        <f t="shared" si="1069"/>
        <v>0.20214947551755685</v>
      </c>
      <c r="O811" s="5">
        <f t="shared" si="1070"/>
        <v>9.7192618789872662E-2</v>
      </c>
      <c r="P811" s="5">
        <f t="shared" si="1071"/>
        <v>0.11724669580018283</v>
      </c>
      <c r="Q811" s="5">
        <f t="shared" si="1072"/>
        <v>0.12192982531633953</v>
      </c>
      <c r="R811" s="5">
        <f t="shared" si="1073"/>
        <v>2.8185859449063044E-2</v>
      </c>
      <c r="S811" s="5">
        <f t="shared" si="1074"/>
        <v>2.0508596618208266E-2</v>
      </c>
      <c r="T811" s="5">
        <f t="shared" si="1075"/>
        <v>7.0719298683476844E-2</v>
      </c>
      <c r="U811" s="5">
        <f t="shared" si="1076"/>
        <v>3.4001541782052988E-2</v>
      </c>
      <c r="V811" s="5">
        <f t="shared" si="1077"/>
        <v>1.5943686842056074E-3</v>
      </c>
      <c r="W811" s="5">
        <f t="shared" si="1078"/>
        <v>4.9029337535536885E-2</v>
      </c>
      <c r="X811" s="5">
        <f t="shared" si="1079"/>
        <v>2.8437015770611359E-2</v>
      </c>
      <c r="Y811" s="5">
        <f t="shared" si="1080"/>
        <v>8.2467345734772868E-3</v>
      </c>
      <c r="Z811" s="5">
        <f t="shared" si="1081"/>
        <v>5.4492661601521844E-3</v>
      </c>
      <c r="AA811" s="5">
        <f t="shared" si="1082"/>
        <v>6.5736314111969063E-3</v>
      </c>
      <c r="AB811" s="5">
        <f t="shared" si="1083"/>
        <v>3.9649953461869279E-3</v>
      </c>
      <c r="AC811" s="5">
        <f t="shared" si="1084"/>
        <v>6.9721078240025914E-5</v>
      </c>
      <c r="AD811" s="5">
        <f t="shared" si="1085"/>
        <v>1.4786431045092306E-2</v>
      </c>
      <c r="AE811" s="5">
        <f t="shared" si="1086"/>
        <v>8.5761300061535286E-3</v>
      </c>
      <c r="AF811" s="5">
        <f t="shared" si="1087"/>
        <v>2.4870777017845206E-3</v>
      </c>
      <c r="AG811" s="5">
        <f t="shared" si="1088"/>
        <v>4.8083502234500691E-4</v>
      </c>
      <c r="AH811" s="5">
        <f t="shared" si="1089"/>
        <v>7.9014359322206575E-4</v>
      </c>
      <c r="AI811" s="5">
        <f t="shared" si="1090"/>
        <v>9.5317655462355023E-4</v>
      </c>
      <c r="AJ811" s="5">
        <f t="shared" si="1091"/>
        <v>5.7492432519710382E-4</v>
      </c>
      <c r="AK811" s="5">
        <f t="shared" si="1092"/>
        <v>2.3118345920981279E-4</v>
      </c>
      <c r="AL811" s="5">
        <f t="shared" si="1093"/>
        <v>1.9512791686317173E-6</v>
      </c>
      <c r="AM811" s="5">
        <f t="shared" si="1094"/>
        <v>3.5674729301459298E-3</v>
      </c>
      <c r="AN811" s="5">
        <f t="shared" si="1095"/>
        <v>2.069134299484637E-3</v>
      </c>
      <c r="AO811" s="5">
        <f t="shared" si="1096"/>
        <v>6.000489468505442E-4</v>
      </c>
      <c r="AP811" s="5">
        <f t="shared" si="1097"/>
        <v>1.1600946305777178E-4</v>
      </c>
      <c r="AQ811" s="5">
        <f t="shared" si="1098"/>
        <v>1.6821372143376889E-5</v>
      </c>
      <c r="AR811" s="5">
        <f t="shared" si="1099"/>
        <v>9.1656656813759554E-5</v>
      </c>
      <c r="AS811" s="5">
        <f t="shared" si="1100"/>
        <v>1.1056848033633173E-4</v>
      </c>
      <c r="AT811" s="5">
        <f t="shared" si="1101"/>
        <v>6.6691221722863989E-5</v>
      </c>
      <c r="AU811" s="5">
        <f t="shared" si="1102"/>
        <v>2.6817281268338262E-5</v>
      </c>
      <c r="AV811" s="5">
        <f t="shared" si="1103"/>
        <v>8.0876450758429998E-6</v>
      </c>
      <c r="AW811" s="5">
        <f t="shared" si="1104"/>
        <v>3.7923833338345662E-8</v>
      </c>
      <c r="AX811" s="5">
        <f t="shared" si="1105"/>
        <v>7.1726025189989358E-4</v>
      </c>
      <c r="AY811" s="5">
        <f t="shared" si="1106"/>
        <v>4.1601094610193776E-4</v>
      </c>
      <c r="AZ811" s="5">
        <f t="shared" si="1107"/>
        <v>1.2064317436956184E-4</v>
      </c>
      <c r="BA811" s="5">
        <f t="shared" si="1108"/>
        <v>2.3324347044781936E-5</v>
      </c>
      <c r="BB811" s="5">
        <f t="shared" si="1109"/>
        <v>3.3820303214933765E-6</v>
      </c>
      <c r="BC811" s="5">
        <f t="shared" si="1110"/>
        <v>3.9231551729323137E-7</v>
      </c>
      <c r="BD811" s="5">
        <f t="shared" si="1111"/>
        <v>8.8601434919967473E-6</v>
      </c>
      <c r="BE811" s="5">
        <f t="shared" si="1112"/>
        <v>1.0688286432512057E-5</v>
      </c>
      <c r="BF811" s="5">
        <f t="shared" si="1113"/>
        <v>6.4468180998768463E-6</v>
      </c>
      <c r="BG811" s="5">
        <f t="shared" si="1114"/>
        <v>2.5923371892726958E-6</v>
      </c>
      <c r="BH811" s="5">
        <f t="shared" si="1115"/>
        <v>7.8180569066482247E-7</v>
      </c>
      <c r="BI811" s="5">
        <f t="shared" si="1116"/>
        <v>1.8862365296773249E-7</v>
      </c>
      <c r="BJ811" s="8">
        <f t="shared" si="1117"/>
        <v>0.51449266124931115</v>
      </c>
      <c r="BK811" s="8">
        <f t="shared" si="1118"/>
        <v>0.30741082507830175</v>
      </c>
      <c r="BL811" s="8">
        <f t="shared" si="1119"/>
        <v>0.17280145401039954</v>
      </c>
      <c r="BM811" s="8">
        <f t="shared" si="1120"/>
        <v>0.26546027793068694</v>
      </c>
      <c r="BN811" s="8">
        <f t="shared" si="1121"/>
        <v>0.73427795554520936</v>
      </c>
    </row>
    <row r="812" spans="1:66" x14ac:dyDescent="0.25">
      <c r="A812" t="s">
        <v>337</v>
      </c>
      <c r="B812" t="s">
        <v>408</v>
      </c>
      <c r="C812" t="s">
        <v>367</v>
      </c>
      <c r="D812" s="11">
        <v>44285</v>
      </c>
      <c r="E812">
        <f>VLOOKUP(A812,home!$A$2:$E$405,3,FALSE)</f>
        <v>1.2222222222222201</v>
      </c>
      <c r="F812">
        <f>VLOOKUP(B812,home!$B$2:$E$405,3,FALSE)</f>
        <v>0.57999999999999996</v>
      </c>
      <c r="G812">
        <f>VLOOKUP(C812,away!$B$2:$E$405,4,FALSE)</f>
        <v>1.5</v>
      </c>
      <c r="H812">
        <f>VLOOKUP(A812,away!$A$2:$E$405,3,FALSE)</f>
        <v>1.1111111111111101</v>
      </c>
      <c r="I812">
        <f>VLOOKUP(C812,away!$B$2:$E$405,3,FALSE)</f>
        <v>0.95</v>
      </c>
      <c r="J812">
        <f>VLOOKUP(B812,home!$B$2:$E$405,4,FALSE)</f>
        <v>0.9</v>
      </c>
      <c r="K812" s="3">
        <f t="shared" si="1066"/>
        <v>1.0633333333333312</v>
      </c>
      <c r="L812" s="3">
        <f t="shared" si="1067"/>
        <v>0.94999999999999907</v>
      </c>
      <c r="M812" s="5">
        <f t="shared" si="1068"/>
        <v>0.13354278930836683</v>
      </c>
      <c r="N812" s="5">
        <f t="shared" si="1069"/>
        <v>0.14200049929789643</v>
      </c>
      <c r="O812" s="5">
        <f t="shared" si="1070"/>
        <v>0.12686564984294837</v>
      </c>
      <c r="P812" s="5">
        <f t="shared" si="1071"/>
        <v>0.13490047433300148</v>
      </c>
      <c r="Q812" s="5">
        <f t="shared" si="1072"/>
        <v>7.5496932126714794E-2</v>
      </c>
      <c r="R812" s="5">
        <f t="shared" si="1073"/>
        <v>6.0261183675400398E-2</v>
      </c>
      <c r="S812" s="5">
        <f t="shared" si="1074"/>
        <v>3.4067990622179974E-2</v>
      </c>
      <c r="T812" s="5">
        <f t="shared" si="1075"/>
        <v>7.1722085520378981E-2</v>
      </c>
      <c r="U812" s="5">
        <f t="shared" si="1076"/>
        <v>6.4077725308175626E-2</v>
      </c>
      <c r="V812" s="5">
        <f t="shared" si="1077"/>
        <v>3.8238165029820786E-3</v>
      </c>
      <c r="W812" s="5">
        <f t="shared" si="1078"/>
        <v>2.67594681649133E-2</v>
      </c>
      <c r="X812" s="5">
        <f t="shared" si="1079"/>
        <v>2.542149475666761E-2</v>
      </c>
      <c r="Y812" s="5">
        <f t="shared" si="1080"/>
        <v>1.20752100094171E-2</v>
      </c>
      <c r="Z812" s="5">
        <f t="shared" si="1081"/>
        <v>1.9082708163876777E-2</v>
      </c>
      <c r="AA812" s="5">
        <f t="shared" si="1082"/>
        <v>2.0291279680922265E-2</v>
      </c>
      <c r="AB812" s="5">
        <f t="shared" si="1083"/>
        <v>1.0788197030356982E-2</v>
      </c>
      <c r="AC812" s="5">
        <f t="shared" si="1084"/>
        <v>2.4141824817264904E-4</v>
      </c>
      <c r="AD812" s="5">
        <f t="shared" si="1085"/>
        <v>7.1135586205061056E-3</v>
      </c>
      <c r="AE812" s="5">
        <f t="shared" si="1086"/>
        <v>6.7578806894807936E-3</v>
      </c>
      <c r="AF812" s="5">
        <f t="shared" si="1087"/>
        <v>3.2099933275033729E-3</v>
      </c>
      <c r="AG812" s="5">
        <f t="shared" si="1088"/>
        <v>1.0164978870427339E-3</v>
      </c>
      <c r="AH812" s="5">
        <f t="shared" si="1089"/>
        <v>4.5321431889207295E-3</v>
      </c>
      <c r="AI812" s="5">
        <f t="shared" si="1090"/>
        <v>4.8191789242190324E-3</v>
      </c>
      <c r="AJ812" s="5">
        <f t="shared" si="1091"/>
        <v>2.5621967947097807E-3</v>
      </c>
      <c r="AK812" s="5">
        <f t="shared" si="1092"/>
        <v>9.0815641945824269E-4</v>
      </c>
      <c r="AL812" s="5">
        <f t="shared" si="1093"/>
        <v>9.7549066811628137E-6</v>
      </c>
      <c r="AM812" s="5">
        <f t="shared" si="1094"/>
        <v>1.5128167999609622E-3</v>
      </c>
      <c r="AN812" s="5">
        <f t="shared" si="1095"/>
        <v>1.4371759599629127E-3</v>
      </c>
      <c r="AO812" s="5">
        <f t="shared" si="1096"/>
        <v>6.826585809823828E-4</v>
      </c>
      <c r="AP812" s="5">
        <f t="shared" si="1097"/>
        <v>2.161752173110877E-4</v>
      </c>
      <c r="AQ812" s="5">
        <f t="shared" si="1098"/>
        <v>5.1341614111383269E-5</v>
      </c>
      <c r="AR812" s="5">
        <f t="shared" si="1099"/>
        <v>8.6110720589493799E-4</v>
      </c>
      <c r="AS812" s="5">
        <f t="shared" si="1100"/>
        <v>9.1564399560161553E-4</v>
      </c>
      <c r="AT812" s="5">
        <f t="shared" si="1101"/>
        <v>4.8681739099485798E-4</v>
      </c>
      <c r="AU812" s="5">
        <f t="shared" si="1102"/>
        <v>1.7254971969706597E-4</v>
      </c>
      <c r="AV812" s="5">
        <f t="shared" si="1103"/>
        <v>4.5869467152803288E-5</v>
      </c>
      <c r="AW812" s="5">
        <f t="shared" si="1104"/>
        <v>2.737244879376278E-7</v>
      </c>
      <c r="AX812" s="5">
        <f t="shared" si="1105"/>
        <v>2.6810475510419214E-4</v>
      </c>
      <c r="AY812" s="5">
        <f t="shared" si="1106"/>
        <v>2.5469951734898228E-4</v>
      </c>
      <c r="AZ812" s="5">
        <f t="shared" si="1107"/>
        <v>1.2098227074076645E-4</v>
      </c>
      <c r="BA812" s="5">
        <f t="shared" si="1108"/>
        <v>3.8311052401242674E-5</v>
      </c>
      <c r="BB812" s="5">
        <f t="shared" si="1109"/>
        <v>9.0988749452951261E-6</v>
      </c>
      <c r="BC812" s="5">
        <f t="shared" si="1110"/>
        <v>1.7287862396060726E-6</v>
      </c>
      <c r="BD812" s="5">
        <f t="shared" si="1111"/>
        <v>1.3634197426669835E-4</v>
      </c>
      <c r="BE812" s="5">
        <f t="shared" si="1112"/>
        <v>1.4497696597025561E-4</v>
      </c>
      <c r="BF812" s="5">
        <f t="shared" si="1113"/>
        <v>7.707942024085241E-5</v>
      </c>
      <c r="BG812" s="5">
        <f t="shared" si="1114"/>
        <v>2.7320372285368744E-5</v>
      </c>
      <c r="BH812" s="5">
        <f t="shared" si="1115"/>
        <v>7.2626656325271778E-6</v>
      </c>
      <c r="BI812" s="5">
        <f t="shared" si="1116"/>
        <v>1.5445268911841103E-6</v>
      </c>
      <c r="BJ812" s="8">
        <f t="shared" si="1117"/>
        <v>0.37616671382963002</v>
      </c>
      <c r="BK812" s="8">
        <f t="shared" si="1118"/>
        <v>0.30684094343873308</v>
      </c>
      <c r="BL812" s="8">
        <f t="shared" si="1119"/>
        <v>0.29798222456973955</v>
      </c>
      <c r="BM812" s="8">
        <f t="shared" si="1120"/>
        <v>0.32675063562479018</v>
      </c>
      <c r="BN812" s="8">
        <f t="shared" si="1121"/>
        <v>0.67306752858432839</v>
      </c>
    </row>
    <row r="813" spans="1:66" x14ac:dyDescent="0.25">
      <c r="A813" t="s">
        <v>344</v>
      </c>
      <c r="B813" t="s">
        <v>345</v>
      </c>
      <c r="C813" t="s">
        <v>411</v>
      </c>
      <c r="D813" s="11">
        <v>44285</v>
      </c>
      <c r="E813">
        <f>VLOOKUP(A813,home!$A$2:$E$405,3,FALSE)</f>
        <v>1.36231884057971</v>
      </c>
      <c r="F813">
        <f>VLOOKUP(B813,home!$B$2:$E$405,3,FALSE)</f>
        <v>0.63</v>
      </c>
      <c r="G813">
        <f>VLOOKUP(C813,away!$B$2:$E$405,4,FALSE)</f>
        <v>0.1</v>
      </c>
      <c r="H813">
        <f>VLOOKUP(A813,away!$A$2:$E$405,3,FALSE)</f>
        <v>1.36231884057971</v>
      </c>
      <c r="I813">
        <f>VLOOKUP(C813,away!$B$2:$E$405,3,FALSE)</f>
        <v>1.26</v>
      </c>
      <c r="J813">
        <f>VLOOKUP(B813,home!$B$2:$E$405,4,FALSE)</f>
        <v>1.36</v>
      </c>
      <c r="K813" s="3">
        <f t="shared" si="1066"/>
        <v>8.5826086956521733E-2</v>
      </c>
      <c r="L813" s="3">
        <f t="shared" si="1067"/>
        <v>2.334469565217391</v>
      </c>
      <c r="M813" s="5">
        <f t="shared" si="1068"/>
        <v>8.8895331475822195E-2</v>
      </c>
      <c r="N813" s="5">
        <f t="shared" si="1069"/>
        <v>7.6295384492727379E-3</v>
      </c>
      <c r="O813" s="5">
        <f t="shared" si="1070"/>
        <v>0.20752344582021848</v>
      </c>
      <c r="P813" s="5">
        <f t="shared" si="1071"/>
        <v>1.7810925306483094E-2</v>
      </c>
      <c r="Q813" s="5">
        <f t="shared" si="1072"/>
        <v>3.2740671519270392E-4</v>
      </c>
      <c r="R813" s="5">
        <f t="shared" si="1073"/>
        <v>0.24222858416817017</v>
      </c>
      <c r="S813" s="5">
        <f t="shared" si="1074"/>
        <v>8.9214207036114189E-4</v>
      </c>
      <c r="T813" s="5">
        <f t="shared" si="1075"/>
        <v>7.6432101206516559E-4</v>
      </c>
      <c r="U813" s="5">
        <f t="shared" si="1076"/>
        <v>2.0789531528172513E-2</v>
      </c>
      <c r="V813" s="5">
        <f t="shared" si="1077"/>
        <v>1.9860905221871619E-5</v>
      </c>
      <c r="W813" s="5">
        <f t="shared" si="1078"/>
        <v>9.3666790694260515E-6</v>
      </c>
      <c r="X813" s="5">
        <f t="shared" si="1079"/>
        <v>2.1866227214733868E-5</v>
      </c>
      <c r="Y813" s="5">
        <f t="shared" si="1080"/>
        <v>2.5523020969462236E-5</v>
      </c>
      <c r="Z813" s="5">
        <f t="shared" si="1081"/>
        <v>0.18849175252209746</v>
      </c>
      <c r="AA813" s="5">
        <f t="shared" si="1082"/>
        <v>1.617750954254871E-2</v>
      </c>
      <c r="AB813" s="5">
        <f t="shared" si="1083"/>
        <v>6.9422617036937263E-4</v>
      </c>
      <c r="AC813" s="5">
        <f t="shared" si="1084"/>
        <v>2.4870618453266735E-7</v>
      </c>
      <c r="AD813" s="5">
        <f t="shared" si="1085"/>
        <v>2.0097635307659801E-7</v>
      </c>
      <c r="AE813" s="5">
        <f t="shared" si="1086"/>
        <v>4.6917317958570253E-7</v>
      </c>
      <c r="AF813" s="5">
        <f t="shared" si="1087"/>
        <v>5.4763525427954812E-7</v>
      </c>
      <c r="AG813" s="5">
        <f t="shared" si="1088"/>
        <v>4.2614594465189735E-7</v>
      </c>
      <c r="AH813" s="5">
        <f t="shared" si="1089"/>
        <v>0.11000706488933126</v>
      </c>
      <c r="AI813" s="5">
        <f t="shared" si="1090"/>
        <v>9.4414759170234723E-3</v>
      </c>
      <c r="AJ813" s="5">
        <f t="shared" si="1091"/>
        <v>4.0516246652618106E-4</v>
      </c>
      <c r="AK813" s="5">
        <f t="shared" si="1092"/>
        <v>1.1591169694531614E-5</v>
      </c>
      <c r="AL813" s="5">
        <f t="shared" si="1093"/>
        <v>1.9932148077659292E-9</v>
      </c>
      <c r="AM813" s="5">
        <f t="shared" si="1094"/>
        <v>3.44980279107134E-9</v>
      </c>
      <c r="AN813" s="5">
        <f t="shared" si="1095"/>
        <v>8.0534596217580516E-9</v>
      </c>
      <c r="AO813" s="5">
        <f t="shared" si="1096"/>
        <v>9.4002781908506702E-9</v>
      </c>
      <c r="AP813" s="5">
        <f t="shared" si="1097"/>
        <v>7.3148877803725611E-9</v>
      </c>
      <c r="AQ813" s="5">
        <f t="shared" si="1098"/>
        <v>4.2690957240650861E-9</v>
      </c>
      <c r="AR813" s="5">
        <f t="shared" si="1099"/>
        <v>5.1361628988607702E-2</v>
      </c>
      <c r="AS813" s="5">
        <f t="shared" si="1100"/>
        <v>4.4081676358048516E-3</v>
      </c>
      <c r="AT813" s="5">
        <f t="shared" si="1101"/>
        <v>1.8916788941475594E-4</v>
      </c>
      <c r="AU813" s="5">
        <f t="shared" si="1102"/>
        <v>5.4118465754308438E-6</v>
      </c>
      <c r="AV813" s="5">
        <f t="shared" si="1103"/>
        <v>1.1611940369457045E-7</v>
      </c>
      <c r="AW813" s="5">
        <f t="shared" si="1104"/>
        <v>1.1093258489605026E-11</v>
      </c>
      <c r="AX813" s="5">
        <f t="shared" si="1105"/>
        <v>4.9347179054890047E-11</v>
      </c>
      <c r="AY813" s="5">
        <f t="shared" si="1106"/>
        <v>1.151994876329739E-10</v>
      </c>
      <c r="AZ813" s="5">
        <f t="shared" si="1107"/>
        <v>1.3446484890390743E-10</v>
      </c>
      <c r="BA813" s="5">
        <f t="shared" si="1108"/>
        <v>1.0463469911924231E-10</v>
      </c>
      <c r="BB813" s="5">
        <f t="shared" si="1109"/>
        <v>6.1066630139887546E-11</v>
      </c>
      <c r="BC813" s="5">
        <f t="shared" si="1110"/>
        <v>2.8511637902390906E-11</v>
      </c>
      <c r="BD813" s="5">
        <f t="shared" si="1111"/>
        <v>1.9983693282315317E-2</v>
      </c>
      <c r="BE813" s="5">
        <f t="shared" si="1112"/>
        <v>1.7151221973604534E-3</v>
      </c>
      <c r="BF813" s="5">
        <f t="shared" si="1113"/>
        <v>7.3601113425859432E-5</v>
      </c>
      <c r="BG813" s="5">
        <f t="shared" si="1114"/>
        <v>2.1056318536615438E-6</v>
      </c>
      <c r="BH813" s="5">
        <f t="shared" si="1115"/>
        <v>4.5179535642694407E-8</v>
      </c>
      <c r="BI813" s="5">
        <f t="shared" si="1116"/>
        <v>7.7551655094503199E-10</v>
      </c>
      <c r="BJ813" s="8">
        <f t="shared" si="1117"/>
        <v>8.7796990152644132E-3</v>
      </c>
      <c r="BK813" s="8">
        <f t="shared" si="1118"/>
        <v>0.10761851057248713</v>
      </c>
      <c r="BL813" s="8">
        <f t="shared" si="1119"/>
        <v>0.68501765233186884</v>
      </c>
      <c r="BM813" s="8">
        <f t="shared" si="1120"/>
        <v>0.42549238240245202</v>
      </c>
      <c r="BN813" s="8">
        <f t="shared" si="1121"/>
        <v>0.56441523193515941</v>
      </c>
    </row>
    <row r="814" spans="1:66" x14ac:dyDescent="0.25">
      <c r="A814" t="s">
        <v>344</v>
      </c>
      <c r="B814" t="s">
        <v>358</v>
      </c>
      <c r="C814" t="s">
        <v>379</v>
      </c>
      <c r="D814" s="11">
        <v>44285</v>
      </c>
      <c r="E814">
        <f>VLOOKUP(A814,home!$A$2:$E$405,3,FALSE)</f>
        <v>1.36231884057971</v>
      </c>
      <c r="F814">
        <f>VLOOKUP(B814,home!$B$2:$E$405,3,FALSE)</f>
        <v>0.42</v>
      </c>
      <c r="G814">
        <f>VLOOKUP(C814,away!$B$2:$E$405,4,FALSE)</f>
        <v>0.86</v>
      </c>
      <c r="H814">
        <f>VLOOKUP(A814,away!$A$2:$E$405,3,FALSE)</f>
        <v>1.36231884057971</v>
      </c>
      <c r="I814">
        <f>VLOOKUP(C814,away!$B$2:$E$405,3,FALSE)</f>
        <v>1.47</v>
      </c>
      <c r="J814">
        <f>VLOOKUP(B814,home!$B$2:$E$405,4,FALSE)</f>
        <v>1.99</v>
      </c>
      <c r="K814" s="3">
        <f t="shared" si="1066"/>
        <v>0.49206956521739126</v>
      </c>
      <c r="L814" s="3">
        <f t="shared" si="1067"/>
        <v>3.9851913043478255</v>
      </c>
      <c r="M814" s="5">
        <f t="shared" si="1068"/>
        <v>1.13644994067827E-2</v>
      </c>
      <c r="N814" s="5">
        <f t="shared" si="1069"/>
        <v>5.5921242820088628E-3</v>
      </c>
      <c r="O814" s="5">
        <f t="shared" si="1070"/>
        <v>4.5289704214176441E-2</v>
      </c>
      <c r="P814" s="5">
        <f t="shared" si="1071"/>
        <v>2.2285685061494052E-2</v>
      </c>
      <c r="Q814" s="5">
        <f t="shared" si="1072"/>
        <v>1.375857082044859E-3</v>
      </c>
      <c r="R814" s="5">
        <f t="shared" si="1073"/>
        <v>9.0244067705410519E-2</v>
      </c>
      <c r="S814" s="5">
        <f t="shared" si="1074"/>
        <v>1.0925508922189778E-2</v>
      </c>
      <c r="T814" s="5">
        <f t="shared" si="1075"/>
        <v>5.4830536793905454E-3</v>
      </c>
      <c r="U814" s="5">
        <f t="shared" si="1076"/>
        <v>4.4406359159250175E-2</v>
      </c>
      <c r="V814" s="5">
        <f t="shared" si="1077"/>
        <v>2.3805365019338351E-3</v>
      </c>
      <c r="W814" s="5">
        <f t="shared" si="1078"/>
        <v>2.2567246538769415E-4</v>
      </c>
      <c r="X814" s="5">
        <f t="shared" si="1079"/>
        <v>8.9934794669377447E-4</v>
      </c>
      <c r="Y814" s="5">
        <f t="shared" si="1080"/>
        <v>1.7920368083735514E-3</v>
      </c>
      <c r="Z814" s="5">
        <f t="shared" si="1081"/>
        <v>0.11987995796285947</v>
      </c>
      <c r="AA814" s="5">
        <f t="shared" si="1082"/>
        <v>5.8989278793063392E-2</v>
      </c>
      <c r="AB814" s="5">
        <f t="shared" si="1083"/>
        <v>1.4513414384095093E-2</v>
      </c>
      <c r="AC814" s="5">
        <f t="shared" si="1084"/>
        <v>2.9176321840353734E-4</v>
      </c>
      <c r="AD814" s="5">
        <f t="shared" si="1085"/>
        <v>2.7761637981214855E-5</v>
      </c>
      <c r="AE814" s="5">
        <f t="shared" si="1086"/>
        <v>1.1063543827718977E-4</v>
      </c>
      <c r="AF814" s="5">
        <f t="shared" si="1087"/>
        <v>2.2045169328748366E-4</v>
      </c>
      <c r="AG814" s="5">
        <f t="shared" si="1088"/>
        <v>2.9284739037267792E-4</v>
      </c>
      <c r="AH814" s="5">
        <f t="shared" si="1089"/>
        <v>0.11943614150979262</v>
      </c>
      <c r="AI814" s="5">
        <f t="shared" si="1090"/>
        <v>5.8770890223966463E-2</v>
      </c>
      <c r="AJ814" s="5">
        <f t="shared" si="1091"/>
        <v>1.4459683199973107E-2</v>
      </c>
      <c r="AK814" s="5">
        <f t="shared" si="1092"/>
        <v>2.3717233417973283E-3</v>
      </c>
      <c r="AL814" s="5">
        <f t="shared" si="1093"/>
        <v>2.2885805929959212E-5</v>
      </c>
      <c r="AM814" s="5">
        <f t="shared" si="1094"/>
        <v>2.7321314262278022E-6</v>
      </c>
      <c r="AN814" s="5">
        <f t="shared" si="1095"/>
        <v>1.0888066402138462E-5</v>
      </c>
      <c r="AO814" s="5">
        <f t="shared" si="1096"/>
        <v>2.1695513773481957E-5</v>
      </c>
      <c r="AP814" s="5">
        <f t="shared" si="1097"/>
        <v>2.8820257611146257E-5</v>
      </c>
      <c r="AQ814" s="5">
        <f t="shared" si="1098"/>
        <v>2.8713560005251079E-5</v>
      </c>
      <c r="AR814" s="5">
        <f t="shared" si="1099"/>
        <v>9.5195174513936345E-2</v>
      </c>
      <c r="AS814" s="5">
        <f t="shared" si="1100"/>
        <v>4.6842648133866342E-2</v>
      </c>
      <c r="AT814" s="5">
        <f t="shared" si="1101"/>
        <v>1.1524920750431428E-2</v>
      </c>
      <c r="AU814" s="5">
        <f t="shared" si="1102"/>
        <v>1.890354247609895E-3</v>
      </c>
      <c r="AV814" s="5">
        <f t="shared" si="1103"/>
        <v>2.3254644818206238E-4</v>
      </c>
      <c r="AW814" s="5">
        <f t="shared" si="1104"/>
        <v>1.2466352089510334E-6</v>
      </c>
      <c r="AX814" s="5">
        <f t="shared" si="1105"/>
        <v>2.2406645383678093E-7</v>
      </c>
      <c r="AY814" s="5">
        <f t="shared" si="1106"/>
        <v>8.9294768342639292E-7</v>
      </c>
      <c r="AZ814" s="5">
        <f t="shared" si="1107"/>
        <v>1.7792836716141984E-6</v>
      </c>
      <c r="BA814" s="5">
        <f t="shared" si="1108"/>
        <v>2.3635952720283247E-6</v>
      </c>
      <c r="BB814" s="5">
        <f t="shared" si="1109"/>
        <v>2.3548448312712284E-6</v>
      </c>
      <c r="BC814" s="5">
        <f t="shared" si="1110"/>
        <v>1.8769014289341038E-6</v>
      </c>
      <c r="BD814" s="5">
        <f t="shared" si="1111"/>
        <v>6.3228496948135496E-2</v>
      </c>
      <c r="BE814" s="5">
        <f t="shared" si="1112"/>
        <v>3.1112819002618183E-2</v>
      </c>
      <c r="BF814" s="5">
        <f t="shared" si="1113"/>
        <v>7.6548356596528597E-3</v>
      </c>
      <c r="BG814" s="5">
        <f t="shared" si="1114"/>
        <v>1.2555705516186552E-3</v>
      </c>
      <c r="BH814" s="5">
        <f t="shared" si="1115"/>
        <v>1.5445701385868792E-4</v>
      </c>
      <c r="BI814" s="5">
        <f t="shared" si="1116"/>
        <v>1.5200719130844231E-5</v>
      </c>
      <c r="BJ814" s="8">
        <f t="shared" si="1117"/>
        <v>1.6122129592377205E-2</v>
      </c>
      <c r="BK814" s="8">
        <f t="shared" si="1118"/>
        <v>4.7271771864417292E-2</v>
      </c>
      <c r="BL814" s="8">
        <f t="shared" si="1119"/>
        <v>0.70758828652056582</v>
      </c>
      <c r="BM814" s="8">
        <f t="shared" si="1120"/>
        <v>0.71471056187582793</v>
      </c>
      <c r="BN814" s="8">
        <f t="shared" si="1121"/>
        <v>0.17615193775191745</v>
      </c>
    </row>
    <row r="815" spans="1:66" x14ac:dyDescent="0.25">
      <c r="A815" t="s">
        <v>344</v>
      </c>
      <c r="B815" t="s">
        <v>370</v>
      </c>
      <c r="C815" t="s">
        <v>376</v>
      </c>
      <c r="D815" s="11">
        <v>44285</v>
      </c>
      <c r="E815">
        <f>VLOOKUP(A815,home!$A$2:$E$405,3,FALSE)</f>
        <v>1.36231884057971</v>
      </c>
      <c r="F815">
        <f>VLOOKUP(B815,home!$B$2:$E$405,3,FALSE)</f>
        <v>0.52</v>
      </c>
      <c r="G815">
        <f>VLOOKUP(C815,away!$B$2:$E$405,4,FALSE)</f>
        <v>0.94</v>
      </c>
      <c r="H815">
        <f>VLOOKUP(A815,away!$A$2:$E$405,3,FALSE)</f>
        <v>1.36231884057971</v>
      </c>
      <c r="I815">
        <f>VLOOKUP(C815,away!$B$2:$E$405,3,FALSE)</f>
        <v>1.99</v>
      </c>
      <c r="J815">
        <f>VLOOKUP(B815,home!$B$2:$E$405,4,FALSE)</f>
        <v>1.26</v>
      </c>
      <c r="K815" s="3">
        <f t="shared" si="1066"/>
        <v>0.66590144927536221</v>
      </c>
      <c r="L815" s="3">
        <f t="shared" si="1067"/>
        <v>3.4158782608695648</v>
      </c>
      <c r="M815" s="5">
        <f t="shared" si="1068"/>
        <v>1.6877402024765186E-2</v>
      </c>
      <c r="N815" s="5">
        <f t="shared" si="1069"/>
        <v>1.123868646829407E-2</v>
      </c>
      <c r="O815" s="5">
        <f t="shared" si="1070"/>
        <v>5.7651150676351383E-2</v>
      </c>
      <c r="P815" s="5">
        <f t="shared" si="1071"/>
        <v>3.8389984787774667E-2</v>
      </c>
      <c r="Q815" s="5">
        <f t="shared" si="1072"/>
        <v>3.7419288035942114E-3</v>
      </c>
      <c r="R815" s="5">
        <f t="shared" si="1073"/>
        <v>9.8464656154732197E-2</v>
      </c>
      <c r="S815" s="5">
        <f t="shared" si="1074"/>
        <v>2.1830832284539282E-2</v>
      </c>
      <c r="T815" s="5">
        <f t="shared" si="1075"/>
        <v>1.2781973253919127E-2</v>
      </c>
      <c r="U815" s="5">
        <f t="shared" si="1076"/>
        <v>6.5567757235836382E-2</v>
      </c>
      <c r="V815" s="5">
        <f t="shared" si="1077"/>
        <v>5.5174718773406276E-3</v>
      </c>
      <c r="W815" s="5">
        <f t="shared" si="1078"/>
        <v>8.305852711328692E-4</v>
      </c>
      <c r="X815" s="5">
        <f t="shared" si="1079"/>
        <v>2.8371781714612216E-3</v>
      </c>
      <c r="Y815" s="5">
        <f t="shared" si="1080"/>
        <v>4.8457276190540252E-3</v>
      </c>
      <c r="Z815" s="5">
        <f t="shared" si="1081"/>
        <v>0.11211442614098212</v>
      </c>
      <c r="AA815" s="5">
        <f t="shared" si="1082"/>
        <v>7.4657158851955549E-2</v>
      </c>
      <c r="AB815" s="5">
        <f t="shared" si="1083"/>
        <v>2.4857155139149066E-2</v>
      </c>
      <c r="AC815" s="5">
        <f t="shared" si="1084"/>
        <v>7.8439079785232852E-4</v>
      </c>
      <c r="AD815" s="5">
        <f t="shared" si="1085"/>
        <v>1.382719839485368E-4</v>
      </c>
      <c r="AE815" s="5">
        <f t="shared" si="1086"/>
        <v>4.7232026405711231E-4</v>
      </c>
      <c r="AF815" s="5">
        <f t="shared" si="1087"/>
        <v>8.066942610804312E-4</v>
      </c>
      <c r="AG815" s="5">
        <f t="shared" si="1088"/>
        <v>9.1852312986429421E-4</v>
      </c>
      <c r="AH815" s="5">
        <f t="shared" si="1089"/>
        <v>9.5742307746211813E-2</v>
      </c>
      <c r="AI815" s="5">
        <f t="shared" si="1090"/>
        <v>6.3754941485170177E-2</v>
      </c>
      <c r="AJ815" s="5">
        <f t="shared" si="1091"/>
        <v>2.1227253966720368E-2</v>
      </c>
      <c r="AK815" s="5">
        <f t="shared" si="1092"/>
        <v>4.7117530601917586E-3</v>
      </c>
      <c r="AL815" s="5">
        <f t="shared" si="1093"/>
        <v>7.1368213550960401E-5</v>
      </c>
      <c r="AM815" s="5">
        <f t="shared" si="1094"/>
        <v>1.8415102901102064E-5</v>
      </c>
      <c r="AN815" s="5">
        <f t="shared" si="1095"/>
        <v>6.2903749671550604E-5</v>
      </c>
      <c r="AO815" s="5">
        <f t="shared" si="1096"/>
        <v>1.0743577551511537E-4</v>
      </c>
      <c r="AP815" s="5">
        <f t="shared" si="1097"/>
        <v>1.2232917667391512E-4</v>
      </c>
      <c r="AQ815" s="5">
        <f t="shared" si="1098"/>
        <v>1.0446539381762471E-4</v>
      </c>
      <c r="AR815" s="5">
        <f t="shared" si="1099"/>
        <v>6.5408813535153723E-2</v>
      </c>
      <c r="AS815" s="5">
        <f t="shared" si="1100"/>
        <v>4.3555823728440787E-2</v>
      </c>
      <c r="AT815" s="5">
        <f t="shared" si="1101"/>
        <v>1.4501943072575465E-2</v>
      </c>
      <c r="AU815" s="5">
        <f t="shared" si="1102"/>
        <v>3.2189549697789338E-3</v>
      </c>
      <c r="AV815" s="5">
        <f t="shared" si="1103"/>
        <v>5.3587669488198032E-4</v>
      </c>
      <c r="AW815" s="5">
        <f t="shared" si="1104"/>
        <v>4.5093575232394551E-6</v>
      </c>
      <c r="AX815" s="5">
        <f t="shared" si="1105"/>
        <v>2.043773951733131E-6</v>
      </c>
      <c r="AY815" s="5">
        <f t="shared" si="1106"/>
        <v>6.9812830118566864E-6</v>
      </c>
      <c r="AZ815" s="5">
        <f t="shared" si="1107"/>
        <v>1.1923606436589628E-5</v>
      </c>
      <c r="BA815" s="5">
        <f t="shared" si="1108"/>
        <v>1.3576529339303644E-5</v>
      </c>
      <c r="BB815" s="5">
        <f t="shared" si="1109"/>
        <v>1.1593942857046287E-5</v>
      </c>
      <c r="BC815" s="5">
        <f t="shared" si="1110"/>
        <v>7.9206994726296742E-6</v>
      </c>
      <c r="BD815" s="5">
        <f t="shared" si="1111"/>
        <v>3.7238090704000422E-2</v>
      </c>
      <c r="BE815" s="5">
        <f t="shared" si="1112"/>
        <v>2.4796898568041275E-2</v>
      </c>
      <c r="BF815" s="5">
        <f t="shared" si="1113"/>
        <v>8.2561453469964189E-3</v>
      </c>
      <c r="BG815" s="5">
        <f t="shared" si="1114"/>
        <v>1.8325930506643178E-3</v>
      </c>
      <c r="BH815" s="5">
        <f t="shared" si="1115"/>
        <v>3.0508159209233156E-4</v>
      </c>
      <c r="BI815" s="5">
        <f t="shared" si="1116"/>
        <v>4.0630854864303717E-5</v>
      </c>
      <c r="BJ815" s="8">
        <f t="shared" si="1117"/>
        <v>3.9081478260054377E-2</v>
      </c>
      <c r="BK815" s="8">
        <f t="shared" si="1118"/>
        <v>8.3478431268834904E-2</v>
      </c>
      <c r="BL815" s="8">
        <f t="shared" si="1119"/>
        <v>0.70632498643380859</v>
      </c>
      <c r="BM815" s="8">
        <f t="shared" si="1120"/>
        <v>0.71463304126267946</v>
      </c>
      <c r="BN815" s="8">
        <f t="shared" si="1121"/>
        <v>0.22636380891551172</v>
      </c>
    </row>
    <row r="816" spans="1:66" x14ac:dyDescent="0.25">
      <c r="A816" t="s">
        <v>344</v>
      </c>
      <c r="B816" t="s">
        <v>422</v>
      </c>
      <c r="C816" t="s">
        <v>421</v>
      </c>
      <c r="D816" s="11">
        <v>44285</v>
      </c>
      <c r="E816">
        <f>VLOOKUP(A816,home!$A$2:$E$405,3,FALSE)</f>
        <v>1.36231884057971</v>
      </c>
      <c r="F816">
        <f>VLOOKUP(B816,home!$B$2:$E$405,3,FALSE)</f>
        <v>0.63</v>
      </c>
      <c r="G816">
        <f>VLOOKUP(C816,away!$B$2:$E$405,4,FALSE)</f>
        <v>1.26</v>
      </c>
      <c r="H816">
        <f>VLOOKUP(A816,away!$A$2:$E$405,3,FALSE)</f>
        <v>1.36231884057971</v>
      </c>
      <c r="I816">
        <f>VLOOKUP(C816,away!$B$2:$E$405,3,FALSE)</f>
        <v>0.73</v>
      </c>
      <c r="J816">
        <f>VLOOKUP(B816,home!$B$2:$E$405,4,FALSE)</f>
        <v>0.31</v>
      </c>
      <c r="K816" s="3">
        <f t="shared" si="1066"/>
        <v>1.0814086956521738</v>
      </c>
      <c r="L816" s="3">
        <f t="shared" si="1067"/>
        <v>0.30829275362318836</v>
      </c>
      <c r="M816" s="5">
        <f t="shared" si="1068"/>
        <v>0.24914967734581681</v>
      </c>
      <c r="N816" s="5">
        <f t="shared" si="1069"/>
        <v>0.26943262760069969</v>
      </c>
      <c r="O816" s="5">
        <f t="shared" si="1070"/>
        <v>7.6811040093270791E-2</v>
      </c>
      <c r="P816" s="5">
        <f t="shared" si="1071"/>
        <v>8.3064126678950773E-2</v>
      </c>
      <c r="Q816" s="5">
        <f t="shared" si="1072"/>
        <v>0.14568339318990525</v>
      </c>
      <c r="R816" s="5">
        <f t="shared" si="1073"/>
        <v>1.1840143529507787E-2</v>
      </c>
      <c r="S816" s="5">
        <f t="shared" si="1074"/>
        <v>6.9231969457461415E-3</v>
      </c>
      <c r="T816" s="5">
        <f t="shared" si="1075"/>
        <v>4.4913134443685547E-2</v>
      </c>
      <c r="U816" s="5">
        <f t="shared" si="1076"/>
        <v>1.2804034170579539E-2</v>
      </c>
      <c r="V816" s="5">
        <f t="shared" si="1077"/>
        <v>2.5645864956491525E-4</v>
      </c>
      <c r="W816" s="5">
        <f t="shared" si="1078"/>
        <v>5.2514429402559411E-2</v>
      </c>
      <c r="X816" s="5">
        <f t="shared" si="1079"/>
        <v>1.618981804546557E-2</v>
      </c>
      <c r="Y816" s="5">
        <f t="shared" si="1080"/>
        <v>2.4956017929474829E-3</v>
      </c>
      <c r="Z816" s="5">
        <f t="shared" si="1081"/>
        <v>1.216743484001911E-3</v>
      </c>
      <c r="AA816" s="5">
        <f t="shared" si="1082"/>
        <v>1.3157969839777881E-3</v>
      </c>
      <c r="AB816" s="5">
        <f t="shared" si="1083"/>
        <v>7.1145715009324195E-4</v>
      </c>
      <c r="AC816" s="5">
        <f t="shared" si="1084"/>
        <v>5.3438042701649571E-6</v>
      </c>
      <c r="AD816" s="5">
        <f t="shared" si="1085"/>
        <v>1.4197390150784981E-2</v>
      </c>
      <c r="AE816" s="5">
        <f t="shared" si="1086"/>
        <v>4.3769525038482356E-3</v>
      </c>
      <c r="AF816" s="5">
        <f t="shared" si="1087"/>
        <v>6.7469136994464083E-4</v>
      </c>
      <c r="AG816" s="5">
        <f t="shared" si="1088"/>
        <v>6.9334153428678207E-5</v>
      </c>
      <c r="AH816" s="5">
        <f t="shared" si="1089"/>
        <v>9.3778299784005233E-5</v>
      </c>
      <c r="AI816" s="5">
        <f t="shared" si="1090"/>
        <v>1.0141266884989962E-4</v>
      </c>
      <c r="AJ816" s="5">
        <f t="shared" si="1091"/>
        <v>5.4834270971787886E-5</v>
      </c>
      <c r="AK816" s="5">
        <f t="shared" si="1092"/>
        <v>1.9766085816213002E-5</v>
      </c>
      <c r="AL816" s="5">
        <f t="shared" si="1093"/>
        <v>7.1262935529055836E-8</v>
      </c>
      <c r="AM816" s="5">
        <f t="shared" si="1094"/>
        <v>3.0706362329250819E-3</v>
      </c>
      <c r="AN816" s="5">
        <f t="shared" si="1095"/>
        <v>9.466548996236076E-4</v>
      </c>
      <c r="AO816" s="5">
        <f t="shared" si="1096"/>
        <v>1.4592342286792249E-4</v>
      </c>
      <c r="AP816" s="5">
        <f t="shared" si="1097"/>
        <v>1.4995711284690922E-5</v>
      </c>
      <c r="AQ816" s="5">
        <f t="shared" si="1098"/>
        <v>1.1557672811239209E-6</v>
      </c>
      <c r="AR816" s="5">
        <f t="shared" si="1099"/>
        <v>5.7822340541023643E-6</v>
      </c>
      <c r="AS816" s="5">
        <f t="shared" si="1100"/>
        <v>6.2529581864024184E-6</v>
      </c>
      <c r="AT816" s="5">
        <f t="shared" si="1101"/>
        <v>3.3810016781625103E-6</v>
      </c>
      <c r="AU816" s="5">
        <f t="shared" si="1102"/>
        <v>1.2187482049265105E-6</v>
      </c>
      <c r="AV816" s="5">
        <f t="shared" si="1103"/>
        <v>3.2949122665450143E-7</v>
      </c>
      <c r="AW816" s="5">
        <f t="shared" si="1104"/>
        <v>6.59955088416295E-10</v>
      </c>
      <c r="AX816" s="5">
        <f t="shared" si="1105"/>
        <v>5.5343545391163605E-4</v>
      </c>
      <c r="AY816" s="5">
        <f t="shared" si="1106"/>
        <v>1.7062014003911747E-4</v>
      </c>
      <c r="AZ816" s="5">
        <f t="shared" si="1107"/>
        <v>2.6300476398116769E-5</v>
      </c>
      <c r="BA816" s="5">
        <f t="shared" si="1108"/>
        <v>2.7027487634590321E-6</v>
      </c>
      <c r="BB816" s="5">
        <f t="shared" si="1109"/>
        <v>2.0830946465961304E-7</v>
      </c>
      <c r="BC816" s="5">
        <f t="shared" si="1110"/>
        <v>1.2844059693136869E-8</v>
      </c>
      <c r="BD816" s="5">
        <f t="shared" si="1111"/>
        <v>2.9710347643883167E-7</v>
      </c>
      <c r="BE816" s="5">
        <f t="shared" si="1112"/>
        <v>3.2129028292944328E-7</v>
      </c>
      <c r="BF816" s="5">
        <f t="shared" si="1113"/>
        <v>1.7372305289422356E-7</v>
      </c>
      <c r="BG816" s="5">
        <f t="shared" si="1114"/>
        <v>6.2621873345018641E-8</v>
      </c>
      <c r="BH816" s="5">
        <f t="shared" si="1115"/>
        <v>1.6929959593333057E-8</v>
      </c>
      <c r="BI816" s="5">
        <f t="shared" si="1116"/>
        <v>3.6616411042540618E-9</v>
      </c>
      <c r="BJ816" s="8">
        <f t="shared" si="1117"/>
        <v>0.55548001865988872</v>
      </c>
      <c r="BK816" s="8">
        <f t="shared" si="1118"/>
        <v>0.33956949482732346</v>
      </c>
      <c r="BL816" s="8">
        <f t="shared" si="1119"/>
        <v>0.10377010301648759</v>
      </c>
      <c r="BM816" s="8">
        <f t="shared" si="1120"/>
        <v>0.16388473206946647</v>
      </c>
      <c r="BN816" s="8">
        <f t="shared" si="1121"/>
        <v>0.83598100843815104</v>
      </c>
    </row>
    <row r="817" spans="1:66" x14ac:dyDescent="0.25">
      <c r="A817" t="s">
        <v>342</v>
      </c>
      <c r="B817" t="s">
        <v>346</v>
      </c>
      <c r="C817" t="s">
        <v>406</v>
      </c>
      <c r="D817" s="11">
        <v>44285</v>
      </c>
      <c r="E817">
        <f>VLOOKUP(A817,home!$A$2:$E$405,3,FALSE)</f>
        <v>1.1828254847645401</v>
      </c>
      <c r="F817">
        <f>VLOOKUP(B817,home!$B$2:$E$405,3,FALSE)</f>
        <v>0.74</v>
      </c>
      <c r="G817">
        <f>VLOOKUP(C817,away!$B$2:$E$405,4,FALSE)</f>
        <v>0.8</v>
      </c>
      <c r="H817">
        <f>VLOOKUP(A817,away!$A$2:$E$405,3,FALSE)</f>
        <v>0.86980609418282495</v>
      </c>
      <c r="I817">
        <f>VLOOKUP(C817,away!$B$2:$E$405,3,FALSE)</f>
        <v>0.65</v>
      </c>
      <c r="J817">
        <f>VLOOKUP(B817,home!$B$2:$E$405,4,FALSE)</f>
        <v>1.22</v>
      </c>
      <c r="K817" s="3">
        <f t="shared" si="1066"/>
        <v>0.7002326869806077</v>
      </c>
      <c r="L817" s="3">
        <f t="shared" si="1067"/>
        <v>0.68975623268698016</v>
      </c>
      <c r="M817" s="5">
        <f t="shared" si="1068"/>
        <v>0.24907806448412917</v>
      </c>
      <c r="N817" s="5">
        <f t="shared" si="1069"/>
        <v>0.17441260236165085</v>
      </c>
      <c r="O817" s="5">
        <f t="shared" si="1070"/>
        <v>0.17180314740353764</v>
      </c>
      <c r="P817" s="5">
        <f t="shared" si="1071"/>
        <v>0.1203021795381046</v>
      </c>
      <c r="Q817" s="5">
        <f t="shared" si="1072"/>
        <v>6.1064702597489522E-2</v>
      </c>
      <c r="R817" s="5">
        <f t="shared" si="1073"/>
        <v>5.9251145858415032E-2</v>
      </c>
      <c r="S817" s="5">
        <f t="shared" si="1074"/>
        <v>1.4526183218495057E-2</v>
      </c>
      <c r="T817" s="5">
        <f t="shared" si="1075"/>
        <v>4.2119759213795224E-2</v>
      </c>
      <c r="U817" s="5">
        <f t="shared" si="1076"/>
        <v>4.1489589071117869E-2</v>
      </c>
      <c r="V817" s="5">
        <f t="shared" si="1077"/>
        <v>7.7955546684358389E-4</v>
      </c>
      <c r="W817" s="5">
        <f t="shared" si="1078"/>
        <v>1.4253166926503929E-2</v>
      </c>
      <c r="X817" s="5">
        <f t="shared" si="1079"/>
        <v>9.8312107230840128E-3</v>
      </c>
      <c r="Y817" s="5">
        <f t="shared" si="1080"/>
        <v>3.3905694355531356E-3</v>
      </c>
      <c r="Z817" s="5">
        <f t="shared" si="1081"/>
        <v>1.3622949049895706E-2</v>
      </c>
      <c r="AA817" s="5">
        <f t="shared" si="1082"/>
        <v>9.5392342178083882E-3</v>
      </c>
      <c r="AB817" s="5">
        <f t="shared" si="1083"/>
        <v>3.3398418040366611E-3</v>
      </c>
      <c r="AC817" s="5">
        <f t="shared" si="1084"/>
        <v>2.3532336620639919E-5</v>
      </c>
      <c r="AD817" s="5">
        <f t="shared" si="1085"/>
        <v>2.4951333437322437E-3</v>
      </c>
      <c r="AE817" s="5">
        <f t="shared" si="1086"/>
        <v>1.7210337752244203E-3</v>
      </c>
      <c r="AF817" s="5">
        <f t="shared" si="1087"/>
        <v>5.9354688656292358E-4</v>
      </c>
      <c r="AG817" s="5">
        <f t="shared" si="1088"/>
        <v>1.3646755479957619E-4</v>
      </c>
      <c r="AH817" s="5">
        <f t="shared" si="1089"/>
        <v>2.3491285036856845E-3</v>
      </c>
      <c r="AI817" s="5">
        <f t="shared" si="1090"/>
        <v>1.6449365641985614E-3</v>
      </c>
      <c r="AJ817" s="5">
        <f t="shared" si="1091"/>
        <v>5.759191751307036E-4</v>
      </c>
      <c r="AK817" s="5">
        <f t="shared" si="1092"/>
        <v>1.344258104951426E-4</v>
      </c>
      <c r="AL817" s="5">
        <f t="shared" si="1093"/>
        <v>4.5463519896072176E-7</v>
      </c>
      <c r="AM817" s="5">
        <f t="shared" si="1094"/>
        <v>3.4943478513130755E-4</v>
      </c>
      <c r="AN817" s="5">
        <f t="shared" si="1095"/>
        <v>2.410248209619551E-4</v>
      </c>
      <c r="AO817" s="5">
        <f t="shared" si="1096"/>
        <v>8.3124186245386015E-5</v>
      </c>
      <c r="AP817" s="5">
        <f t="shared" si="1097"/>
        <v>1.9111808516596119E-5</v>
      </c>
      <c r="AQ817" s="5">
        <f t="shared" si="1098"/>
        <v>3.2956222605605699E-6</v>
      </c>
      <c r="AR817" s="5">
        <f t="shared" si="1099"/>
        <v>3.2406520535996819E-4</v>
      </c>
      <c r="AS817" s="5">
        <f t="shared" si="1100"/>
        <v>2.2692104950613299E-4</v>
      </c>
      <c r="AT817" s="5">
        <f t="shared" si="1101"/>
        <v>7.944876811406949E-5</v>
      </c>
      <c r="AU817" s="5">
        <f t="shared" si="1102"/>
        <v>1.8544208124604702E-5</v>
      </c>
      <c r="AV817" s="5">
        <f t="shared" si="1103"/>
        <v>3.2463151707548914E-6</v>
      </c>
      <c r="AW817" s="5">
        <f t="shared" si="1104"/>
        <v>6.0995608660316179E-9</v>
      </c>
      <c r="AX817" s="5">
        <f t="shared" si="1105"/>
        <v>4.0780943086164439E-5</v>
      </c>
      <c r="AY817" s="5">
        <f t="shared" si="1106"/>
        <v>2.8128909668534935E-5</v>
      </c>
      <c r="AZ817" s="5">
        <f t="shared" si="1107"/>
        <v>9.7010453812805146E-6</v>
      </c>
      <c r="BA817" s="5">
        <f t="shared" si="1108"/>
        <v>2.2304521717724923E-6</v>
      </c>
      <c r="BB817" s="5">
        <f t="shared" si="1109"/>
        <v>3.8461707179757181E-7</v>
      </c>
      <c r="BC817" s="5">
        <f t="shared" si="1110"/>
        <v>5.3058404494038194E-8</v>
      </c>
      <c r="BD817" s="5">
        <f t="shared" si="1111"/>
        <v>3.7254332532337359E-5</v>
      </c>
      <c r="BE817" s="5">
        <f t="shared" si="1112"/>
        <v>2.6086701370787658E-5</v>
      </c>
      <c r="BF817" s="5">
        <f t="shared" si="1113"/>
        <v>9.133380497663671E-6</v>
      </c>
      <c r="BG817" s="5">
        <f t="shared" si="1114"/>
        <v>2.1318305223651043E-6</v>
      </c>
      <c r="BH817" s="5">
        <f t="shared" si="1115"/>
        <v>3.7319435371574732E-7</v>
      </c>
      <c r="BI817" s="5">
        <f t="shared" si="1116"/>
        <v>5.2264577013673831E-8</v>
      </c>
      <c r="BJ817" s="8">
        <f t="shared" si="1117"/>
        <v>0.31079546306729577</v>
      </c>
      <c r="BK817" s="8">
        <f t="shared" si="1118"/>
        <v>0.38473809858906061</v>
      </c>
      <c r="BL817" s="8">
        <f t="shared" si="1119"/>
        <v>0.29085462565855508</v>
      </c>
      <c r="BM817" s="8">
        <f t="shared" si="1120"/>
        <v>0.16407117131137255</v>
      </c>
      <c r="BN817" s="8">
        <f t="shared" si="1121"/>
        <v>0.83591184224332682</v>
      </c>
    </row>
    <row r="818" spans="1:66" x14ac:dyDescent="0.25">
      <c r="A818" t="s">
        <v>342</v>
      </c>
      <c r="B818" t="s">
        <v>399</v>
      </c>
      <c r="C818" t="s">
        <v>348</v>
      </c>
      <c r="D818" s="11">
        <v>44285</v>
      </c>
      <c r="E818">
        <f>VLOOKUP(A818,home!$A$2:$E$405,3,FALSE)</f>
        <v>1.1828254847645401</v>
      </c>
      <c r="F818">
        <f>VLOOKUP(B818,home!$B$2:$E$405,3,FALSE)</f>
        <v>0.74</v>
      </c>
      <c r="G818">
        <f>VLOOKUP(C818,away!$B$2:$E$405,4,FALSE)</f>
        <v>0.85</v>
      </c>
      <c r="H818">
        <f>VLOOKUP(A818,away!$A$2:$E$405,3,FALSE)</f>
        <v>0.86980609418282495</v>
      </c>
      <c r="I818">
        <f>VLOOKUP(C818,away!$B$2:$E$405,3,FALSE)</f>
        <v>1.06</v>
      </c>
      <c r="J818">
        <f>VLOOKUP(B818,home!$B$2:$E$405,4,FALSE)</f>
        <v>1.37</v>
      </c>
      <c r="K818" s="3">
        <f t="shared" si="1066"/>
        <v>0.74399722991689565</v>
      </c>
      <c r="L818" s="3">
        <f t="shared" si="1067"/>
        <v>1.2631324099722985</v>
      </c>
      <c r="M818" s="5">
        <f t="shared" si="1068"/>
        <v>0.13437382290851077</v>
      </c>
      <c r="N818" s="5">
        <f t="shared" si="1069"/>
        <v>9.99737520172755E-2</v>
      </c>
      <c r="O818" s="5">
        <f t="shared" si="1070"/>
        <v>0.16973193076761806</v>
      </c>
      <c r="P818" s="5">
        <f t="shared" si="1071"/>
        <v>0.12628008631955412</v>
      </c>
      <c r="Q818" s="5">
        <f t="shared" si="1072"/>
        <v>3.7190097282625817E-2</v>
      </c>
      <c r="R818" s="5">
        <f t="shared" si="1073"/>
        <v>0.10719695137987637</v>
      </c>
      <c r="S818" s="5">
        <f t="shared" si="1074"/>
        <v>2.9668464913235791E-2</v>
      </c>
      <c r="T818" s="5">
        <f t="shared" si="1075"/>
        <v>4.6976017207707374E-2</v>
      </c>
      <c r="U818" s="5">
        <f t="shared" si="1076"/>
        <v>7.9754234882164141E-2</v>
      </c>
      <c r="V818" s="5">
        <f t="shared" si="1077"/>
        <v>3.0979382980657966E-3</v>
      </c>
      <c r="W818" s="5">
        <f t="shared" si="1078"/>
        <v>9.2231097862044906E-3</v>
      </c>
      <c r="X818" s="5">
        <f t="shared" si="1079"/>
        <v>1.1650008891687567E-2</v>
      </c>
      <c r="Y818" s="5">
        <f t="shared" si="1080"/>
        <v>7.3577519037780125E-3</v>
      </c>
      <c r="Z818" s="5">
        <f t="shared" si="1081"/>
        <v>4.5134647846048856E-2</v>
      </c>
      <c r="AA818" s="5">
        <f t="shared" si="1082"/>
        <v>3.3580052970734922E-2</v>
      </c>
      <c r="AB818" s="5">
        <f t="shared" si="1083"/>
        <v>1.2491733195344704E-2</v>
      </c>
      <c r="AC818" s="5">
        <f t="shared" si="1084"/>
        <v>1.8195876400288439E-4</v>
      </c>
      <c r="AD818" s="5">
        <f t="shared" si="1085"/>
        <v>1.7154920330388879E-3</v>
      </c>
      <c r="AE818" s="5">
        <f t="shared" si="1086"/>
        <v>2.1668935859806885E-3</v>
      </c>
      <c r="AF818" s="5">
        <f t="shared" si="1087"/>
        <v>1.3685367587066514E-3</v>
      </c>
      <c r="AG818" s="5">
        <f t="shared" si="1088"/>
        <v>5.7621437805360364E-4</v>
      </c>
      <c r="AH818" s="5">
        <f t="shared" si="1089"/>
        <v>1.4252759126757676E-2</v>
      </c>
      <c r="AI818" s="5">
        <f t="shared" si="1090"/>
        <v>1.0604013308980462E-2</v>
      </c>
      <c r="AJ818" s="5">
        <f t="shared" si="1091"/>
        <v>3.9446782639416793E-3</v>
      </c>
      <c r="AK818" s="5">
        <f t="shared" si="1092"/>
        <v>9.7827656709533264E-4</v>
      </c>
      <c r="AL818" s="5">
        <f t="shared" si="1093"/>
        <v>6.839953772998835E-6</v>
      </c>
      <c r="AM818" s="5">
        <f t="shared" si="1094"/>
        <v>2.5526426410508741E-4</v>
      </c>
      <c r="AN818" s="5">
        <f t="shared" si="1095"/>
        <v>3.2243256509886429E-4</v>
      </c>
      <c r="AO818" s="5">
        <f t="shared" si="1096"/>
        <v>2.0363751150343924E-4</v>
      </c>
      <c r="AP818" s="5">
        <f t="shared" si="1097"/>
        <v>8.5740380222033643E-5</v>
      </c>
      <c r="AQ818" s="5">
        <f t="shared" si="1098"/>
        <v>2.707536327544964E-5</v>
      </c>
      <c r="AR818" s="5">
        <f t="shared" si="1099"/>
        <v>3.6006243969072199E-3</v>
      </c>
      <c r="AS818" s="5">
        <f t="shared" si="1100"/>
        <v>2.6788545772701644E-3</v>
      </c>
      <c r="AT818" s="5">
        <f t="shared" si="1101"/>
        <v>9.9653019241959938E-4</v>
      </c>
      <c r="AU818" s="5">
        <f t="shared" si="1102"/>
        <v>2.4713856756291094E-4</v>
      </c>
      <c r="AV818" s="5">
        <f t="shared" si="1103"/>
        <v>4.5967602418108821E-5</v>
      </c>
      <c r="AW818" s="5">
        <f t="shared" si="1104"/>
        <v>1.7855452592796144E-7</v>
      </c>
      <c r="AX818" s="5">
        <f t="shared" si="1105"/>
        <v>3.1652650898493295E-5</v>
      </c>
      <c r="AY818" s="5">
        <f t="shared" si="1106"/>
        <v>3.9981489211425671E-5</v>
      </c>
      <c r="AZ818" s="5">
        <f t="shared" si="1107"/>
        <v>2.5250957410954784E-5</v>
      </c>
      <c r="BA818" s="5">
        <f t="shared" si="1108"/>
        <v>1.0631767562869064E-5</v>
      </c>
      <c r="BB818" s="5">
        <f t="shared" si="1109"/>
        <v>3.3573325459880282E-6</v>
      </c>
      <c r="BC818" s="5">
        <f t="shared" si="1110"/>
        <v>8.4815110997845824E-7</v>
      </c>
      <c r="BD818" s="5">
        <f t="shared" si="1111"/>
        <v>7.5801089531174406E-4</v>
      </c>
      <c r="BE818" s="5">
        <f t="shared" si="1112"/>
        <v>5.6395800635876349E-4</v>
      </c>
      <c r="BF818" s="5">
        <f t="shared" si="1113"/>
        <v>2.0979159726018754E-4</v>
      </c>
      <c r="BG818" s="5">
        <f t="shared" si="1114"/>
        <v>5.2028122407140167E-5</v>
      </c>
      <c r="BH818" s="5">
        <f t="shared" si="1115"/>
        <v>9.677194737172362E-6</v>
      </c>
      <c r="BI818" s="5">
        <f t="shared" si="1116"/>
        <v>1.4399612155645206E-6</v>
      </c>
      <c r="BJ818" s="8">
        <f t="shared" si="1117"/>
        <v>0.21920374627800321</v>
      </c>
      <c r="BK818" s="8">
        <f t="shared" si="1118"/>
        <v>0.29364909264635375</v>
      </c>
      <c r="BL818" s="8">
        <f t="shared" si="1119"/>
        <v>0.44169865157638188</v>
      </c>
      <c r="BM818" s="8">
        <f t="shared" si="1120"/>
        <v>0.32489969473664154</v>
      </c>
      <c r="BN818" s="8">
        <f t="shared" si="1121"/>
        <v>0.67474664067546064</v>
      </c>
    </row>
    <row r="819" spans="1:66" x14ac:dyDescent="0.25">
      <c r="A819" t="s">
        <v>342</v>
      </c>
      <c r="B819" t="s">
        <v>409</v>
      </c>
      <c r="C819" t="s">
        <v>396</v>
      </c>
      <c r="D819" s="11">
        <v>44285</v>
      </c>
      <c r="E819">
        <f>VLOOKUP(A819,home!$A$2:$E$405,3,FALSE)</f>
        <v>1.1828254847645401</v>
      </c>
      <c r="F819">
        <f>VLOOKUP(B819,home!$B$2:$E$405,3,FALSE)</f>
        <v>1.1599999999999999</v>
      </c>
      <c r="G819">
        <f>VLOOKUP(C819,away!$B$2:$E$405,4,FALSE)</f>
        <v>1.19</v>
      </c>
      <c r="H819">
        <f>VLOOKUP(A819,away!$A$2:$E$405,3,FALSE)</f>
        <v>0.86980609418282495</v>
      </c>
      <c r="I819">
        <f>VLOOKUP(C819,away!$B$2:$E$405,3,FALSE)</f>
        <v>0.55000000000000004</v>
      </c>
      <c r="J819">
        <f>VLOOKUP(B819,home!$B$2:$E$405,4,FALSE)</f>
        <v>1.22</v>
      </c>
      <c r="K819" s="3">
        <f t="shared" si="1066"/>
        <v>1.632772299168971</v>
      </c>
      <c r="L819" s="3">
        <f t="shared" si="1067"/>
        <v>0.58363988919667553</v>
      </c>
      <c r="M819" s="5">
        <f t="shared" si="1068"/>
        <v>0.1089994777154721</v>
      </c>
      <c r="N819" s="5">
        <f t="shared" si="1069"/>
        <v>0.17797132783770842</v>
      </c>
      <c r="O819" s="5">
        <f t="shared" si="1070"/>
        <v>6.3616443096353628E-2</v>
      </c>
      <c r="P819" s="5">
        <f t="shared" si="1071"/>
        <v>0.10387116605938533</v>
      </c>
      <c r="Q819" s="5">
        <f t="shared" si="1072"/>
        <v>0.14529332706986495</v>
      </c>
      <c r="R819" s="5">
        <f t="shared" si="1073"/>
        <v>1.8564546899921222E-2</v>
      </c>
      <c r="S819" s="5">
        <f t="shared" si="1074"/>
        <v>2.4746034028484416E-2</v>
      </c>
      <c r="T819" s="5">
        <f t="shared" si="1075"/>
        <v>8.4798981312072308E-2</v>
      </c>
      <c r="U819" s="5">
        <f t="shared" si="1076"/>
        <v>3.0311677924814567E-2</v>
      </c>
      <c r="V819" s="5">
        <f t="shared" si="1077"/>
        <v>2.6201954396246176E-3</v>
      </c>
      <c r="W819" s="5">
        <f t="shared" si="1078"/>
        <v>7.9076973231257577E-2</v>
      </c>
      <c r="X819" s="5">
        <f t="shared" si="1079"/>
        <v>4.6152475894699639E-2</v>
      </c>
      <c r="Y819" s="5">
        <f t="shared" si="1080"/>
        <v>1.3468212958667366E-2</v>
      </c>
      <c r="Z819" s="5">
        <f t="shared" si="1081"/>
        <v>3.6116700318855033E-3</v>
      </c>
      <c r="AA819" s="5">
        <f t="shared" si="1082"/>
        <v>5.8970347818013647E-3</v>
      </c>
      <c r="AB819" s="5">
        <f t="shared" si="1083"/>
        <v>4.8142575194806032E-3</v>
      </c>
      <c r="AC819" s="5">
        <f t="shared" si="1084"/>
        <v>1.5605737369204172E-4</v>
      </c>
      <c r="AD819" s="5">
        <f t="shared" si="1085"/>
        <v>3.2278672848530907E-2</v>
      </c>
      <c r="AE819" s="5">
        <f t="shared" si="1086"/>
        <v>1.8839121044732315E-2</v>
      </c>
      <c r="AF819" s="5">
        <f t="shared" si="1087"/>
        <v>5.4976312595551623E-3</v>
      </c>
      <c r="AG819" s="5">
        <f t="shared" si="1088"/>
        <v>1.0695456330569852E-3</v>
      </c>
      <c r="AH819" s="5">
        <f t="shared" si="1089"/>
        <v>5.2697867430615203E-4</v>
      </c>
      <c r="AI819" s="5">
        <f t="shared" si="1090"/>
        <v>8.6043618165987227E-4</v>
      </c>
      <c r="AJ819" s="5">
        <f t="shared" si="1091"/>
        <v>7.0244818130848021E-4</v>
      </c>
      <c r="AK819" s="5">
        <f t="shared" si="1092"/>
        <v>3.8231264401403648E-4</v>
      </c>
      <c r="AL819" s="5">
        <f t="shared" si="1093"/>
        <v>5.9486014859158106E-6</v>
      </c>
      <c r="AM819" s="5">
        <f t="shared" si="1094"/>
        <v>1.0540744576203766E-2</v>
      </c>
      <c r="AN819" s="5">
        <f t="shared" si="1095"/>
        <v>6.1519989965060232E-3</v>
      </c>
      <c r="AO819" s="5">
        <f t="shared" si="1096"/>
        <v>1.7952760063294172E-3</v>
      </c>
      <c r="AP819" s="5">
        <f t="shared" si="1097"/>
        <v>3.4926489647051713E-4</v>
      </c>
      <c r="AQ819" s="5">
        <f t="shared" si="1098"/>
        <v>5.0961231369085229E-5</v>
      </c>
      <c r="AR819" s="5">
        <f t="shared" si="1099"/>
        <v>6.1513155016210716E-5</v>
      </c>
      <c r="AS819" s="5">
        <f t="shared" si="1100"/>
        <v>1.0043697554495572E-4</v>
      </c>
      <c r="AT819" s="5">
        <f t="shared" si="1101"/>
        <v>8.1995355741057546E-5</v>
      </c>
      <c r="AU819" s="5">
        <f t="shared" si="1102"/>
        <v>4.4626581838168075E-5</v>
      </c>
      <c r="AV819" s="5">
        <f t="shared" si="1103"/>
        <v>1.8216261657989485E-5</v>
      </c>
      <c r="AW819" s="5">
        <f t="shared" si="1104"/>
        <v>1.5746461097159706E-7</v>
      </c>
      <c r="AX819" s="5">
        <f t="shared" si="1105"/>
        <v>2.8684392927735103E-3</v>
      </c>
      <c r="AY819" s="5">
        <f t="shared" si="1106"/>
        <v>1.6741355910017215E-3</v>
      </c>
      <c r="AZ819" s="5">
        <f t="shared" si="1107"/>
        <v>4.8854615541622781E-4</v>
      </c>
      <c r="BA819" s="5">
        <f t="shared" si="1108"/>
        <v>9.504500800486303E-5</v>
      </c>
      <c r="BB819" s="5">
        <f t="shared" si="1109"/>
        <v>1.3868014485163845E-5</v>
      </c>
      <c r="BC819" s="5">
        <f t="shared" si="1110"/>
        <v>1.6187852874997839E-6</v>
      </c>
      <c r="BD819" s="5">
        <f t="shared" si="1111"/>
        <v>5.9835884962998585E-6</v>
      </c>
      <c r="BE819" s="5">
        <f t="shared" si="1112"/>
        <v>9.7698375463845272E-6</v>
      </c>
      <c r="BF819" s="5">
        <f t="shared" si="1113"/>
        <v>7.9759600565588024E-6</v>
      </c>
      <c r="BG819" s="5">
        <f t="shared" si="1114"/>
        <v>4.3409755465424641E-6</v>
      </c>
      <c r="BH819" s="5">
        <f t="shared" si="1115"/>
        <v>1.7719561559411053E-6</v>
      </c>
      <c r="BI819" s="5">
        <f t="shared" si="1116"/>
        <v>5.7864018535251387E-7</v>
      </c>
      <c r="BJ819" s="8">
        <f t="shared" si="1117"/>
        <v>0.62847616764399339</v>
      </c>
      <c r="BK819" s="8">
        <f t="shared" si="1118"/>
        <v>0.24207301480914611</v>
      </c>
      <c r="BL819" s="8">
        <f t="shared" si="1119"/>
        <v>0.12601334519144539</v>
      </c>
      <c r="BM819" s="8">
        <f t="shared" si="1120"/>
        <v>0.38018393087137409</v>
      </c>
      <c r="BN819" s="8">
        <f t="shared" si="1121"/>
        <v>0.61831628867870569</v>
      </c>
    </row>
    <row r="820" spans="1:66" x14ac:dyDescent="0.25">
      <c r="A820" t="s">
        <v>342</v>
      </c>
      <c r="B820" t="s">
        <v>430</v>
      </c>
      <c r="C820" t="s">
        <v>420</v>
      </c>
      <c r="D820" s="11">
        <v>44285</v>
      </c>
      <c r="E820">
        <f>VLOOKUP(A820,home!$A$2:$E$405,3,FALSE)</f>
        <v>1.1828254847645401</v>
      </c>
      <c r="F820">
        <f>VLOOKUP(B820,home!$B$2:$E$405,3,FALSE)</f>
        <v>1.24</v>
      </c>
      <c r="G820">
        <f>VLOOKUP(C820,away!$B$2:$E$405,4,FALSE)</f>
        <v>0.74</v>
      </c>
      <c r="H820">
        <f>VLOOKUP(A820,away!$A$2:$E$405,3,FALSE)</f>
        <v>0.86980609418282495</v>
      </c>
      <c r="I820">
        <f>VLOOKUP(C820,away!$B$2:$E$405,3,FALSE)</f>
        <v>0.79</v>
      </c>
      <c r="J820">
        <f>VLOOKUP(B820,home!$B$2:$E$405,4,FALSE)</f>
        <v>1</v>
      </c>
      <c r="K820" s="3">
        <f t="shared" si="1066"/>
        <v>1.0853606648199419</v>
      </c>
      <c r="L820" s="3">
        <f t="shared" si="1067"/>
        <v>0.68714681440443171</v>
      </c>
      <c r="M820" s="5">
        <f t="shared" si="1068"/>
        <v>0.16990641742766696</v>
      </c>
      <c r="N820" s="5">
        <f t="shared" si="1069"/>
        <v>0.18440974217646719</v>
      </c>
      <c r="O820" s="5">
        <f t="shared" si="1070"/>
        <v>0.11675065348229095</v>
      </c>
      <c r="P820" s="5">
        <f t="shared" si="1071"/>
        <v>0.12671656688170199</v>
      </c>
      <c r="Q820" s="5">
        <f t="shared" si="1072"/>
        <v>0.10007554018396222</v>
      </c>
      <c r="R820" s="5">
        <f t="shared" si="1073"/>
        <v>4.0112419809995949E-2</v>
      </c>
      <c r="S820" s="5">
        <f t="shared" si="1074"/>
        <v>2.3626371159760219E-2</v>
      </c>
      <c r="T820" s="5">
        <f t="shared" si="1075"/>
        <v>6.8766588637212328E-2</v>
      </c>
      <c r="U820" s="5">
        <f t="shared" si="1076"/>
        <v>4.3536442632513807E-2</v>
      </c>
      <c r="V820" s="5">
        <f t="shared" si="1077"/>
        <v>1.9578441974533968E-3</v>
      </c>
      <c r="W820" s="5">
        <f t="shared" si="1078"/>
        <v>3.6206018275426688E-2</v>
      </c>
      <c r="X820" s="5">
        <f t="shared" si="1079"/>
        <v>2.4878850120228082E-2</v>
      </c>
      <c r="Y820" s="5">
        <f t="shared" si="1080"/>
        <v>8.5477113030800189E-3</v>
      </c>
      <c r="Z820" s="5">
        <f t="shared" si="1081"/>
        <v>9.1877071634973145E-3</v>
      </c>
      <c r="AA820" s="5">
        <f t="shared" si="1082"/>
        <v>9.9719759551443864E-3</v>
      </c>
      <c r="AB820" s="5">
        <f t="shared" si="1083"/>
        <v>5.4115952261219926E-3</v>
      </c>
      <c r="AC820" s="5">
        <f t="shared" si="1084"/>
        <v>9.1260272473291627E-5</v>
      </c>
      <c r="AD820" s="5">
        <f t="shared" si="1085"/>
        <v>9.8241470164750159E-3</v>
      </c>
      <c r="AE820" s="5">
        <f t="shared" si="1086"/>
        <v>6.7506313266116093E-3</v>
      </c>
      <c r="AF820" s="5">
        <f t="shared" si="1087"/>
        <v>2.3193374056499649E-3</v>
      </c>
      <c r="AG820" s="5">
        <f t="shared" si="1088"/>
        <v>5.3124176994047098E-4</v>
      </c>
      <c r="AH820" s="5">
        <f t="shared" si="1089"/>
        <v>1.5783259272694886E-3</v>
      </c>
      <c r="AI820" s="5">
        <f t="shared" si="1090"/>
        <v>1.7130528777237635E-3</v>
      </c>
      <c r="AJ820" s="5">
        <f t="shared" si="1091"/>
        <v>9.2964010511898906E-4</v>
      </c>
      <c r="AK820" s="5">
        <f t="shared" si="1092"/>
        <v>3.3633160084507561E-4</v>
      </c>
      <c r="AL820" s="5">
        <f t="shared" si="1093"/>
        <v>2.7224841993804857E-6</v>
      </c>
      <c r="AM820" s="5">
        <f t="shared" si="1094"/>
        <v>2.1325485474180351E-3</v>
      </c>
      <c r="AN820" s="5">
        <f t="shared" si="1095"/>
        <v>1.4653739409211009E-3</v>
      </c>
      <c r="AO820" s="5">
        <f t="shared" si="1096"/>
        <v>5.0346351770760118E-4</v>
      </c>
      <c r="AP820" s="5">
        <f t="shared" si="1097"/>
        <v>1.1531778412054247E-4</v>
      </c>
      <c r="AQ820" s="5">
        <f t="shared" si="1098"/>
        <v>1.9810062000652173E-5</v>
      </c>
      <c r="AR820" s="5">
        <f t="shared" si="1099"/>
        <v>2.1690832660303005E-4</v>
      </c>
      <c r="AS820" s="5">
        <f t="shared" si="1100"/>
        <v>2.3542376556684577E-4</v>
      </c>
      <c r="AT820" s="5">
        <f t="shared" si="1101"/>
        <v>1.2775984735502292E-4</v>
      </c>
      <c r="AU820" s="5">
        <f t="shared" si="1102"/>
        <v>4.6221837620847327E-5</v>
      </c>
      <c r="AV820" s="5">
        <f t="shared" si="1103"/>
        <v>1.254184110234056E-5</v>
      </c>
      <c r="AW820" s="5">
        <f t="shared" si="1104"/>
        <v>5.6400958238287179E-8</v>
      </c>
      <c r="AX820" s="5">
        <f t="shared" si="1105"/>
        <v>3.8576405153107322E-4</v>
      </c>
      <c r="AY820" s="5">
        <f t="shared" si="1106"/>
        <v>2.6507653912132397E-4</v>
      </c>
      <c r="AZ820" s="5">
        <f t="shared" si="1107"/>
        <v>9.1073249715284733E-5</v>
      </c>
      <c r="BA820" s="5">
        <f t="shared" si="1108"/>
        <v>2.0860231139772412E-5</v>
      </c>
      <c r="BB820" s="5">
        <f t="shared" si="1109"/>
        <v>3.5835103438586839E-6</v>
      </c>
      <c r="BC820" s="5">
        <f t="shared" si="1110"/>
        <v>4.9247954343356499E-7</v>
      </c>
      <c r="BD820" s="5">
        <f t="shared" si="1111"/>
        <v>2.484131094051135E-5</v>
      </c>
      <c r="BE820" s="5">
        <f t="shared" si="1112"/>
        <v>2.6961781757392295E-5</v>
      </c>
      <c r="BF820" s="5">
        <f t="shared" si="1113"/>
        <v>1.4631628686466738E-5</v>
      </c>
      <c r="BG820" s="5">
        <f t="shared" si="1114"/>
        <v>5.2935314128473576E-6</v>
      </c>
      <c r="BH820" s="5">
        <f t="shared" si="1115"/>
        <v>1.4363476933733133E-6</v>
      </c>
      <c r="BI820" s="5">
        <f t="shared" si="1116"/>
        <v>3.1179105747844999E-7</v>
      </c>
      <c r="BJ820" s="8">
        <f t="shared" si="1117"/>
        <v>0.44731317212861627</v>
      </c>
      <c r="BK820" s="8">
        <f t="shared" si="1118"/>
        <v>0.32256625896237656</v>
      </c>
      <c r="BL820" s="8">
        <f t="shared" si="1119"/>
        <v>0.22105276962682055</v>
      </c>
      <c r="BM820" s="8">
        <f t="shared" si="1120"/>
        <v>0.26188354778106226</v>
      </c>
      <c r="BN820" s="8">
        <f t="shared" si="1121"/>
        <v>0.7379713399620853</v>
      </c>
    </row>
    <row r="821" spans="1:66" x14ac:dyDescent="0.25">
      <c r="A821" t="s">
        <v>99</v>
      </c>
      <c r="B821" t="s">
        <v>103</v>
      </c>
      <c r="C821" t="s">
        <v>119</v>
      </c>
      <c r="D821" s="11">
        <v>44286</v>
      </c>
      <c r="E821">
        <f>VLOOKUP(A821,home!$A$2:$E$405,3,FALSE)</f>
        <v>1.33549783549784</v>
      </c>
      <c r="F821">
        <f>VLOOKUP(B821,home!$B$2:$E$405,3,FALSE)</f>
        <v>1.05</v>
      </c>
      <c r="G821">
        <f>VLOOKUP(C821,away!$B$2:$E$405,4,FALSE)</f>
        <v>1.1200000000000001</v>
      </c>
      <c r="H821">
        <f>VLOOKUP(A821,away!$A$2:$E$405,3,FALSE)</f>
        <v>1.2380952380952399</v>
      </c>
      <c r="I821">
        <f>VLOOKUP(C821,away!$B$2:$E$405,3,FALSE)</f>
        <v>0.79</v>
      </c>
      <c r="J821">
        <f>VLOOKUP(B821,home!$B$2:$E$405,4,FALSE)</f>
        <v>1.1299999999999999</v>
      </c>
      <c r="K821" s="3">
        <f t="shared" si="1066"/>
        <v>1.57054545454546</v>
      </c>
      <c r="L821" s="3">
        <f t="shared" si="1067"/>
        <v>1.1052476190476206</v>
      </c>
      <c r="M821" s="5">
        <f t="shared" si="1068"/>
        <v>6.8852201872968921E-2</v>
      </c>
      <c r="N821" s="5">
        <f t="shared" si="1069"/>
        <v>0.10813551268703776</v>
      </c>
      <c r="O821" s="5">
        <f t="shared" si="1070"/>
        <v>7.6098732186285045E-2</v>
      </c>
      <c r="P821" s="5">
        <f t="shared" si="1071"/>
        <v>0.11951651793184227</v>
      </c>
      <c r="Q821" s="5">
        <f t="shared" si="1072"/>
        <v>8.4915868962785052E-2</v>
      </c>
      <c r="R821" s="5">
        <f t="shared" si="1073"/>
        <v>4.2053971280717035E-2</v>
      </c>
      <c r="S821" s="5">
        <f t="shared" si="1074"/>
        <v>5.1865436652652232E-2</v>
      </c>
      <c r="T821" s="5">
        <f t="shared" si="1075"/>
        <v>9.3853061990477923E-2</v>
      </c>
      <c r="U821" s="5">
        <f t="shared" si="1076"/>
        <v>6.6047673440515459E-2</v>
      </c>
      <c r="V821" s="5">
        <f t="shared" si="1077"/>
        <v>1.0003353755686985E-2</v>
      </c>
      <c r="W821" s="5">
        <f t="shared" si="1078"/>
        <v>4.4454744006093325E-2</v>
      </c>
      <c r="X821" s="5">
        <f t="shared" si="1079"/>
        <v>4.9133499968106134E-2</v>
      </c>
      <c r="Y821" s="5">
        <f t="shared" si="1080"/>
        <v>2.7152341927612823E-2</v>
      </c>
      <c r="Z821" s="5">
        <f t="shared" si="1081"/>
        <v>1.5493350543169838E-2</v>
      </c>
      <c r="AA821" s="5">
        <f t="shared" si="1082"/>
        <v>2.4333011271254826E-2</v>
      </c>
      <c r="AB821" s="5">
        <f t="shared" si="1083"/>
        <v>1.9108050123736356E-2</v>
      </c>
      <c r="AC821" s="5">
        <f t="shared" si="1084"/>
        <v>1.0852648644464594E-3</v>
      </c>
      <c r="AD821" s="5">
        <f t="shared" si="1085"/>
        <v>1.7454549032937978E-2</v>
      </c>
      <c r="AE821" s="5">
        <f t="shared" si="1086"/>
        <v>1.9291598760204649E-2</v>
      </c>
      <c r="AF821" s="5">
        <f t="shared" si="1087"/>
        <v>1.0660996798669111E-2</v>
      </c>
      <c r="AG821" s="5">
        <f t="shared" si="1088"/>
        <v>3.9276804428011129E-3</v>
      </c>
      <c r="AH821" s="5">
        <f t="shared" si="1089"/>
        <v>4.2809971997271592E-3</v>
      </c>
      <c r="AI821" s="5">
        <f t="shared" si="1090"/>
        <v>6.723500692953333E-3</v>
      </c>
      <c r="AJ821" s="5">
        <f t="shared" si="1091"/>
        <v>5.2797817259755539E-3</v>
      </c>
      <c r="AK821" s="5">
        <f t="shared" si="1092"/>
        <v>2.7640457302410305E-3</v>
      </c>
      <c r="AL821" s="5">
        <f t="shared" si="1093"/>
        <v>7.5353917001359241E-5</v>
      </c>
      <c r="AM821" s="5">
        <f t="shared" si="1094"/>
        <v>5.4826325289643145E-3</v>
      </c>
      <c r="AN821" s="5">
        <f t="shared" si="1095"/>
        <v>6.0596665487508443E-3</v>
      </c>
      <c r="AO821" s="5">
        <f t="shared" si="1096"/>
        <v>3.3487160126146913E-3</v>
      </c>
      <c r="AP821" s="5">
        <f t="shared" si="1097"/>
        <v>1.2337201332696763E-3</v>
      </c>
      <c r="AQ821" s="5">
        <f t="shared" si="1098"/>
        <v>3.4089155996685599E-4</v>
      </c>
      <c r="AR821" s="5">
        <f t="shared" si="1099"/>
        <v>9.4631239242959331E-4</v>
      </c>
      <c r="AS821" s="5">
        <f t="shared" si="1100"/>
        <v>1.4862266265103375E-3</v>
      </c>
      <c r="AT821" s="5">
        <f t="shared" si="1101"/>
        <v>1.167093236345122E-3</v>
      </c>
      <c r="AU821" s="5">
        <f t="shared" si="1102"/>
        <v>6.1099099245752724E-4</v>
      </c>
      <c r="AV821" s="5">
        <f t="shared" si="1103"/>
        <v>2.3989728149309721E-4</v>
      </c>
      <c r="AW821" s="5">
        <f t="shared" si="1104"/>
        <v>3.6334018244630234E-6</v>
      </c>
      <c r="AX821" s="5">
        <f t="shared" si="1105"/>
        <v>1.4351205995513294E-3</v>
      </c>
      <c r="AY821" s="5">
        <f t="shared" si="1106"/>
        <v>1.5861636257003008E-3</v>
      </c>
      <c r="AZ821" s="5">
        <f t="shared" si="1107"/>
        <v>8.7655178536259943E-4</v>
      </c>
      <c r="BA821" s="5">
        <f t="shared" si="1108"/>
        <v>3.229355912479846E-4</v>
      </c>
      <c r="BB821" s="5">
        <f t="shared" si="1109"/>
        <v>8.9230948333142725E-5</v>
      </c>
      <c r="BC821" s="5">
        <f t="shared" si="1110"/>
        <v>1.9724458638113422E-5</v>
      </c>
      <c r="BD821" s="5">
        <f t="shared" si="1111"/>
        <v>1.7431825310134432E-4</v>
      </c>
      <c r="BE821" s="5">
        <f t="shared" si="1112"/>
        <v>2.7377474005262141E-4</v>
      </c>
      <c r="BF821" s="5">
        <f t="shared" si="1113"/>
        <v>2.1498783677950474E-4</v>
      </c>
      <c r="BG821" s="5">
        <f t="shared" si="1114"/>
        <v>1.1254938994553749E-4</v>
      </c>
      <c r="BH821" s="5">
        <f t="shared" si="1115"/>
        <v>4.4190983197707103E-5</v>
      </c>
      <c r="BI821" s="5">
        <f t="shared" si="1116"/>
        <v>1.3880789558610727E-5</v>
      </c>
      <c r="BJ821" s="8">
        <f t="shared" si="1117"/>
        <v>0.47977520836912574</v>
      </c>
      <c r="BK821" s="8">
        <f t="shared" si="1118"/>
        <v>0.25298429262029848</v>
      </c>
      <c r="BL821" s="8">
        <f t="shared" si="1119"/>
        <v>0.25197398617327676</v>
      </c>
      <c r="BM821" s="8">
        <f t="shared" si="1120"/>
        <v>0.49907150256035882</v>
      </c>
      <c r="BN821" s="8">
        <f t="shared" si="1121"/>
        <v>0.49957280492163608</v>
      </c>
    </row>
    <row r="822" spans="1:66" x14ac:dyDescent="0.25">
      <c r="A822" t="s">
        <v>342</v>
      </c>
      <c r="B822" t="s">
        <v>343</v>
      </c>
      <c r="C822" t="s">
        <v>364</v>
      </c>
      <c r="D822" s="11">
        <v>44286</v>
      </c>
      <c r="E822">
        <f>VLOOKUP(A822,home!$A$2:$E$405,3,FALSE)</f>
        <v>1.1828254847645401</v>
      </c>
      <c r="F822">
        <f>VLOOKUP(B822,home!$B$2:$E$405,3,FALSE)</f>
        <v>0.65</v>
      </c>
      <c r="G822">
        <f>VLOOKUP(C822,away!$B$2:$E$405,4,FALSE)</f>
        <v>1.27</v>
      </c>
      <c r="H822">
        <f>VLOOKUP(A822,away!$A$2:$E$405,3,FALSE)</f>
        <v>0.86980609418282495</v>
      </c>
      <c r="I822">
        <f>VLOOKUP(C822,away!$B$2:$E$405,3,FALSE)</f>
        <v>0.63</v>
      </c>
      <c r="J822">
        <f>VLOOKUP(B822,home!$B$2:$E$405,4,FALSE)</f>
        <v>1.28</v>
      </c>
      <c r="K822" s="3">
        <f t="shared" si="1066"/>
        <v>0.97642243767312786</v>
      </c>
      <c r="L822" s="3">
        <f t="shared" si="1067"/>
        <v>0.70141163434903009</v>
      </c>
      <c r="M822" s="5">
        <f t="shared" si="1068"/>
        <v>0.18677808612714639</v>
      </c>
      <c r="N822" s="5">
        <f t="shared" si="1069"/>
        <v>0.1823743141601897</v>
      </c>
      <c r="O822" s="5">
        <f t="shared" si="1070"/>
        <v>0.13100832265102563</v>
      </c>
      <c r="P822" s="5">
        <f t="shared" si="1071"/>
        <v>0.12791946575838212</v>
      </c>
      <c r="Q822" s="5">
        <f t="shared" si="1072"/>
        <v>8.9037186200628629E-2</v>
      </c>
      <c r="R822" s="5">
        <f t="shared" si="1073"/>
        <v>4.5945380851990479E-2</v>
      </c>
      <c r="S822" s="5">
        <f t="shared" si="1074"/>
        <v>2.1902180897135276E-2</v>
      </c>
      <c r="T822" s="5">
        <f t="shared" si="1075"/>
        <v>6.2451718290821828E-2</v>
      </c>
      <c r="U822" s="5">
        <f t="shared" si="1076"/>
        <v>4.4862100771320794E-2</v>
      </c>
      <c r="V822" s="5">
        <f t="shared" si="1077"/>
        <v>1.6666928340225106E-3</v>
      </c>
      <c r="W822" s="5">
        <f t="shared" si="1078"/>
        <v>2.8979302131191334E-2</v>
      </c>
      <c r="X822" s="5">
        <f t="shared" si="1079"/>
        <v>2.0326419670133242E-2</v>
      </c>
      <c r="Y822" s="5">
        <f t="shared" si="1080"/>
        <v>7.1285936206462149E-3</v>
      </c>
      <c r="Z822" s="5">
        <f t="shared" si="1081"/>
        <v>1.0742208224727759E-2</v>
      </c>
      <c r="AA822" s="5">
        <f t="shared" si="1082"/>
        <v>1.0488933140781E-2</v>
      </c>
      <c r="AB822" s="5">
        <f t="shared" si="1083"/>
        <v>5.1208148329559208E-3</v>
      </c>
      <c r="AC822" s="5">
        <f t="shared" si="1084"/>
        <v>7.1342167773883337E-5</v>
      </c>
      <c r="AD822" s="5">
        <f t="shared" si="1085"/>
        <v>7.0740102072509772E-3</v>
      </c>
      <c r="AE822" s="5">
        <f t="shared" si="1086"/>
        <v>4.9617930608696287E-3</v>
      </c>
      <c r="AF822" s="5">
        <f t="shared" si="1087"/>
        <v>1.7401296900631212E-3</v>
      </c>
      <c r="AG822" s="5">
        <f t="shared" si="1088"/>
        <v>4.0684906996214836E-4</v>
      </c>
      <c r="AH822" s="5">
        <f t="shared" si="1089"/>
        <v>1.8836774568559724E-3</v>
      </c>
      <c r="AI822" s="5">
        <f t="shared" si="1090"/>
        <v>1.8392649342132267E-3</v>
      </c>
      <c r="AJ822" s="5">
        <f t="shared" si="1091"/>
        <v>8.9794977529559193E-4</v>
      </c>
      <c r="AK822" s="5">
        <f t="shared" si="1092"/>
        <v>2.9225943616738645E-4</v>
      </c>
      <c r="AL822" s="5">
        <f t="shared" si="1093"/>
        <v>1.9544159974886145E-6</v>
      </c>
      <c r="AM822" s="5">
        <f t="shared" si="1094"/>
        <v>1.381444458137718E-3</v>
      </c>
      <c r="AN822" s="5">
        <f t="shared" si="1095"/>
        <v>9.6896121514478692E-4</v>
      </c>
      <c r="AO822" s="5">
        <f t="shared" si="1096"/>
        <v>3.398203347677636E-4</v>
      </c>
      <c r="AP822" s="5">
        <f t="shared" si="1097"/>
        <v>7.9451312131497199E-5</v>
      </c>
      <c r="AQ822" s="5">
        <f t="shared" si="1098"/>
        <v>1.3932018673332093E-5</v>
      </c>
      <c r="AR822" s="5">
        <f t="shared" si="1099"/>
        <v>2.6424665671995456E-4</v>
      </c>
      <c r="AS822" s="5">
        <f t="shared" si="1100"/>
        <v>2.5801636470147222E-4</v>
      </c>
      <c r="AT822" s="5">
        <f t="shared" si="1101"/>
        <v>1.2596648389068515E-4</v>
      </c>
      <c r="AU822" s="5">
        <f t="shared" si="1102"/>
        <v>4.0998833755218535E-5</v>
      </c>
      <c r="AV822" s="5">
        <f t="shared" si="1103"/>
        <v>1.0008045299256448E-5</v>
      </c>
      <c r="AW822" s="5">
        <f t="shared" si="1104"/>
        <v>3.7181355968748344E-8</v>
      </c>
      <c r="AX822" s="5">
        <f t="shared" si="1105"/>
        <v>2.2481222755414386E-4</v>
      </c>
      <c r="AY822" s="5">
        <f t="shared" si="1106"/>
        <v>1.5768591195039808E-4</v>
      </c>
      <c r="AZ822" s="5">
        <f t="shared" si="1107"/>
        <v>5.5301366607472988E-5</v>
      </c>
      <c r="BA822" s="5">
        <f t="shared" si="1108"/>
        <v>1.2929673977960836E-5</v>
      </c>
      <c r="BB822" s="5">
        <f t="shared" si="1109"/>
        <v>2.2672559391204089E-6</v>
      </c>
      <c r="BC822" s="5">
        <f t="shared" si="1110"/>
        <v>3.1805593874919833E-7</v>
      </c>
      <c r="BD822" s="5">
        <f t="shared" si="1111"/>
        <v>3.0890946560201725E-5</v>
      </c>
      <c r="BE822" s="5">
        <f t="shared" si="1112"/>
        <v>3.0162613342342488E-5</v>
      </c>
      <c r="BF822" s="5">
        <f t="shared" si="1113"/>
        <v>1.4725726223161031E-5</v>
      </c>
      <c r="BG822" s="5">
        <f t="shared" si="1114"/>
        <v>4.7928431651086657E-6</v>
      </c>
      <c r="BH822" s="5">
        <f t="shared" si="1115"/>
        <v>1.1699599016650983E-6</v>
      </c>
      <c r="BI822" s="5">
        <f t="shared" si="1116"/>
        <v>2.2847501983272971E-7</v>
      </c>
      <c r="BJ822" s="8">
        <f t="shared" si="1117"/>
        <v>0.40771723993257974</v>
      </c>
      <c r="BK822" s="8">
        <f t="shared" si="1118"/>
        <v>0.33849740811240803</v>
      </c>
      <c r="BL822" s="8">
        <f t="shared" si="1119"/>
        <v>0.24311991079918488</v>
      </c>
      <c r="BM822" s="8">
        <f t="shared" si="1120"/>
        <v>0.23685636258894313</v>
      </c>
      <c r="BN822" s="8">
        <f t="shared" si="1121"/>
        <v>0.763062755749363</v>
      </c>
    </row>
    <row r="823" spans="1:66" x14ac:dyDescent="0.25">
      <c r="A823" t="s">
        <v>342</v>
      </c>
      <c r="B823" t="s">
        <v>414</v>
      </c>
      <c r="C823" t="s">
        <v>386</v>
      </c>
      <c r="D823" s="11">
        <v>44286</v>
      </c>
      <c r="E823">
        <f>VLOOKUP(A823,home!$A$2:$E$405,3,FALSE)</f>
        <v>1.1828254847645401</v>
      </c>
      <c r="F823">
        <f>VLOOKUP(B823,home!$B$2:$E$405,3,FALSE)</f>
        <v>0.74</v>
      </c>
      <c r="G823">
        <f>VLOOKUP(C823,away!$B$2:$E$405,4,FALSE)</f>
        <v>1.06</v>
      </c>
      <c r="H823">
        <f>VLOOKUP(A823,away!$A$2:$E$405,3,FALSE)</f>
        <v>0.86980609418282495</v>
      </c>
      <c r="I823">
        <f>VLOOKUP(C823,away!$B$2:$E$405,3,FALSE)</f>
        <v>0.9</v>
      </c>
      <c r="J823">
        <f>VLOOKUP(B823,home!$B$2:$E$405,4,FALSE)</f>
        <v>1.29</v>
      </c>
      <c r="K823" s="3">
        <f t="shared" si="1066"/>
        <v>0.92780831024930521</v>
      </c>
      <c r="L823" s="3">
        <f t="shared" si="1067"/>
        <v>1.0098448753462599</v>
      </c>
      <c r="M823" s="5">
        <f t="shared" si="1068"/>
        <v>0.14404159231423466</v>
      </c>
      <c r="N823" s="5">
        <f t="shared" si="1069"/>
        <v>0.13364298637068936</v>
      </c>
      <c r="O823" s="5">
        <f t="shared" si="1070"/>
        <v>0.14545966383524508</v>
      </c>
      <c r="P823" s="5">
        <f t="shared" si="1071"/>
        <v>0.1349586849124107</v>
      </c>
      <c r="Q823" s="5">
        <f t="shared" si="1072"/>
        <v>6.1997536680630107E-2</v>
      </c>
      <c r="R823" s="5">
        <f t="shared" si="1073"/>
        <v>7.3445848046805956E-2</v>
      </c>
      <c r="S823" s="5">
        <f t="shared" si="1074"/>
        <v>3.1612130810024723E-2</v>
      </c>
      <c r="T823" s="5">
        <f t="shared" si="1075"/>
        <v>6.2607894701026082E-2</v>
      </c>
      <c r="U823" s="5">
        <f t="shared" si="1076"/>
        <v>6.8143668171134264E-2</v>
      </c>
      <c r="V823" s="5">
        <f t="shared" si="1077"/>
        <v>3.2909719823553943E-3</v>
      </c>
      <c r="W823" s="5">
        <f t="shared" si="1078"/>
        <v>1.9173943249091586E-2</v>
      </c>
      <c r="X823" s="5">
        <f t="shared" si="1079"/>
        <v>1.9362708330275154E-2</v>
      </c>
      <c r="Y823" s="5">
        <f t="shared" si="1080"/>
        <v>9.7766658900763498E-3</v>
      </c>
      <c r="Z823" s="5">
        <f t="shared" si="1081"/>
        <v>2.472297108850904E-2</v>
      </c>
      <c r="AA823" s="5">
        <f t="shared" si="1082"/>
        <v>2.2938178029971997E-2</v>
      </c>
      <c r="AB823" s="5">
        <f t="shared" si="1083"/>
        <v>1.0641116099093026E-2</v>
      </c>
      <c r="AC823" s="5">
        <f t="shared" si="1084"/>
        <v>1.9271571308260827E-4</v>
      </c>
      <c r="AD823" s="5">
        <f t="shared" si="1085"/>
        <v>4.4474359716889338E-3</v>
      </c>
      <c r="AE823" s="5">
        <f t="shared" si="1086"/>
        <v>4.4912204244406837E-3</v>
      </c>
      <c r="AF823" s="5">
        <f t="shared" si="1087"/>
        <v>2.2677179648359388E-3</v>
      </c>
      <c r="AG823" s="5">
        <f t="shared" si="1088"/>
        <v>7.6334778850674107E-4</v>
      </c>
      <c r="AH823" s="5">
        <f t="shared" si="1089"/>
        <v>6.2415914142661504E-3</v>
      </c>
      <c r="AI823" s="5">
        <f t="shared" si="1090"/>
        <v>5.7910003833368476E-3</v>
      </c>
      <c r="AJ823" s="5">
        <f t="shared" si="1091"/>
        <v>2.6864691401584195E-3</v>
      </c>
      <c r="AK823" s="5">
        <f t="shared" si="1092"/>
        <v>8.3084279782242925E-4</v>
      </c>
      <c r="AL823" s="5">
        <f t="shared" si="1093"/>
        <v>7.222541428963648E-6</v>
      </c>
      <c r="AM823" s="5">
        <f t="shared" si="1094"/>
        <v>8.2527361076693742E-4</v>
      </c>
      <c r="AN823" s="5">
        <f t="shared" si="1095"/>
        <v>8.3339832659149577E-4</v>
      </c>
      <c r="AO823" s="5">
        <f t="shared" si="1096"/>
        <v>4.2080151461528528E-4</v>
      </c>
      <c r="AP823" s="5">
        <f t="shared" si="1097"/>
        <v>1.4164808435739672E-4</v>
      </c>
      <c r="AQ823" s="5">
        <f t="shared" si="1098"/>
        <v>3.5760648022732951E-5</v>
      </c>
      <c r="AR823" s="5">
        <f t="shared" si="1099"/>
        <v>1.2606078207403775E-3</v>
      </c>
      <c r="AS823" s="5">
        <f t="shared" si="1100"/>
        <v>1.1696024120481886E-3</v>
      </c>
      <c r="AT823" s="5">
        <f t="shared" si="1101"/>
        <v>5.425834187929707E-4</v>
      </c>
      <c r="AU823" s="5">
        <f t="shared" si="1102"/>
        <v>1.6780446831986582E-4</v>
      </c>
      <c r="AV823" s="5">
        <f t="shared" si="1103"/>
        <v>3.8922595051034438E-5</v>
      </c>
      <c r="AW823" s="5">
        <f t="shared" si="1104"/>
        <v>1.8797516076156776E-7</v>
      </c>
      <c r="AX823" s="5">
        <f t="shared" si="1105"/>
        <v>1.2761595238316913E-4</v>
      </c>
      <c r="AY823" s="5">
        <f t="shared" si="1106"/>
        <v>1.2887231552657566E-4</v>
      </c>
      <c r="AZ823" s="5">
        <f t="shared" si="1107"/>
        <v>6.5070523704259319E-5</v>
      </c>
      <c r="BA823" s="5">
        <f t="shared" si="1108"/>
        <v>2.1903711632947872E-5</v>
      </c>
      <c r="BB823" s="5">
        <f t="shared" si="1109"/>
        <v>5.5298377358986674E-6</v>
      </c>
      <c r="BC823" s="5">
        <f t="shared" si="1110"/>
        <v>1.1168556598187268E-6</v>
      </c>
      <c r="BD823" s="5">
        <f t="shared" si="1111"/>
        <v>2.1216972459934771E-4</v>
      </c>
      <c r="BE823" s="5">
        <f t="shared" si="1112"/>
        <v>1.9685283366658123E-4</v>
      </c>
      <c r="BF823" s="5">
        <f t="shared" si="1113"/>
        <v>9.1320847485989128E-5</v>
      </c>
      <c r="BG823" s="5">
        <f t="shared" si="1114"/>
        <v>2.824274706550337E-5</v>
      </c>
      <c r="BH823" s="5">
        <f t="shared" si="1115"/>
        <v>6.5509638579108002E-6</v>
      </c>
      <c r="BI823" s="5">
        <f t="shared" si="1116"/>
        <v>1.2156077415024981E-6</v>
      </c>
      <c r="BJ823" s="8">
        <f t="shared" si="1117"/>
        <v>0.32113844875225744</v>
      </c>
      <c r="BK823" s="8">
        <f t="shared" si="1118"/>
        <v>0.3142321905890636</v>
      </c>
      <c r="BL823" s="8">
        <f t="shared" si="1119"/>
        <v>0.33989425135720353</v>
      </c>
      <c r="BM823" s="8">
        <f t="shared" si="1120"/>
        <v>0.30631286528665191</v>
      </c>
      <c r="BN823" s="8">
        <f t="shared" si="1121"/>
        <v>0.69354631216001594</v>
      </c>
    </row>
    <row r="824" spans="1:66" x14ac:dyDescent="0.25">
      <c r="A824" t="s">
        <v>342</v>
      </c>
      <c r="B824" t="s">
        <v>380</v>
      </c>
      <c r="C824" t="s">
        <v>384</v>
      </c>
      <c r="D824" s="11">
        <v>44287</v>
      </c>
      <c r="E824">
        <f>VLOOKUP(A824,home!$A$2:$E$405,3,FALSE)</f>
        <v>1.1828254847645401</v>
      </c>
      <c r="F824">
        <f>VLOOKUP(B824,home!$B$2:$E$405,3,FALSE)</f>
        <v>1.64</v>
      </c>
      <c r="G824">
        <f>VLOOKUP(C824,away!$B$2:$E$405,4,FALSE)</f>
        <v>1.1599999999999999</v>
      </c>
      <c r="H824">
        <f>VLOOKUP(A824,away!$A$2:$E$405,3,FALSE)</f>
        <v>0.86980609418282495</v>
      </c>
      <c r="I824">
        <f>VLOOKUP(C824,away!$B$2:$E$405,3,FALSE)</f>
        <v>1.06</v>
      </c>
      <c r="J824">
        <f>VLOOKUP(B824,home!$B$2:$E$405,4,FALSE)</f>
        <v>0.56999999999999995</v>
      </c>
      <c r="K824" s="3">
        <f t="shared" si="1066"/>
        <v>2.2502072022160609</v>
      </c>
      <c r="L824" s="3">
        <f t="shared" si="1067"/>
        <v>0.52553684210526275</v>
      </c>
      <c r="M824" s="5">
        <f t="shared" si="1068"/>
        <v>6.2303103169721444E-2</v>
      </c>
      <c r="N824" s="5">
        <f t="shared" si="1069"/>
        <v>0.14019489147291747</v>
      </c>
      <c r="O824" s="5">
        <f t="shared" si="1070"/>
        <v>3.2742576093173791E-2</v>
      </c>
      <c r="P824" s="5">
        <f t="shared" si="1071"/>
        <v>7.3677580543967072E-2</v>
      </c>
      <c r="Q824" s="5">
        <f t="shared" si="1072"/>
        <v>0.15773377725312901</v>
      </c>
      <c r="R824" s="5">
        <f t="shared" si="1073"/>
        <v>8.603715021198912E-3</v>
      </c>
      <c r="S824" s="5">
        <f t="shared" si="1074"/>
        <v>2.1782164926942543E-2</v>
      </c>
      <c r="T824" s="5">
        <f t="shared" si="1075"/>
        <v>8.2894911190944345E-2</v>
      </c>
      <c r="U824" s="5">
        <f t="shared" si="1076"/>
        <v>1.9360141506516299E-2</v>
      </c>
      <c r="V824" s="5">
        <f t="shared" si="1077"/>
        <v>2.862096088278037E-3</v>
      </c>
      <c r="W824" s="5">
        <f t="shared" si="1078"/>
        <v>0.11831122720257822</v>
      </c>
      <c r="X824" s="5">
        <f t="shared" si="1079"/>
        <v>6.2176908729641218E-2</v>
      </c>
      <c r="Y824" s="5">
        <f t="shared" si="1080"/>
        <v>1.6338128132821393E-2</v>
      </c>
      <c r="Z824" s="5">
        <f t="shared" si="1081"/>
        <v>1.5071897408714971E-3</v>
      </c>
      <c r="AA824" s="5">
        <f t="shared" si="1082"/>
        <v>3.3914892100152011E-3</v>
      </c>
      <c r="AB824" s="5">
        <f t="shared" si="1083"/>
        <v>3.8157767233071333E-3</v>
      </c>
      <c r="AC824" s="5">
        <f t="shared" si="1084"/>
        <v>2.1153873597418941E-4</v>
      </c>
      <c r="AD824" s="5">
        <f t="shared" si="1085"/>
        <v>6.6556193888565582E-2</v>
      </c>
      <c r="AE824" s="5">
        <f t="shared" si="1086"/>
        <v>3.4977731958742347E-2</v>
      </c>
      <c r="AF824" s="5">
        <f t="shared" si="1087"/>
        <v>9.1910433988008876E-3</v>
      </c>
      <c r="AG824" s="5">
        <f t="shared" si="1088"/>
        <v>1.610077307819414E-3</v>
      </c>
      <c r="AH824" s="5">
        <f t="shared" si="1089"/>
        <v>1.9802093421776392E-4</v>
      </c>
      <c r="AI824" s="5">
        <f t="shared" si="1090"/>
        <v>4.4558813236636517E-4</v>
      </c>
      <c r="AJ824" s="5">
        <f t="shared" si="1091"/>
        <v>5.0133281233639927E-4</v>
      </c>
      <c r="AK824" s="5">
        <f t="shared" si="1092"/>
        <v>3.7603423500886613E-4</v>
      </c>
      <c r="AL824" s="5">
        <f t="shared" si="1093"/>
        <v>1.0006347334225092E-5</v>
      </c>
      <c r="AM824" s="5">
        <f t="shared" si="1094"/>
        <v>2.9953045368027766E-2</v>
      </c>
      <c r="AN824" s="5">
        <f t="shared" si="1095"/>
        <v>1.5741428874148981E-2</v>
      </c>
      <c r="AO824" s="5">
        <f t="shared" si="1096"/>
        <v>4.1363504103724275E-3</v>
      </c>
      <c r="AP824" s="5">
        <f t="shared" si="1097"/>
        <v>7.2460151083597797E-4</v>
      </c>
      <c r="AQ824" s="5">
        <f t="shared" si="1098"/>
        <v>9.520119744736053E-5</v>
      </c>
      <c r="AR824" s="5">
        <f t="shared" si="1099"/>
        <v>2.0813459287907526E-5</v>
      </c>
      <c r="AS824" s="5">
        <f t="shared" si="1100"/>
        <v>4.6834595992680283E-5</v>
      </c>
      <c r="AT824" s="5">
        <f t="shared" si="1101"/>
        <v>5.2693772607804331E-5</v>
      </c>
      <c r="AU824" s="5">
        <f t="shared" si="1102"/>
        <v>3.9523968878005556E-5</v>
      </c>
      <c r="AV824" s="5">
        <f t="shared" si="1103"/>
        <v>2.2234279857362894E-5</v>
      </c>
      <c r="AW824" s="5">
        <f t="shared" si="1104"/>
        <v>3.2869927827758074E-7</v>
      </c>
      <c r="AX824" s="5">
        <f t="shared" si="1105"/>
        <v>1.1233426402573413E-2</v>
      </c>
      <c r="AY824" s="5">
        <f t="shared" si="1106"/>
        <v>5.9035794376303139E-3</v>
      </c>
      <c r="AZ824" s="5">
        <f t="shared" si="1107"/>
        <v>1.5512742473848986E-3</v>
      </c>
      <c r="BA824" s="5">
        <f t="shared" si="1108"/>
        <v>2.7175058973662603E-4</v>
      </c>
      <c r="BB824" s="5">
        <f t="shared" si="1109"/>
        <v>3.5703736692607308E-5</v>
      </c>
      <c r="BC824" s="5">
        <f t="shared" si="1110"/>
        <v>3.7527258065581294E-6</v>
      </c>
      <c r="BD824" s="5">
        <f t="shared" si="1111"/>
        <v>1.8230399445755621E-6</v>
      </c>
      <c r="BE824" s="5">
        <f t="shared" si="1112"/>
        <v>4.1022176132114979E-6</v>
      </c>
      <c r="BF824" s="5">
        <f t="shared" si="1113"/>
        <v>4.6154198091530471E-6</v>
      </c>
      <c r="BG824" s="5">
        <f t="shared" si="1114"/>
        <v>3.4618836319356206E-6</v>
      </c>
      <c r="BH824" s="5">
        <f t="shared" si="1115"/>
        <v>1.9474888704538577E-6</v>
      </c>
      <c r="BI824" s="5">
        <f t="shared" si="1116"/>
        <v>8.7645069650617818E-7</v>
      </c>
      <c r="BJ824" s="8">
        <f t="shared" si="1117"/>
        <v>0.75963500503661663</v>
      </c>
      <c r="BK824" s="8">
        <f t="shared" si="1118"/>
        <v>0.16675006924984781</v>
      </c>
      <c r="BL824" s="8">
        <f t="shared" si="1119"/>
        <v>6.9633601245330343E-2</v>
      </c>
      <c r="BM824" s="8">
        <f t="shared" si="1120"/>
        <v>0.5163669709802069</v>
      </c>
      <c r="BN824" s="8">
        <f t="shared" si="1121"/>
        <v>0.47525564355410771</v>
      </c>
    </row>
    <row r="825" spans="1:66" x14ac:dyDescent="0.25">
      <c r="A825" t="s">
        <v>342</v>
      </c>
      <c r="B825" t="s">
        <v>400</v>
      </c>
      <c r="C825" t="s">
        <v>393</v>
      </c>
      <c r="D825" s="11">
        <v>44287</v>
      </c>
      <c r="E825">
        <f>VLOOKUP(A825,home!$A$2:$E$405,3,FALSE)</f>
        <v>1.1828254847645401</v>
      </c>
      <c r="F825">
        <f>VLOOKUP(B825,home!$B$2:$E$405,3,FALSE)</f>
        <v>1.24</v>
      </c>
      <c r="G825">
        <f>VLOOKUP(C825,away!$B$2:$E$405,4,FALSE)</f>
        <v>0.85</v>
      </c>
      <c r="H825">
        <f>VLOOKUP(A825,away!$A$2:$E$405,3,FALSE)</f>
        <v>0.86980609418282495</v>
      </c>
      <c r="I825">
        <f>VLOOKUP(C825,away!$B$2:$E$405,3,FALSE)</f>
        <v>0.74</v>
      </c>
      <c r="J825">
        <f>VLOOKUP(B825,home!$B$2:$E$405,4,FALSE)</f>
        <v>0.68</v>
      </c>
      <c r="K825" s="3">
        <f t="shared" si="1066"/>
        <v>1.2466980609418252</v>
      </c>
      <c r="L825" s="3">
        <f t="shared" si="1067"/>
        <v>0.4376864265927975</v>
      </c>
      <c r="M825" s="5">
        <f t="shared" si="1068"/>
        <v>0.18555861045101329</v>
      </c>
      <c r="N825" s="5">
        <f t="shared" si="1069"/>
        <v>0.2313355598403378</v>
      </c>
      <c r="O825" s="5">
        <f t="shared" si="1070"/>
        <v>8.1216485131828928E-2</v>
      </c>
      <c r="P825" s="5">
        <f t="shared" si="1071"/>
        <v>0.1012524345303617</v>
      </c>
      <c r="Q825" s="5">
        <f t="shared" si="1072"/>
        <v>0.14420279693992039</v>
      </c>
      <c r="R825" s="5">
        <f t="shared" si="1073"/>
        <v>1.7773676578888634E-2</v>
      </c>
      <c r="S825" s="5">
        <f t="shared" si="1074"/>
        <v>1.3812422222561974E-2</v>
      </c>
      <c r="T825" s="5">
        <f t="shared" si="1075"/>
        <v>6.3115606897320542E-2</v>
      </c>
      <c r="U825" s="5">
        <f t="shared" si="1076"/>
        <v>2.2158408126707593E-2</v>
      </c>
      <c r="V825" s="5">
        <f t="shared" si="1077"/>
        <v>8.3743613908799611E-4</v>
      </c>
      <c r="W825" s="5">
        <f t="shared" si="1078"/>
        <v>5.9925782442462196E-2</v>
      </c>
      <c r="X825" s="5">
        <f t="shared" si="1079"/>
        <v>2.6228701578018675E-2</v>
      </c>
      <c r="Y825" s="5">
        <f t="shared" si="1080"/>
        <v>5.739973333925931E-3</v>
      </c>
      <c r="Z825" s="5">
        <f t="shared" si="1081"/>
        <v>2.5930989964099557E-3</v>
      </c>
      <c r="AA825" s="5">
        <f t="shared" si="1082"/>
        <v>3.2328114906544849E-3</v>
      </c>
      <c r="AB825" s="5">
        <f t="shared" si="1083"/>
        <v>2.0151699083946996E-3</v>
      </c>
      <c r="AC825" s="5">
        <f t="shared" si="1084"/>
        <v>2.8559860291672839E-5</v>
      </c>
      <c r="AD825" s="5">
        <f t="shared" si="1085"/>
        <v>1.8677339192859816E-2</v>
      </c>
      <c r="AE825" s="5">
        <f t="shared" si="1086"/>
        <v>8.1748178495844159E-3</v>
      </c>
      <c r="AF825" s="5">
        <f t="shared" si="1087"/>
        <v>1.7890034063158102E-3</v>
      </c>
      <c r="AG825" s="5">
        <f t="shared" si="1088"/>
        <v>2.6100750269090328E-4</v>
      </c>
      <c r="AH825" s="5">
        <f t="shared" si="1089"/>
        <v>2.8374105838501054E-4</v>
      </c>
      <c r="AI825" s="5">
        <f t="shared" si="1090"/>
        <v>3.5373942729817389E-4</v>
      </c>
      <c r="AJ825" s="5">
        <f t="shared" si="1091"/>
        <v>2.2050312904565265E-4</v>
      </c>
      <c r="AK825" s="5">
        <f t="shared" si="1092"/>
        <v>9.1633607804273432E-5</v>
      </c>
      <c r="AL825" s="5">
        <f t="shared" si="1093"/>
        <v>6.2336215546134229E-7</v>
      </c>
      <c r="AM825" s="5">
        <f t="shared" si="1094"/>
        <v>4.6570005110582163E-3</v>
      </c>
      <c r="AN825" s="5">
        <f t="shared" si="1095"/>
        <v>2.0383059123259017E-3</v>
      </c>
      <c r="AO825" s="5">
        <f t="shared" si="1096"/>
        <v>4.46069415534448E-4</v>
      </c>
      <c r="AP825" s="5">
        <f t="shared" si="1097"/>
        <v>6.5079509499203439E-5</v>
      </c>
      <c r="AQ825" s="5">
        <f t="shared" si="1098"/>
        <v>7.1211044892795895E-6</v>
      </c>
      <c r="AR825" s="5">
        <f t="shared" si="1099"/>
        <v>2.4837921984438719E-5</v>
      </c>
      <c r="AS825" s="5">
        <f t="shared" si="1100"/>
        <v>3.096538917582408E-5</v>
      </c>
      <c r="AT825" s="5">
        <f t="shared" si="1101"/>
        <v>1.9302245320904439E-5</v>
      </c>
      <c r="AU825" s="5">
        <f t="shared" si="1102"/>
        <v>8.0213572711316633E-6</v>
      </c>
      <c r="AV825" s="5">
        <f t="shared" si="1103"/>
        <v>2.5000526390103633E-6</v>
      </c>
      <c r="AW825" s="5">
        <f t="shared" si="1104"/>
        <v>9.4484875337508098E-9</v>
      </c>
      <c r="AX825" s="5">
        <f t="shared" si="1105"/>
        <v>9.676455844902284E-4</v>
      </c>
      <c r="AY825" s="5">
        <f t="shared" si="1106"/>
        <v>4.2352533808382689E-4</v>
      </c>
      <c r="AZ825" s="5">
        <f t="shared" si="1107"/>
        <v>9.2685645898708322E-5</v>
      </c>
      <c r="BA825" s="5">
        <f t="shared" si="1108"/>
        <v>1.3522416383283679E-5</v>
      </c>
      <c r="BB825" s="5">
        <f t="shared" si="1109"/>
        <v>1.4796445264248327E-6</v>
      </c>
      <c r="BC825" s="5">
        <f t="shared" si="1110"/>
        <v>1.2952406507969541E-7</v>
      </c>
      <c r="BD825" s="5">
        <f t="shared" si="1111"/>
        <v>1.8118702195599454E-6</v>
      </c>
      <c r="BE825" s="5">
        <f t="shared" si="1112"/>
        <v>2.2588550894036232E-6</v>
      </c>
      <c r="BF825" s="5">
        <f t="shared" si="1113"/>
        <v>1.4080551299540355E-6</v>
      </c>
      <c r="BG825" s="5">
        <f t="shared" si="1114"/>
        <v>5.851398667376288E-7</v>
      </c>
      <c r="BH825" s="5">
        <f t="shared" si="1115"/>
        <v>1.823731843103899E-7</v>
      </c>
      <c r="BI825" s="5">
        <f t="shared" si="1116"/>
        <v>4.5472859049509821E-8</v>
      </c>
      <c r="BJ825" s="8">
        <f t="shared" si="1117"/>
        <v>0.56816315358979119</v>
      </c>
      <c r="BK825" s="8">
        <f t="shared" si="1118"/>
        <v>0.30191361190355587</v>
      </c>
      <c r="BL825" s="8">
        <f t="shared" si="1119"/>
        <v>0.12743808719174776</v>
      </c>
      <c r="BM825" s="8">
        <f t="shared" si="1120"/>
        <v>0.23834487231955767</v>
      </c>
      <c r="BN825" s="8">
        <f t="shared" si="1121"/>
        <v>0.76133956347235088</v>
      </c>
    </row>
    <row r="826" spans="1:66" x14ac:dyDescent="0.25">
      <c r="A826" t="s">
        <v>342</v>
      </c>
      <c r="B826" t="s">
        <v>392</v>
      </c>
      <c r="C826" t="s">
        <v>398</v>
      </c>
      <c r="D826" s="11">
        <v>44287</v>
      </c>
      <c r="E826">
        <f>VLOOKUP(A826,home!$A$2:$E$405,3,FALSE)</f>
        <v>1.1828254847645401</v>
      </c>
      <c r="F826">
        <f>VLOOKUP(B826,home!$B$2:$E$405,3,FALSE)</f>
        <v>1.39</v>
      </c>
      <c r="G826">
        <f>VLOOKUP(C826,away!$B$2:$E$405,4,FALSE)</f>
        <v>1.64</v>
      </c>
      <c r="H826">
        <f>VLOOKUP(A826,away!$A$2:$E$405,3,FALSE)</f>
        <v>0.86980609418282495</v>
      </c>
      <c r="I826">
        <f>VLOOKUP(C826,away!$B$2:$E$405,3,FALSE)</f>
        <v>0.85</v>
      </c>
      <c r="J826">
        <f>VLOOKUP(B826,home!$B$2:$E$405,4,FALSE)</f>
        <v>1.22</v>
      </c>
      <c r="K826" s="3">
        <f t="shared" si="1066"/>
        <v>2.696368975069245</v>
      </c>
      <c r="L826" s="3">
        <f t="shared" si="1067"/>
        <v>0.90198891966758943</v>
      </c>
      <c r="M826" s="5">
        <f t="shared" si="1068"/>
        <v>2.7368627735246755E-2</v>
      </c>
      <c r="N826" s="5">
        <f t="shared" si="1069"/>
        <v>7.3795918715539005E-2</v>
      </c>
      <c r="O826" s="5">
        <f t="shared" si="1070"/>
        <v>2.4686198963699644E-2</v>
      </c>
      <c r="P826" s="5">
        <f t="shared" si="1071"/>
        <v>6.6563100998106264E-2</v>
      </c>
      <c r="Q826" s="5">
        <f t="shared" si="1072"/>
        <v>9.9490512855655619E-2</v>
      </c>
      <c r="R826" s="5">
        <f t="shared" si="1073"/>
        <v>1.1133338966983304E-2</v>
      </c>
      <c r="S826" s="5">
        <f t="shared" si="1074"/>
        <v>4.0471945262879193E-2</v>
      </c>
      <c r="T826" s="5">
        <f t="shared" si="1075"/>
        <v>8.9739340207847226E-2</v>
      </c>
      <c r="U826" s="5">
        <f t="shared" si="1076"/>
        <v>3.0019589779503256E-2</v>
      </c>
      <c r="V826" s="5">
        <f t="shared" si="1077"/>
        <v>1.0936845915464254E-2</v>
      </c>
      <c r="W826" s="5">
        <f t="shared" si="1078"/>
        <v>8.942104405923923E-2</v>
      </c>
      <c r="X826" s="5">
        <f t="shared" si="1079"/>
        <v>8.06567909265411E-2</v>
      </c>
      <c r="Y826" s="5">
        <f t="shared" si="1080"/>
        <v>3.637576585584272E-2</v>
      </c>
      <c r="Z826" s="5">
        <f t="shared" si="1081"/>
        <v>3.347382795707449E-3</v>
      </c>
      <c r="AA826" s="5">
        <f t="shared" si="1082"/>
        <v>9.0257791180261178E-3</v>
      </c>
      <c r="AB826" s="5">
        <f t="shared" si="1083"/>
        <v>1.216841539483674E-2</v>
      </c>
      <c r="AC826" s="5">
        <f t="shared" si="1084"/>
        <v>1.6624654748725054E-3</v>
      </c>
      <c r="AD826" s="5">
        <f t="shared" si="1085"/>
        <v>6.0278032229908164E-2</v>
      </c>
      <c r="AE826" s="5">
        <f t="shared" si="1086"/>
        <v>5.4370117170742999E-2</v>
      </c>
      <c r="AF826" s="5">
        <f t="shared" si="1087"/>
        <v>2.4520621624519366E-2</v>
      </c>
      <c r="AG826" s="5">
        <f t="shared" si="1088"/>
        <v>7.3724430028926516E-3</v>
      </c>
      <c r="AH826" s="5">
        <f t="shared" si="1089"/>
        <v>7.5482554790350922E-4</v>
      </c>
      <c r="AI826" s="5">
        <f t="shared" si="1090"/>
        <v>2.0352881889566664E-3</v>
      </c>
      <c r="AJ826" s="5">
        <f t="shared" si="1091"/>
        <v>2.7439439640138136E-3</v>
      </c>
      <c r="AK826" s="5">
        <f t="shared" si="1092"/>
        <v>2.4662284579651224E-3</v>
      </c>
      <c r="AL826" s="5">
        <f t="shared" si="1093"/>
        <v>1.6173095469787258E-4</v>
      </c>
      <c r="AM826" s="5">
        <f t="shared" si="1094"/>
        <v>3.2506363196589678E-2</v>
      </c>
      <c r="AN826" s="5">
        <f t="shared" si="1095"/>
        <v>2.9320379422014212E-2</v>
      </c>
      <c r="AO826" s="5">
        <f t="shared" si="1096"/>
        <v>1.322332867955321E-2</v>
      </c>
      <c r="AP826" s="5">
        <f t="shared" si="1097"/>
        <v>3.9757653166932177E-3</v>
      </c>
      <c r="AQ826" s="5">
        <f t="shared" si="1098"/>
        <v>8.9652406571399663E-4</v>
      </c>
      <c r="AR826" s="5">
        <f t="shared" si="1099"/>
        <v>1.3616885609819653E-4</v>
      </c>
      <c r="AS826" s="5">
        <f t="shared" si="1100"/>
        <v>3.6716147895384562E-4</v>
      </c>
      <c r="AT826" s="5">
        <f t="shared" si="1101"/>
        <v>4.9500141034584456E-4</v>
      </c>
      <c r="AU826" s="5">
        <f t="shared" si="1102"/>
        <v>4.4490214849068525E-4</v>
      </c>
      <c r="AV826" s="5">
        <f t="shared" si="1103"/>
        <v>2.9990508753298346E-4</v>
      </c>
      <c r="AW826" s="5">
        <f t="shared" si="1104"/>
        <v>1.0926251010437138E-5</v>
      </c>
      <c r="AX826" s="5">
        <f t="shared" si="1105"/>
        <v>1.4608191535936189E-2</v>
      </c>
      <c r="AY826" s="5">
        <f t="shared" si="1106"/>
        <v>1.3176426901796306E-2</v>
      </c>
      <c r="AZ826" s="5">
        <f t="shared" si="1107"/>
        <v>5.9424955331151066E-3</v>
      </c>
      <c r="BA826" s="5">
        <f t="shared" si="1108"/>
        <v>1.7866883753479901E-3</v>
      </c>
      <c r="BB826" s="5">
        <f t="shared" si="1109"/>
        <v>4.0289327936569354E-4</v>
      </c>
      <c r="BC826" s="5">
        <f t="shared" si="1110"/>
        <v>7.2681054759278848E-5</v>
      </c>
      <c r="BD826" s="5">
        <f t="shared" si="1111"/>
        <v>2.0470466567397285E-5</v>
      </c>
      <c r="BE826" s="5">
        <f t="shared" si="1112"/>
        <v>5.5195930957522263E-5</v>
      </c>
      <c r="BF826" s="5">
        <f t="shared" si="1113"/>
        <v>7.4414297891963561E-5</v>
      </c>
      <c r="BG826" s="5">
        <f t="shared" si="1114"/>
        <v>6.6882801379150432E-5</v>
      </c>
      <c r="BH826" s="5">
        <f t="shared" si="1115"/>
        <v>4.5085177651114928E-5</v>
      </c>
      <c r="BI826" s="5">
        <f t="shared" si="1116"/>
        <v>2.4313254850790318E-5</v>
      </c>
      <c r="BJ826" s="8">
        <f t="shared" si="1117"/>
        <v>0.73193232400961317</v>
      </c>
      <c r="BK826" s="8">
        <f t="shared" si="1118"/>
        <v>0.16034114324306314</v>
      </c>
      <c r="BL826" s="8">
        <f t="shared" si="1119"/>
        <v>9.7063109292607669E-2</v>
      </c>
      <c r="BM826" s="8">
        <f t="shared" si="1120"/>
        <v>0.67648076045497485</v>
      </c>
      <c r="BN826" s="8">
        <f t="shared" si="1121"/>
        <v>0.30303769823523063</v>
      </c>
    </row>
    <row r="827" spans="1:66" s="15" customFormat="1" x14ac:dyDescent="0.25">
      <c r="A827" s="15" t="s">
        <v>342</v>
      </c>
      <c r="B827" s="15" t="s">
        <v>436</v>
      </c>
      <c r="C827" s="15" t="s">
        <v>363</v>
      </c>
      <c r="D827" s="16">
        <v>44287</v>
      </c>
      <c r="E827" s="15">
        <f>VLOOKUP(A827,home!$A$2:$E$405,3,FALSE)</f>
        <v>1.1828254847645401</v>
      </c>
      <c r="F827" s="15">
        <f>VLOOKUP(B827,home!$B$2:$E$405,3,FALSE)</f>
        <v>0.79</v>
      </c>
      <c r="G827" s="15">
        <f>VLOOKUP(C827,away!$B$2:$E$405,4,FALSE)</f>
        <v>1.27</v>
      </c>
      <c r="H827" s="15">
        <f>VLOOKUP(A827,away!$A$2:$E$405,3,FALSE)</f>
        <v>0.86980609418282495</v>
      </c>
      <c r="I827" s="15">
        <f>VLOOKUP(C827,away!$B$2:$E$405,3,FALSE)</f>
        <v>0.57999999999999996</v>
      </c>
      <c r="J827" s="15">
        <f>VLOOKUP(B827,home!$B$2:$E$405,4,FALSE)</f>
        <v>0.79</v>
      </c>
      <c r="K827" s="17">
        <f t="shared" si="1066"/>
        <v>1.1867288088642631</v>
      </c>
      <c r="L827" s="17">
        <f t="shared" si="1067"/>
        <v>0.39854515235457039</v>
      </c>
      <c r="M827" s="18">
        <f t="shared" si="1068"/>
        <v>0.20489165306004811</v>
      </c>
      <c r="N827" s="18">
        <f t="shared" si="1069"/>
        <v>0.24315082738218077</v>
      </c>
      <c r="O827" s="18">
        <f t="shared" si="1070"/>
        <v>8.165857508499666E-2</v>
      </c>
      <c r="P827" s="18">
        <f t="shared" si="1071"/>
        <v>9.6906583544171088E-2</v>
      </c>
      <c r="Q827" s="18">
        <f t="shared" si="1072"/>
        <v>0.14427704587680776</v>
      </c>
      <c r="R827" s="18">
        <f t="shared" si="1073"/>
        <v>1.6272314624153555E-2</v>
      </c>
      <c r="S827" s="18">
        <f t="shared" si="1074"/>
        <v>1.1458355909026708E-2</v>
      </c>
      <c r="T827" s="18">
        <f t="shared" si="1075"/>
        <v>5.7500917230239694E-2</v>
      </c>
      <c r="U827" s="18">
        <f t="shared" si="1076"/>
        <v>1.9310824551386281E-2</v>
      </c>
      <c r="V827" s="18">
        <f t="shared" si="1077"/>
        <v>6.0215571801720228E-4</v>
      </c>
      <c r="W827" s="18">
        <f t="shared" si="1078"/>
        <v>5.7072575599946246E-2</v>
      </c>
      <c r="X827" s="18">
        <f t="shared" si="1079"/>
        <v>2.2745998337748312E-2</v>
      </c>
      <c r="Y827" s="18">
        <f t="shared" si="1080"/>
        <v>4.5326536864873524E-3</v>
      </c>
      <c r="Z827" s="18">
        <f t="shared" si="1081"/>
        <v>2.1617507036815944E-3</v>
      </c>
      <c r="AA827" s="18">
        <f t="shared" si="1082"/>
        <v>2.5654118376415413E-3</v>
      </c>
      <c r="AB827" s="18">
        <f t="shared" si="1083"/>
        <v>1.5222240671653136E-3</v>
      </c>
      <c r="AC827" s="18">
        <f t="shared" si="1084"/>
        <v>1.7799911722591233E-5</v>
      </c>
      <c r="AD827" s="18">
        <f t="shared" si="1085"/>
        <v>1.6932417415134959E-2</v>
      </c>
      <c r="AE827" s="18">
        <f t="shared" si="1086"/>
        <v>6.7483328784461432E-3</v>
      </c>
      <c r="AF827" s="18">
        <f t="shared" si="1087"/>
        <v>1.3447576775898371E-3</v>
      </c>
      <c r="AG827" s="18">
        <f t="shared" si="1088"/>
        <v>1.7864888449833994E-4</v>
      </c>
      <c r="AH827" s="18">
        <f t="shared" si="1089"/>
        <v>2.1538881588784516E-4</v>
      </c>
      <c r="AI827" s="18">
        <f t="shared" si="1090"/>
        <v>2.5560811292126657E-4</v>
      </c>
      <c r="AJ827" s="18">
        <f t="shared" si="1091"/>
        <v>1.5166875569154841E-4</v>
      </c>
      <c r="AK827" s="18">
        <f t="shared" si="1092"/>
        <v>5.9996560594585394E-5</v>
      </c>
      <c r="AL827" s="18">
        <f t="shared" si="1093"/>
        <v>3.3674941983480937E-7</v>
      </c>
      <c r="AM827" s="18">
        <f t="shared" si="1094"/>
        <v>4.0188375100511185E-3</v>
      </c>
      <c r="AN827" s="18">
        <f t="shared" si="1095"/>
        <v>1.6016882077315854E-3</v>
      </c>
      <c r="AO827" s="18">
        <f t="shared" si="1096"/>
        <v>3.1917253538745171E-4</v>
      </c>
      <c r="AP827" s="18">
        <f t="shared" si="1097"/>
        <v>4.2401555581128815E-5</v>
      </c>
      <c r="AQ827" s="18">
        <f t="shared" si="1098"/>
        <v>4.2247336072879412E-6</v>
      </c>
      <c r="AR827" s="18">
        <f t="shared" si="1099"/>
        <v>1.7168433688698356E-5</v>
      </c>
      <c r="AS827" s="18">
        <f t="shared" si="1100"/>
        <v>2.0374274861454091E-5</v>
      </c>
      <c r="AT827" s="18">
        <f t="shared" si="1101"/>
        <v>1.208936946890326E-5</v>
      </c>
      <c r="AU827" s="18">
        <f t="shared" si="1102"/>
        <v>4.7822676765838522E-6</v>
      </c>
      <c r="AV827" s="18">
        <f t="shared" si="1103"/>
        <v>1.4188137058756058E-6</v>
      </c>
      <c r="AW827" s="18">
        <f t="shared" si="1104"/>
        <v>4.424185945663519E-9</v>
      </c>
      <c r="AX827" s="18">
        <f t="shared" si="1105"/>
        <v>7.9487837522033164E-4</v>
      </c>
      <c r="AY827" s="18">
        <f t="shared" si="1106"/>
        <v>3.1679492315554047E-4</v>
      </c>
      <c r="AZ827" s="18">
        <f t="shared" si="1107"/>
        <v>6.3128540457089627E-5</v>
      </c>
      <c r="BA827" s="18">
        <f t="shared" si="1108"/>
        <v>8.3865245914641495E-6</v>
      </c>
      <c r="BB827" s="18">
        <f t="shared" si="1109"/>
        <v>8.3560218025760756E-7</v>
      </c>
      <c r="BC827" s="18">
        <f t="shared" si="1110"/>
        <v>6.6605039647715906E-8</v>
      </c>
      <c r="BD827" s="18">
        <f t="shared" si="1111"/>
        <v>1.1403993366919368E-6</v>
      </c>
      <c r="BE827" s="18">
        <f t="shared" si="1112"/>
        <v>1.3533447464620181E-6</v>
      </c>
      <c r="BF827" s="18">
        <f t="shared" si="1113"/>
        <v>8.0302659947578964E-7</v>
      </c>
      <c r="BG827" s="18">
        <f t="shared" si="1114"/>
        <v>3.1765826662740785E-7</v>
      </c>
      <c r="BH827" s="18">
        <f t="shared" si="1115"/>
        <v>9.4243554095157591E-8</v>
      </c>
      <c r="BI827" s="18">
        <f t="shared" si="1116"/>
        <v>2.2368308138896199E-8</v>
      </c>
      <c r="BJ827" s="19">
        <f t="shared" si="1117"/>
        <v>0.56165459008208207</v>
      </c>
      <c r="BK827" s="19">
        <f t="shared" si="1118"/>
        <v>0.31419367981556112</v>
      </c>
      <c r="BL827" s="19">
        <f t="shared" si="1119"/>
        <v>0.1220715766106516</v>
      </c>
      <c r="BM827" s="19">
        <f t="shared" si="1120"/>
        <v>0.21260780714064909</v>
      </c>
      <c r="BN827" s="19">
        <f t="shared" si="1121"/>
        <v>0.78715699957235796</v>
      </c>
    </row>
    <row r="828" spans="1:66" x14ac:dyDescent="0.25">
      <c r="A828" t="s">
        <v>80</v>
      </c>
      <c r="B828" t="s">
        <v>85</v>
      </c>
      <c r="C828" t="s">
        <v>81</v>
      </c>
      <c r="D828" s="11">
        <v>44231</v>
      </c>
      <c r="E828">
        <f>VLOOKUP(A828,home!$A$2:$E$405,3,FALSE)</f>
        <v>1.2299578059071701</v>
      </c>
      <c r="F828">
        <f>VLOOKUP(B828,home!$B$2:$E$405,3,FALSE)</f>
        <v>1.46</v>
      </c>
      <c r="G828">
        <f>VLOOKUP(C828,away!$B$2:$E$405,4,FALSE)</f>
        <v>0.98</v>
      </c>
      <c r="H828">
        <f>VLOOKUP(A828,away!$A$2:$E$405,3,FALSE)</f>
        <v>1.0168776371307999</v>
      </c>
      <c r="I828">
        <f>VLOOKUP(C828,away!$B$2:$E$405,3,FALSE)</f>
        <v>0.89</v>
      </c>
      <c r="J828">
        <f>VLOOKUP(B828,home!$B$2:$E$405,4,FALSE)</f>
        <v>0.98</v>
      </c>
      <c r="K828" s="3">
        <f t="shared" ref="K828:K891" si="1122">E828*F828*G828</f>
        <v>1.7598236286919788</v>
      </c>
      <c r="L828" s="3">
        <f t="shared" ref="L828:L891" si="1123">H828*I828*J828</f>
        <v>0.88692067510548378</v>
      </c>
      <c r="M828" s="5">
        <f t="shared" ref="M828:M891" si="1124">_xlfn.POISSON.DIST(0,K828,FALSE) * _xlfn.POISSON.DIST(0,L828,FALSE)</f>
        <v>7.0881606788982726E-2</v>
      </c>
      <c r="N828" s="5">
        <f t="shared" ref="N828:N891" si="1125">_xlfn.POISSON.DIST(1,K828,FALSE) * _xlfn.POISSON.DIST(0,L828,FALSE)</f>
        <v>0.12473912646690558</v>
      </c>
      <c r="O828" s="5">
        <f t="shared" ref="O828:O891" si="1126">_xlfn.POISSON.DIST(0,K828,FALSE) * _xlfn.POISSON.DIST(1,L828,FALSE)</f>
        <v>6.2866362545846002E-2</v>
      </c>
      <c r="P828" s="5">
        <f t="shared" ref="P828:P891" si="1127">_xlfn.POISSON.DIST(1,K828,FALSE) * _xlfn.POISSON.DIST(1,L828,FALSE)</f>
        <v>0.11063371025809621</v>
      </c>
      <c r="Q828" s="5">
        <f t="shared" ref="Q828:Q891" si="1128">_xlfn.POISSON.DIST(2,K828,FALSE) * _xlfn.POISSON.DIST(0,L828,FALSE)</f>
        <v>0.10975943108942873</v>
      </c>
      <c r="R828" s="5">
        <f t="shared" ref="R828:R891" si="1129">_xlfn.POISSON.DIST(0,K828,FALSE) * _xlfn.POISSON.DIST(2,L828,FALSE)</f>
        <v>2.7878738355293912E-2</v>
      </c>
      <c r="S828" s="5">
        <f t="shared" ref="S828:S891" si="1130">_xlfn.POISSON.DIST(2,K828,FALSE) * _xlfn.POISSON.DIST(2,L828,FALSE)</f>
        <v>4.3169936461481442E-2</v>
      </c>
      <c r="T828" s="5">
        <f t="shared" ref="T828:T891" si="1131">_xlfn.POISSON.DIST(2,K828,FALSE) * _xlfn.POISSON.DIST(1,L828,FALSE)</f>
        <v>9.7347908721029955E-2</v>
      </c>
      <c r="U828" s="5">
        <f t="shared" ref="U828:U891" si="1132">_xlfn.POISSON.DIST(1,K828,FALSE) * _xlfn.POISSON.DIST(2,L828,FALSE)</f>
        <v>4.9061662495767579E-2</v>
      </c>
      <c r="V828" s="5">
        <f t="shared" ref="V828:V891" si="1133">_xlfn.POISSON.DIST(3,K828,FALSE) * _xlfn.POISSON.DIST(3,L828,FALSE)</f>
        <v>7.4867412462688143E-3</v>
      </c>
      <c r="W828" s="5">
        <f t="shared" ref="W828:W891" si="1134">_xlfn.POISSON.DIST(3,K828,FALSE) * _xlfn.POISSON.DIST(0,L828,FALSE)</f>
        <v>6.4385746767655211E-2</v>
      </c>
      <c r="X828" s="5">
        <f t="shared" ref="X828:X891" si="1135">_xlfn.POISSON.DIST(3,K828,FALSE) * _xlfn.POISSON.DIST(1,L828,FALSE)</f>
        <v>5.7105049990339475E-2</v>
      </c>
      <c r="Y828" s="5">
        <f t="shared" ref="Y828:Y891" si="1136">_xlfn.POISSON.DIST(3,K828,FALSE) * _xlfn.POISSON.DIST(2,L828,FALSE)</f>
        <v>2.5323824744682141E-2</v>
      </c>
      <c r="Z828" s="5">
        <f t="shared" ref="Z828:Z891" si="1137">_xlfn.POISSON.DIST(0,K828,FALSE) * _xlfn.POISSON.DIST(3,L828,FALSE)</f>
        <v>8.2420764810554759E-3</v>
      </c>
      <c r="AA828" s="5">
        <f t="shared" ref="AA828:AA891" si="1138">_xlfn.POISSON.DIST(1,K828,FALSE) * _xlfn.POISSON.DIST(3,L828,FALSE)</f>
        <v>1.4504600940847861E-2</v>
      </c>
      <c r="AB828" s="5">
        <f t="shared" ref="AB828:AB891" si="1139">_xlfn.POISSON.DIST(2,K828,FALSE) * _xlfn.POISSON.DIST(3,L828,FALSE)</f>
        <v>1.2762769730225989E-2</v>
      </c>
      <c r="AC828" s="5">
        <f t="shared" ref="AC828:AC891" si="1140">_xlfn.POISSON.DIST(4,K828,FALSE) * _xlfn.POISSON.DIST(4,L828,FALSE)</f>
        <v>7.3034282035507601E-4</v>
      </c>
      <c r="AD828" s="5">
        <f t="shared" ref="AD828:AD891" si="1141">_xlfn.POISSON.DIST(4,K828,FALSE) * _xlfn.POISSON.DIST(0,L828,FALSE)</f>
        <v>2.8326889628174468E-2</v>
      </c>
      <c r="AE828" s="5">
        <f t="shared" ref="AE828:AE891" si="1142">_xlfn.POISSON.DIST(4,K828,FALSE) * _xlfn.POISSON.DIST(1,L828,FALSE)</f>
        <v>2.5123704072659025E-2</v>
      </c>
      <c r="AF828" s="5">
        <f t="shared" ref="AF828:AF891" si="1143">_xlfn.POISSON.DIST(4,K828,FALSE) * _xlfn.POISSON.DIST(2,L828,FALSE)</f>
        <v>1.1141366288636566E-2</v>
      </c>
      <c r="AG828" s="5">
        <f t="shared" ref="AG828:AG891" si="1144">_xlfn.POISSON.DIST(4,K828,FALSE) * _xlfn.POISSON.DIST(3,L828,FALSE)</f>
        <v>3.2938360367716743E-3</v>
      </c>
      <c r="AH828" s="5">
        <f t="shared" ref="AH828:AH891" si="1145">_xlfn.POISSON.DIST(0,K828,FALSE) * _xlfn.POISSON.DIST(4,L828,FALSE)</f>
        <v>1.8275170092121879E-3</v>
      </c>
      <c r="AI828" s="5">
        <f t="shared" ref="AI828:AI891" si="1146">_xlfn.POISSON.DIST(1,K828,FALSE) * _xlfn.POISSON.DIST(4,L828,FALSE)</f>
        <v>3.2161076146481047E-3</v>
      </c>
      <c r="AJ828" s="5">
        <f t="shared" ref="AJ828:AJ891" si="1147">_xlfn.POISSON.DIST(2,K828,FALSE) * _xlfn.POISSON.DIST(4,L828,FALSE)</f>
        <v>2.8298910863369664E-3</v>
      </c>
      <c r="AK828" s="5">
        <f t="shared" ref="AK828:AK891" si="1148">_xlfn.POISSON.DIST(3,K828,FALSE) * _xlfn.POISSON.DIST(4,L828,FALSE)</f>
        <v>1.6600364001202019E-3</v>
      </c>
      <c r="AL828" s="5">
        <f t="shared" ref="AL828:AL891" si="1149">_xlfn.POISSON.DIST(5,K828,FALSE) * _xlfn.POISSON.DIST(5,L828,FALSE)</f>
        <v>4.5597462945099787E-5</v>
      </c>
      <c r="AM828" s="5">
        <f t="shared" ref="AM828:AM891" si="1150">_xlfn.POISSON.DIST(5,K828,FALSE) * _xlfn.POISSON.DIST(0,L828,FALSE)</f>
        <v>9.9700659390022373E-3</v>
      </c>
      <c r="AN828" s="5">
        <f t="shared" ref="AN828:AN891" si="1151">_xlfn.POISSON.DIST(5,K828,FALSE) * _xlfn.POISSON.DIST(1,L828,FALSE)</f>
        <v>8.8426576134660526E-3</v>
      </c>
      <c r="AO828" s="5">
        <f t="shared" ref="AO828:AO891" si="1152">_xlfn.POISSON.DIST(5,K828,FALSE) * _xlfn.POISSON.DIST(2,L828,FALSE)</f>
        <v>3.9213679301309777E-3</v>
      </c>
      <c r="AP828" s="5">
        <f t="shared" ref="AP828:AP891" si="1153">_xlfn.POISSON.DIST(5,K828,FALSE) * _xlfn.POISSON.DIST(3,L828,FALSE)</f>
        <v>1.1593140973095871E-3</v>
      </c>
      <c r="AQ828" s="5">
        <f t="shared" ref="AQ828:AQ891" si="1154">_xlfn.POISSON.DIST(5,K828,FALSE) * _xlfn.POISSON.DIST(4,L828,FALSE)</f>
        <v>2.5705491046128085E-4</v>
      </c>
      <c r="AR828" s="5">
        <f t="shared" ref="AR828:AR891" si="1155">_xlfn.POISSON.DIST(0,K828,FALSE) * _xlfn.POISSON.DIST(5,L828,FALSE)</f>
        <v>3.2417252391544576E-4</v>
      </c>
      <c r="AS828" s="5">
        <f t="shared" ref="AS828:AS891" si="1156">_xlfn.POISSON.DIST(1,K828,FALSE) * _xlfn.POISSON.DIST(5,L828,FALSE)</f>
        <v>5.7048646735911694E-4</v>
      </c>
      <c r="AT828" s="5">
        <f t="shared" ref="AT828:AT891" si="1157">_xlfn.POISSON.DIST(2,K828,FALSE) * _xlfn.POISSON.DIST(5,L828,FALSE)</f>
        <v>5.0197778255379479E-4</v>
      </c>
      <c r="AU828" s="5">
        <f t="shared" ref="AU828:AU891" si="1158">_xlfn.POISSON.DIST(3,K828,FALSE) * _xlfn.POISSON.DIST(5,L828,FALSE)</f>
        <v>2.9446412093885738E-4</v>
      </c>
      <c r="AV828" s="5">
        <f t="shared" ref="AV828:AV891" si="1159">_xlfn.POISSON.DIST(4,K828,FALSE) * _xlfn.POISSON.DIST(5,L828,FALSE)</f>
        <v>1.2955122945755346E-4</v>
      </c>
      <c r="AW828" s="5">
        <f t="shared" ref="AW828:AW891" si="1160">_xlfn.POISSON.DIST(6,K828,FALSE) * _xlfn.POISSON.DIST(6,L828,FALSE)</f>
        <v>1.9769336865997392E-6</v>
      </c>
      <c r="AX828" s="5">
        <f t="shared" ref="AX828:AX891" si="1161">_xlfn.POISSON.DIST(6,K828,FALSE) * _xlfn.POISSON.DIST(0,L828,FALSE)</f>
        <v>2.9242596031788665E-3</v>
      </c>
      <c r="AY828" s="5">
        <f t="shared" ref="AY828:AY891" si="1162">_xlfn.POISSON.DIST(6,K828,FALSE) * _xlfn.POISSON.DIST(1,L828,FALSE)</f>
        <v>2.5935863014350941E-3</v>
      </c>
      <c r="AZ828" s="5">
        <f t="shared" ref="AZ828:AZ891" si="1163">_xlfn.POISSON.DIST(6,K828,FALSE) * _xlfn.POISSON.DIST(2,L828,FALSE)</f>
        <v>1.1501526567065741E-3</v>
      </c>
      <c r="BA828" s="5">
        <f t="shared" ref="BA828:BA891" si="1164">_xlfn.POISSON.DIST(6,K828,FALSE) * _xlfn.POISSON.DIST(3,L828,FALSE)</f>
        <v>3.4003139025352022E-4</v>
      </c>
      <c r="BB828" s="5">
        <f t="shared" ref="BB828:BB891" si="1165">_xlfn.POISSON.DIST(6,K828,FALSE) * _xlfn.POISSON.DIST(4,L828,FALSE)</f>
        <v>7.5395217550177084E-5</v>
      </c>
      <c r="BC828" s="5">
        <f t="shared" ref="BC828:BC891" si="1166">_xlfn.POISSON.DIST(6,K828,FALSE) * _xlfn.POISSON.DIST(5,L828,FALSE)</f>
        <v>1.3373915449865578E-5</v>
      </c>
      <c r="BD828" s="5">
        <f t="shared" ref="BD828:BD891" si="1167">_xlfn.POISSON.DIST(0,K828,FALSE) * _xlfn.POISSON.DIST(6,L828,FALSE)</f>
        <v>4.7919218960289271E-5</v>
      </c>
      <c r="BE828" s="5">
        <f t="shared" ref="BE828:BE891" si="1168">_xlfn.POISSON.DIST(1,K828,FALSE) * _xlfn.POISSON.DIST(6,L828,FALSE)</f>
        <v>8.4329373794781733E-5</v>
      </c>
      <c r="BF828" s="5">
        <f t="shared" ref="BF828:BF891" si="1169">_xlfn.POISSON.DIST(2,K828,FALSE) * _xlfn.POISSON.DIST(6,L828,FALSE)</f>
        <v>7.4202412298427542E-5</v>
      </c>
      <c r="BG828" s="5">
        <f t="shared" ref="BG828:BG891" si="1170">_xlfn.POISSON.DIST(3,K828,FALSE) * _xlfn.POISSON.DIST(6,L828,FALSE)</f>
        <v>4.352771948957235E-5</v>
      </c>
      <c r="BH828" s="5">
        <f t="shared" ref="BH828:BH891" si="1171">_xlfn.POISSON.DIST(4,K828,FALSE) * _xlfn.POISSON.DIST(6,L828,FALSE)</f>
        <v>1.9150277315206451E-5</v>
      </c>
      <c r="BI828" s="5">
        <f t="shared" ref="BI828:BI891" si="1172">_xlfn.POISSON.DIST(5,K828,FALSE) * _xlfn.POISSON.DIST(6,L828,FALSE)</f>
        <v>6.7402221030608624E-6</v>
      </c>
      <c r="BJ828" s="8">
        <f t="shared" ref="BJ828:BJ891" si="1173">SUM(N828,Q828,T828,W828,X828,Y828,AD828,AE828,AF828,AG828,AM828,AN828,AO828,AP828,AQ828,AX828,AY828,AZ828,BA828,BB828,BC828)</f>
        <v>0.57779414338122714</v>
      </c>
      <c r="BK828" s="8">
        <f t="shared" ref="BK828:BK891" si="1174">SUM(M828,P828,S828,V828,AC828,AL828,AY828)</f>
        <v>0.23554152133956446</v>
      </c>
      <c r="BL828" s="8">
        <f t="shared" ref="BL828:BL891" si="1175">SUM(O828,R828,U828,AA828,AB828,AH828,AI828,AJ828,AK828,AR828,AS828,AT828,AU828,AV828,BD828,BE828,BF828,BG828,BH828,BI828)</f>
        <v>0.17870420752648489</v>
      </c>
      <c r="BM828" s="8">
        <f t="shared" ref="BM828:BM891" si="1176">SUM(S828:BI828)</f>
        <v>0.4909313638560302</v>
      </c>
      <c r="BN828" s="8">
        <f t="shared" ref="BN828:BN891" si="1177">SUM(M828:R828)</f>
        <v>0.50675897550455307</v>
      </c>
    </row>
    <row r="829" spans="1:66" x14ac:dyDescent="0.25">
      <c r="A829" t="s">
        <v>80</v>
      </c>
      <c r="B829" t="s">
        <v>87</v>
      </c>
      <c r="C829" t="s">
        <v>84</v>
      </c>
      <c r="D829" s="11">
        <v>44231</v>
      </c>
      <c r="E829">
        <f>VLOOKUP(A829,home!$A$2:$E$405,3,FALSE)</f>
        <v>1.2299578059071701</v>
      </c>
      <c r="F829">
        <f>VLOOKUP(B829,home!$B$2:$E$405,3,FALSE)</f>
        <v>0.61</v>
      </c>
      <c r="G829">
        <f>VLOOKUP(C829,away!$B$2:$E$405,4,FALSE)</f>
        <v>0.85</v>
      </c>
      <c r="H829">
        <f>VLOOKUP(A829,away!$A$2:$E$405,3,FALSE)</f>
        <v>1.0168776371307999</v>
      </c>
      <c r="I829">
        <f>VLOOKUP(C829,away!$B$2:$E$405,3,FALSE)</f>
        <v>0.73</v>
      </c>
      <c r="J829">
        <f>VLOOKUP(B829,home!$B$2:$E$405,4,FALSE)</f>
        <v>1.18</v>
      </c>
      <c r="K829" s="3">
        <f t="shared" si="1122"/>
        <v>0.63773312236286761</v>
      </c>
      <c r="L829" s="3">
        <f t="shared" si="1123"/>
        <v>0.87593839662447104</v>
      </c>
      <c r="M829" s="5">
        <f t="shared" si="1124"/>
        <v>0.22010038989921574</v>
      </c>
      <c r="N829" s="5">
        <f t="shared" si="1125"/>
        <v>0.1403653088837114</v>
      </c>
      <c r="O829" s="5">
        <f t="shared" si="1126"/>
        <v>0.19279438262473994</v>
      </c>
      <c r="P829" s="5">
        <f t="shared" si="1127"/>
        <v>0.12295136360529677</v>
      </c>
      <c r="Q829" s="5">
        <f t="shared" si="1128"/>
        <v>4.4757803352918811E-2</v>
      </c>
      <c r="R829" s="5">
        <f t="shared" si="1129"/>
        <v>8.4438001197259749E-2</v>
      </c>
      <c r="S829" s="5">
        <f t="shared" si="1130"/>
        <v>1.7170616802773511E-2</v>
      </c>
      <c r="T829" s="5">
        <f t="shared" si="1131"/>
        <v>3.9205078505389075E-2</v>
      </c>
      <c r="U829" s="5">
        <f t="shared" si="1132"/>
        <v>5.3848910149607999E-2</v>
      </c>
      <c r="V829" s="5">
        <f t="shared" si="1133"/>
        <v>1.0657514311798681E-3</v>
      </c>
      <c r="W829" s="5">
        <f t="shared" si="1134"/>
        <v>9.5145112274533823E-3</v>
      </c>
      <c r="X829" s="5">
        <f t="shared" si="1135"/>
        <v>8.3341257092410422E-3</v>
      </c>
      <c r="Y829" s="5">
        <f t="shared" si="1136"/>
        <v>3.6500903555096906E-3</v>
      </c>
      <c r="Z829" s="5">
        <f t="shared" si="1137"/>
        <v>2.4654162460967622E-2</v>
      </c>
      <c r="AA829" s="5">
        <f t="shared" si="1138"/>
        <v>1.5722776005474278E-2</v>
      </c>
      <c r="AB829" s="5">
        <f t="shared" si="1139"/>
        <v>5.0134675170915429E-3</v>
      </c>
      <c r="AC829" s="5">
        <f t="shared" si="1140"/>
        <v>3.7209041232236893E-5</v>
      </c>
      <c r="AD829" s="5">
        <f t="shared" si="1141"/>
        <v>1.5169297382101011E-3</v>
      </c>
      <c r="AE829" s="5">
        <f t="shared" si="1142"/>
        <v>1.3287370026797342E-3</v>
      </c>
      <c r="AF829" s="5">
        <f t="shared" si="1143"/>
        <v>5.8194587983144603E-4</v>
      </c>
      <c r="AG829" s="5">
        <f t="shared" si="1144"/>
        <v>1.6991624696725797E-4</v>
      </c>
      <c r="AH829" s="5">
        <f t="shared" si="1145"/>
        <v>5.3988818840448004E-3</v>
      </c>
      <c r="AI829" s="5">
        <f t="shared" si="1146"/>
        <v>3.4430458011802112E-3</v>
      </c>
      <c r="AJ829" s="5">
        <f t="shared" si="1147"/>
        <v>1.0978721746125084E-3</v>
      </c>
      <c r="AK829" s="5">
        <f t="shared" si="1148"/>
        <v>2.333831499569822E-4</v>
      </c>
      <c r="AL829" s="5">
        <f t="shared" si="1149"/>
        <v>8.314210365631964E-7</v>
      </c>
      <c r="AM829" s="5">
        <f t="shared" si="1150"/>
        <v>1.9347926767076309E-4</v>
      </c>
      <c r="AN829" s="5">
        <f t="shared" si="1151"/>
        <v>1.6947591950360502E-4</v>
      </c>
      <c r="AO829" s="5">
        <f t="shared" si="1152"/>
        <v>7.422523259822287E-5</v>
      </c>
      <c r="AP829" s="5">
        <f t="shared" si="1153"/>
        <v>2.1672243743721917E-5</v>
      </c>
      <c r="AQ829" s="5">
        <f t="shared" si="1154"/>
        <v>4.7458876090326252E-6</v>
      </c>
      <c r="AR829" s="5">
        <f t="shared" si="1155"/>
        <v>9.4581758821502113E-4</v>
      </c>
      <c r="AS829" s="5">
        <f t="shared" si="1156"/>
        <v>6.0317920371808225E-4</v>
      </c>
      <c r="AT829" s="5">
        <f t="shared" si="1157"/>
        <v>1.9233367846574039E-4</v>
      </c>
      <c r="AU829" s="5">
        <f t="shared" si="1158"/>
        <v>4.0885852434497493E-5</v>
      </c>
      <c r="AV829" s="5">
        <f t="shared" si="1159"/>
        <v>6.5185655833798832E-6</v>
      </c>
      <c r="AW829" s="5">
        <f t="shared" si="1160"/>
        <v>1.2901227862227238E-8</v>
      </c>
      <c r="AX829" s="5">
        <f t="shared" si="1161"/>
        <v>2.0564689580692788E-5</v>
      </c>
      <c r="AY829" s="5">
        <f t="shared" si="1162"/>
        <v>1.8013401218392001E-5</v>
      </c>
      <c r="AZ829" s="5">
        <f t="shared" si="1163"/>
        <v>7.8893148904957925E-6</v>
      </c>
      <c r="BA829" s="5">
        <f t="shared" si="1164"/>
        <v>2.3035179452154829E-6</v>
      </c>
      <c r="BB829" s="5">
        <f t="shared" si="1165"/>
        <v>5.0443495388193657E-7</v>
      </c>
      <c r="BC829" s="5">
        <f t="shared" si="1166"/>
        <v>8.8370788940936492E-8</v>
      </c>
      <c r="BD829" s="5">
        <f t="shared" si="1167"/>
        <v>1.380796569533816E-4</v>
      </c>
      <c r="BE829" s="5">
        <f t="shared" si="1168"/>
        <v>8.8057970763673671E-5</v>
      </c>
      <c r="BF829" s="5">
        <f t="shared" si="1169"/>
        <v>2.807874232202786E-5</v>
      </c>
      <c r="BG829" s="5">
        <f t="shared" si="1170"/>
        <v>5.9689146710164088E-6</v>
      </c>
      <c r="BH829" s="5">
        <f t="shared" si="1171"/>
        <v>9.5164364756620559E-7</v>
      </c>
      <c r="BI829" s="5">
        <f t="shared" si="1172"/>
        <v>1.2137893494783695E-7</v>
      </c>
      <c r="BJ829" s="8">
        <f t="shared" si="1173"/>
        <v>0.249937409182415</v>
      </c>
      <c r="BK829" s="8">
        <f t="shared" si="1174"/>
        <v>0.36134417560195303</v>
      </c>
      <c r="BL829" s="8">
        <f t="shared" si="1175"/>
        <v>0.36404071369967733</v>
      </c>
      <c r="BM829" s="8">
        <f t="shared" si="1176"/>
        <v>0.19455121088188015</v>
      </c>
      <c r="BN829" s="8">
        <f t="shared" si="1177"/>
        <v>0.80540724956314236</v>
      </c>
    </row>
    <row r="830" spans="1:66" x14ac:dyDescent="0.25">
      <c r="A830" t="s">
        <v>80</v>
      </c>
      <c r="B830" t="s">
        <v>89</v>
      </c>
      <c r="C830" t="s">
        <v>93</v>
      </c>
      <c r="D830" s="11">
        <v>44231</v>
      </c>
      <c r="E830">
        <f>VLOOKUP(A830,home!$A$2:$E$405,3,FALSE)</f>
        <v>1.2299578059071701</v>
      </c>
      <c r="F830">
        <f>VLOOKUP(B830,home!$B$2:$E$405,3,FALSE)</f>
        <v>1.3</v>
      </c>
      <c r="G830">
        <f>VLOOKUP(C830,away!$B$2:$E$405,4,FALSE)</f>
        <v>0.81</v>
      </c>
      <c r="H830">
        <f>VLOOKUP(A830,away!$A$2:$E$405,3,FALSE)</f>
        <v>1.0168776371307999</v>
      </c>
      <c r="I830">
        <f>VLOOKUP(C830,away!$B$2:$E$405,3,FALSE)</f>
        <v>0.61</v>
      </c>
      <c r="J830">
        <f>VLOOKUP(B830,home!$B$2:$E$405,4,FALSE)</f>
        <v>1.08</v>
      </c>
      <c r="K830" s="3">
        <f t="shared" si="1122"/>
        <v>1.2951455696202501</v>
      </c>
      <c r="L830" s="3">
        <f t="shared" si="1123"/>
        <v>0.66991898734177102</v>
      </c>
      <c r="M830" s="5">
        <f t="shared" si="1124"/>
        <v>0.14014683886961674</v>
      </c>
      <c r="N830" s="5">
        <f t="shared" si="1125"/>
        <v>0.18151055745826716</v>
      </c>
      <c r="O830" s="5">
        <f t="shared" si="1126"/>
        <v>9.388702837468399E-2</v>
      </c>
      <c r="P830" s="5">
        <f t="shared" si="1127"/>
        <v>0.12159736884428267</v>
      </c>
      <c r="Q830" s="5">
        <f t="shared" si="1128"/>
        <v>0.11754129716568827</v>
      </c>
      <c r="R830" s="5">
        <f t="shared" si="1129"/>
        <v>3.1448351486648207E-2</v>
      </c>
      <c r="S830" s="5">
        <f t="shared" si="1130"/>
        <v>2.6375764571486982E-2</v>
      </c>
      <c r="T830" s="5">
        <f t="shared" si="1131"/>
        <v>7.8743146768076061E-2</v>
      </c>
      <c r="U830" s="5">
        <f t="shared" si="1132"/>
        <v>4.0730193099792832E-2</v>
      </c>
      <c r="V830" s="5">
        <f t="shared" si="1133"/>
        <v>2.5427485747707285E-3</v>
      </c>
      <c r="W830" s="5">
        <f t="shared" si="1134"/>
        <v>5.0744363423852822E-2</v>
      </c>
      <c r="X830" s="5">
        <f t="shared" si="1135"/>
        <v>3.3994612558210284E-2</v>
      </c>
      <c r="Y830" s="5">
        <f t="shared" si="1136"/>
        <v>1.1386818210036042E-2</v>
      </c>
      <c r="Z830" s="5">
        <f t="shared" si="1137"/>
        <v>7.0226159271678176E-3</v>
      </c>
      <c r="AA830" s="5">
        <f t="shared" si="1138"/>
        <v>9.0953099052160039E-3</v>
      </c>
      <c r="AB830" s="5">
        <f t="shared" si="1139"/>
        <v>5.8898751640318412E-3</v>
      </c>
      <c r="AC830" s="5">
        <f t="shared" si="1140"/>
        <v>1.378873128795298E-4</v>
      </c>
      <c r="AD830" s="5">
        <f t="shared" si="1141"/>
        <v>1.6430334367900708E-2</v>
      </c>
      <c r="AE830" s="5">
        <f t="shared" si="1142"/>
        <v>1.1006992961430741E-2</v>
      </c>
      <c r="AF830" s="5">
        <f t="shared" si="1143"/>
        <v>3.6868967891998412E-3</v>
      </c>
      <c r="AG830" s="5">
        <f t="shared" si="1144"/>
        <v>8.2330738781812842E-4</v>
      </c>
      <c r="AH830" s="5">
        <f t="shared" si="1145"/>
        <v>1.1761459376046137E-3</v>
      </c>
      <c r="AI830" s="5">
        <f t="shared" si="1146"/>
        <v>1.5232802003154707E-3</v>
      </c>
      <c r="AJ830" s="5">
        <f t="shared" si="1147"/>
        <v>9.8643480136441429E-4</v>
      </c>
      <c r="AK830" s="5">
        <f t="shared" si="1148"/>
        <v>4.2585888756878435E-4</v>
      </c>
      <c r="AL830" s="5">
        <f t="shared" si="1149"/>
        <v>4.7854763128144042E-6</v>
      </c>
      <c r="AM830" s="5">
        <f t="shared" si="1150"/>
        <v>4.2559349527931858E-3</v>
      </c>
      <c r="AN830" s="5">
        <f t="shared" si="1151"/>
        <v>2.8511316337676588E-3</v>
      </c>
      <c r="AO830" s="5">
        <f t="shared" si="1152"/>
        <v>9.5501360843585953E-4</v>
      </c>
      <c r="AP830" s="5">
        <f t="shared" si="1153"/>
        <v>2.1326058315365395E-4</v>
      </c>
      <c r="AQ830" s="5">
        <f t="shared" si="1154"/>
        <v>3.5716828476552838E-5</v>
      </c>
      <c r="AR830" s="5">
        <f t="shared" si="1155"/>
        <v>1.5758449909724422E-4</v>
      </c>
      <c r="AS830" s="5">
        <f t="shared" si="1156"/>
        <v>2.0409486584662214E-4</v>
      </c>
      <c r="AT830" s="5">
        <f t="shared" si="1157"/>
        <v>1.3216628064174598E-4</v>
      </c>
      <c r="AU830" s="5">
        <f t="shared" si="1158"/>
        <v>5.7058190942114653E-5</v>
      </c>
      <c r="AV830" s="5">
        <f t="shared" si="1159"/>
        <v>1.8474665802306516E-5</v>
      </c>
      <c r="AW830" s="5">
        <f t="shared" si="1160"/>
        <v>1.1533564307707467E-7</v>
      </c>
      <c r="AX830" s="5">
        <f t="shared" si="1161"/>
        <v>9.1867588311701049E-4</v>
      </c>
      <c r="AY830" s="5">
        <f t="shared" si="1162"/>
        <v>6.1543841731305482E-4</v>
      </c>
      <c r="AZ830" s="5">
        <f t="shared" si="1163"/>
        <v>2.0614694064879197E-4</v>
      </c>
      <c r="BA830" s="5">
        <f t="shared" si="1164"/>
        <v>4.6033916574347648E-5</v>
      </c>
      <c r="BB830" s="5">
        <f t="shared" si="1165"/>
        <v>7.7097486937156331E-6</v>
      </c>
      <c r="BC830" s="5">
        <f t="shared" si="1166"/>
        <v>1.0329814075107042E-6</v>
      </c>
      <c r="BD830" s="5">
        <f t="shared" si="1167"/>
        <v>1.7594808009331005E-5</v>
      </c>
      <c r="BE830" s="5">
        <f t="shared" si="1168"/>
        <v>2.2787837641603941E-5</v>
      </c>
      <c r="BF830" s="5">
        <f t="shared" si="1169"/>
        <v>1.4756783481374456E-5</v>
      </c>
      <c r="BG830" s="5">
        <f t="shared" si="1170"/>
        <v>6.3707275825824742E-6</v>
      </c>
      <c r="BH830" s="5">
        <f t="shared" si="1171"/>
        <v>2.0627549009598042E-6</v>
      </c>
      <c r="BI830" s="5">
        <f t="shared" si="1172"/>
        <v>5.3431357423810945E-7</v>
      </c>
      <c r="BJ830" s="8">
        <f t="shared" si="1173"/>
        <v>0.51597442258486137</v>
      </c>
      <c r="BK830" s="8">
        <f t="shared" si="1174"/>
        <v>0.29142083206666247</v>
      </c>
      <c r="BL830" s="8">
        <f t="shared" si="1175"/>
        <v>0.18579596358474634</v>
      </c>
      <c r="BM830" s="8">
        <f t="shared" si="1176"/>
        <v>0.31346706888258091</v>
      </c>
      <c r="BN830" s="8">
        <f t="shared" si="1177"/>
        <v>0.68613144219918709</v>
      </c>
    </row>
    <row r="831" spans="1:66" x14ac:dyDescent="0.25">
      <c r="A831" t="s">
        <v>80</v>
      </c>
      <c r="B831" t="s">
        <v>91</v>
      </c>
      <c r="C831" t="s">
        <v>86</v>
      </c>
      <c r="D831" s="11">
        <v>44231</v>
      </c>
      <c r="E831">
        <f>VLOOKUP(A831,home!$A$2:$E$405,3,FALSE)</f>
        <v>1.2299578059071701</v>
      </c>
      <c r="F831">
        <f>VLOOKUP(B831,home!$B$2:$E$405,3,FALSE)</f>
        <v>0.65</v>
      </c>
      <c r="G831">
        <f>VLOOKUP(C831,away!$B$2:$E$405,4,FALSE)</f>
        <v>0.93</v>
      </c>
      <c r="H831">
        <f>VLOOKUP(A831,away!$A$2:$E$405,3,FALSE)</f>
        <v>1.0168776371307999</v>
      </c>
      <c r="I831">
        <f>VLOOKUP(C831,away!$B$2:$E$405,3,FALSE)</f>
        <v>0.37</v>
      </c>
      <c r="J831">
        <f>VLOOKUP(B831,home!$B$2:$E$405,4,FALSE)</f>
        <v>0.98</v>
      </c>
      <c r="K831" s="3">
        <f t="shared" si="1122"/>
        <v>0.74350949367088437</v>
      </c>
      <c r="L831" s="3">
        <f t="shared" si="1123"/>
        <v>0.36871983122362806</v>
      </c>
      <c r="M831" s="5">
        <f t="shared" si="1124"/>
        <v>0.32882508540664324</v>
      </c>
      <c r="N831" s="5">
        <f t="shared" si="1125"/>
        <v>0.24448457275697863</v>
      </c>
      <c r="O831" s="5">
        <f t="shared" si="1126"/>
        <v>0.12124432999323259</v>
      </c>
      <c r="P831" s="5">
        <f t="shared" si="1127"/>
        <v>9.0146310403733984E-2</v>
      </c>
      <c r="Q831" s="5">
        <f t="shared" si="1128"/>
        <v>9.0888300450441828E-2</v>
      </c>
      <c r="R831" s="5">
        <f t="shared" si="1129"/>
        <v>2.2352594445963291E-2</v>
      </c>
      <c r="S831" s="5">
        <f t="shared" si="1130"/>
        <v>6.1783282663462656E-3</v>
      </c>
      <c r="T831" s="5">
        <f t="shared" si="1131"/>
        <v>3.3512318802289311E-2</v>
      </c>
      <c r="U831" s="5">
        <f t="shared" si="1132"/>
        <v>1.6619366178748787E-2</v>
      </c>
      <c r="V831" s="5">
        <f t="shared" si="1133"/>
        <v>1.8819647499603853E-4</v>
      </c>
      <c r="W831" s="5">
        <f t="shared" si="1134"/>
        <v>2.2525438082838408E-2</v>
      </c>
      <c r="X831" s="5">
        <f t="shared" si="1135"/>
        <v>8.3055757281424621E-3</v>
      </c>
      <c r="Y831" s="5">
        <f t="shared" si="1136"/>
        <v>1.5312152403478749E-3</v>
      </c>
      <c r="Z831" s="5">
        <f t="shared" si="1137"/>
        <v>2.7472816171752634E-3</v>
      </c>
      <c r="AA831" s="5">
        <f t="shared" si="1138"/>
        <v>2.0426299641573085E-3</v>
      </c>
      <c r="AB831" s="5">
        <f t="shared" si="1139"/>
        <v>7.5935738520378857E-4</v>
      </c>
      <c r="AC831" s="5">
        <f t="shared" si="1140"/>
        <v>3.2245901021551696E-6</v>
      </c>
      <c r="AD831" s="5">
        <f t="shared" si="1141"/>
        <v>4.1869692659215092E-3</v>
      </c>
      <c r="AE831" s="5">
        <f t="shared" si="1142"/>
        <v>1.5438186010690968E-3</v>
      </c>
      <c r="AF831" s="5">
        <f t="shared" si="1143"/>
        <v>2.8461826701304741E-4</v>
      </c>
      <c r="AG831" s="5">
        <f t="shared" si="1144"/>
        <v>3.4981466458737456E-5</v>
      </c>
      <c r="AH831" s="5">
        <f t="shared" si="1145"/>
        <v>2.5324430355215977E-4</v>
      </c>
      <c r="AI831" s="5">
        <f t="shared" si="1146"/>
        <v>1.8828954390910202E-4</v>
      </c>
      <c r="AJ831" s="5">
        <f t="shared" si="1147"/>
        <v>6.9997531727689102E-5</v>
      </c>
      <c r="AK831" s="5">
        <f t="shared" si="1148"/>
        <v>1.7347943124355263E-5</v>
      </c>
      <c r="AL831" s="5">
        <f t="shared" si="1149"/>
        <v>3.536042877193646E-8</v>
      </c>
      <c r="AM831" s="5">
        <f t="shared" si="1150"/>
        <v>6.2261027978417131E-4</v>
      </c>
      <c r="AN831" s="5">
        <f t="shared" si="1151"/>
        <v>2.2956875728011552E-4</v>
      </c>
      <c r="AO831" s="5">
        <f t="shared" si="1152"/>
        <v>4.2323276719271108E-5</v>
      </c>
      <c r="AP831" s="5">
        <f t="shared" si="1153"/>
        <v>5.2018104829201832E-6</v>
      </c>
      <c r="AQ831" s="5">
        <f t="shared" si="1154"/>
        <v>4.7950267082990718E-7</v>
      </c>
      <c r="AR831" s="5">
        <f t="shared" si="1155"/>
        <v>1.8675239372819516E-5</v>
      </c>
      <c r="AS831" s="5">
        <f t="shared" si="1156"/>
        <v>1.3885217770267603E-5</v>
      </c>
      <c r="AT831" s="5">
        <f t="shared" si="1157"/>
        <v>5.1618956169408154E-6</v>
      </c>
      <c r="AU831" s="5">
        <f t="shared" si="1158"/>
        <v>1.2793061321778746E-6</v>
      </c>
      <c r="AV831" s="5">
        <f t="shared" si="1159"/>
        <v>2.3779406364640717E-7</v>
      </c>
      <c r="AW831" s="5">
        <f t="shared" si="1160"/>
        <v>2.6927624117496066E-10</v>
      </c>
      <c r="AX831" s="5">
        <f t="shared" si="1161"/>
        <v>7.7152775646102762E-5</v>
      </c>
      <c r="AY831" s="5">
        <f t="shared" si="1162"/>
        <v>2.8447758414665458E-5</v>
      </c>
      <c r="AZ831" s="5">
        <f t="shared" si="1163"/>
        <v>5.2446263406729948E-6</v>
      </c>
      <c r="BA831" s="5">
        <f t="shared" si="1164"/>
        <v>6.4459924638798032E-7</v>
      </c>
      <c r="BB831" s="5">
        <f t="shared" si="1165"/>
        <v>5.9419131333763476E-8</v>
      </c>
      <c r="BC831" s="5">
        <f t="shared" si="1166"/>
        <v>4.3818024153679725E-9</v>
      </c>
      <c r="BD831" s="5">
        <f t="shared" si="1167"/>
        <v>1.1476551849344773E-6</v>
      </c>
      <c r="BE831" s="5">
        <f t="shared" si="1168"/>
        <v>8.5329252545939831E-7</v>
      </c>
      <c r="BF831" s="5">
        <f t="shared" si="1169"/>
        <v>3.1721554677873374E-7</v>
      </c>
      <c r="BG831" s="5">
        <f t="shared" si="1170"/>
        <v>7.861759018999635E-8</v>
      </c>
      <c r="BH831" s="5">
        <f t="shared" si="1171"/>
        <v>1.4613231168947315E-8</v>
      </c>
      <c r="BI831" s="5">
        <f t="shared" si="1172"/>
        <v>2.1730152214639213E-9</v>
      </c>
      <c r="BJ831" s="8">
        <f t="shared" si="1173"/>
        <v>0.40830954584901985</v>
      </c>
      <c r="BK831" s="8">
        <f t="shared" si="1174"/>
        <v>0.4253696282606651</v>
      </c>
      <c r="BL831" s="8">
        <f t="shared" si="1175"/>
        <v>0.16358881030966868</v>
      </c>
      <c r="BM831" s="8">
        <f t="shared" si="1176"/>
        <v>0.10204562509039689</v>
      </c>
      <c r="BN831" s="8">
        <f t="shared" si="1177"/>
        <v>0.89794119345699364</v>
      </c>
    </row>
    <row r="832" spans="1:66" x14ac:dyDescent="0.25">
      <c r="A832" t="s">
        <v>80</v>
      </c>
      <c r="B832" t="s">
        <v>94</v>
      </c>
      <c r="C832" t="s">
        <v>92</v>
      </c>
      <c r="D832" s="11">
        <v>44231</v>
      </c>
      <c r="E832">
        <f>VLOOKUP(A832,home!$A$2:$E$405,3,FALSE)</f>
        <v>1.2299578059071701</v>
      </c>
      <c r="F832">
        <f>VLOOKUP(B832,home!$B$2:$E$405,3,FALSE)</f>
        <v>0.77</v>
      </c>
      <c r="G832">
        <f>VLOOKUP(C832,away!$B$2:$E$405,4,FALSE)</f>
        <v>0.99</v>
      </c>
      <c r="H832">
        <f>VLOOKUP(A832,away!$A$2:$E$405,3,FALSE)</f>
        <v>1.0168776371307999</v>
      </c>
      <c r="I832">
        <f>VLOOKUP(C832,away!$B$2:$E$405,3,FALSE)</f>
        <v>0.77</v>
      </c>
      <c r="J832">
        <f>VLOOKUP(B832,home!$B$2:$E$405,4,FALSE)</f>
        <v>0.79</v>
      </c>
      <c r="K832" s="3">
        <f t="shared" si="1122"/>
        <v>0.93759683544303574</v>
      </c>
      <c r="L832" s="3">
        <f t="shared" si="1123"/>
        <v>0.6185666666666656</v>
      </c>
      <c r="M832" s="5">
        <f t="shared" si="1124"/>
        <v>0.21094380624075557</v>
      </c>
      <c r="N832" s="5">
        <f t="shared" si="1125"/>
        <v>0.19778024518764128</v>
      </c>
      <c r="O832" s="5">
        <f t="shared" si="1126"/>
        <v>0.13048280708032312</v>
      </c>
      <c r="P832" s="5">
        <f t="shared" si="1127"/>
        <v>0.12234026699823509</v>
      </c>
      <c r="Q832" s="5">
        <f t="shared" si="1128"/>
        <v>9.2719066000540071E-2</v>
      </c>
      <c r="R832" s="5">
        <f t="shared" si="1129"/>
        <v>4.0356157516492533E-2</v>
      </c>
      <c r="S832" s="5">
        <f t="shared" si="1130"/>
        <v>1.7738303385069612E-2</v>
      </c>
      <c r="T832" s="5">
        <f t="shared" si="1131"/>
        <v>5.7352923592400636E-2</v>
      </c>
      <c r="U832" s="5">
        <f t="shared" si="1132"/>
        <v>3.7837805578104081E-2</v>
      </c>
      <c r="V832" s="5">
        <f t="shared" si="1133"/>
        <v>1.1430683896862161E-3</v>
      </c>
      <c r="W832" s="5">
        <f t="shared" si="1134"/>
        <v>2.8977700955780117E-2</v>
      </c>
      <c r="X832" s="5">
        <f t="shared" si="1135"/>
        <v>1.7924639887880355E-2</v>
      </c>
      <c r="Y832" s="5">
        <f t="shared" si="1136"/>
        <v>5.543792373323253E-3</v>
      </c>
      <c r="Z832" s="5">
        <f t="shared" si="1137"/>
        <v>8.3209912781505649E-3</v>
      </c>
      <c r="AA832" s="5">
        <f t="shared" si="1138"/>
        <v>7.8017350901430698E-3</v>
      </c>
      <c r="AB832" s="5">
        <f t="shared" si="1139"/>
        <v>3.6574410657415142E-3</v>
      </c>
      <c r="AC832" s="5">
        <f t="shared" si="1140"/>
        <v>4.1433810763282013E-5</v>
      </c>
      <c r="AD832" s="5">
        <f t="shared" si="1141"/>
        <v>6.7923501786385163E-3</v>
      </c>
      <c r="AE832" s="5">
        <f t="shared" si="1142"/>
        <v>4.2015214088331572E-3</v>
      </c>
      <c r="AF832" s="5">
        <f t="shared" si="1143"/>
        <v>1.2994605463952794E-3</v>
      </c>
      <c r="AG832" s="5">
        <f t="shared" si="1144"/>
        <v>2.6793432621619072E-4</v>
      </c>
      <c r="AH832" s="5">
        <f t="shared" si="1145"/>
        <v>1.2867719595719977E-3</v>
      </c>
      <c r="AI832" s="5">
        <f t="shared" si="1146"/>
        <v>1.206473317231539E-3</v>
      </c>
      <c r="AJ832" s="5">
        <f t="shared" si="1147"/>
        <v>5.6559278214137626E-4</v>
      </c>
      <c r="AK832" s="5">
        <f t="shared" si="1148"/>
        <v>1.7676600089505892E-4</v>
      </c>
      <c r="AL832" s="5">
        <f t="shared" si="1149"/>
        <v>9.6120830696472146E-7</v>
      </c>
      <c r="AM832" s="5">
        <f t="shared" si="1150"/>
        <v>1.2736972065424828E-3</v>
      </c>
      <c r="AN832" s="5">
        <f t="shared" si="1151"/>
        <v>7.8786663539362706E-4</v>
      </c>
      <c r="AO832" s="5">
        <f t="shared" si="1152"/>
        <v>2.436740192166585E-4</v>
      </c>
      <c r="AP832" s="5">
        <f t="shared" si="1153"/>
        <v>5.0242875273372502E-5</v>
      </c>
      <c r="AQ832" s="5">
        <f t="shared" si="1154"/>
        <v>7.7696419703997637E-6</v>
      </c>
      <c r="AR832" s="5">
        <f t="shared" si="1155"/>
        <v>1.5919084835851684E-4</v>
      </c>
      <c r="AS832" s="5">
        <f t="shared" si="1156"/>
        <v>1.4925683565243758E-4</v>
      </c>
      <c r="AT832" s="5">
        <f t="shared" si="1157"/>
        <v>6.9971368387983365E-5</v>
      </c>
      <c r="AU832" s="5">
        <f t="shared" si="1158"/>
        <v>2.1868311190730693E-5</v>
      </c>
      <c r="AV832" s="5">
        <f t="shared" si="1159"/>
        <v>5.1259148422281549E-6</v>
      </c>
      <c r="AW832" s="5">
        <f t="shared" si="1160"/>
        <v>1.5485230009652149E-8</v>
      </c>
      <c r="AX832" s="5">
        <f t="shared" si="1161"/>
        <v>1.99035745027811E-4</v>
      </c>
      <c r="AY832" s="5">
        <f t="shared" si="1162"/>
        <v>1.2311687734936939E-4</v>
      </c>
      <c r="AZ832" s="5">
        <f t="shared" si="1163"/>
        <v>3.8077998216204067E-5</v>
      </c>
      <c r="BA832" s="5">
        <f t="shared" si="1164"/>
        <v>7.8512601433121973E-6</v>
      </c>
      <c r="BB832" s="5">
        <f t="shared" si="1165"/>
        <v>1.214131953995368E-6</v>
      </c>
      <c r="BC832" s="5">
        <f t="shared" si="1166"/>
        <v>1.5020431113528008E-7</v>
      </c>
      <c r="BD832" s="5">
        <f t="shared" si="1167"/>
        <v>1.6411692072161063E-5</v>
      </c>
      <c r="BE832" s="5">
        <f t="shared" si="1168"/>
        <v>1.5387550551123771E-5</v>
      </c>
      <c r="BF832" s="5">
        <f t="shared" si="1169"/>
        <v>7.2136593509766919E-6</v>
      </c>
      <c r="BG832" s="5">
        <f t="shared" si="1170"/>
        <v>2.2545013931466037E-6</v>
      </c>
      <c r="BH832" s="5">
        <f t="shared" si="1171"/>
        <v>5.2845334292904262E-7</v>
      </c>
      <c r="BI832" s="5">
        <f t="shared" si="1172"/>
        <v>9.9095236401912777E-8</v>
      </c>
      <c r="BJ832" s="8">
        <f t="shared" si="1173"/>
        <v>0.41559233105304727</v>
      </c>
      <c r="BK832" s="8">
        <f t="shared" si="1174"/>
        <v>0.35233095691016608</v>
      </c>
      <c r="BL832" s="8">
        <f t="shared" si="1175"/>
        <v>0.22381885862102288</v>
      </c>
      <c r="BM832" s="8">
        <f t="shared" si="1176"/>
        <v>0.20531768744627976</v>
      </c>
      <c r="BN832" s="8">
        <f t="shared" si="1177"/>
        <v>0.79462234902398765</v>
      </c>
    </row>
    <row r="833" spans="1:66" x14ac:dyDescent="0.25">
      <c r="A833" t="s">
        <v>80</v>
      </c>
      <c r="B833" t="s">
        <v>88</v>
      </c>
      <c r="C833" t="s">
        <v>90</v>
      </c>
      <c r="D833" s="11">
        <v>44231</v>
      </c>
      <c r="E833">
        <f>VLOOKUP(A833,home!$A$2:$E$405,3,FALSE)</f>
        <v>1.2299578059071701</v>
      </c>
      <c r="F833">
        <f>VLOOKUP(B833,home!$B$2:$E$405,3,FALSE)</f>
        <v>0.65</v>
      </c>
      <c r="G833">
        <f>VLOOKUP(C833,away!$B$2:$E$405,4,FALSE)</f>
        <v>0.73</v>
      </c>
      <c r="H833">
        <f>VLOOKUP(A833,away!$A$2:$E$405,3,FALSE)</f>
        <v>1.0168776371307999</v>
      </c>
      <c r="I833">
        <f>VLOOKUP(C833,away!$B$2:$E$405,3,FALSE)</f>
        <v>1.22</v>
      </c>
      <c r="J833">
        <f>VLOOKUP(B833,home!$B$2:$E$405,4,FALSE)</f>
        <v>0.93</v>
      </c>
      <c r="K833" s="3">
        <f t="shared" si="1122"/>
        <v>0.58361497890295222</v>
      </c>
      <c r="L833" s="3">
        <f t="shared" si="1123"/>
        <v>1.1537493670886056</v>
      </c>
      <c r="M833" s="5">
        <f t="shared" si="1124"/>
        <v>0.17598362184173152</v>
      </c>
      <c r="N833" s="5">
        <f t="shared" si="1125"/>
        <v>0.10270667774842725</v>
      </c>
      <c r="O833" s="5">
        <f t="shared" si="1126"/>
        <v>0.20304099231785824</v>
      </c>
      <c r="P833" s="5">
        <f t="shared" si="1127"/>
        <v>0.11849776444802131</v>
      </c>
      <c r="Q833" s="5">
        <f t="shared" si="1128"/>
        <v>2.9970577783670335E-2</v>
      </c>
      <c r="R833" s="5">
        <f t="shared" si="1129"/>
        <v>0.11712920818988574</v>
      </c>
      <c r="S833" s="5">
        <f t="shared" si="1130"/>
        <v>1.9947481521614237E-2</v>
      </c>
      <c r="T833" s="5">
        <f t="shared" si="1131"/>
        <v>3.4578535149189474E-2</v>
      </c>
      <c r="U833" s="5">
        <f t="shared" si="1132"/>
        <v>6.8358360366659654E-2</v>
      </c>
      <c r="V833" s="5">
        <f t="shared" si="1133"/>
        <v>1.4923939082399959E-3</v>
      </c>
      <c r="W833" s="5">
        <f t="shared" si="1134"/>
        <v>5.830426040308684E-3</v>
      </c>
      <c r="X833" s="5">
        <f t="shared" si="1135"/>
        <v>6.7268503538630694E-3</v>
      </c>
      <c r="Y833" s="5">
        <f t="shared" si="1136"/>
        <v>3.880549669134641E-3</v>
      </c>
      <c r="Z833" s="5">
        <f t="shared" si="1137"/>
        <v>4.5045916605556707E-2</v>
      </c>
      <c r="AA833" s="5">
        <f t="shared" si="1138"/>
        <v>2.6289471669416118E-2</v>
      </c>
      <c r="AB833" s="5">
        <f t="shared" si="1139"/>
        <v>7.6714647268580228E-3</v>
      </c>
      <c r="AC833" s="5">
        <f t="shared" si="1140"/>
        <v>6.280603698782282E-5</v>
      </c>
      <c r="AD833" s="5">
        <f t="shared" si="1141"/>
        <v>8.506809926274938E-4</v>
      </c>
      <c r="AE833" s="5">
        <f t="shared" si="1142"/>
        <v>9.8147265683827772E-4</v>
      </c>
      <c r="AF833" s="5">
        <f t="shared" si="1143"/>
        <v>5.6618672832096787E-4</v>
      </c>
      <c r="AG833" s="5">
        <f t="shared" si="1144"/>
        <v>2.1774585981809485E-4</v>
      </c>
      <c r="AH833" s="5">
        <f t="shared" si="1145"/>
        <v>1.2992924443396794E-2</v>
      </c>
      <c r="AI833" s="5">
        <f t="shared" si="1146"/>
        <v>7.5828653249206714E-3</v>
      </c>
      <c r="AJ833" s="5">
        <f t="shared" si="1147"/>
        <v>2.2127368933137523E-3</v>
      </c>
      <c r="AK833" s="5">
        <f t="shared" si="1148"/>
        <v>4.3046213176969661E-4</v>
      </c>
      <c r="AL833" s="5">
        <f t="shared" si="1149"/>
        <v>1.6916062754044104E-6</v>
      </c>
      <c r="AM833" s="5">
        <f t="shared" si="1150"/>
        <v>9.9294033913087496E-5</v>
      </c>
      <c r="AN833" s="5">
        <f t="shared" si="1151"/>
        <v>1.1456042878289923E-4</v>
      </c>
      <c r="AO833" s="5">
        <f t="shared" si="1152"/>
        <v>6.6087011100834667E-5</v>
      </c>
      <c r="AP833" s="5">
        <f t="shared" si="1153"/>
        <v>2.5415949076788533E-5</v>
      </c>
      <c r="AQ833" s="5">
        <f t="shared" si="1154"/>
        <v>7.3309087903252525E-6</v>
      </c>
      <c r="AR833" s="5">
        <f t="shared" si="1155"/>
        <v>2.998115670639824E-3</v>
      </c>
      <c r="AS833" s="5">
        <f t="shared" si="1156"/>
        <v>1.7497452138690711E-3</v>
      </c>
      <c r="AT833" s="5">
        <f t="shared" si="1157"/>
        <v>5.1058875803886971E-4</v>
      </c>
      <c r="AU833" s="5">
        <f t="shared" si="1158"/>
        <v>9.9329082416979841E-5</v>
      </c>
      <c r="AV833" s="5">
        <f t="shared" si="1159"/>
        <v>1.4492485084808819E-5</v>
      </c>
      <c r="AW833" s="5">
        <f t="shared" si="1160"/>
        <v>3.1639870148752871E-8</v>
      </c>
      <c r="AX833" s="5">
        <f t="shared" si="1161"/>
        <v>9.6582475845625908E-6</v>
      </c>
      <c r="AY833" s="5">
        <f t="shared" si="1162"/>
        <v>1.1143197037874144E-5</v>
      </c>
      <c r="AZ833" s="5">
        <f t="shared" si="1163"/>
        <v>6.4282282648954618E-6</v>
      </c>
      <c r="BA833" s="5">
        <f t="shared" si="1164"/>
        <v>2.4721880973747398E-6</v>
      </c>
      <c r="BB833" s="5">
        <f t="shared" si="1165"/>
        <v>7.1307136316752288E-7</v>
      </c>
      <c r="BC833" s="5">
        <f t="shared" si="1166"/>
        <v>1.6454112678870769E-7</v>
      </c>
      <c r="BD833" s="5">
        <f t="shared" si="1167"/>
        <v>5.7651234290985367E-4</v>
      </c>
      <c r="BE833" s="5">
        <f t="shared" si="1168"/>
        <v>3.3646123884462575E-4</v>
      </c>
      <c r="BF833" s="5">
        <f t="shared" si="1169"/>
        <v>9.8181909404983705E-5</v>
      </c>
      <c r="BG833" s="5">
        <f t="shared" si="1170"/>
        <v>1.9100144328680379E-5</v>
      </c>
      <c r="BH833" s="5">
        <f t="shared" si="1171"/>
        <v>2.7867825823565347E-6</v>
      </c>
      <c r="BI833" s="5">
        <f t="shared" si="1172"/>
        <v>3.2528161160182488E-7</v>
      </c>
      <c r="BJ833" s="8">
        <f t="shared" si="1173"/>
        <v>0.18665297078733686</v>
      </c>
      <c r="BK833" s="8">
        <f t="shared" si="1174"/>
        <v>0.3159969025599082</v>
      </c>
      <c r="BL833" s="8">
        <f t="shared" si="1175"/>
        <v>0.45211412497381032</v>
      </c>
      <c r="BM833" s="8">
        <f t="shared" si="1176"/>
        <v>0.25246996103985009</v>
      </c>
      <c r="BN833" s="8">
        <f t="shared" si="1177"/>
        <v>0.74732884232959429</v>
      </c>
    </row>
    <row r="834" spans="1:66" x14ac:dyDescent="0.25">
      <c r="A834" t="s">
        <v>80</v>
      </c>
      <c r="B834" t="s">
        <v>410</v>
      </c>
      <c r="C834" t="s">
        <v>369</v>
      </c>
      <c r="D834" s="11">
        <v>44231</v>
      </c>
      <c r="E834">
        <f>VLOOKUP(A834,home!$A$2:$E$405,3,FALSE)</f>
        <v>1.2299578059071701</v>
      </c>
      <c r="F834">
        <f>VLOOKUP(B834,home!$B$2:$E$405,3,FALSE)</f>
        <v>0.98</v>
      </c>
      <c r="G834">
        <f>VLOOKUP(C834,away!$B$2:$E$405,4,FALSE)</f>
        <v>1.37</v>
      </c>
      <c r="H834">
        <f>VLOOKUP(A834,away!$A$2:$E$405,3,FALSE)</f>
        <v>1.0168776371307999</v>
      </c>
      <c r="I834">
        <f>VLOOKUP(C834,away!$B$2:$E$405,3,FALSE)</f>
        <v>0.56000000000000005</v>
      </c>
      <c r="J834">
        <f>VLOOKUP(B834,home!$B$2:$E$405,4,FALSE)</f>
        <v>1.08</v>
      </c>
      <c r="K834" s="3">
        <f t="shared" si="1122"/>
        <v>1.6513413502109668</v>
      </c>
      <c r="L834" s="3">
        <f t="shared" si="1123"/>
        <v>0.61500759493670787</v>
      </c>
      <c r="M834" s="5">
        <f t="shared" si="1124"/>
        <v>0.10369006794437501</v>
      </c>
      <c r="N834" s="5">
        <f t="shared" si="1125"/>
        <v>0.17122769680273109</v>
      </c>
      <c r="O834" s="5">
        <f t="shared" si="1126"/>
        <v>6.3770179305293898E-2</v>
      </c>
      <c r="P834" s="5">
        <f t="shared" si="1127"/>
        <v>0.10530633399719946</v>
      </c>
      <c r="Q834" s="5">
        <f t="shared" si="1128"/>
        <v>0.14137768801586803</v>
      </c>
      <c r="R834" s="5">
        <f t="shared" si="1129"/>
        <v>1.960957230161571E-2</v>
      </c>
      <c r="S834" s="5">
        <f t="shared" si="1130"/>
        <v>2.6736948388052708E-2</v>
      </c>
      <c r="T834" s="5">
        <f t="shared" si="1131"/>
        <v>8.6948351884351224E-2</v>
      </c>
      <c r="U834" s="5">
        <f t="shared" si="1132"/>
        <v>3.2382097601609657E-2</v>
      </c>
      <c r="V834" s="5">
        <f t="shared" si="1133"/>
        <v>3.017078869789564E-3</v>
      </c>
      <c r="W834" s="5">
        <f t="shared" si="1134"/>
        <v>7.7820940739276104E-2</v>
      </c>
      <c r="X834" s="5">
        <f t="shared" si="1135"/>
        <v>4.7860469599774261E-2</v>
      </c>
      <c r="Y834" s="5">
        <f t="shared" si="1136"/>
        <v>1.4717276150549293E-2</v>
      </c>
      <c r="Z834" s="5">
        <f t="shared" si="1137"/>
        <v>4.0200119663180538E-3</v>
      </c>
      <c r="AA834" s="5">
        <f t="shared" si="1138"/>
        <v>6.638411988323897E-3</v>
      </c>
      <c r="AB834" s="5">
        <f t="shared" si="1139"/>
        <v>5.4811421080277279E-3</v>
      </c>
      <c r="AC834" s="5">
        <f t="shared" si="1140"/>
        <v>1.915067189272614E-4</v>
      </c>
      <c r="AD834" s="5">
        <f t="shared" si="1141"/>
        <v>3.2127234338770967E-2</v>
      </c>
      <c r="AE834" s="5">
        <f t="shared" si="1142"/>
        <v>1.9758493122655544E-2</v>
      </c>
      <c r="AF834" s="5">
        <f t="shared" si="1143"/>
        <v>6.0758116674689338E-3</v>
      </c>
      <c r="AG834" s="5">
        <f t="shared" si="1144"/>
        <v>1.2455567736328194E-3</v>
      </c>
      <c r="AH834" s="5">
        <f t="shared" si="1145"/>
        <v>6.1808447275551288E-4</v>
      </c>
      <c r="AI834" s="5">
        <f t="shared" si="1146"/>
        <v>1.0206684477845221E-3</v>
      </c>
      <c r="AJ834" s="5">
        <f t="shared" si="1147"/>
        <v>8.4273600634111239E-4</v>
      </c>
      <c r="AK834" s="5">
        <f t="shared" si="1148"/>
        <v>4.6388160486091003E-4</v>
      </c>
      <c r="AL834" s="5">
        <f t="shared" si="1149"/>
        <v>7.7796729834840558E-6</v>
      </c>
      <c r="AM834" s="5">
        <f t="shared" si="1150"/>
        <v>1.0610606106306038E-2</v>
      </c>
      <c r="AN834" s="5">
        <f t="shared" si="1151"/>
        <v>6.5256033422600229E-3</v>
      </c>
      <c r="AO834" s="5">
        <f t="shared" si="1152"/>
        <v>2.0066478085171394E-3</v>
      </c>
      <c r="AP834" s="5">
        <f t="shared" si="1153"/>
        <v>4.1136788086704716E-4</v>
      </c>
      <c r="AQ834" s="5">
        <f t="shared" si="1154"/>
        <v>6.3248592761563197E-5</v>
      </c>
      <c r="AR834" s="5">
        <f t="shared" si="1155"/>
        <v>7.6025329011418266E-5</v>
      </c>
      <c r="AS834" s="5">
        <f t="shared" si="1156"/>
        <v>1.2554376945994844E-4</v>
      </c>
      <c r="AT834" s="5">
        <f t="shared" si="1157"/>
        <v>1.0365780888528281E-4</v>
      </c>
      <c r="AU834" s="5">
        <f t="shared" si="1158"/>
        <v>5.705814202817774E-5</v>
      </c>
      <c r="AV834" s="5">
        <f t="shared" si="1159"/>
        <v>2.3555617324335043E-5</v>
      </c>
      <c r="AW834" s="5">
        <f t="shared" si="1160"/>
        <v>2.1947051166496241E-7</v>
      </c>
      <c r="AX834" s="5">
        <f t="shared" si="1161"/>
        <v>2.9202887690240242E-3</v>
      </c>
      <c r="AY834" s="5">
        <f t="shared" si="1162"/>
        <v>1.7959997723581444E-3</v>
      </c>
      <c r="AZ834" s="5">
        <f t="shared" si="1163"/>
        <v>5.5227675025242852E-4</v>
      </c>
      <c r="BA834" s="5">
        <f t="shared" si="1164"/>
        <v>1.1321813197073566E-4</v>
      </c>
      <c r="BB834" s="5">
        <f t="shared" si="1165"/>
        <v>1.7407502761637231E-5</v>
      </c>
      <c r="BC834" s="5">
        <f t="shared" si="1166"/>
        <v>2.141149281457724E-6</v>
      </c>
      <c r="BD834" s="5">
        <f t="shared" si="1167"/>
        <v>7.7926924582640425E-6</v>
      </c>
      <c r="BE834" s="5">
        <f t="shared" si="1168"/>
        <v>1.2868395285808561E-5</v>
      </c>
      <c r="BF834" s="5">
        <f t="shared" si="1169"/>
        <v>1.0625056623157776E-5</v>
      </c>
      <c r="BG834" s="5">
        <f t="shared" si="1170"/>
        <v>5.8485317833844452E-6</v>
      </c>
      <c r="BH834" s="5">
        <f t="shared" si="1171"/>
        <v>2.4144805929814565E-6</v>
      </c>
      <c r="BI834" s="5">
        <f t="shared" si="1172"/>
        <v>7.9742632849443492E-7</v>
      </c>
      <c r="BJ834" s="8">
        <f t="shared" si="1173"/>
        <v>0.62417832490143843</v>
      </c>
      <c r="BK834" s="8">
        <f t="shared" si="1174"/>
        <v>0.24074571536368564</v>
      </c>
      <c r="BL834" s="8">
        <f t="shared" si="1175"/>
        <v>0.1312529610863942</v>
      </c>
      <c r="BM834" s="8">
        <f t="shared" si="1176"/>
        <v>0.39341969464890653</v>
      </c>
      <c r="BN834" s="8">
        <f t="shared" si="1177"/>
        <v>0.60498153836708324</v>
      </c>
    </row>
    <row r="835" spans="1:66" x14ac:dyDescent="0.25">
      <c r="A835" t="s">
        <v>80</v>
      </c>
      <c r="B835" t="s">
        <v>95</v>
      </c>
      <c r="C835" t="s">
        <v>416</v>
      </c>
      <c r="D835" s="11">
        <v>44231</v>
      </c>
      <c r="E835">
        <f>VLOOKUP(A835,home!$A$2:$E$405,3,FALSE)</f>
        <v>1.2299578059071701</v>
      </c>
      <c r="F835">
        <f>VLOOKUP(B835,home!$B$2:$E$405,3,FALSE)</f>
        <v>1.59</v>
      </c>
      <c r="G835">
        <f>VLOOKUP(C835,away!$B$2:$E$405,4,FALSE)</f>
        <v>1.38</v>
      </c>
      <c r="H835">
        <f>VLOOKUP(A835,away!$A$2:$E$405,3,FALSE)</f>
        <v>1.0168776371307999</v>
      </c>
      <c r="I835">
        <f>VLOOKUP(C835,away!$B$2:$E$405,3,FALSE)</f>
        <v>0.53</v>
      </c>
      <c r="J835">
        <f>VLOOKUP(B835,home!$B$2:$E$405,4,FALSE)</f>
        <v>0.59</v>
      </c>
      <c r="K835" s="3">
        <f t="shared" si="1122"/>
        <v>2.6987734177215126</v>
      </c>
      <c r="L835" s="3">
        <f t="shared" si="1123"/>
        <v>0.31797763713080113</v>
      </c>
      <c r="M835" s="5">
        <f t="shared" si="1124"/>
        <v>4.8960028686933256E-2</v>
      </c>
      <c r="N835" s="5">
        <f t="shared" si="1125"/>
        <v>0.13213202395117815</v>
      </c>
      <c r="O835" s="5">
        <f t="shared" si="1126"/>
        <v>1.5568194235727277E-2</v>
      </c>
      <c r="P835" s="5">
        <f t="shared" si="1127"/>
        <v>4.2015028765306058E-2</v>
      </c>
      <c r="Q835" s="5">
        <f t="shared" si="1128"/>
        <v>0.17829719693459095</v>
      </c>
      <c r="R835" s="5">
        <f t="shared" si="1129"/>
        <v>2.475168808734959E-3</v>
      </c>
      <c r="S835" s="5">
        <f t="shared" si="1130"/>
        <v>9.0137949746576605E-3</v>
      </c>
      <c r="T835" s="5">
        <f t="shared" si="1131"/>
        <v>5.669452138830635E-2</v>
      </c>
      <c r="U835" s="5">
        <f t="shared" si="1132"/>
        <v>6.679919785387331E-3</v>
      </c>
      <c r="V835" s="5">
        <f t="shared" si="1133"/>
        <v>8.5946494473059909E-4</v>
      </c>
      <c r="W835" s="5">
        <f t="shared" si="1134"/>
        <v>0.1603945785137772</v>
      </c>
      <c r="X835" s="5">
        <f t="shared" si="1135"/>
        <v>5.100188908440164E-2</v>
      </c>
      <c r="Y835" s="5">
        <f t="shared" si="1136"/>
        <v>8.1087300901326164E-3</v>
      </c>
      <c r="Z835" s="5">
        <f t="shared" si="1137"/>
        <v>2.6234944310046733E-4</v>
      </c>
      <c r="AA835" s="5">
        <f t="shared" si="1138"/>
        <v>7.0802170319358374E-4</v>
      </c>
      <c r="AB835" s="5">
        <f t="shared" si="1139"/>
        <v>9.5539507587437736E-4</v>
      </c>
      <c r="AC835" s="5">
        <f t="shared" si="1140"/>
        <v>4.609684336396446E-5</v>
      </c>
      <c r="AD835" s="5">
        <f t="shared" si="1141"/>
        <v>0.108217156209907</v>
      </c>
      <c r="AE835" s="5">
        <f t="shared" si="1142"/>
        <v>3.4410635628641037E-2</v>
      </c>
      <c r="AF835" s="5">
        <f t="shared" si="1143"/>
        <v>5.4709063046821183E-3</v>
      </c>
      <c r="AG835" s="5">
        <f t="shared" si="1144"/>
        <v>5.7987528657560752E-4</v>
      </c>
      <c r="AH835" s="5">
        <f t="shared" si="1145"/>
        <v>2.0855314004917038E-5</v>
      </c>
      <c r="AI835" s="5">
        <f t="shared" si="1146"/>
        <v>5.6283767054705285E-5</v>
      </c>
      <c r="AJ835" s="5">
        <f t="shared" si="1147"/>
        <v>7.5948567188234244E-5</v>
      </c>
      <c r="AK835" s="5">
        <f t="shared" si="1148"/>
        <v>6.8322658080547616E-5</v>
      </c>
      <c r="AL835" s="5">
        <f t="shared" si="1149"/>
        <v>1.5823194976547619E-6</v>
      </c>
      <c r="AM835" s="5">
        <f t="shared" si="1150"/>
        <v>5.8410716904142672E-2</v>
      </c>
      <c r="AN835" s="5">
        <f t="shared" si="1151"/>
        <v>1.8573301744295431E-2</v>
      </c>
      <c r="AO835" s="5">
        <f t="shared" si="1152"/>
        <v>2.9529473011842243E-3</v>
      </c>
      <c r="AP835" s="5">
        <f t="shared" si="1153"/>
        <v>3.1299040180077855E-4</v>
      </c>
      <c r="AQ835" s="5">
        <f t="shared" si="1154"/>
        <v>2.4880987102307901E-5</v>
      </c>
      <c r="AR835" s="5">
        <f t="shared" si="1155"/>
        <v>1.3263046937808859E-6</v>
      </c>
      <c r="AS835" s="5">
        <f t="shared" si="1156"/>
        <v>3.5793958513751258E-6</v>
      </c>
      <c r="AT835" s="5">
        <f t="shared" si="1157"/>
        <v>4.8299891875969263E-6</v>
      </c>
      <c r="AU835" s="5">
        <f t="shared" si="1158"/>
        <v>4.3450154757896365E-6</v>
      </c>
      <c r="AV835" s="5">
        <f t="shared" si="1159"/>
        <v>2.9315530664124155E-6</v>
      </c>
      <c r="AW835" s="5">
        <f t="shared" si="1160"/>
        <v>3.7718523203087642E-8</v>
      </c>
      <c r="AX835" s="5">
        <f t="shared" si="1161"/>
        <v>2.6272881681826156E-2</v>
      </c>
      <c r="AY835" s="5">
        <f t="shared" si="1162"/>
        <v>8.3541888378041891E-3</v>
      </c>
      <c r="AZ835" s="5">
        <f t="shared" si="1163"/>
        <v>1.3282226133947451E-3</v>
      </c>
      <c r="BA835" s="5">
        <f t="shared" si="1164"/>
        <v>1.4078169606365285E-4</v>
      </c>
      <c r="BB835" s="5">
        <f t="shared" si="1165"/>
        <v>1.1191357766396734E-5</v>
      </c>
      <c r="BC835" s="5">
        <f t="shared" si="1166"/>
        <v>7.1172029976885524E-7</v>
      </c>
      <c r="BD835" s="5">
        <f t="shared" si="1167"/>
        <v>7.028920544065607E-8</v>
      </c>
      <c r="BE835" s="5">
        <f t="shared" si="1168"/>
        <v>1.8969463919600895E-7</v>
      </c>
      <c r="BF835" s="5">
        <f t="shared" si="1169"/>
        <v>2.5597142487323116E-7</v>
      </c>
      <c r="BG835" s="5">
        <f t="shared" si="1170"/>
        <v>2.3026962571472516E-7</v>
      </c>
      <c r="BH835" s="5">
        <f t="shared" si="1171"/>
        <v>1.553613861968956E-7</v>
      </c>
      <c r="BI835" s="5">
        <f t="shared" si="1172"/>
        <v>8.3857035841709493E-8</v>
      </c>
      <c r="BJ835" s="8">
        <f t="shared" si="1173"/>
        <v>0.85169032863787297</v>
      </c>
      <c r="BK835" s="8">
        <f t="shared" si="1174"/>
        <v>0.10925018537229339</v>
      </c>
      <c r="BL835" s="8">
        <f t="shared" si="1175"/>
        <v>2.662610761683815E-2</v>
      </c>
      <c r="BM835" s="8">
        <f t="shared" si="1176"/>
        <v>0.56002717856835316</v>
      </c>
      <c r="BN835" s="8">
        <f t="shared" si="1177"/>
        <v>0.41944764138247065</v>
      </c>
    </row>
    <row r="836" spans="1:66" x14ac:dyDescent="0.25">
      <c r="A836" t="s">
        <v>80</v>
      </c>
      <c r="B836" t="s">
        <v>435</v>
      </c>
      <c r="C836" t="s">
        <v>83</v>
      </c>
      <c r="D836" s="11">
        <v>44231</v>
      </c>
      <c r="E836">
        <f>VLOOKUP(A836,home!$A$2:$E$405,3,FALSE)</f>
        <v>1.2299578059071701</v>
      </c>
      <c r="F836">
        <f>VLOOKUP(B836,home!$B$2:$E$405,3,FALSE)</f>
        <v>0.53</v>
      </c>
      <c r="G836">
        <f>VLOOKUP(C836,away!$B$2:$E$405,4,FALSE)</f>
        <v>0.89</v>
      </c>
      <c r="H836">
        <f>VLOOKUP(A836,away!$A$2:$E$405,3,FALSE)</f>
        <v>1.0168776371307999</v>
      </c>
      <c r="I836">
        <f>VLOOKUP(C836,away!$B$2:$E$405,3,FALSE)</f>
        <v>1.02</v>
      </c>
      <c r="J836">
        <f>VLOOKUP(B836,home!$B$2:$E$405,4,FALSE)</f>
        <v>1.18</v>
      </c>
      <c r="K836" s="3">
        <f t="shared" si="1122"/>
        <v>0.58017109704641212</v>
      </c>
      <c r="L836" s="3">
        <f t="shared" si="1123"/>
        <v>1.2239139240506307</v>
      </c>
      <c r="M836" s="5">
        <f t="shared" si="1124"/>
        <v>0.1646250161038898</v>
      </c>
      <c r="N836" s="5">
        <f t="shared" si="1125"/>
        <v>9.5510676194276972E-2</v>
      </c>
      <c r="O836" s="5">
        <f t="shared" si="1126"/>
        <v>0.20148684945661002</v>
      </c>
      <c r="P836" s="5">
        <f t="shared" si="1127"/>
        <v>0.11689684648966668</v>
      </c>
      <c r="Q836" s="5">
        <f t="shared" si="1128"/>
        <v>2.7706266893639156E-2</v>
      </c>
      <c r="R836" s="5">
        <f t="shared" si="1129"/>
        <v>0.12330128028151915</v>
      </c>
      <c r="S836" s="5">
        <f t="shared" si="1130"/>
        <v>2.0751513109352141E-2</v>
      </c>
      <c r="T836" s="5">
        <f t="shared" si="1131"/>
        <v>3.3910085834587975E-2</v>
      </c>
      <c r="U836" s="5">
        <f t="shared" si="1132"/>
        <v>7.1535839048156094E-2</v>
      </c>
      <c r="V836" s="5">
        <f t="shared" si="1133"/>
        <v>1.6372470801166458E-3</v>
      </c>
      <c r="W836" s="5">
        <f t="shared" si="1134"/>
        <v>5.3581250862477729E-3</v>
      </c>
      <c r="X836" s="5">
        <f t="shared" si="1135"/>
        <v>6.5578838998636355E-3</v>
      </c>
      <c r="Y836" s="5">
        <f t="shared" si="1136"/>
        <v>4.013142708675279E-3</v>
      </c>
      <c r="Z836" s="5">
        <f t="shared" si="1137"/>
        <v>5.0303384596606923E-2</v>
      </c>
      <c r="AA836" s="5">
        <f t="shared" si="1138"/>
        <v>2.9184569826561018E-2</v>
      </c>
      <c r="AB836" s="5">
        <f t="shared" si="1139"/>
        <v>8.4660219465517612E-3</v>
      </c>
      <c r="AC836" s="5">
        <f t="shared" si="1140"/>
        <v>7.2660972615057624E-5</v>
      </c>
      <c r="AD836" s="5">
        <f t="shared" si="1141"/>
        <v>7.7715732735006773E-4</v>
      </c>
      <c r="AE836" s="5">
        <f t="shared" si="1142"/>
        <v>9.5117367412172191E-4</v>
      </c>
      <c r="AF836" s="5">
        <f t="shared" si="1143"/>
        <v>5.8207735197398638E-4</v>
      </c>
      <c r="AG836" s="5">
        <f t="shared" si="1144"/>
        <v>2.3747085865182728E-4</v>
      </c>
      <c r="AH836" s="5">
        <f t="shared" si="1145"/>
        <v>1.5391753208665305E-2</v>
      </c>
      <c r="AI836" s="5">
        <f t="shared" si="1146"/>
        <v>8.9298503445389803E-3</v>
      </c>
      <c r="AJ836" s="5">
        <f t="shared" si="1147"/>
        <v>2.5904205354257306E-3</v>
      </c>
      <c r="AK836" s="5">
        <f t="shared" si="1148"/>
        <v>5.0096237461650023E-4</v>
      </c>
      <c r="AL836" s="5">
        <f t="shared" si="1149"/>
        <v>2.0638026376773923E-6</v>
      </c>
      <c r="AM836" s="5">
        <f t="shared" si="1150"/>
        <v>9.0176843837269318E-5</v>
      </c>
      <c r="AN836" s="5">
        <f t="shared" si="1151"/>
        <v>1.1036869479937321E-4</v>
      </c>
      <c r="AO836" s="5">
        <f t="shared" si="1152"/>
        <v>6.7540891172123666E-5</v>
      </c>
      <c r="AP836" s="5">
        <f t="shared" si="1153"/>
        <v>2.7554745716116828E-5</v>
      </c>
      <c r="AQ836" s="5">
        <f t="shared" si="1154"/>
        <v>8.4311592389074615E-6</v>
      </c>
      <c r="AR836" s="5">
        <f t="shared" si="1155"/>
        <v>3.7676362135272883E-3</v>
      </c>
      <c r="AS836" s="5">
        <f t="shared" si="1156"/>
        <v>2.1858736352739164E-3</v>
      </c>
      <c r="AT836" s="5">
        <f t="shared" si="1157"/>
        <v>6.3409035249084849E-4</v>
      </c>
      <c r="AU836" s="5">
        <f t="shared" si="1158"/>
        <v>1.2262696514372059E-4</v>
      </c>
      <c r="AV836" s="5">
        <f t="shared" si="1159"/>
        <v>1.7786155223726124E-5</v>
      </c>
      <c r="AW836" s="5">
        <f t="shared" si="1160"/>
        <v>4.0707330890386172E-8</v>
      </c>
      <c r="AX836" s="5">
        <f t="shared" si="1161"/>
        <v>8.7196664028752506E-6</v>
      </c>
      <c r="AY836" s="5">
        <f t="shared" si="1162"/>
        <v>1.0672121123555495E-5</v>
      </c>
      <c r="AZ836" s="5">
        <f t="shared" si="1163"/>
        <v>6.5308788211372174E-6</v>
      </c>
      <c r="BA836" s="5">
        <f t="shared" si="1164"/>
        <v>2.6644111751590697E-6</v>
      </c>
      <c r="BB836" s="5">
        <f t="shared" si="1165"/>
        <v>8.1525248416832213E-7</v>
      </c>
      <c r="BC836" s="5">
        <f t="shared" si="1166"/>
        <v>1.9955977339809521E-7</v>
      </c>
      <c r="BD836" s="5">
        <f t="shared" si="1167"/>
        <v>7.6854373708223954E-4</v>
      </c>
      <c r="BE836" s="5">
        <f t="shared" si="1168"/>
        <v>4.4588686307115208E-4</v>
      </c>
      <c r="BF836" s="5">
        <f t="shared" si="1169"/>
        <v>1.2934533525328683E-4</v>
      </c>
      <c r="BG836" s="5">
        <f t="shared" si="1170"/>
        <v>2.5014141683911797E-5</v>
      </c>
      <c r="BH836" s="5">
        <f t="shared" si="1171"/>
        <v>3.628120505607372E-6</v>
      </c>
      <c r="BI836" s="5">
        <f t="shared" si="1172"/>
        <v>4.209861307909626E-7</v>
      </c>
      <c r="BJ836" s="8">
        <f t="shared" si="1173"/>
        <v>0.17593773405393248</v>
      </c>
      <c r="BK836" s="8">
        <f t="shared" si="1174"/>
        <v>0.30399601967940154</v>
      </c>
      <c r="BL836" s="8">
        <f t="shared" si="1175"/>
        <v>0.46948839952803106</v>
      </c>
      <c r="BM836" s="8">
        <f t="shared" si="1176"/>
        <v>0.27018797102457753</v>
      </c>
      <c r="BN836" s="8">
        <f t="shared" si="1177"/>
        <v>0.7295269354196019</v>
      </c>
    </row>
    <row r="837" spans="1:66" x14ac:dyDescent="0.25">
      <c r="A837" t="s">
        <v>80</v>
      </c>
      <c r="B837" t="s">
        <v>97</v>
      </c>
      <c r="C837" t="s">
        <v>412</v>
      </c>
      <c r="D837" s="11">
        <v>44231</v>
      </c>
      <c r="E837">
        <f>VLOOKUP(A837,home!$A$2:$E$405,3,FALSE)</f>
        <v>1.2299578059071701</v>
      </c>
      <c r="F837">
        <f>VLOOKUP(B837,home!$B$2:$E$405,3,FALSE)</f>
        <v>1.02</v>
      </c>
      <c r="G837">
        <f>VLOOKUP(C837,away!$B$2:$E$405,4,FALSE)</f>
        <v>0.85</v>
      </c>
      <c r="H837">
        <f>VLOOKUP(A837,away!$A$2:$E$405,3,FALSE)</f>
        <v>1.0168776371307999</v>
      </c>
      <c r="I837">
        <f>VLOOKUP(C837,away!$B$2:$E$405,3,FALSE)</f>
        <v>0.98</v>
      </c>
      <c r="J837">
        <f>VLOOKUP(B837,home!$B$2:$E$405,4,FALSE)</f>
        <v>0.98</v>
      </c>
      <c r="K837" s="3">
        <f t="shared" si="1122"/>
        <v>1.0663734177215163</v>
      </c>
      <c r="L837" s="3">
        <f t="shared" si="1123"/>
        <v>0.97660928270042013</v>
      </c>
      <c r="M837" s="5">
        <f t="shared" si="1124"/>
        <v>0.12964145201331922</v>
      </c>
      <c r="N837" s="5">
        <f t="shared" si="1125"/>
        <v>0.13824619826182316</v>
      </c>
      <c r="O837" s="5">
        <f t="shared" si="1126"/>
        <v>0.12660904545896862</v>
      </c>
      <c r="P837" s="5">
        <f t="shared" si="1127"/>
        <v>0.13501252052053919</v>
      </c>
      <c r="Q837" s="5">
        <f t="shared" si="1128"/>
        <v>7.3711035463733338E-2</v>
      </c>
      <c r="R837" s="5">
        <f t="shared" si="1129"/>
        <v>6.1823784534534104E-2</v>
      </c>
      <c r="S837" s="5">
        <f t="shared" si="1130"/>
        <v>3.5151528338783662E-2</v>
      </c>
      <c r="T837" s="5">
        <f t="shared" si="1131"/>
        <v>7.1986881471341857E-2</v>
      </c>
      <c r="U837" s="5">
        <f t="shared" si="1132"/>
        <v>6.5927240410569757E-2</v>
      </c>
      <c r="V837" s="5">
        <f t="shared" si="1133"/>
        <v>4.0675402705479292E-3</v>
      </c>
      <c r="W837" s="5">
        <f t="shared" si="1134"/>
        <v>2.6201162937084414E-2</v>
      </c>
      <c r="X837" s="5">
        <f t="shared" si="1135"/>
        <v>2.5588298941902843E-2</v>
      </c>
      <c r="Y837" s="5">
        <f t="shared" si="1136"/>
        <v>1.2494885137587826E-2</v>
      </c>
      <c r="Z837" s="5">
        <f t="shared" si="1137"/>
        <v>2.0125893956032231E-2</v>
      </c>
      <c r="AA837" s="5">
        <f t="shared" si="1138"/>
        <v>2.1461718322594896E-2</v>
      </c>
      <c r="AB837" s="5">
        <f t="shared" si="1139"/>
        <v>1.1443102958921002E-2</v>
      </c>
      <c r="AC837" s="5">
        <f t="shared" si="1140"/>
        <v>2.6475369939404615E-4</v>
      </c>
      <c r="AD837" s="5">
        <f t="shared" si="1141"/>
        <v>6.985055917374256E-3</v>
      </c>
      <c r="AE837" s="5">
        <f t="shared" si="1142"/>
        <v>6.8216704490891974E-3</v>
      </c>
      <c r="AF837" s="5">
        <f t="shared" si="1143"/>
        <v>3.3310533420518262E-3</v>
      </c>
      <c r="AG837" s="5">
        <f t="shared" si="1144"/>
        <v>1.084379205006024E-3</v>
      </c>
      <c r="AH837" s="5">
        <f t="shared" si="1145"/>
        <v>4.9137837150263382E-3</v>
      </c>
      <c r="AI837" s="5">
        <f t="shared" si="1146"/>
        <v>5.2399283341369651E-3</v>
      </c>
      <c r="AJ837" s="5">
        <f t="shared" si="1147"/>
        <v>2.7938601431447231E-3</v>
      </c>
      <c r="AK837" s="5">
        <f t="shared" si="1148"/>
        <v>9.9309939649372121E-4</v>
      </c>
      <c r="AL837" s="5">
        <f t="shared" si="1149"/>
        <v>1.102889969749951E-5</v>
      </c>
      <c r="AM837" s="5">
        <f t="shared" si="1150"/>
        <v>1.4897355903172574E-3</v>
      </c>
      <c r="AN837" s="5">
        <f t="shared" si="1151"/>
        <v>1.4548896062730238E-3</v>
      </c>
      <c r="AO837" s="5">
        <f t="shared" si="1152"/>
        <v>7.1042934739529715E-4</v>
      </c>
      <c r="AP837" s="5">
        <f t="shared" si="1153"/>
        <v>2.3127063178968293E-4</v>
      </c>
      <c r="AQ837" s="5">
        <f t="shared" si="1154"/>
        <v>5.6465261455448792E-5</v>
      </c>
      <c r="AR837" s="5">
        <f t="shared" si="1155"/>
        <v>9.5976935785537594E-4</v>
      </c>
      <c r="AS837" s="5">
        <f t="shared" si="1156"/>
        <v>1.0234725303606221E-3</v>
      </c>
      <c r="AT837" s="5">
        <f t="shared" si="1157"/>
        <v>5.4570195007237244E-4</v>
      </c>
      <c r="AU837" s="5">
        <f t="shared" si="1158"/>
        <v>1.9397401785199074E-4</v>
      </c>
      <c r="AV837" s="5">
        <f t="shared" si="1159"/>
        <v>5.1712184091500435E-5</v>
      </c>
      <c r="AW837" s="5">
        <f t="shared" si="1160"/>
        <v>3.1905080503937326E-7</v>
      </c>
      <c r="AX837" s="5">
        <f t="shared" si="1161"/>
        <v>2.6476907215799896E-4</v>
      </c>
      <c r="AY837" s="5">
        <f t="shared" si="1162"/>
        <v>2.5857593364147916E-4</v>
      </c>
      <c r="AZ837" s="5">
        <f t="shared" si="1163"/>
        <v>1.2626382853859818E-4</v>
      </c>
      <c r="BA837" s="5">
        <f t="shared" si="1164"/>
        <v>4.1103475673363074E-5</v>
      </c>
      <c r="BB837" s="5">
        <f t="shared" si="1165"/>
        <v>1.0035508973464318E-5</v>
      </c>
      <c r="BC837" s="5">
        <f t="shared" si="1166"/>
        <v>1.9601542440217242E-6</v>
      </c>
      <c r="BD837" s="5">
        <f t="shared" si="1167"/>
        <v>1.5621994402216353E-4</v>
      </c>
      <c r="BE837" s="5">
        <f t="shared" si="1168"/>
        <v>1.6658879562317846E-4</v>
      </c>
      <c r="BF837" s="5">
        <f t="shared" si="1169"/>
        <v>8.8822931671399993E-5</v>
      </c>
      <c r="BG837" s="5">
        <f t="shared" si="1170"/>
        <v>3.1572804406158513E-5</v>
      </c>
      <c r="BH837" s="5">
        <f t="shared" si="1171"/>
        <v>8.41709983541205E-6</v>
      </c>
      <c r="BI837" s="5">
        <f t="shared" si="1172"/>
        <v>1.7951543037583121E-6</v>
      </c>
      <c r="BJ837" s="8">
        <f t="shared" si="1173"/>
        <v>0.37109611953745436</v>
      </c>
      <c r="BK837" s="8">
        <f t="shared" si="1174"/>
        <v>0.30440739967592306</v>
      </c>
      <c r="BL837" s="8">
        <f t="shared" si="1175"/>
        <v>0.30443361004448394</v>
      </c>
      <c r="BM837" s="8">
        <f t="shared" si="1176"/>
        <v>0.3347607300781395</v>
      </c>
      <c r="BN837" s="8">
        <f t="shared" si="1177"/>
        <v>0.66504403625291764</v>
      </c>
    </row>
    <row r="838" spans="1:66" x14ac:dyDescent="0.25">
      <c r="A838" t="s">
        <v>80</v>
      </c>
      <c r="B838" t="s">
        <v>82</v>
      </c>
      <c r="C838" t="s">
        <v>98</v>
      </c>
      <c r="D838" s="11">
        <v>44231</v>
      </c>
      <c r="E838">
        <f>VLOOKUP(A838,home!$A$2:$E$405,3,FALSE)</f>
        <v>1.2299578059071701</v>
      </c>
      <c r="F838">
        <f>VLOOKUP(B838,home!$B$2:$E$405,3,FALSE)</f>
        <v>0.61</v>
      </c>
      <c r="G838">
        <f>VLOOKUP(C838,away!$B$2:$E$405,4,FALSE)</f>
        <v>0.81</v>
      </c>
      <c r="H838">
        <f>VLOOKUP(A838,away!$A$2:$E$405,3,FALSE)</f>
        <v>1.0168776371307999</v>
      </c>
      <c r="I838">
        <f>VLOOKUP(C838,away!$B$2:$E$405,3,FALSE)</f>
        <v>0.94</v>
      </c>
      <c r="J838">
        <f>VLOOKUP(B838,home!$B$2:$E$405,4,FALSE)</f>
        <v>1.57</v>
      </c>
      <c r="K838" s="3">
        <f t="shared" si="1122"/>
        <v>0.6077221518987328</v>
      </c>
      <c r="L838" s="3">
        <f t="shared" si="1123"/>
        <v>1.5007080168776346</v>
      </c>
      <c r="M838" s="5">
        <f t="shared" si="1124"/>
        <v>0.12142843904438827</v>
      </c>
      <c r="N838" s="5">
        <f t="shared" si="1125"/>
        <v>7.3794752277759737E-2</v>
      </c>
      <c r="O838" s="5">
        <f t="shared" si="1126"/>
        <v>0.18222863195085065</v>
      </c>
      <c r="P838" s="5">
        <f t="shared" si="1127"/>
        <v>0.11074437634673311</v>
      </c>
      <c r="Q838" s="5">
        <f t="shared" si="1128"/>
        <v>2.242335282653703E-2</v>
      </c>
      <c r="R838" s="5">
        <f t="shared" si="1129"/>
        <v>0.13673598443664275</v>
      </c>
      <c r="S838" s="5">
        <f t="shared" si="1130"/>
        <v>2.525009171851339E-2</v>
      </c>
      <c r="T838" s="5">
        <f t="shared" si="1131"/>
        <v>3.3650905352059883E-2</v>
      </c>
      <c r="U838" s="5">
        <f t="shared" si="1132"/>
        <v>8.3097486703828147E-2</v>
      </c>
      <c r="V838" s="5">
        <f t="shared" si="1133"/>
        <v>2.5587138510648824E-3</v>
      </c>
      <c r="W838" s="5">
        <f t="shared" si="1134"/>
        <v>4.5423894108425397E-3</v>
      </c>
      <c r="X838" s="5">
        <f t="shared" si="1135"/>
        <v>6.8168002046314746E-3</v>
      </c>
      <c r="Y838" s="5">
        <f t="shared" si="1136"/>
        <v>5.1150133582717775E-3</v>
      </c>
      <c r="Z838" s="5">
        <f t="shared" si="1137"/>
        <v>6.8400262679908397E-2</v>
      </c>
      <c r="AA838" s="5">
        <f t="shared" si="1138"/>
        <v>4.1568354826272504E-2</v>
      </c>
      <c r="AB838" s="5">
        <f t="shared" si="1139"/>
        <v>1.2631005022956202E-2</v>
      </c>
      <c r="AC838" s="5">
        <f t="shared" si="1140"/>
        <v>1.4584884928724593E-4</v>
      </c>
      <c r="AD838" s="5">
        <f t="shared" si="1141"/>
        <v>6.9012766687981115E-4</v>
      </c>
      <c r="AE838" s="5">
        <f t="shared" si="1142"/>
        <v>1.03568012235559E-3</v>
      </c>
      <c r="AF838" s="5">
        <f t="shared" si="1143"/>
        <v>7.7712673126992195E-4</v>
      </c>
      <c r="AG838" s="5">
        <f t="shared" si="1144"/>
        <v>3.8874677191556091E-4</v>
      </c>
      <c r="AH838" s="5">
        <f t="shared" si="1145"/>
        <v>2.5662205640068658E-2</v>
      </c>
      <c r="AI838" s="5">
        <f t="shared" si="1146"/>
        <v>1.559549083405032E-2</v>
      </c>
      <c r="AJ838" s="5">
        <f t="shared" si="1147"/>
        <v>4.7388626247930124E-3</v>
      </c>
      <c r="AK838" s="5">
        <f t="shared" si="1148"/>
        <v>9.5997059729722902E-4</v>
      </c>
      <c r="AL838" s="5">
        <f t="shared" si="1149"/>
        <v>5.3206448118139304E-6</v>
      </c>
      <c r="AM838" s="5">
        <f t="shared" si="1150"/>
        <v>8.3881174160210171E-5</v>
      </c>
      <c r="AN838" s="5">
        <f t="shared" si="1151"/>
        <v>1.2588115052733647E-4</v>
      </c>
      <c r="AO838" s="5">
        <f t="shared" si="1152"/>
        <v>9.4455425885077085E-5</v>
      </c>
      <c r="AP838" s="5">
        <f t="shared" si="1153"/>
        <v>4.7250004954442127E-5</v>
      </c>
      <c r="AQ838" s="5">
        <f t="shared" si="1154"/>
        <v>1.7727115308159818E-5</v>
      </c>
      <c r="AR838" s="5">
        <f t="shared" si="1155"/>
        <v>7.70229554696269E-3</v>
      </c>
      <c r="AS838" s="5">
        <f t="shared" si="1156"/>
        <v>4.6808556243601923E-3</v>
      </c>
      <c r="AT838" s="5">
        <f t="shared" si="1157"/>
        <v>1.4223298263817312E-3</v>
      </c>
      <c r="AU838" s="5">
        <f t="shared" si="1158"/>
        <v>2.8812711426615231E-4</v>
      </c>
      <c r="AV838" s="5">
        <f t="shared" si="1159"/>
        <v>4.3775307475549525E-5</v>
      </c>
      <c r="AW838" s="5">
        <f t="shared" si="1160"/>
        <v>1.3479166460416277E-7</v>
      </c>
      <c r="AX838" s="5">
        <f t="shared" si="1161"/>
        <v>8.496074610739214E-6</v>
      </c>
      <c r="AY838" s="5">
        <f t="shared" si="1162"/>
        <v>1.2750127280326867E-5</v>
      </c>
      <c r="AZ838" s="5">
        <f t="shared" si="1163"/>
        <v>9.5671091128983821E-6</v>
      </c>
      <c r="BA838" s="5">
        <f t="shared" si="1164"/>
        <v>4.7858124480232242E-6</v>
      </c>
      <c r="BB838" s="5">
        <f t="shared" si="1165"/>
        <v>1.7955267770053082E-6</v>
      </c>
      <c r="BC838" s="5">
        <f t="shared" si="1166"/>
        <v>5.3891228575406486E-7</v>
      </c>
      <c r="BD838" s="5">
        <f t="shared" si="1167"/>
        <v>1.9264827792813042E-3</v>
      </c>
      <c r="BE838" s="5">
        <f t="shared" si="1168"/>
        <v>1.1707662602206854E-3</v>
      </c>
      <c r="BF838" s="5">
        <f t="shared" si="1169"/>
        <v>3.5575029551587338E-4</v>
      </c>
      <c r="BG838" s="5">
        <f t="shared" si="1170"/>
        <v>7.2065778376505579E-5</v>
      </c>
      <c r="BH838" s="5">
        <f t="shared" si="1171"/>
        <v>1.0948992478306781E-5</v>
      </c>
      <c r="BI838" s="5">
        <f t="shared" si="1172"/>
        <v>1.3307890540079277E-6</v>
      </c>
      <c r="BJ838" s="8">
        <f t="shared" si="1173"/>
        <v>0.14964202315587327</v>
      </c>
      <c r="BK838" s="8">
        <f t="shared" si="1174"/>
        <v>0.260145540582079</v>
      </c>
      <c r="BL838" s="8">
        <f t="shared" si="1175"/>
        <v>0.52089272095113248</v>
      </c>
      <c r="BM838" s="8">
        <f t="shared" si="1176"/>
        <v>0.35171239515046593</v>
      </c>
      <c r="BN838" s="8">
        <f t="shared" si="1177"/>
        <v>0.64735553688291159</v>
      </c>
    </row>
    <row r="839" spans="1:66" x14ac:dyDescent="0.25">
      <c r="A839" t="s">
        <v>99</v>
      </c>
      <c r="B839" t="s">
        <v>121</v>
      </c>
      <c r="C839" t="s">
        <v>105</v>
      </c>
      <c r="D839" s="11">
        <v>44231</v>
      </c>
      <c r="E839">
        <f>VLOOKUP(A839,home!$A$2:$E$405,3,FALSE)</f>
        <v>1.33549783549784</v>
      </c>
      <c r="F839">
        <f>VLOOKUP(B839,home!$B$2:$E$405,3,FALSE)</f>
        <v>1.26</v>
      </c>
      <c r="G839">
        <f>VLOOKUP(C839,away!$B$2:$E$405,4,FALSE)</f>
        <v>0.64</v>
      </c>
      <c r="H839">
        <f>VLOOKUP(A839,away!$A$2:$E$405,3,FALSE)</f>
        <v>1.2380952380952399</v>
      </c>
      <c r="I839">
        <f>VLOOKUP(C839,away!$B$2:$E$405,3,FALSE)</f>
        <v>0.94</v>
      </c>
      <c r="J839">
        <f>VLOOKUP(B839,home!$B$2:$E$405,4,FALSE)</f>
        <v>0.85</v>
      </c>
      <c r="K839" s="3">
        <f t="shared" si="1122"/>
        <v>1.0769454545454582</v>
      </c>
      <c r="L839" s="3">
        <f t="shared" si="1123"/>
        <v>0.98923809523809658</v>
      </c>
      <c r="M839" s="5">
        <f t="shared" si="1124"/>
        <v>0.12666828359551313</v>
      </c>
      <c r="N839" s="5">
        <f t="shared" si="1125"/>
        <v>0.13641483225326292</v>
      </c>
      <c r="O839" s="5">
        <f t="shared" si="1126"/>
        <v>0.12530509159110445</v>
      </c>
      <c r="P839" s="5">
        <f t="shared" si="1127"/>
        <v>0.13494674882044227</v>
      </c>
      <c r="Q839" s="5">
        <f t="shared" si="1128"/>
        <v>7.345566676386632E-2</v>
      </c>
      <c r="R839" s="5">
        <f t="shared" si="1129"/>
        <v>6.1978285064609694E-2</v>
      </c>
      <c r="S839" s="5">
        <f t="shared" si="1130"/>
        <v>3.5941564258025104E-2</v>
      </c>
      <c r="T839" s="5">
        <f t="shared" si="1131"/>
        <v>7.2665143873931484E-2</v>
      </c>
      <c r="U839" s="5">
        <f t="shared" si="1132"/>
        <v>6.6747232380854074E-2</v>
      </c>
      <c r="V839" s="5">
        <f t="shared" si="1133"/>
        <v>4.2545046763679401E-3</v>
      </c>
      <c r="W839" s="5">
        <f t="shared" si="1134"/>
        <v>2.6369248810650576E-2</v>
      </c>
      <c r="X839" s="5">
        <f t="shared" si="1135"/>
        <v>2.6085465466307418E-2</v>
      </c>
      <c r="Y839" s="5">
        <f t="shared" si="1136"/>
        <v>1.2902368085644548E-2</v>
      </c>
      <c r="Z839" s="5">
        <f t="shared" si="1137"/>
        <v>2.0437093554479424E-2</v>
      </c>
      <c r="AA839" s="5">
        <f t="shared" si="1138"/>
        <v>2.20096350076169E-2</v>
      </c>
      <c r="AB839" s="5">
        <f t="shared" si="1139"/>
        <v>1.1851588188828803E-2</v>
      </c>
      <c r="AC839" s="5">
        <f t="shared" si="1140"/>
        <v>2.8328498935385732E-4</v>
      </c>
      <c r="AD839" s="5">
        <f t="shared" si="1141"/>
        <v>7.0995606616020895E-3</v>
      </c>
      <c r="AE839" s="5">
        <f t="shared" si="1142"/>
        <v>7.0231558659105721E-3</v>
      </c>
      <c r="AF839" s="5">
        <f t="shared" si="1143"/>
        <v>3.4737866656768192E-3</v>
      </c>
      <c r="AG839" s="5">
        <f t="shared" si="1144"/>
        <v>1.1454673681392119E-3</v>
      </c>
      <c r="AH839" s="5">
        <f t="shared" si="1145"/>
        <v>5.0542878750090003E-3</v>
      </c>
      <c r="AI839" s="5">
        <f t="shared" si="1146"/>
        <v>5.4431923529551672E-3</v>
      </c>
      <c r="AJ839" s="5">
        <f t="shared" si="1147"/>
        <v>2.9310106313658315E-3</v>
      </c>
      <c r="AK839" s="5">
        <f t="shared" si="1148"/>
        <v>1.0521795255579488E-3</v>
      </c>
      <c r="AL839" s="5">
        <f t="shared" si="1149"/>
        <v>1.2071968520552625E-5</v>
      </c>
      <c r="AM839" s="5">
        <f t="shared" si="1150"/>
        <v>1.5291679167564241E-3</v>
      </c>
      <c r="AN839" s="5">
        <f t="shared" si="1151"/>
        <v>1.5127111572713332E-3</v>
      </c>
      <c r="AO839" s="5">
        <f t="shared" si="1152"/>
        <v>7.4821575193225506E-4</v>
      </c>
      <c r="AP839" s="5">
        <f t="shared" si="1153"/>
        <v>2.4672117508953476E-4</v>
      </c>
      <c r="AQ839" s="5">
        <f t="shared" si="1154"/>
        <v>6.1016496325119065E-5</v>
      </c>
      <c r="AR839" s="5">
        <f t="shared" si="1155"/>
        <v>9.9997882205178244E-4</v>
      </c>
      <c r="AS839" s="5">
        <f t="shared" si="1156"/>
        <v>1.0769226470503889E-3</v>
      </c>
      <c r="AT839" s="5">
        <f t="shared" si="1157"/>
        <v>5.7989347481898941E-4</v>
      </c>
      <c r="AU839" s="5">
        <f t="shared" si="1158"/>
        <v>2.0817121394229394E-4</v>
      </c>
      <c r="AV839" s="5">
        <f t="shared" si="1159"/>
        <v>5.6047260655590882E-5</v>
      </c>
      <c r="AW839" s="5">
        <f t="shared" si="1160"/>
        <v>3.5724826940573283E-7</v>
      </c>
      <c r="AX839" s="5">
        <f t="shared" si="1161"/>
        <v>2.7447173953126292E-4</v>
      </c>
      <c r="AY839" s="5">
        <f t="shared" si="1162"/>
        <v>2.7151790081059353E-4</v>
      </c>
      <c r="AZ839" s="5">
        <f t="shared" si="1163"/>
        <v>1.3429792551045898E-4</v>
      </c>
      <c r="BA839" s="5">
        <f t="shared" si="1164"/>
        <v>4.4284208008798078E-5</v>
      </c>
      <c r="BB839" s="5">
        <f t="shared" si="1165"/>
        <v>1.0951906394937766E-5</v>
      </c>
      <c r="BC839" s="5">
        <f t="shared" si="1166"/>
        <v>2.1668086042708337E-6</v>
      </c>
      <c r="BD839" s="5">
        <f t="shared" si="1167"/>
        <v>1.648695242008234E-4</v>
      </c>
      <c r="BE839" s="5">
        <f t="shared" si="1168"/>
        <v>1.7755548468114917E-4</v>
      </c>
      <c r="BF839" s="5">
        <f t="shared" si="1169"/>
        <v>9.5608786078489664E-5</v>
      </c>
      <c r="BG839" s="5">
        <f t="shared" si="1170"/>
        <v>3.4321815860612839E-5</v>
      </c>
      <c r="BH839" s="5">
        <f t="shared" si="1171"/>
        <v>9.2406808957083018E-6</v>
      </c>
      <c r="BI839" s="5">
        <f t="shared" si="1172"/>
        <v>1.9903418575076225E-6</v>
      </c>
      <c r="BJ839" s="8">
        <f t="shared" si="1173"/>
        <v>0.37147021880122688</v>
      </c>
      <c r="BK839" s="8">
        <f t="shared" si="1174"/>
        <v>0.30237797620903345</v>
      </c>
      <c r="BL839" s="8">
        <f t="shared" si="1175"/>
        <v>0.30577710266999514</v>
      </c>
      <c r="BM839" s="8">
        <f t="shared" si="1176"/>
        <v>0.34102232249339498</v>
      </c>
      <c r="BN839" s="8">
        <f t="shared" si="1177"/>
        <v>0.65876890808879884</v>
      </c>
    </row>
    <row r="840" spans="1:66" x14ac:dyDescent="0.25">
      <c r="A840" t="s">
        <v>99</v>
      </c>
      <c r="B840" t="s">
        <v>102</v>
      </c>
      <c r="C840" t="s">
        <v>106</v>
      </c>
      <c r="D840" s="11">
        <v>44231</v>
      </c>
      <c r="E840">
        <f>VLOOKUP(A840,home!$A$2:$E$405,3,FALSE)</f>
        <v>1.33549783549784</v>
      </c>
      <c r="F840">
        <f>VLOOKUP(B840,home!$B$2:$E$405,3,FALSE)</f>
        <v>0.95</v>
      </c>
      <c r="G840">
        <f>VLOOKUP(C840,away!$B$2:$E$405,4,FALSE)</f>
        <v>0.99</v>
      </c>
      <c r="H840">
        <f>VLOOKUP(A840,away!$A$2:$E$405,3,FALSE)</f>
        <v>1.2380952380952399</v>
      </c>
      <c r="I840">
        <f>VLOOKUP(C840,away!$B$2:$E$405,3,FALSE)</f>
        <v>0.91</v>
      </c>
      <c r="J840">
        <f>VLOOKUP(B840,home!$B$2:$E$405,4,FALSE)</f>
        <v>0.68</v>
      </c>
      <c r="K840" s="3">
        <f t="shared" si="1122"/>
        <v>1.2560357142857184</v>
      </c>
      <c r="L840" s="3">
        <f t="shared" si="1123"/>
        <v>0.76613333333333444</v>
      </c>
      <c r="M840" s="5">
        <f t="shared" si="1124"/>
        <v>0.13236804089050108</v>
      </c>
      <c r="N840" s="5">
        <f t="shared" si="1125"/>
        <v>0.16625898678850168</v>
      </c>
      <c r="O840" s="5">
        <f t="shared" si="1126"/>
        <v>0.1014115683942427</v>
      </c>
      <c r="P840" s="5">
        <f t="shared" si="1127"/>
        <v>0.12737655174489759</v>
      </c>
      <c r="Q840" s="5">
        <f t="shared" si="1128"/>
        <v>0.10441361261365779</v>
      </c>
      <c r="R840" s="5">
        <f t="shared" si="1129"/>
        <v>3.8847391466221293E-2</v>
      </c>
      <c r="S840" s="5">
        <f t="shared" si="1130"/>
        <v>3.0643321879792393E-2</v>
      </c>
      <c r="T840" s="5">
        <f t="shared" si="1131"/>
        <v>7.999474907707714E-2</v>
      </c>
      <c r="U840" s="5">
        <f t="shared" si="1132"/>
        <v>4.8793711088412177E-2</v>
      </c>
      <c r="V840" s="5">
        <f t="shared" si="1133"/>
        <v>3.2764208446540606E-3</v>
      </c>
      <c r="W840" s="5">
        <f t="shared" si="1134"/>
        <v>4.3715742166782645E-2</v>
      </c>
      <c r="X840" s="5">
        <f t="shared" si="1135"/>
        <v>3.3492087265377793E-2</v>
      </c>
      <c r="Y840" s="5">
        <f t="shared" si="1136"/>
        <v>1.2829702228457404E-2</v>
      </c>
      <c r="Z840" s="5">
        <f t="shared" si="1137"/>
        <v>9.9207605051070177E-3</v>
      </c>
      <c r="AA840" s="5">
        <f t="shared" si="1138"/>
        <v>1.2460829507289635E-2</v>
      </c>
      <c r="AB840" s="5">
        <f t="shared" si="1139"/>
        <v>7.8256234453905494E-3</v>
      </c>
      <c r="AC840" s="5">
        <f t="shared" si="1140"/>
        <v>1.9705435808442938E-4</v>
      </c>
      <c r="AD840" s="5">
        <f t="shared" si="1141"/>
        <v>1.3727133359496284E-2</v>
      </c>
      <c r="AE840" s="5">
        <f t="shared" si="1142"/>
        <v>1.0516814437822101E-2</v>
      </c>
      <c r="AF840" s="5">
        <f t="shared" si="1143"/>
        <v>4.0286410506483921E-3</v>
      </c>
      <c r="AG840" s="5">
        <f t="shared" si="1144"/>
        <v>1.0288253989789199E-3</v>
      </c>
      <c r="AH840" s="5">
        <f t="shared" si="1145"/>
        <v>1.9001563287448333E-3</v>
      </c>
      <c r="AI840" s="5">
        <f t="shared" si="1146"/>
        <v>2.3866642116295448E-3</v>
      </c>
      <c r="AJ840" s="5">
        <f t="shared" si="1147"/>
        <v>1.4988677439071384E-3</v>
      </c>
      <c r="AK840" s="5">
        <f t="shared" si="1148"/>
        <v>6.2754380577940852E-4</v>
      </c>
      <c r="AL840" s="5">
        <f t="shared" si="1149"/>
        <v>7.5849440605870939E-6</v>
      </c>
      <c r="AM840" s="5">
        <f t="shared" si="1150"/>
        <v>3.4483539508580433E-3</v>
      </c>
      <c r="AN840" s="5">
        <f t="shared" si="1151"/>
        <v>2.6418989068840459E-3</v>
      </c>
      <c r="AO840" s="5">
        <f t="shared" si="1152"/>
        <v>1.0120234079303834E-3</v>
      </c>
      <c r="AP840" s="5">
        <f t="shared" si="1153"/>
        <v>2.584482889763552E-4</v>
      </c>
      <c r="AQ840" s="5">
        <f t="shared" si="1154"/>
        <v>4.9501462281937962E-5</v>
      </c>
      <c r="AR840" s="5">
        <f t="shared" si="1155"/>
        <v>2.9115462039914217E-4</v>
      </c>
      <c r="AS840" s="5">
        <f t="shared" si="1156"/>
        <v>3.6570060160062365E-4</v>
      </c>
      <c r="AT840" s="5">
        <f t="shared" si="1157"/>
        <v>2.296665081730782E-4</v>
      </c>
      <c r="AU840" s="5">
        <f t="shared" si="1158"/>
        <v>9.6156445546893005E-5</v>
      </c>
      <c r="AV840" s="5">
        <f t="shared" si="1159"/>
        <v>3.0193982441416885E-5</v>
      </c>
      <c r="AW840" s="5">
        <f t="shared" si="1160"/>
        <v>2.0274783624250884E-7</v>
      </c>
      <c r="AX840" s="5">
        <f t="shared" si="1161"/>
        <v>7.2187595296265992E-4</v>
      </c>
      <c r="AY840" s="5">
        <f t="shared" si="1162"/>
        <v>5.5305323009645997E-4</v>
      </c>
      <c r="AZ840" s="5">
        <f t="shared" si="1163"/>
        <v>2.1185625734228424E-4</v>
      </c>
      <c r="BA840" s="5">
        <f t="shared" si="1164"/>
        <v>5.4103380208389647E-5</v>
      </c>
      <c r="BB840" s="5">
        <f t="shared" si="1165"/>
        <v>1.0362600755913578E-5</v>
      </c>
      <c r="BC840" s="5">
        <f t="shared" si="1166"/>
        <v>1.5878267718261204E-6</v>
      </c>
      <c r="BD840" s="5">
        <f t="shared" si="1167"/>
        <v>3.7177209973632719E-5</v>
      </c>
      <c r="BE840" s="5">
        <f t="shared" si="1168"/>
        <v>4.6695903484381906E-5</v>
      </c>
      <c r="BF840" s="5">
        <f t="shared" si="1169"/>
        <v>2.9325861243611304E-5</v>
      </c>
      <c r="BG840" s="5">
        <f t="shared" si="1170"/>
        <v>1.2278109691387728E-5</v>
      </c>
      <c r="BH840" s="5">
        <f t="shared" si="1171"/>
        <v>3.8554360690751461E-6</v>
      </c>
      <c r="BI840" s="5">
        <f t="shared" si="1172"/>
        <v>9.685130793807441E-7</v>
      </c>
      <c r="BJ840" s="8">
        <f t="shared" si="1173"/>
        <v>0.47896935965186843</v>
      </c>
      <c r="BK840" s="8">
        <f t="shared" si="1174"/>
        <v>0.29442202789208666</v>
      </c>
      <c r="BL840" s="8">
        <f t="shared" si="1175"/>
        <v>0.21689552918331989</v>
      </c>
      <c r="BM840" s="8">
        <f t="shared" si="1176"/>
        <v>0.3289786748520997</v>
      </c>
      <c r="BN840" s="8">
        <f t="shared" si="1177"/>
        <v>0.6706761518980221</v>
      </c>
    </row>
    <row r="841" spans="1:66" x14ac:dyDescent="0.25">
      <c r="A841" t="s">
        <v>99</v>
      </c>
      <c r="B841" t="s">
        <v>117</v>
      </c>
      <c r="C841" t="s">
        <v>110</v>
      </c>
      <c r="D841" s="11">
        <v>44231</v>
      </c>
      <c r="E841">
        <f>VLOOKUP(A841,home!$A$2:$E$405,3,FALSE)</f>
        <v>1.33549783549784</v>
      </c>
      <c r="F841">
        <f>VLOOKUP(B841,home!$B$2:$E$405,3,FALSE)</f>
        <v>1.1000000000000001</v>
      </c>
      <c r="G841">
        <f>VLOOKUP(C841,away!$B$2:$E$405,4,FALSE)</f>
        <v>0.82</v>
      </c>
      <c r="H841">
        <f>VLOOKUP(A841,away!$A$2:$E$405,3,FALSE)</f>
        <v>1.2380952380952399</v>
      </c>
      <c r="I841">
        <f>VLOOKUP(C841,away!$B$2:$E$405,3,FALSE)</f>
        <v>1.61</v>
      </c>
      <c r="J841">
        <f>VLOOKUP(B841,home!$B$2:$E$405,4,FALSE)</f>
        <v>0.89</v>
      </c>
      <c r="K841" s="3">
        <f t="shared" si="1122"/>
        <v>1.2046190476190517</v>
      </c>
      <c r="L841" s="3">
        <f t="shared" si="1123"/>
        <v>1.7740666666666693</v>
      </c>
      <c r="M841" s="5">
        <f t="shared" si="1124"/>
        <v>5.0859634048482788E-2</v>
      </c>
      <c r="N841" s="5">
        <f t="shared" si="1125"/>
        <v>6.1266483929736826E-2</v>
      </c>
      <c r="O841" s="5">
        <f t="shared" si="1126"/>
        <v>9.0228381444278485E-2</v>
      </c>
      <c r="P841" s="5">
        <f t="shared" si="1127"/>
        <v>0.10869082692361526</v>
      </c>
      <c r="Q841" s="5">
        <f t="shared" si="1128"/>
        <v>3.6901386761203768E-2</v>
      </c>
      <c r="R841" s="5">
        <f t="shared" si="1129"/>
        <v>8.0035581953789972E-2</v>
      </c>
      <c r="S841" s="5">
        <f t="shared" si="1130"/>
        <v>5.8070098607461942E-2</v>
      </c>
      <c r="T841" s="5">
        <f t="shared" si="1131"/>
        <v>6.5465520206826319E-2</v>
      </c>
      <c r="U841" s="5">
        <f t="shared" si="1132"/>
        <v>9.6412386508811024E-2</v>
      </c>
      <c r="V841" s="5">
        <f t="shared" si="1133"/>
        <v>1.3788902983813144E-2</v>
      </c>
      <c r="W841" s="5">
        <f t="shared" si="1134"/>
        <v>1.4817371125367858E-2</v>
      </c>
      <c r="X841" s="5">
        <f t="shared" si="1135"/>
        <v>2.6287004201144305E-2</v>
      </c>
      <c r="Y841" s="5">
        <f t="shared" si="1136"/>
        <v>2.3317448959888413E-2</v>
      </c>
      <c r="Z841" s="5">
        <f t="shared" si="1137"/>
        <v>4.7329486030495735E-2</v>
      </c>
      <c r="AA841" s="5">
        <f t="shared" si="1138"/>
        <v>5.7014000386354985E-2</v>
      </c>
      <c r="AB841" s="5">
        <f t="shared" si="1139"/>
        <v>3.4340075423181605E-2</v>
      </c>
      <c r="AC841" s="5">
        <f t="shared" si="1140"/>
        <v>1.8417445579871226E-3</v>
      </c>
      <c r="AD841" s="5">
        <f t="shared" si="1141"/>
        <v>4.4623218733146636E-3</v>
      </c>
      <c r="AE841" s="5">
        <f t="shared" si="1142"/>
        <v>7.916456491385112E-3</v>
      </c>
      <c r="AF841" s="5">
        <f t="shared" si="1143"/>
        <v>7.0221607897416527E-3</v>
      </c>
      <c r="AG841" s="5">
        <f t="shared" si="1144"/>
        <v>4.1525937950181203E-3</v>
      </c>
      <c r="AH841" s="5">
        <f t="shared" si="1145"/>
        <v>2.0991415879292066E-2</v>
      </c>
      <c r="AI841" s="5">
        <f t="shared" si="1146"/>
        <v>2.5286659404688248E-2</v>
      </c>
      <c r="AJ841" s="5">
        <f t="shared" si="1147"/>
        <v>1.5230395784771452E-2</v>
      </c>
      <c r="AK841" s="5">
        <f t="shared" si="1148"/>
        <v>6.1156082883708687E-3</v>
      </c>
      <c r="AL841" s="5">
        <f t="shared" si="1149"/>
        <v>1.5743781309858663E-4</v>
      </c>
      <c r="AM841" s="5">
        <f t="shared" si="1150"/>
        <v>1.0750795850403944E-3</v>
      </c>
      <c r="AN841" s="5">
        <f t="shared" si="1151"/>
        <v>1.9072628558339986E-3</v>
      </c>
      <c r="AO841" s="5">
        <f t="shared" si="1152"/>
        <v>1.6918057285532874E-3</v>
      </c>
      <c r="AP841" s="5">
        <f t="shared" si="1153"/>
        <v>1.0004587165007024E-3</v>
      </c>
      <c r="AQ841" s="5">
        <f t="shared" si="1154"/>
        <v>4.4372011508000384E-4</v>
      </c>
      <c r="AR841" s="5">
        <f t="shared" si="1155"/>
        <v>7.4480342395178926E-3</v>
      </c>
      <c r="AS841" s="5">
        <f t="shared" si="1156"/>
        <v>8.9720439122421315E-3</v>
      </c>
      <c r="AT841" s="5">
        <f t="shared" si="1157"/>
        <v>5.4039474963807144E-3</v>
      </c>
      <c r="AU841" s="5">
        <f t="shared" si="1158"/>
        <v>2.1698993621578322E-3</v>
      </c>
      <c r="AV841" s="5">
        <f t="shared" si="1159"/>
        <v>6.5347552576793845E-4</v>
      </c>
      <c r="AW841" s="5">
        <f t="shared" si="1160"/>
        <v>9.3460093183015506E-6</v>
      </c>
      <c r="AX841" s="5">
        <f t="shared" si="1161"/>
        <v>2.1584355764100777E-4</v>
      </c>
      <c r="AY841" s="5">
        <f t="shared" si="1162"/>
        <v>3.8292086082565774E-4</v>
      </c>
      <c r="AZ841" s="5">
        <f t="shared" si="1163"/>
        <v>3.3966356758105321E-4</v>
      </c>
      <c r="BA841" s="5">
        <f t="shared" si="1164"/>
        <v>2.00861937708876E-4</v>
      </c>
      <c r="BB841" s="5">
        <f t="shared" si="1165"/>
        <v>8.9085617072848458E-5</v>
      </c>
      <c r="BC841" s="5">
        <f t="shared" si="1166"/>
        <v>3.1608764745674311E-5</v>
      </c>
      <c r="BD841" s="5">
        <f t="shared" si="1167"/>
        <v>2.2022182127534526E-3</v>
      </c>
      <c r="BE841" s="5">
        <f t="shared" si="1168"/>
        <v>2.652834006096394E-3</v>
      </c>
      <c r="BF841" s="5">
        <f t="shared" si="1169"/>
        <v>1.5978271869576362E-3</v>
      </c>
      <c r="BG841" s="5">
        <f t="shared" si="1170"/>
        <v>6.4159102140424551E-4</v>
      </c>
      <c r="BH841" s="5">
        <f t="shared" si="1171"/>
        <v>1.9321819129122911E-4</v>
      </c>
      <c r="BI841" s="5">
        <f t="shared" si="1172"/>
        <v>4.6550862715183227E-5</v>
      </c>
      <c r="BJ841" s="8">
        <f t="shared" si="1173"/>
        <v>0.25898705944021039</v>
      </c>
      <c r="BK841" s="8">
        <f t="shared" si="1174"/>
        <v>0.23379156579528454</v>
      </c>
      <c r="BL841" s="8">
        <f t="shared" si="1175"/>
        <v>0.45763614509082345</v>
      </c>
      <c r="BM841" s="8">
        <f t="shared" si="1176"/>
        <v>0.56938838644420009</v>
      </c>
      <c r="BN841" s="8">
        <f t="shared" si="1177"/>
        <v>0.42798229506110708</v>
      </c>
    </row>
    <row r="842" spans="1:66" x14ac:dyDescent="0.25">
      <c r="A842" t="s">
        <v>99</v>
      </c>
      <c r="B842" t="s">
        <v>108</v>
      </c>
      <c r="C842" t="s">
        <v>114</v>
      </c>
      <c r="D842" s="11">
        <v>44231</v>
      </c>
      <c r="E842">
        <f>VLOOKUP(A842,home!$A$2:$E$405,3,FALSE)</f>
        <v>1.33549783549784</v>
      </c>
      <c r="F842">
        <f>VLOOKUP(B842,home!$B$2:$E$405,3,FALSE)</f>
        <v>0.9</v>
      </c>
      <c r="G842">
        <f>VLOOKUP(C842,away!$B$2:$E$405,4,FALSE)</f>
        <v>0.86</v>
      </c>
      <c r="H842">
        <f>VLOOKUP(A842,away!$A$2:$E$405,3,FALSE)</f>
        <v>1.2380952380952399</v>
      </c>
      <c r="I842">
        <f>VLOOKUP(C842,away!$B$2:$E$405,3,FALSE)</f>
        <v>0.86</v>
      </c>
      <c r="J842">
        <f>VLOOKUP(B842,home!$B$2:$E$405,4,FALSE)</f>
        <v>0.56999999999999995</v>
      </c>
      <c r="K842" s="3">
        <f t="shared" si="1122"/>
        <v>1.0336753246753283</v>
      </c>
      <c r="L842" s="3">
        <f t="shared" si="1123"/>
        <v>0.60691428571428652</v>
      </c>
      <c r="M842" s="5">
        <f t="shared" si="1124"/>
        <v>0.19386570335360437</v>
      </c>
      <c r="N842" s="5">
        <f t="shared" si="1125"/>
        <v>0.20039419385744786</v>
      </c>
      <c r="O842" s="5">
        <f t="shared" si="1126"/>
        <v>0.11765986487535054</v>
      </c>
      <c r="P842" s="5">
        <f t="shared" si="1127"/>
        <v>0.12162209902628322</v>
      </c>
      <c r="Q842" s="5">
        <f t="shared" si="1128"/>
        <v>0.10357126669932404</v>
      </c>
      <c r="R842" s="5">
        <f t="shared" si="1129"/>
        <v>3.570472642403142E-2</v>
      </c>
      <c r="S842" s="5">
        <f t="shared" si="1130"/>
        <v>1.9074976537468133E-2</v>
      </c>
      <c r="T842" s="5">
        <f t="shared" si="1131"/>
        <v>6.2858881349344115E-2</v>
      </c>
      <c r="U842" s="5">
        <f t="shared" si="1132"/>
        <v>3.6907094678804445E-2</v>
      </c>
      <c r="V842" s="5">
        <f t="shared" si="1133"/>
        <v>1.3296367566896388E-3</v>
      </c>
      <c r="W842" s="5">
        <f t="shared" si="1134"/>
        <v>3.5686354244152937E-2</v>
      </c>
      <c r="X842" s="5">
        <f t="shared" si="1135"/>
        <v>2.1658558195837077E-2</v>
      </c>
      <c r="Y842" s="5">
        <f t="shared" si="1136"/>
        <v>6.5724441885138818E-3</v>
      </c>
      <c r="Z842" s="5">
        <f t="shared" si="1137"/>
        <v>7.2232361780883471E-3</v>
      </c>
      <c r="AA842" s="5">
        <f t="shared" si="1138"/>
        <v>7.466481001592049E-3</v>
      </c>
      <c r="AB842" s="5">
        <f t="shared" si="1139"/>
        <v>3.8589585867514157E-3</v>
      </c>
      <c r="AC842" s="5">
        <f t="shared" si="1140"/>
        <v>5.2134419115166386E-5</v>
      </c>
      <c r="AD842" s="5">
        <f t="shared" si="1141"/>
        <v>9.222025952450889E-3</v>
      </c>
      <c r="AE842" s="5">
        <f t="shared" si="1142"/>
        <v>5.5969792937703442E-3</v>
      </c>
      <c r="AF842" s="5">
        <f t="shared" si="1143"/>
        <v>1.6984433451181398E-3</v>
      </c>
      <c r="AG842" s="5">
        <f t="shared" si="1144"/>
        <v>3.4360317654285309E-4</v>
      </c>
      <c r="AH842" s="5">
        <f t="shared" si="1145"/>
        <v>1.0959713063925204E-3</v>
      </c>
      <c r="AI842" s="5">
        <f t="shared" si="1146"/>
        <v>1.1328784959701321E-3</v>
      </c>
      <c r="AJ842" s="5">
        <f t="shared" si="1147"/>
        <v>5.8551427356981196E-4</v>
      </c>
      <c r="AK842" s="5">
        <f t="shared" si="1148"/>
        <v>2.0174388561143816E-4</v>
      </c>
      <c r="AL842" s="5">
        <f t="shared" si="1149"/>
        <v>1.3082659541357474E-6</v>
      </c>
      <c r="AM842" s="5">
        <f t="shared" si="1150"/>
        <v>1.906516134112796E-3</v>
      </c>
      <c r="AN842" s="5">
        <f t="shared" si="1151"/>
        <v>1.1570918777378304E-3</v>
      </c>
      <c r="AO842" s="5">
        <f t="shared" si="1152"/>
        <v>3.5112779524152889E-4</v>
      </c>
      <c r="AP842" s="5">
        <f t="shared" si="1153"/>
        <v>7.1034825014481588E-5</v>
      </c>
      <c r="AQ842" s="5">
        <f t="shared" si="1154"/>
        <v>1.0778012521125856E-5</v>
      </c>
      <c r="AR842" s="5">
        <f t="shared" si="1155"/>
        <v>1.3303212851651402E-4</v>
      </c>
      <c r="AS842" s="5">
        <f t="shared" si="1156"/>
        <v>1.3751202863655762E-4</v>
      </c>
      <c r="AT842" s="5">
        <f t="shared" si="1157"/>
        <v>7.1071395423828376E-5</v>
      </c>
      <c r="AU842" s="5">
        <f t="shared" si="1158"/>
        <v>2.448824924661815E-5</v>
      </c>
      <c r="AV842" s="5">
        <f t="shared" si="1159"/>
        <v>6.3282247476820927E-6</v>
      </c>
      <c r="AW842" s="5">
        <f t="shared" si="1160"/>
        <v>2.2798435645879685E-8</v>
      </c>
      <c r="AX842" s="5">
        <f t="shared" si="1161"/>
        <v>3.2845311398796591E-4</v>
      </c>
      <c r="AY842" s="5">
        <f t="shared" si="1162"/>
        <v>1.9934288706663944E-4</v>
      </c>
      <c r="AZ842" s="5">
        <f t="shared" si="1163"/>
        <v>6.0492022958136568E-5</v>
      </c>
      <c r="BA842" s="5">
        <f t="shared" si="1164"/>
        <v>1.2237824301683228E-5</v>
      </c>
      <c r="BB842" s="5">
        <f t="shared" si="1165"/>
        <v>1.8568275986882531E-6</v>
      </c>
      <c r="BC842" s="5">
        <f t="shared" si="1166"/>
        <v>2.2538703915049106E-7</v>
      </c>
      <c r="BD842" s="5">
        <f t="shared" si="1167"/>
        <v>1.3456516542608538E-5</v>
      </c>
      <c r="BE842" s="5">
        <f t="shared" si="1168"/>
        <v>1.3909669106179805E-5</v>
      </c>
      <c r="BF842" s="5">
        <f t="shared" si="1169"/>
        <v>7.1890408647283968E-6</v>
      </c>
      <c r="BG842" s="5">
        <f t="shared" si="1170"/>
        <v>2.4770447166507764E-6</v>
      </c>
      <c r="BH842" s="5">
        <f t="shared" si="1171"/>
        <v>6.4011500042982423E-7</v>
      </c>
      <c r="BI842" s="5">
        <f t="shared" si="1172"/>
        <v>1.3233421617976936E-7</v>
      </c>
      <c r="BJ842" s="8">
        <f t="shared" si="1173"/>
        <v>0.45170190701008223</v>
      </c>
      <c r="BK842" s="8">
        <f t="shared" si="1174"/>
        <v>0.3361452012461813</v>
      </c>
      <c r="BL842" s="8">
        <f t="shared" si="1175"/>
        <v>0.20502347027509174</v>
      </c>
      <c r="BM842" s="8">
        <f t="shared" si="1176"/>
        <v>0.22707664038477107</v>
      </c>
      <c r="BN842" s="8">
        <f t="shared" si="1177"/>
        <v>0.77281785423604143</v>
      </c>
    </row>
    <row r="843" spans="1:66" x14ac:dyDescent="0.25">
      <c r="A843" t="s">
        <v>99</v>
      </c>
      <c r="B843" t="s">
        <v>107</v>
      </c>
      <c r="C843" t="s">
        <v>104</v>
      </c>
      <c r="D843" s="11">
        <v>44231</v>
      </c>
      <c r="E843">
        <f>VLOOKUP(A843,home!$A$2:$E$405,3,FALSE)</f>
        <v>1.33549783549784</v>
      </c>
      <c r="F843">
        <f>VLOOKUP(B843,home!$B$2:$E$405,3,FALSE)</f>
        <v>0.82</v>
      </c>
      <c r="G843">
        <f>VLOOKUP(C843,away!$B$2:$E$405,4,FALSE)</f>
        <v>1.31</v>
      </c>
      <c r="H843">
        <f>VLOOKUP(A843,away!$A$2:$E$405,3,FALSE)</f>
        <v>1.2380952380952399</v>
      </c>
      <c r="I843">
        <f>VLOOKUP(C843,away!$B$2:$E$405,3,FALSE)</f>
        <v>0.6</v>
      </c>
      <c r="J843">
        <f>VLOOKUP(B843,home!$B$2:$E$405,4,FALSE)</f>
        <v>0.69</v>
      </c>
      <c r="K843" s="3">
        <f t="shared" si="1122"/>
        <v>1.4345917748917796</v>
      </c>
      <c r="L843" s="3">
        <f t="shared" si="1123"/>
        <v>0.51257142857142923</v>
      </c>
      <c r="M843" s="5">
        <f t="shared" si="1124"/>
        <v>0.14267824719099556</v>
      </c>
      <c r="N843" s="5">
        <f t="shared" si="1125"/>
        <v>0.20468503987617837</v>
      </c>
      <c r="O843" s="5">
        <f t="shared" si="1126"/>
        <v>7.3132792988756107E-2</v>
      </c>
      <c r="P843" s="5">
        <f t="shared" si="1127"/>
        <v>0.1049157032965327</v>
      </c>
      <c r="Q843" s="5">
        <f t="shared" si="1128"/>
        <v>0.14681973732488071</v>
      </c>
      <c r="R843" s="5">
        <f t="shared" si="1129"/>
        <v>1.8742890088832658E-2</v>
      </c>
      <c r="S843" s="5">
        <f t="shared" si="1130"/>
        <v>1.9286935841507796E-2</v>
      </c>
      <c r="T843" s="5">
        <f t="shared" si="1131"/>
        <v>7.5255602503096097E-2</v>
      </c>
      <c r="U843" s="5">
        <f t="shared" si="1132"/>
        <v>2.6888395959139989E-2</v>
      </c>
      <c r="V843" s="5">
        <f t="shared" si="1133"/>
        <v>1.575808567010797E-3</v>
      </c>
      <c r="W843" s="5">
        <f t="shared" si="1134"/>
        <v>7.0208795852681846E-2</v>
      </c>
      <c r="X843" s="5">
        <f t="shared" si="1135"/>
        <v>3.5987022788488969E-2</v>
      </c>
      <c r="Y843" s="5">
        <f t="shared" si="1136"/>
        <v>9.2229598403641838E-3</v>
      </c>
      <c r="Z843" s="5">
        <f t="shared" si="1137"/>
        <v>3.2023566494634131E-3</v>
      </c>
      <c r="AA843" s="5">
        <f t="shared" si="1138"/>
        <v>4.5940745095902095E-3</v>
      </c>
      <c r="AB843" s="5">
        <f t="shared" si="1139"/>
        <v>3.2953107523490508E-3</v>
      </c>
      <c r="AC843" s="5">
        <f t="shared" si="1140"/>
        <v>7.2421281503814701E-5</v>
      </c>
      <c r="AD843" s="5">
        <f t="shared" si="1141"/>
        <v>2.5180240263828368E-2</v>
      </c>
      <c r="AE843" s="5">
        <f t="shared" si="1142"/>
        <v>1.2906671723802329E-2</v>
      </c>
      <c r="AF843" s="5">
        <f t="shared" si="1143"/>
        <v>3.3077955817859151E-3</v>
      </c>
      <c r="AG843" s="5">
        <f t="shared" si="1144"/>
        <v>5.6516050225942284E-4</v>
      </c>
      <c r="AH843" s="5">
        <f t="shared" si="1145"/>
        <v>4.1035913065266924E-4</v>
      </c>
      <c r="AI843" s="5">
        <f t="shared" si="1146"/>
        <v>5.8869783358606043E-4</v>
      </c>
      <c r="AJ843" s="5">
        <f t="shared" si="1147"/>
        <v>4.22270534979586E-4</v>
      </c>
      <c r="AK843" s="5">
        <f t="shared" si="1148"/>
        <v>2.0192861208695524E-4</v>
      </c>
      <c r="AL843" s="5">
        <f t="shared" si="1149"/>
        <v>2.1301438256212112E-6</v>
      </c>
      <c r="AM843" s="5">
        <f t="shared" si="1150"/>
        <v>7.2246731144574011E-3</v>
      </c>
      <c r="AN843" s="5">
        <f t="shared" si="1151"/>
        <v>3.703161019239027E-3</v>
      </c>
      <c r="AO843" s="5">
        <f t="shared" si="1152"/>
        <v>9.4906726693068898E-4</v>
      </c>
      <c r="AP843" s="5">
        <f t="shared" si="1153"/>
        <v>1.6215492160701509E-4</v>
      </c>
      <c r="AQ843" s="5">
        <f t="shared" si="1154"/>
        <v>2.0778994954498957E-5</v>
      </c>
      <c r="AR843" s="5">
        <f t="shared" si="1155"/>
        <v>4.2067673165193708E-5</v>
      </c>
      <c r="AS843" s="5">
        <f t="shared" si="1156"/>
        <v>6.0349937911622527E-5</v>
      </c>
      <c r="AT843" s="5">
        <f t="shared" si="1157"/>
        <v>4.3288762271621634E-5</v>
      </c>
      <c r="AU843" s="5">
        <f t="shared" si="1158"/>
        <v>2.0700567433371332E-5</v>
      </c>
      <c r="AV843" s="5">
        <f t="shared" si="1159"/>
        <v>7.4242159438767883E-6</v>
      </c>
      <c r="AW843" s="5">
        <f t="shared" si="1160"/>
        <v>4.3510007460011248E-8</v>
      </c>
      <c r="AX843" s="5">
        <f t="shared" si="1161"/>
        <v>1.7274094377137249E-3</v>
      </c>
      <c r="AY843" s="5">
        <f t="shared" si="1162"/>
        <v>8.8542072321669317E-4</v>
      </c>
      <c r="AZ843" s="5">
        <f t="shared" si="1163"/>
        <v>2.2692068249296425E-4</v>
      </c>
      <c r="BA843" s="5">
        <f t="shared" si="1164"/>
        <v>3.87710194659408E-5</v>
      </c>
      <c r="BB843" s="5">
        <f t="shared" si="1165"/>
        <v>4.9682292087069915E-6</v>
      </c>
      <c r="BC843" s="5">
        <f t="shared" si="1166"/>
        <v>5.0931446859544903E-7</v>
      </c>
      <c r="BD843" s="5">
        <f t="shared" si="1167"/>
        <v>3.593781221826551E-6</v>
      </c>
      <c r="BE843" s="5">
        <f t="shared" si="1168"/>
        <v>5.1556089815928999E-6</v>
      </c>
      <c r="BF843" s="5">
        <f t="shared" si="1169"/>
        <v>3.6980971197756794E-6</v>
      </c>
      <c r="BG843" s="5">
        <f t="shared" si="1170"/>
        <v>1.7684199035937237E-6</v>
      </c>
      <c r="BH843" s="5">
        <f t="shared" si="1171"/>
        <v>6.3424016206261754E-7</v>
      </c>
      <c r="BI843" s="5">
        <f t="shared" si="1172"/>
        <v>1.8197514396021214E-7</v>
      </c>
      <c r="BJ843" s="8">
        <f t="shared" si="1173"/>
        <v>0.59908286098112151</v>
      </c>
      <c r="BK843" s="8">
        <f t="shared" si="1174"/>
        <v>0.26941666704459294</v>
      </c>
      <c r="BL843" s="8">
        <f t="shared" si="1175"/>
        <v>0.12846558368923178</v>
      </c>
      <c r="BM843" s="8">
        <f t="shared" si="1176"/>
        <v>0.30830768038502404</v>
      </c>
      <c r="BN843" s="8">
        <f t="shared" si="1177"/>
        <v>0.69097441076617605</v>
      </c>
    </row>
    <row r="844" spans="1:66" x14ac:dyDescent="0.25">
      <c r="A844" t="s">
        <v>99</v>
      </c>
      <c r="B844" t="s">
        <v>112</v>
      </c>
      <c r="C844" t="s">
        <v>417</v>
      </c>
      <c r="D844" s="11">
        <v>44231</v>
      </c>
      <c r="E844">
        <f>VLOOKUP(A844,home!$A$2:$E$405,3,FALSE)</f>
        <v>1.33549783549784</v>
      </c>
      <c r="F844">
        <f>VLOOKUP(B844,home!$B$2:$E$405,3,FALSE)</f>
        <v>0.6</v>
      </c>
      <c r="G844">
        <f>VLOOKUP(C844,away!$B$2:$E$405,4,FALSE)</f>
        <v>0.75</v>
      </c>
      <c r="H844">
        <f>VLOOKUP(A844,away!$A$2:$E$405,3,FALSE)</f>
        <v>1.2380952380952399</v>
      </c>
      <c r="I844">
        <f>VLOOKUP(C844,away!$B$2:$E$405,3,FALSE)</f>
        <v>0.71</v>
      </c>
      <c r="J844">
        <f>VLOOKUP(B844,home!$B$2:$E$405,4,FALSE)</f>
        <v>0.89</v>
      </c>
      <c r="K844" s="3">
        <f t="shared" si="1122"/>
        <v>0.60097402597402794</v>
      </c>
      <c r="L844" s="3">
        <f t="shared" si="1123"/>
        <v>0.78235238095238213</v>
      </c>
      <c r="M844" s="5">
        <f t="shared" si="1124"/>
        <v>0.25074309073252293</v>
      </c>
      <c r="N844" s="5">
        <f t="shared" si="1125"/>
        <v>0.15069008472269524</v>
      </c>
      <c r="O844" s="5">
        <f t="shared" si="1126"/>
        <v>0.19616945404194849</v>
      </c>
      <c r="P844" s="5">
        <f t="shared" si="1127"/>
        <v>0.11789274656871682</v>
      </c>
      <c r="Q844" s="5">
        <f t="shared" si="1128"/>
        <v>4.5280413445082761E-2</v>
      </c>
      <c r="R844" s="5">
        <f t="shared" si="1129"/>
        <v>7.673681971992366E-2</v>
      </c>
      <c r="S844" s="5">
        <f t="shared" si="1130"/>
        <v>1.3857510144060118E-2</v>
      </c>
      <c r="T844" s="5">
        <f t="shared" si="1131"/>
        <v>3.542523926926875E-2</v>
      </c>
      <c r="U844" s="5">
        <f t="shared" si="1132"/>
        <v>4.6116835487525688E-2</v>
      </c>
      <c r="V844" s="5">
        <f t="shared" si="1133"/>
        <v>7.2393705477338398E-4</v>
      </c>
      <c r="W844" s="5">
        <f t="shared" si="1134"/>
        <v>9.0707841219532983E-3</v>
      </c>
      <c r="X844" s="5">
        <f t="shared" si="1135"/>
        <v>7.0965495549152255E-3</v>
      </c>
      <c r="Y844" s="5">
        <f t="shared" si="1136"/>
        <v>2.7760012204172471E-3</v>
      </c>
      <c r="Z844" s="5">
        <f t="shared" si="1137"/>
        <v>2.0011744538198661E-2</v>
      </c>
      <c r="AA844" s="5">
        <f t="shared" si="1138"/>
        <v>1.2026538681885012E-2</v>
      </c>
      <c r="AB844" s="5">
        <f t="shared" si="1139"/>
        <v>3.6138186850924073E-3</v>
      </c>
      <c r="AC844" s="5">
        <f t="shared" si="1140"/>
        <v>2.1273499371599977E-5</v>
      </c>
      <c r="AD844" s="5">
        <f t="shared" si="1141"/>
        <v>1.3628264131278901E-3</v>
      </c>
      <c r="AE844" s="5">
        <f t="shared" si="1142"/>
        <v>1.0662104891353994E-3</v>
      </c>
      <c r="AF844" s="5">
        <f t="shared" si="1143"/>
        <v>4.1707615738574192E-4</v>
      </c>
      <c r="AG844" s="5">
        <f t="shared" si="1144"/>
        <v>1.0876684158973522E-4</v>
      </c>
      <c r="AH844" s="5">
        <f t="shared" si="1145"/>
        <v>3.9140589966176371E-3</v>
      </c>
      <c r="AI844" s="5">
        <f t="shared" si="1146"/>
        <v>2.3522477930971652E-3</v>
      </c>
      <c r="AJ844" s="5">
        <f t="shared" si="1147"/>
        <v>7.0681991315306274E-4</v>
      </c>
      <c r="AK844" s="5">
        <f t="shared" si="1148"/>
        <v>1.4159346961540299E-4</v>
      </c>
      <c r="AL844" s="5">
        <f t="shared" si="1149"/>
        <v>4.0008939232884593E-7</v>
      </c>
      <c r="AM844" s="5">
        <f t="shared" si="1150"/>
        <v>1.6380465524024244E-4</v>
      </c>
      <c r="AN844" s="5">
        <f t="shared" si="1151"/>
        <v>1.2815296203828777E-4</v>
      </c>
      <c r="AO844" s="5">
        <f t="shared" si="1152"/>
        <v>5.0130387488377345E-5</v>
      </c>
      <c r="AP844" s="5">
        <f t="shared" si="1153"/>
        <v>1.3073209336532507E-5</v>
      </c>
      <c r="AQ844" s="5">
        <f t="shared" si="1154"/>
        <v>2.5569641127812796E-6</v>
      </c>
      <c r="AR844" s="5">
        <f t="shared" si="1155"/>
        <v>6.1243467503838025E-4</v>
      </c>
      <c r="AS844" s="5">
        <f t="shared" si="1156"/>
        <v>3.6805733230391082E-4</v>
      </c>
      <c r="AT844" s="5">
        <f t="shared" si="1157"/>
        <v>1.1059644839197096E-4</v>
      </c>
      <c r="AU844" s="5">
        <f t="shared" si="1158"/>
        <v>2.2155197616183868E-5</v>
      </c>
      <c r="AV844" s="5">
        <f t="shared" si="1159"/>
        <v>3.3286745769120504E-6</v>
      </c>
      <c r="AW844" s="5">
        <f t="shared" si="1160"/>
        <v>5.2253170540302363E-9</v>
      </c>
      <c r="AX844" s="5">
        <f t="shared" si="1161"/>
        <v>1.6407057188836014E-5</v>
      </c>
      <c r="AY844" s="5">
        <f t="shared" si="1162"/>
        <v>1.2836100256107754E-5</v>
      </c>
      <c r="AZ844" s="5">
        <f t="shared" si="1163"/>
        <v>5.0211767987546922E-6</v>
      </c>
      <c r="BA844" s="5">
        <f t="shared" si="1164"/>
        <v>1.309443207896198E-6</v>
      </c>
      <c r="BB844" s="5">
        <f t="shared" si="1165"/>
        <v>2.5611150285487883E-7</v>
      </c>
      <c r="BC844" s="5">
        <f t="shared" si="1166"/>
        <v>4.0073888809561463E-8</v>
      </c>
      <c r="BD844" s="5">
        <f t="shared" si="1167"/>
        <v>7.9856621032345831E-5</v>
      </c>
      <c r="BE844" s="5">
        <f t="shared" si="1168"/>
        <v>4.7991755042491097E-5</v>
      </c>
      <c r="BF844" s="5">
        <f t="shared" si="1169"/>
        <v>1.4420899120722615E-5</v>
      </c>
      <c r="BG844" s="5">
        <f t="shared" si="1170"/>
        <v>2.8888619342486636E-6</v>
      </c>
      <c r="BH844" s="5">
        <f t="shared" si="1171"/>
        <v>4.3403274677713413E-7</v>
      </c>
      <c r="BI844" s="5">
        <f t="shared" si="1172"/>
        <v>5.2168481447044037E-8</v>
      </c>
      <c r="BJ844" s="8">
        <f t="shared" si="1173"/>
        <v>0.25368754037663077</v>
      </c>
      <c r="BK844" s="8">
        <f t="shared" si="1174"/>
        <v>0.38325179418909322</v>
      </c>
      <c r="BL844" s="8">
        <f t="shared" si="1175"/>
        <v>0.34304040345514386</v>
      </c>
      <c r="BM844" s="8">
        <f t="shared" si="1176"/>
        <v>0.16246604245323767</v>
      </c>
      <c r="BN844" s="8">
        <f t="shared" si="1177"/>
        <v>0.83751260923088988</v>
      </c>
    </row>
    <row r="845" spans="1:66" x14ac:dyDescent="0.25">
      <c r="A845" t="s">
        <v>99</v>
      </c>
      <c r="B845" t="s">
        <v>116</v>
      </c>
      <c r="C845" t="s">
        <v>100</v>
      </c>
      <c r="D845" s="11">
        <v>44231</v>
      </c>
      <c r="E845">
        <f>VLOOKUP(A845,home!$A$2:$E$405,3,FALSE)</f>
        <v>1.33549783549784</v>
      </c>
      <c r="F845">
        <f>VLOOKUP(B845,home!$B$2:$E$405,3,FALSE)</f>
        <v>1.1200000000000001</v>
      </c>
      <c r="G845">
        <f>VLOOKUP(C845,away!$B$2:$E$405,4,FALSE)</f>
        <v>1.1200000000000001</v>
      </c>
      <c r="H845">
        <f>VLOOKUP(A845,away!$A$2:$E$405,3,FALSE)</f>
        <v>1.2380952380952399</v>
      </c>
      <c r="I845">
        <f>VLOOKUP(C845,away!$B$2:$E$405,3,FALSE)</f>
        <v>0.64</v>
      </c>
      <c r="J845">
        <f>VLOOKUP(B845,home!$B$2:$E$405,4,FALSE)</f>
        <v>1.0900000000000001</v>
      </c>
      <c r="K845" s="3">
        <f t="shared" si="1122"/>
        <v>1.6752484848484908</v>
      </c>
      <c r="L845" s="3">
        <f t="shared" si="1123"/>
        <v>0.8636952380952394</v>
      </c>
      <c r="M845" s="5">
        <f t="shared" si="1124"/>
        <v>7.8949748571237224E-2</v>
      </c>
      <c r="N845" s="5">
        <f t="shared" si="1125"/>
        <v>0.13226044667313447</v>
      </c>
      <c r="O845" s="5">
        <f t="shared" si="1126"/>
        <v>6.8188521889794018E-2</v>
      </c>
      <c r="P845" s="5">
        <f t="shared" si="1127"/>
        <v>0.11423271797993557</v>
      </c>
      <c r="Q845" s="5">
        <f t="shared" si="1128"/>
        <v>0.11078455644727658</v>
      </c>
      <c r="R845" s="5">
        <f t="shared" si="1129"/>
        <v>2.9447050824484039E-2</v>
      </c>
      <c r="S845" s="5">
        <f t="shared" si="1130"/>
        <v>4.1320948113308872E-2</v>
      </c>
      <c r="T845" s="5">
        <f t="shared" si="1131"/>
        <v>9.5684093858006025E-2</v>
      </c>
      <c r="U845" s="5">
        <f t="shared" si="1132"/>
        <v>4.9331127276973391E-2</v>
      </c>
      <c r="V845" s="5">
        <f t="shared" si="1133"/>
        <v>6.6430500946815319E-3</v>
      </c>
      <c r="W845" s="5">
        <f t="shared" si="1134"/>
        <v>6.1863886777637406E-2</v>
      </c>
      <c r="X845" s="5">
        <f t="shared" si="1135"/>
        <v>5.3431544419908467E-2</v>
      </c>
      <c r="Y845" s="5">
        <f t="shared" si="1136"/>
        <v>2.3074285239774599E-2</v>
      </c>
      <c r="Z845" s="5">
        <f t="shared" si="1137"/>
        <v>8.4777591910184542E-3</v>
      </c>
      <c r="AA845" s="5">
        <f t="shared" si="1138"/>
        <v>1.4202353239664034E-2</v>
      </c>
      <c r="AB845" s="5">
        <f t="shared" si="1139"/>
        <v>1.1896235373015117E-2</v>
      </c>
      <c r="AC845" s="5">
        <f t="shared" si="1140"/>
        <v>6.0074104234449945E-4</v>
      </c>
      <c r="AD845" s="5">
        <f t="shared" si="1141"/>
        <v>2.5909345647768901E-2</v>
      </c>
      <c r="AE845" s="5">
        <f t="shared" si="1142"/>
        <v>2.2377778458141616E-2</v>
      </c>
      <c r="AF845" s="5">
        <f t="shared" si="1143"/>
        <v>9.6637903467235702E-3</v>
      </c>
      <c r="AG845" s="5">
        <f t="shared" si="1144"/>
        <v>2.7821899014719639E-3</v>
      </c>
      <c r="AH845" s="5">
        <f t="shared" si="1145"/>
        <v>1.8305500607501968E-3</v>
      </c>
      <c r="AI845" s="5">
        <f t="shared" si="1146"/>
        <v>3.0666262157110799E-3</v>
      </c>
      <c r="AJ845" s="5">
        <f t="shared" si="1147"/>
        <v>2.5686804607333246E-3</v>
      </c>
      <c r="AK845" s="5">
        <f t="shared" si="1148"/>
        <v>1.4343926833011418E-3</v>
      </c>
      <c r="AL845" s="5">
        <f t="shared" si="1149"/>
        <v>3.4768588025174692E-5</v>
      </c>
      <c r="AM845" s="5">
        <f t="shared" si="1150"/>
        <v>8.6809184079681412E-3</v>
      </c>
      <c r="AN845" s="5">
        <f t="shared" si="1151"/>
        <v>7.4976678912553893E-3</v>
      </c>
      <c r="AO845" s="5">
        <f t="shared" si="1152"/>
        <v>3.2378500272484271E-3</v>
      </c>
      <c r="AP845" s="5">
        <f t="shared" si="1153"/>
        <v>9.3217188340033615E-4</v>
      </c>
      <c r="AQ845" s="5">
        <f t="shared" si="1154"/>
        <v>2.0127810419478523E-4</v>
      </c>
      <c r="AR845" s="5">
        <f t="shared" si="1155"/>
        <v>3.1620747411297928E-4</v>
      </c>
      <c r="AS845" s="5">
        <f t="shared" si="1156"/>
        <v>5.29726091905537E-4</v>
      </c>
      <c r="AT845" s="5">
        <f t="shared" si="1157"/>
        <v>4.4371141642473167E-4</v>
      </c>
      <c r="AU845" s="5">
        <f t="shared" si="1158"/>
        <v>2.4777562602516985E-4</v>
      </c>
      <c r="AV845" s="5">
        <f t="shared" si="1159"/>
        <v>1.0377143552026298E-4</v>
      </c>
      <c r="AW845" s="5">
        <f t="shared" si="1160"/>
        <v>1.3974114977905581E-6</v>
      </c>
      <c r="AX845" s="5">
        <f t="shared" si="1161"/>
        <v>2.4237825683403312E-3</v>
      </c>
      <c r="AY845" s="5">
        <f t="shared" si="1162"/>
        <v>2.0934094624537928E-3</v>
      </c>
      <c r="AZ845" s="5">
        <f t="shared" si="1163"/>
        <v>9.0403389205242785E-4</v>
      </c>
      <c r="BA845" s="5">
        <f t="shared" si="1164"/>
        <v>2.6026992254746262E-4</v>
      </c>
      <c r="BB845" s="5">
        <f t="shared" si="1165"/>
        <v>5.6198473180915043E-5</v>
      </c>
      <c r="BC845" s="5">
        <f t="shared" si="1166"/>
        <v>9.7076707349158715E-6</v>
      </c>
      <c r="BD845" s="5">
        <f t="shared" si="1167"/>
        <v>4.5517814940250642E-5</v>
      </c>
      <c r="BE845" s="5">
        <f t="shared" si="1168"/>
        <v>7.6253650512268892E-5</v>
      </c>
      <c r="BF845" s="5">
        <f t="shared" si="1169"/>
        <v>6.3871906242422412E-5</v>
      </c>
      <c r="BG845" s="5">
        <f t="shared" si="1170"/>
        <v>3.5667104719001004E-5</v>
      </c>
      <c r="BH845" s="5">
        <f t="shared" si="1171"/>
        <v>1.4937815784859716E-5</v>
      </c>
      <c r="BI845" s="5">
        <f t="shared" si="1172"/>
        <v>5.0049106521064232E-6</v>
      </c>
      <c r="BJ845" s="8">
        <f t="shared" si="1173"/>
        <v>0.56412920607322059</v>
      </c>
      <c r="BK845" s="8">
        <f t="shared" si="1174"/>
        <v>0.24387538385198665</v>
      </c>
      <c r="BL845" s="8">
        <f t="shared" si="1175"/>
        <v>0.183847983271266</v>
      </c>
      <c r="BM845" s="8">
        <f t="shared" si="1176"/>
        <v>0.46437527795067363</v>
      </c>
      <c r="BN845" s="8">
        <f t="shared" si="1177"/>
        <v>0.53386304238586191</v>
      </c>
    </row>
    <row r="846" spans="1:66" x14ac:dyDescent="0.25">
      <c r="A846" t="s">
        <v>99</v>
      </c>
      <c r="B846" t="s">
        <v>109</v>
      </c>
      <c r="C846" t="s">
        <v>118</v>
      </c>
      <c r="D846" s="11">
        <v>44231</v>
      </c>
      <c r="E846">
        <f>VLOOKUP(A846,home!$A$2:$E$405,3,FALSE)</f>
        <v>1.33549783549784</v>
      </c>
      <c r="F846">
        <f>VLOOKUP(B846,home!$B$2:$E$405,3,FALSE)</f>
        <v>1.01</v>
      </c>
      <c r="G846">
        <f>VLOOKUP(C846,away!$B$2:$E$405,4,FALSE)</f>
        <v>1.22</v>
      </c>
      <c r="H846">
        <f>VLOOKUP(A846,away!$A$2:$E$405,3,FALSE)</f>
        <v>1.2380952380952399</v>
      </c>
      <c r="I846">
        <f>VLOOKUP(C846,away!$B$2:$E$405,3,FALSE)</f>
        <v>1.06</v>
      </c>
      <c r="J846">
        <f>VLOOKUP(B846,home!$B$2:$E$405,4,FALSE)</f>
        <v>0.85</v>
      </c>
      <c r="K846" s="3">
        <f t="shared" si="1122"/>
        <v>1.6456004329004383</v>
      </c>
      <c r="L846" s="3">
        <f t="shared" si="1123"/>
        <v>1.1155238095238111</v>
      </c>
      <c r="M846" s="5">
        <f t="shared" si="1124"/>
        <v>6.3220653051458631E-2</v>
      </c>
      <c r="N846" s="5">
        <f t="shared" si="1125"/>
        <v>0.10403593402972873</v>
      </c>
      <c r="O846" s="5">
        <f t="shared" si="1126"/>
        <v>7.0524143732546285E-2</v>
      </c>
      <c r="P846" s="5">
        <f t="shared" si="1127"/>
        <v>0.11605456145621089</v>
      </c>
      <c r="Q846" s="5">
        <f t="shared" si="1128"/>
        <v>8.5600789038261516E-2</v>
      </c>
      <c r="R846" s="5">
        <f t="shared" si="1129"/>
        <v>3.9335680739967432E-2</v>
      </c>
      <c r="S846" s="5">
        <f t="shared" si="1130"/>
        <v>5.3260527156491808E-2</v>
      </c>
      <c r="T846" s="5">
        <f t="shared" si="1131"/>
        <v>9.5489718286205574E-2</v>
      </c>
      <c r="U846" s="5">
        <f t="shared" si="1132"/>
        <v>6.4730813254123831E-2</v>
      </c>
      <c r="V846" s="5">
        <f t="shared" si="1133"/>
        <v>1.0863410441103307E-2</v>
      </c>
      <c r="W846" s="5">
        <f t="shared" si="1134"/>
        <v>4.6954898499327422E-2</v>
      </c>
      <c r="X846" s="5">
        <f t="shared" si="1135"/>
        <v>5.2379307249773605E-2</v>
      </c>
      <c r="Y846" s="5">
        <f t="shared" si="1136"/>
        <v>2.9215182181742825E-2</v>
      </c>
      <c r="Z846" s="5">
        <f t="shared" si="1137"/>
        <v>1.4626629476420291E-2</v>
      </c>
      <c r="AA846" s="5">
        <f t="shared" si="1138"/>
        <v>2.4069587798271539E-2</v>
      </c>
      <c r="AB846" s="5">
        <f t="shared" si="1139"/>
        <v>1.9804462050285378E-2</v>
      </c>
      <c r="AC846" s="5">
        <f t="shared" si="1140"/>
        <v>1.2463770478957233E-3</v>
      </c>
      <c r="AD846" s="5">
        <f t="shared" si="1141"/>
        <v>1.9317250324322348E-2</v>
      </c>
      <c r="AE846" s="5">
        <f t="shared" si="1142"/>
        <v>2.1548852671313144E-2</v>
      </c>
      <c r="AF846" s="5">
        <f t="shared" si="1143"/>
        <v>1.20191291113853E-2</v>
      </c>
      <c r="AG846" s="5">
        <f t="shared" si="1144"/>
        <v>4.4692082311636894E-3</v>
      </c>
      <c r="AH846" s="5">
        <f t="shared" si="1145"/>
        <v>4.0790883585074085E-3</v>
      </c>
      <c r="AI846" s="5">
        <f t="shared" si="1146"/>
        <v>6.7125495685989292E-3</v>
      </c>
      <c r="AJ846" s="5">
        <f t="shared" si="1147"/>
        <v>5.5230872379760237E-3</v>
      </c>
      <c r="AK846" s="5">
        <f t="shared" si="1148"/>
        <v>3.0295982499200774E-3</v>
      </c>
      <c r="AL846" s="5">
        <f t="shared" si="1149"/>
        <v>9.15192961293129E-5</v>
      </c>
      <c r="AM846" s="5">
        <f t="shared" si="1150"/>
        <v>6.3576950992301927E-3</v>
      </c>
      <c r="AN846" s="5">
        <f t="shared" si="1151"/>
        <v>7.0921602568841287E-3</v>
      </c>
      <c r="AO846" s="5">
        <f t="shared" si="1152"/>
        <v>3.9557368137563787E-3</v>
      </c>
      <c r="AP846" s="5">
        <f t="shared" si="1153"/>
        <v>1.4709061999850326E-3</v>
      </c>
      <c r="AQ846" s="5">
        <f t="shared" si="1154"/>
        <v>4.1020772191487412E-4</v>
      </c>
      <c r="AR846" s="5">
        <f t="shared" si="1155"/>
        <v>9.1006403701328266E-4</v>
      </c>
      <c r="AS846" s="5">
        <f t="shared" si="1156"/>
        <v>1.4976017732761784E-3</v>
      </c>
      <c r="AT846" s="5">
        <f t="shared" si="1157"/>
        <v>1.2322270632078717E-3</v>
      </c>
      <c r="AU846" s="5">
        <f t="shared" si="1158"/>
        <v>6.759177962155032E-4</v>
      </c>
      <c r="AV846" s="5">
        <f t="shared" si="1159"/>
        <v>2.7807265451433577E-4</v>
      </c>
      <c r="AW846" s="5">
        <f t="shared" si="1160"/>
        <v>4.6667378742439841E-6</v>
      </c>
      <c r="AX846" s="5">
        <f t="shared" si="1161"/>
        <v>1.7437043012570326E-3</v>
      </c>
      <c r="AY846" s="5">
        <f t="shared" si="1162"/>
        <v>1.9451436648213001E-3</v>
      </c>
      <c r="AZ846" s="5">
        <f t="shared" si="1163"/>
        <v>1.0849270355262823E-3</v>
      </c>
      <c r="BA846" s="5">
        <f t="shared" si="1164"/>
        <v>4.0342064657521788E-4</v>
      </c>
      <c r="BB846" s="5">
        <f t="shared" si="1165"/>
        <v>1.1250633412703654E-4</v>
      </c>
      <c r="BC846" s="5">
        <f t="shared" si="1166"/>
        <v>2.5100698888190112E-5</v>
      </c>
      <c r="BD846" s="5">
        <f t="shared" si="1167"/>
        <v>1.6919968357994583E-4</v>
      </c>
      <c r="BE846" s="5">
        <f t="shared" si="1168"/>
        <v>2.7843507254577603E-4</v>
      </c>
      <c r="BF846" s="5">
        <f t="shared" si="1169"/>
        <v>2.2909643795799702E-4</v>
      </c>
      <c r="BG846" s="5">
        <f t="shared" si="1170"/>
        <v>1.2566706582654277E-4</v>
      </c>
      <c r="BH846" s="5">
        <f t="shared" si="1171"/>
        <v>5.1699444481371699E-5</v>
      </c>
      <c r="BI846" s="5">
        <f t="shared" si="1172"/>
        <v>1.7015325643851476E-5</v>
      </c>
      <c r="BJ846" s="8">
        <f t="shared" si="1173"/>
        <v>0.49563177839618977</v>
      </c>
      <c r="BK846" s="8">
        <f t="shared" si="1174"/>
        <v>0.24668219211411099</v>
      </c>
      <c r="BL846" s="8">
        <f t="shared" si="1175"/>
        <v>0.2432740073444595</v>
      </c>
      <c r="BM846" s="8">
        <f t="shared" si="1176"/>
        <v>0.51950236835606001</v>
      </c>
      <c r="BN846" s="8">
        <f t="shared" si="1177"/>
        <v>0.47877176204817351</v>
      </c>
    </row>
    <row r="847" spans="1:66" x14ac:dyDescent="0.25">
      <c r="A847" t="s">
        <v>99</v>
      </c>
      <c r="B847" t="s">
        <v>101</v>
      </c>
      <c r="C847" t="s">
        <v>113</v>
      </c>
      <c r="D847" s="11">
        <v>44231</v>
      </c>
      <c r="E847">
        <f>VLOOKUP(A847,home!$A$2:$E$405,3,FALSE)</f>
        <v>1.33549783549784</v>
      </c>
      <c r="F847">
        <f>VLOOKUP(B847,home!$B$2:$E$405,3,FALSE)</f>
        <v>1.06</v>
      </c>
      <c r="G847">
        <f>VLOOKUP(C847,away!$B$2:$E$405,4,FALSE)</f>
        <v>1.1599999999999999</v>
      </c>
      <c r="H847">
        <f>VLOOKUP(A847,away!$A$2:$E$405,3,FALSE)</f>
        <v>1.2380952380952399</v>
      </c>
      <c r="I847">
        <f>VLOOKUP(C847,away!$B$2:$E$405,3,FALSE)</f>
        <v>1.05</v>
      </c>
      <c r="J847">
        <f>VLOOKUP(B847,home!$B$2:$E$405,4,FALSE)</f>
        <v>0.77</v>
      </c>
      <c r="K847" s="3">
        <f t="shared" si="1122"/>
        <v>1.6421281385281441</v>
      </c>
      <c r="L847" s="3">
        <f t="shared" si="1123"/>
        <v>1.0010000000000017</v>
      </c>
      <c r="M847" s="5">
        <f t="shared" si="1124"/>
        <v>7.1138390399851675E-2</v>
      </c>
      <c r="N847" s="5">
        <f t="shared" si="1125"/>
        <v>0.11681835260519684</v>
      </c>
      <c r="O847" s="5">
        <f t="shared" si="1126"/>
        <v>7.120952879025165E-2</v>
      </c>
      <c r="P847" s="5">
        <f t="shared" si="1127"/>
        <v>0.11693517095780222</v>
      </c>
      <c r="Q847" s="5">
        <f t="shared" si="1128"/>
        <v>9.5915351954748151E-2</v>
      </c>
      <c r="R847" s="5">
        <f t="shared" si="1129"/>
        <v>3.5640369159521006E-2</v>
      </c>
      <c r="S847" s="5">
        <f t="shared" si="1130"/>
        <v>4.805363928700495E-2</v>
      </c>
      <c r="T847" s="5">
        <f t="shared" si="1131"/>
        <v>9.6011267306703049E-2</v>
      </c>
      <c r="U847" s="5">
        <f t="shared" si="1132"/>
        <v>5.85260530643801E-2</v>
      </c>
      <c r="V847" s="5">
        <f t="shared" si="1133"/>
        <v>8.7765714961227058E-3</v>
      </c>
      <c r="W847" s="5">
        <f t="shared" si="1134"/>
        <v>5.2501766120574125E-2</v>
      </c>
      <c r="X847" s="5">
        <f t="shared" si="1135"/>
        <v>5.2554267886694782E-2</v>
      </c>
      <c r="Y847" s="5">
        <f t="shared" si="1136"/>
        <v>2.630341107729078E-2</v>
      </c>
      <c r="Z847" s="5">
        <f t="shared" si="1137"/>
        <v>1.1892003176226863E-2</v>
      </c>
      <c r="AA847" s="5">
        <f t="shared" si="1138"/>
        <v>1.9528193039148198E-2</v>
      </c>
      <c r="AB847" s="5">
        <f t="shared" si="1139"/>
        <v>1.6033897642097349E-2</v>
      </c>
      <c r="AC847" s="5">
        <f t="shared" si="1140"/>
        <v>9.0166670428754698E-4</v>
      </c>
      <c r="AD847" s="5">
        <f t="shared" si="1141"/>
        <v>2.1553656867254585E-2</v>
      </c>
      <c r="AE847" s="5">
        <f t="shared" si="1142"/>
        <v>2.1575210524121875E-2</v>
      </c>
      <c r="AF847" s="5">
        <f t="shared" si="1143"/>
        <v>1.0798392867323016E-2</v>
      </c>
      <c r="AG847" s="5">
        <f t="shared" si="1144"/>
        <v>3.603063753396786E-3</v>
      </c>
      <c r="AH847" s="5">
        <f t="shared" si="1145"/>
        <v>2.9759737948507766E-3</v>
      </c>
      <c r="AI847" s="5">
        <f t="shared" si="1146"/>
        <v>4.8869303080468426E-3</v>
      </c>
      <c r="AJ847" s="5">
        <f t="shared" si="1147"/>
        <v>4.0124828849348671E-3</v>
      </c>
      <c r="AK847" s="5">
        <f t="shared" si="1148"/>
        <v>2.1963370169047103E-3</v>
      </c>
      <c r="AL847" s="5">
        <f t="shared" si="1149"/>
        <v>5.9285316758048128E-5</v>
      </c>
      <c r="AM847" s="5">
        <f t="shared" si="1150"/>
        <v>7.0787732859798214E-3</v>
      </c>
      <c r="AN847" s="5">
        <f t="shared" si="1151"/>
        <v>7.0858520592658129E-3</v>
      </c>
      <c r="AO847" s="5">
        <f t="shared" si="1152"/>
        <v>3.5464689556625449E-3</v>
      </c>
      <c r="AP847" s="5">
        <f t="shared" si="1153"/>
        <v>1.1833384748727381E-3</v>
      </c>
      <c r="AQ847" s="5">
        <f t="shared" si="1154"/>
        <v>2.9613045333690309E-4</v>
      </c>
      <c r="AR847" s="5">
        <f t="shared" si="1155"/>
        <v>5.9578995372912681E-4</v>
      </c>
      <c r="AS847" s="5">
        <f t="shared" si="1156"/>
        <v>9.7836344767098004E-4</v>
      </c>
      <c r="AT847" s="5">
        <f t="shared" si="1157"/>
        <v>8.0329907356396205E-4</v>
      </c>
      <c r="AU847" s="5">
        <f t="shared" si="1158"/>
        <v>4.3970667078432397E-4</v>
      </c>
      <c r="AV847" s="5">
        <f t="shared" si="1159"/>
        <v>1.8051367419836728E-4</v>
      </c>
      <c r="AW847" s="5">
        <f t="shared" si="1160"/>
        <v>2.7069844704665316E-6</v>
      </c>
      <c r="AX847" s="5">
        <f t="shared" si="1161"/>
        <v>1.9373754665281356E-3</v>
      </c>
      <c r="AY847" s="5">
        <f t="shared" si="1162"/>
        <v>1.9393128419946668E-3</v>
      </c>
      <c r="AZ847" s="5">
        <f t="shared" si="1163"/>
        <v>9.7062607741833231E-4</v>
      </c>
      <c r="BA847" s="5">
        <f t="shared" si="1164"/>
        <v>3.2386556783191745E-4</v>
      </c>
      <c r="BB847" s="5">
        <f t="shared" si="1165"/>
        <v>8.104735834993745E-5</v>
      </c>
      <c r="BC847" s="5">
        <f t="shared" si="1166"/>
        <v>1.6225681141657513E-5</v>
      </c>
      <c r="BD847" s="5">
        <f t="shared" si="1167"/>
        <v>9.939762394714277E-5</v>
      </c>
      <c r="BE847" s="5">
        <f t="shared" si="1168"/>
        <v>1.6322363518644204E-4</v>
      </c>
      <c r="BF847" s="5">
        <f t="shared" si="1169"/>
        <v>1.3401706210625449E-4</v>
      </c>
      <c r="BG847" s="5">
        <f t="shared" si="1170"/>
        <v>7.335772957585147E-5</v>
      </c>
      <c r="BH847" s="5">
        <f t="shared" si="1171"/>
        <v>3.0115697978760979E-5</v>
      </c>
      <c r="BI847" s="5">
        <f t="shared" si="1172"/>
        <v>9.8907670124677083E-6</v>
      </c>
      <c r="BJ847" s="8">
        <f t="shared" si="1173"/>
        <v>0.52209375718568651</v>
      </c>
      <c r="BK847" s="8">
        <f t="shared" si="1174"/>
        <v>0.24780403700382184</v>
      </c>
      <c r="BL847" s="8">
        <f t="shared" si="1175"/>
        <v>0.21851744103588921</v>
      </c>
      <c r="BM847" s="8">
        <f t="shared" si="1176"/>
        <v>0.49071346867672849</v>
      </c>
      <c r="BN847" s="8">
        <f t="shared" si="1177"/>
        <v>0.50765716386737147</v>
      </c>
    </row>
    <row r="848" spans="1:66" x14ac:dyDescent="0.25">
      <c r="A848" t="s">
        <v>99</v>
      </c>
      <c r="B848" t="s">
        <v>120</v>
      </c>
      <c r="C848" t="s">
        <v>111</v>
      </c>
      <c r="D848" s="11">
        <v>44231</v>
      </c>
      <c r="E848">
        <f>VLOOKUP(A848,home!$A$2:$E$405,3,FALSE)</f>
        <v>1.33549783549784</v>
      </c>
      <c r="F848">
        <f>VLOOKUP(B848,home!$B$2:$E$405,3,FALSE)</f>
        <v>0.79</v>
      </c>
      <c r="G848">
        <f>VLOOKUP(C848,away!$B$2:$E$405,4,FALSE)</f>
        <v>0.63</v>
      </c>
      <c r="H848">
        <f>VLOOKUP(A848,away!$A$2:$E$405,3,FALSE)</f>
        <v>1.2380952380952399</v>
      </c>
      <c r="I848">
        <f>VLOOKUP(C848,away!$B$2:$E$405,3,FALSE)</f>
        <v>0.95</v>
      </c>
      <c r="J848">
        <f>VLOOKUP(B848,home!$B$2:$E$405,4,FALSE)</f>
        <v>1.29</v>
      </c>
      <c r="K848" s="3">
        <f t="shared" si="1122"/>
        <v>0.66467727272727495</v>
      </c>
      <c r="L848" s="3">
        <f t="shared" si="1123"/>
        <v>1.5172857142857163</v>
      </c>
      <c r="M848" s="5">
        <f t="shared" si="1124"/>
        <v>0.11281984923391911</v>
      </c>
      <c r="N848" s="5">
        <f t="shared" si="1125"/>
        <v>7.4988789698303679E-2</v>
      </c>
      <c r="O848" s="5">
        <f t="shared" si="1126"/>
        <v>0.17117994553049379</v>
      </c>
      <c r="P848" s="5">
        <f t="shared" si="1127"/>
        <v>0.11377941934081207</v>
      </c>
      <c r="Q848" s="5">
        <f t="shared" si="1128"/>
        <v>2.4921672110893831E-2</v>
      </c>
      <c r="R848" s="5">
        <f t="shared" si="1129"/>
        <v>0.12986444296281266</v>
      </c>
      <c r="S848" s="5">
        <f t="shared" si="1130"/>
        <v>2.8686787727155199E-2</v>
      </c>
      <c r="T848" s="5">
        <f t="shared" si="1131"/>
        <v>3.7813297069971961E-2</v>
      </c>
      <c r="U848" s="5">
        <f t="shared" si="1132"/>
        <v>8.6317943772769051E-2</v>
      </c>
      <c r="V848" s="5">
        <f t="shared" si="1133"/>
        <v>3.214530926479664E-3</v>
      </c>
      <c r="W848" s="5">
        <f t="shared" si="1134"/>
        <v>5.5216230168241009E-3</v>
      </c>
      <c r="X848" s="5">
        <f t="shared" si="1135"/>
        <v>8.3778797230984088E-3</v>
      </c>
      <c r="Y848" s="5">
        <f t="shared" si="1136"/>
        <v>6.3558186099305948E-3</v>
      </c>
      <c r="Z848" s="5">
        <f t="shared" si="1137"/>
        <v>6.5680488033715956E-2</v>
      </c>
      <c r="AA848" s="5">
        <f t="shared" si="1138"/>
        <v>4.365632765764673E-2</v>
      </c>
      <c r="AB848" s="5">
        <f t="shared" si="1139"/>
        <v>1.4508684402386467E-2</v>
      </c>
      <c r="AC848" s="5">
        <f t="shared" si="1140"/>
        <v>2.0261697340465503E-4</v>
      </c>
      <c r="AD848" s="5">
        <f t="shared" si="1141"/>
        <v>9.1752433196269775E-4</v>
      </c>
      <c r="AE848" s="5">
        <f t="shared" si="1142"/>
        <v>1.3921465613965466E-3</v>
      </c>
      <c r="AF848" s="5">
        <f t="shared" si="1143"/>
        <v>1.0561420448994816E-3</v>
      </c>
      <c r="AG848" s="5">
        <f t="shared" si="1144"/>
        <v>5.3415641232749576E-4</v>
      </c>
      <c r="AH848" s="5">
        <f t="shared" si="1145"/>
        <v>2.4914016550217796E-2</v>
      </c>
      <c r="AI848" s="5">
        <f t="shared" si="1146"/>
        <v>1.6559780573280954E-2</v>
      </c>
      <c r="AJ848" s="5">
        <f t="shared" si="1147"/>
        <v>5.5034548942052468E-3</v>
      </c>
      <c r="AK848" s="5">
        <f t="shared" si="1148"/>
        <v>1.2193404632193058E-3</v>
      </c>
      <c r="AL848" s="5">
        <f t="shared" si="1149"/>
        <v>8.1736119092927768E-6</v>
      </c>
      <c r="AM848" s="5">
        <f t="shared" si="1150"/>
        <v>1.2197151412597622E-4</v>
      </c>
      <c r="AN848" s="5">
        <f t="shared" si="1151"/>
        <v>1.8506563593314218E-4</v>
      </c>
      <c r="AO848" s="5">
        <f t="shared" si="1152"/>
        <v>1.40398722803279E-4</v>
      </c>
      <c r="AP848" s="5">
        <f t="shared" si="1153"/>
        <v>7.1008325471125157E-5</v>
      </c>
      <c r="AQ848" s="5">
        <f t="shared" si="1154"/>
        <v>2.6934979458172198E-5</v>
      </c>
      <c r="AR848" s="5">
        <f t="shared" si="1155"/>
        <v>7.5603362794246709E-3</v>
      </c>
      <c r="AS848" s="5">
        <f t="shared" si="1156"/>
        <v>5.0251836991090622E-3</v>
      </c>
      <c r="AT848" s="5">
        <f t="shared" si="1157"/>
        <v>1.6700626980386854E-3</v>
      </c>
      <c r="AU848" s="5">
        <f t="shared" si="1158"/>
        <v>3.7001757313863599E-4</v>
      </c>
      <c r="AV848" s="5">
        <f t="shared" si="1159"/>
        <v>6.1485567843738378E-5</v>
      </c>
      <c r="AW848" s="5">
        <f t="shared" si="1160"/>
        <v>2.2897586611442509E-7</v>
      </c>
      <c r="AX848" s="5">
        <f t="shared" si="1161"/>
        <v>1.3511948893278351E-5</v>
      </c>
      <c r="AY848" s="5">
        <f t="shared" si="1162"/>
        <v>2.0501487027929937E-5</v>
      </c>
      <c r="AZ848" s="5">
        <f t="shared" si="1163"/>
        <v>1.5553306694546012E-5</v>
      </c>
      <c r="BA848" s="5">
        <f t="shared" si="1164"/>
        <v>7.866270019179688E-6</v>
      </c>
      <c r="BB848" s="5">
        <f t="shared" si="1165"/>
        <v>2.9838447812038425E-6</v>
      </c>
      <c r="BC848" s="5">
        <f t="shared" si="1166"/>
        <v>9.0546901203331548E-7</v>
      </c>
      <c r="BD848" s="5">
        <f t="shared" si="1167"/>
        <v>1.9118650386611786E-3</v>
      </c>
      <c r="BE848" s="5">
        <f t="shared" si="1168"/>
        <v>1.2707732397199381E-3</v>
      </c>
      <c r="BF848" s="5">
        <f t="shared" si="1169"/>
        <v>4.2232704561592603E-4</v>
      </c>
      <c r="BG848" s="5">
        <f t="shared" si="1170"/>
        <v>9.357039629298706E-5</v>
      </c>
      <c r="BH848" s="5">
        <f t="shared" si="1171"/>
        <v>1.5548528954008237E-5</v>
      </c>
      <c r="BI848" s="5">
        <f t="shared" si="1172"/>
        <v>2.0669507640142539E-6</v>
      </c>
      <c r="BJ848" s="8">
        <f t="shared" si="1173"/>
        <v>0.16248575108382865</v>
      </c>
      <c r="BK848" s="8">
        <f t="shared" si="1174"/>
        <v>0.25873187930070796</v>
      </c>
      <c r="BL848" s="8">
        <f t="shared" si="1175"/>
        <v>0.51212717382459472</v>
      </c>
      <c r="BM848" s="8">
        <f t="shared" si="1176"/>
        <v>0.37145090085445032</v>
      </c>
      <c r="BN848" s="8">
        <f t="shared" si="1177"/>
        <v>0.62755411887723511</v>
      </c>
    </row>
    <row r="849" spans="1:66" x14ac:dyDescent="0.25">
      <c r="A849" t="s">
        <v>122</v>
      </c>
      <c r="B849" t="s">
        <v>125</v>
      </c>
      <c r="C849" t="s">
        <v>129</v>
      </c>
      <c r="D849" s="11">
        <v>44231</v>
      </c>
      <c r="E849">
        <f>VLOOKUP(A849,home!$A$2:$E$405,3,FALSE)</f>
        <v>1.2585470085470101</v>
      </c>
      <c r="F849">
        <f>VLOOKUP(B849,home!$B$2:$E$405,3,FALSE)</f>
        <v>0.91</v>
      </c>
      <c r="G849">
        <f>VLOOKUP(C849,away!$B$2:$E$405,4,FALSE)</f>
        <v>1.1499999999999999</v>
      </c>
      <c r="H849">
        <f>VLOOKUP(A849,away!$A$2:$E$405,3,FALSE)</f>
        <v>1.1004273504273501</v>
      </c>
      <c r="I849">
        <f>VLOOKUP(C849,away!$B$2:$E$405,3,FALSE)</f>
        <v>0.4</v>
      </c>
      <c r="J849">
        <f>VLOOKUP(B849,home!$B$2:$E$405,4,FALSE)</f>
        <v>0.91</v>
      </c>
      <c r="K849" s="3">
        <f t="shared" si="1122"/>
        <v>1.317069444444446</v>
      </c>
      <c r="L849" s="3">
        <f t="shared" si="1123"/>
        <v>0.40055555555555544</v>
      </c>
      <c r="M849" s="5">
        <f t="shared" si="1124"/>
        <v>0.17949193543532502</v>
      </c>
      <c r="N849" s="5">
        <f t="shared" si="1125"/>
        <v>0.23640334368606189</v>
      </c>
      <c r="O849" s="5">
        <f t="shared" si="1126"/>
        <v>7.1896491916038502E-2</v>
      </c>
      <c r="P849" s="5">
        <f t="shared" si="1127"/>
        <v>9.4692672665361438E-2</v>
      </c>
      <c r="Q849" s="5">
        <f t="shared" si="1128"/>
        <v>0.15567981026670552</v>
      </c>
      <c r="R849" s="5">
        <f t="shared" si="1129"/>
        <v>1.439926963096215E-2</v>
      </c>
      <c r="S849" s="5">
        <f t="shared" si="1130"/>
        <v>1.2489004359391112E-2</v>
      </c>
      <c r="T849" s="5">
        <f t="shared" si="1131"/>
        <v>6.2358412890163695E-2</v>
      </c>
      <c r="U849" s="5">
        <f t="shared" si="1132"/>
        <v>1.8964838053257101E-2</v>
      </c>
      <c r="V849" s="5">
        <f t="shared" si="1133"/>
        <v>7.3207696481483319E-4</v>
      </c>
      <c r="W849" s="5">
        <f t="shared" si="1134"/>
        <v>6.834704040639554E-2</v>
      </c>
      <c r="X849" s="5">
        <f t="shared" si="1135"/>
        <v>2.7376786740561765E-2</v>
      </c>
      <c r="Y849" s="5">
        <f t="shared" si="1136"/>
        <v>5.4829620110958396E-3</v>
      </c>
      <c r="Z849" s="5">
        <f t="shared" si="1137"/>
        <v>1.9225691488747605E-3</v>
      </c>
      <c r="AA849" s="5">
        <f t="shared" si="1138"/>
        <v>2.5321570808145119E-3</v>
      </c>
      <c r="AB849" s="5">
        <f t="shared" si="1139"/>
        <v>1.6675133598372202E-3</v>
      </c>
      <c r="AC849" s="5">
        <f t="shared" si="1140"/>
        <v>2.4138384068249936E-5</v>
      </c>
      <c r="AD849" s="5">
        <f t="shared" si="1141"/>
        <v>2.250444963436837E-2</v>
      </c>
      <c r="AE849" s="5">
        <f t="shared" si="1142"/>
        <v>9.0142823257664383E-3</v>
      </c>
      <c r="AF849" s="5">
        <f t="shared" si="1143"/>
        <v>1.8053604324659999E-3</v>
      </c>
      <c r="AG849" s="5">
        <f t="shared" si="1144"/>
        <v>2.4104905033481213E-4</v>
      </c>
      <c r="AH849" s="5">
        <f t="shared" si="1145"/>
        <v>1.9252393838037533E-4</v>
      </c>
      <c r="AI849" s="5">
        <f t="shared" si="1146"/>
        <v>2.5356739656489768E-4</v>
      </c>
      <c r="AJ849" s="5">
        <f t="shared" si="1147"/>
        <v>1.6698293506147718E-4</v>
      </c>
      <c r="AK849" s="5">
        <f t="shared" si="1148"/>
        <v>7.3309373837707602E-5</v>
      </c>
      <c r="AL849" s="5">
        <f t="shared" si="1149"/>
        <v>5.0937733680389589E-7</v>
      </c>
      <c r="AM849" s="5">
        <f t="shared" si="1150"/>
        <v>5.9279845954931104E-3</v>
      </c>
      <c r="AN849" s="5">
        <f t="shared" si="1151"/>
        <v>2.3744871629725176E-3</v>
      </c>
      <c r="AO849" s="5">
        <f t="shared" si="1152"/>
        <v>4.7555701236199564E-4</v>
      </c>
      <c r="AP849" s="5">
        <f t="shared" si="1153"/>
        <v>6.3495667761666438E-5</v>
      </c>
      <c r="AQ849" s="5">
        <f t="shared" si="1154"/>
        <v>6.3583856189113195E-6</v>
      </c>
      <c r="AR849" s="5">
        <f t="shared" si="1155"/>
        <v>1.5423306619138958E-5</v>
      </c>
      <c r="AS849" s="5">
        <f t="shared" si="1156"/>
        <v>2.0313565880365695E-5</v>
      </c>
      <c r="AT849" s="5">
        <f t="shared" si="1157"/>
        <v>1.3377188464369454E-5</v>
      </c>
      <c r="AU849" s="5">
        <f t="shared" si="1158"/>
        <v>5.8728953929985768E-6</v>
      </c>
      <c r="AV849" s="5">
        <f t="shared" si="1159"/>
        <v>1.9337527681342456E-6</v>
      </c>
      <c r="AW849" s="5">
        <f t="shared" si="1160"/>
        <v>7.4646345685765967E-9</v>
      </c>
      <c r="AX849" s="5">
        <f t="shared" si="1161"/>
        <v>1.3012612296435582E-3</v>
      </c>
      <c r="AY849" s="5">
        <f t="shared" si="1162"/>
        <v>5.2122741476278074E-4</v>
      </c>
      <c r="AZ849" s="5">
        <f t="shared" si="1163"/>
        <v>1.0439026834554576E-4</v>
      </c>
      <c r="BA849" s="5">
        <f t="shared" si="1164"/>
        <v>1.3938033977247864E-5</v>
      </c>
      <c r="BB849" s="5">
        <f t="shared" si="1165"/>
        <v>1.3957392357771819E-6</v>
      </c>
      <c r="BC849" s="5">
        <f t="shared" si="1166"/>
        <v>1.1181422099948316E-7</v>
      </c>
      <c r="BD849" s="5">
        <f t="shared" si="1167"/>
        <v>1.0296485252221458E-6</v>
      </c>
      <c r="BE849" s="5">
        <f t="shared" si="1168"/>
        <v>1.3561186110873747E-6</v>
      </c>
      <c r="BF849" s="5">
        <f t="shared" si="1169"/>
        <v>8.9305119285281136E-7</v>
      </c>
      <c r="BG849" s="5">
        <f t="shared" si="1170"/>
        <v>3.9207014614370077E-7</v>
      </c>
      <c r="BH849" s="5">
        <f t="shared" si="1171"/>
        <v>1.2909590239118416E-7</v>
      </c>
      <c r="BI849" s="5">
        <f t="shared" si="1172"/>
        <v>3.4005653688482255E-8</v>
      </c>
      <c r="BJ849" s="8">
        <f t="shared" si="1173"/>
        <v>0.60000370476831399</v>
      </c>
      <c r="BK849" s="8">
        <f t="shared" si="1174"/>
        <v>0.28795156460106019</v>
      </c>
      <c r="BL849" s="8">
        <f t="shared" si="1175"/>
        <v>0.11020740838391033</v>
      </c>
      <c r="BM849" s="8">
        <f t="shared" si="1176"/>
        <v>0.24700050335157661</v>
      </c>
      <c r="BN849" s="8">
        <f t="shared" si="1177"/>
        <v>0.75256352360045453</v>
      </c>
    </row>
    <row r="850" spans="1:66" x14ac:dyDescent="0.25">
      <c r="A850" t="s">
        <v>122</v>
      </c>
      <c r="B850" t="s">
        <v>124</v>
      </c>
      <c r="C850" t="s">
        <v>128</v>
      </c>
      <c r="D850" s="11">
        <v>44231</v>
      </c>
      <c r="E850">
        <f>VLOOKUP(A850,home!$A$2:$E$405,3,FALSE)</f>
        <v>1.2585470085470101</v>
      </c>
      <c r="F850">
        <f>VLOOKUP(B850,home!$B$2:$E$405,3,FALSE)</f>
        <v>0.87</v>
      </c>
      <c r="G850">
        <f>VLOOKUP(C850,away!$B$2:$E$405,4,FALSE)</f>
        <v>1.25</v>
      </c>
      <c r="H850">
        <f>VLOOKUP(A850,away!$A$2:$E$405,3,FALSE)</f>
        <v>1.1004273504273501</v>
      </c>
      <c r="I850">
        <f>VLOOKUP(C850,away!$B$2:$E$405,3,FALSE)</f>
        <v>0.88</v>
      </c>
      <c r="J850">
        <f>VLOOKUP(B850,home!$B$2:$E$405,4,FALSE)</f>
        <v>1.1399999999999999</v>
      </c>
      <c r="K850" s="3">
        <f t="shared" si="1122"/>
        <v>1.3686698717948733</v>
      </c>
      <c r="L850" s="3">
        <f t="shared" si="1123"/>
        <v>1.1039487179487175</v>
      </c>
      <c r="M850" s="5">
        <f t="shared" si="1124"/>
        <v>8.4363655704062637E-2</v>
      </c>
      <c r="N850" s="5">
        <f t="shared" si="1125"/>
        <v>0.11546599383662626</v>
      </c>
      <c r="O850" s="5">
        <f t="shared" si="1126"/>
        <v>9.3133149555966951E-2</v>
      </c>
      <c r="P850" s="5">
        <f t="shared" si="1127"/>
        <v>0.12746853586261808</v>
      </c>
      <c r="Q850" s="5">
        <f t="shared" si="1128"/>
        <v>7.9017413490521451E-2</v>
      </c>
      <c r="R850" s="5">
        <f t="shared" si="1129"/>
        <v>5.1407110525417951E-2</v>
      </c>
      <c r="S850" s="5">
        <f t="shared" si="1130"/>
        <v>4.8149370423077514E-2</v>
      </c>
      <c r="T850" s="5">
        <f t="shared" si="1131"/>
        <v>8.7231172318484845E-2</v>
      </c>
      <c r="U850" s="5">
        <f t="shared" si="1132"/>
        <v>7.0359363372168679E-2</v>
      </c>
      <c r="V850" s="5">
        <f t="shared" si="1133"/>
        <v>8.0834305290397087E-3</v>
      </c>
      <c r="W850" s="5">
        <f t="shared" si="1134"/>
        <v>3.6049584397211482E-2</v>
      </c>
      <c r="X850" s="5">
        <f t="shared" si="1135"/>
        <v>3.9796892477885704E-2</v>
      </c>
      <c r="Y850" s="5">
        <f t="shared" si="1136"/>
        <v>2.1966864214652444E-2</v>
      </c>
      <c r="Z850" s="5">
        <f t="shared" si="1137"/>
        <v>1.8916937919327723E-2</v>
      </c>
      <c r="AA850" s="5">
        <f t="shared" si="1138"/>
        <v>2.5891042996797856E-2</v>
      </c>
      <c r="AB850" s="5">
        <f t="shared" si="1139"/>
        <v>1.7718145249531438E-2</v>
      </c>
      <c r="AC850" s="5">
        <f t="shared" si="1140"/>
        <v>7.6334933989401915E-4</v>
      </c>
      <c r="AD850" s="5">
        <f t="shared" si="1141"/>
        <v>1.2334995013797477E-2</v>
      </c>
      <c r="AE850" s="5">
        <f t="shared" si="1142"/>
        <v>1.3617201931385546E-2</v>
      </c>
      <c r="AF850" s="5">
        <f t="shared" si="1143"/>
        <v>7.5163463071009377E-3</v>
      </c>
      <c r="AG850" s="5">
        <f t="shared" si="1144"/>
        <v>2.7658869564608857E-3</v>
      </c>
      <c r="AH850" s="5">
        <f t="shared" si="1145"/>
        <v>5.2208323408893323E-3</v>
      </c>
      <c r="AI850" s="5">
        <f t="shared" si="1146"/>
        <v>7.145595930667532E-3</v>
      </c>
      <c r="AJ850" s="5">
        <f t="shared" si="1147"/>
        <v>4.8899809331623498E-3</v>
      </c>
      <c r="AK850" s="5">
        <f t="shared" si="1148"/>
        <v>2.2309231922902286E-3</v>
      </c>
      <c r="AL850" s="5">
        <f t="shared" si="1149"/>
        <v>4.6135043293673128E-5</v>
      </c>
      <c r="AM850" s="5">
        <f t="shared" si="1150"/>
        <v>3.3765072088249195E-3</v>
      </c>
      <c r="AN850" s="5">
        <f t="shared" si="1151"/>
        <v>3.7274908043268724E-3</v>
      </c>
      <c r="AO850" s="5">
        <f t="shared" si="1152"/>
        <v>2.0574793473011428E-3</v>
      </c>
      <c r="AP850" s="5">
        <f t="shared" si="1153"/>
        <v>7.5711722921968682E-4</v>
      </c>
      <c r="AQ850" s="5">
        <f t="shared" si="1154"/>
        <v>2.0895464863348974E-4</v>
      </c>
      <c r="AR850" s="5">
        <f t="shared" si="1155"/>
        <v>1.1527062338699955E-3</v>
      </c>
      <c r="AS850" s="5">
        <f t="shared" si="1156"/>
        <v>1.5776742933279984E-3</v>
      </c>
      <c r="AT850" s="5">
        <f t="shared" si="1157"/>
        <v>1.0796576363916496E-3</v>
      </c>
      <c r="AU850" s="5">
        <f t="shared" si="1158"/>
        <v>4.925649595941714E-4</v>
      </c>
      <c r="AV850" s="5">
        <f t="shared" si="1159"/>
        <v>1.6853970502460038E-4</v>
      </c>
      <c r="AW850" s="5">
        <f t="shared" si="1160"/>
        <v>1.9363151280162112E-6</v>
      </c>
      <c r="AX850" s="5">
        <f t="shared" si="1161"/>
        <v>7.7022061476947692E-4</v>
      </c>
      <c r="AY850" s="5">
        <f t="shared" si="1162"/>
        <v>8.5028406021243701E-4</v>
      </c>
      <c r="AZ850" s="5">
        <f t="shared" si="1163"/>
        <v>4.6933499908187503E-4</v>
      </c>
      <c r="BA850" s="5">
        <f t="shared" si="1164"/>
        <v>1.7270725684163281E-4</v>
      </c>
      <c r="BB850" s="5">
        <f t="shared" si="1165"/>
        <v>4.7664988692690126E-5</v>
      </c>
      <c r="BC850" s="5">
        <f t="shared" si="1166"/>
        <v>1.0523940631667072E-5</v>
      </c>
      <c r="BD850" s="5">
        <f t="shared" si="1167"/>
        <v>2.1208809484204579E-4</v>
      </c>
      <c r="BE850" s="5">
        <f t="shared" si="1168"/>
        <v>2.9027858557668175E-4</v>
      </c>
      <c r="BF850" s="5">
        <f t="shared" si="1169"/>
        <v>1.9864777725301711E-4</v>
      </c>
      <c r="BG850" s="5">
        <f t="shared" si="1170"/>
        <v>9.0627742608407789E-5</v>
      </c>
      <c r="BH850" s="5">
        <f t="shared" si="1171"/>
        <v>3.1009865214227067E-5</v>
      </c>
      <c r="BI850" s="5">
        <f t="shared" si="1172"/>
        <v>8.4884536494264947E-6</v>
      </c>
      <c r="BJ850" s="8">
        <f t="shared" si="1173"/>
        <v>0.42821063604266296</v>
      </c>
      <c r="BK850" s="8">
        <f t="shared" si="1174"/>
        <v>0.269724760962198</v>
      </c>
      <c r="BL850" s="8">
        <f t="shared" si="1175"/>
        <v>0.28329842744424449</v>
      </c>
      <c r="BM850" s="8">
        <f t="shared" si="1176"/>
        <v>0.44844655564813551</v>
      </c>
      <c r="BN850" s="8">
        <f t="shared" si="1177"/>
        <v>0.55085585897521328</v>
      </c>
    </row>
    <row r="851" spans="1:66" x14ac:dyDescent="0.25">
      <c r="A851" t="s">
        <v>122</v>
      </c>
      <c r="B851" t="s">
        <v>123</v>
      </c>
      <c r="C851" t="s">
        <v>139</v>
      </c>
      <c r="D851" s="11">
        <v>44231</v>
      </c>
      <c r="E851">
        <f>VLOOKUP(A851,home!$A$2:$E$405,3,FALSE)</f>
        <v>1.2585470085470101</v>
      </c>
      <c r="F851">
        <f>VLOOKUP(B851,home!$B$2:$E$405,3,FALSE)</f>
        <v>1.1299999999999999</v>
      </c>
      <c r="G851">
        <f>VLOOKUP(C851,away!$B$2:$E$405,4,FALSE)</f>
        <v>0.91</v>
      </c>
      <c r="H851">
        <f>VLOOKUP(A851,away!$A$2:$E$405,3,FALSE)</f>
        <v>1.1004273504273501</v>
      </c>
      <c r="I851">
        <f>VLOOKUP(C851,away!$B$2:$E$405,3,FALSE)</f>
        <v>1.1100000000000001</v>
      </c>
      <c r="J851">
        <f>VLOOKUP(B851,home!$B$2:$E$405,4,FALSE)</f>
        <v>1.2</v>
      </c>
      <c r="K851" s="3">
        <f t="shared" si="1122"/>
        <v>1.2941638888888904</v>
      </c>
      <c r="L851" s="3">
        <f t="shared" si="1123"/>
        <v>1.4657692307692303</v>
      </c>
      <c r="M851" s="5">
        <f t="shared" si="1124"/>
        <v>6.3296001476301336E-2</v>
      </c>
      <c r="N851" s="5">
        <f t="shared" si="1125"/>
        <v>8.1915399421687088E-2</v>
      </c>
      <c r="O851" s="5">
        <f t="shared" si="1126"/>
        <v>9.277733139468626E-2</v>
      </c>
      <c r="P851" s="5">
        <f t="shared" si="1127"/>
        <v>0.12006907199848053</v>
      </c>
      <c r="Q851" s="5">
        <f t="shared" si="1128"/>
        <v>5.3005975937728676E-2</v>
      </c>
      <c r="R851" s="5">
        <f t="shared" si="1129"/>
        <v>6.7995078835605627E-2</v>
      </c>
      <c r="S851" s="5">
        <f t="shared" si="1130"/>
        <v>5.6941124693216286E-2</v>
      </c>
      <c r="T851" s="5">
        <f t="shared" si="1131"/>
        <v>7.7694528576416885E-2</v>
      </c>
      <c r="U851" s="5">
        <f t="shared" si="1132"/>
        <v>8.799677565119407E-2</v>
      </c>
      <c r="V851" s="5">
        <f t="shared" si="1133"/>
        <v>1.2001579599558177E-2</v>
      </c>
      <c r="W851" s="5">
        <f t="shared" si="1134"/>
        <v>2.286613998464063E-2</v>
      </c>
      <c r="X851" s="5">
        <f t="shared" si="1135"/>
        <v>3.3516484415948233E-2</v>
      </c>
      <c r="Y851" s="5">
        <f t="shared" si="1136"/>
        <v>2.4563715790226669E-2</v>
      </c>
      <c r="Z851" s="5">
        <f t="shared" si="1137"/>
        <v>3.3221698133652937E-2</v>
      </c>
      <c r="AA851" s="5">
        <f t="shared" si="1138"/>
        <v>4.2994322052141078E-2</v>
      </c>
      <c r="AB851" s="5">
        <f t="shared" si="1139"/>
        <v>2.7820849513570146E-2</v>
      </c>
      <c r="AC851" s="5">
        <f t="shared" si="1140"/>
        <v>1.4228964818322478E-3</v>
      </c>
      <c r="AD851" s="5">
        <f t="shared" si="1141"/>
        <v>7.3981331616000687E-3</v>
      </c>
      <c r="AE851" s="5">
        <f t="shared" si="1142"/>
        <v>1.0843955953406866E-2</v>
      </c>
      <c r="AF851" s="5">
        <f t="shared" si="1143"/>
        <v>7.9473684881602984E-3</v>
      </c>
      <c r="AG851" s="5">
        <f t="shared" si="1144"/>
        <v>3.8830027318434465E-3</v>
      </c>
      <c r="AH851" s="5">
        <f t="shared" si="1145"/>
        <v>1.2173835729553016E-2</v>
      </c>
      <c r="AI851" s="5">
        <f t="shared" si="1146"/>
        <v>1.5754938590452856E-2</v>
      </c>
      <c r="AJ851" s="5">
        <f t="shared" si="1147"/>
        <v>1.0194736297713062E-2</v>
      </c>
      <c r="AK851" s="5">
        <f t="shared" si="1148"/>
        <v>4.397886524415022E-3</v>
      </c>
      <c r="AL851" s="5">
        <f t="shared" si="1149"/>
        <v>1.0796628926866222E-4</v>
      </c>
      <c r="AM851" s="5">
        <f t="shared" si="1150"/>
        <v>1.914879356586841E-3</v>
      </c>
      <c r="AN851" s="5">
        <f t="shared" si="1151"/>
        <v>2.8067712415201724E-3</v>
      </c>
      <c r="AO851" s="5">
        <f t="shared" si="1152"/>
        <v>2.0570394618141105E-3</v>
      </c>
      <c r="AP851" s="5">
        <f t="shared" si="1153"/>
        <v>1.0050483832017398E-3</v>
      </c>
      <c r="AQ851" s="5">
        <f t="shared" si="1154"/>
        <v>3.6829224888286841E-4</v>
      </c>
      <c r="AR851" s="5">
        <f t="shared" si="1155"/>
        <v>3.5688067665635742E-3</v>
      </c>
      <c r="AS851" s="5">
        <f t="shared" si="1156"/>
        <v>4.6186208437089017E-3</v>
      </c>
      <c r="AT851" s="5">
        <f t="shared" si="1157"/>
        <v>2.9886261561988012E-3</v>
      </c>
      <c r="AU851" s="5">
        <f t="shared" si="1158"/>
        <v>1.2892573495804321E-3</v>
      </c>
      <c r="AV851" s="5">
        <f t="shared" si="1159"/>
        <v>4.1712757632789903E-4</v>
      </c>
      <c r="AW851" s="5">
        <f t="shared" si="1160"/>
        <v>5.6890605063915511E-6</v>
      </c>
      <c r="AX851" s="5">
        <f t="shared" si="1161"/>
        <v>4.1302795247891323E-4</v>
      </c>
      <c r="AY851" s="5">
        <f t="shared" si="1162"/>
        <v>6.0540366419120693E-4</v>
      </c>
      <c r="AZ851" s="5">
        <f t="shared" si="1163"/>
        <v>4.4369103158320937E-4</v>
      </c>
      <c r="BA851" s="5">
        <f t="shared" si="1164"/>
        <v>2.1678288735430898E-4</v>
      </c>
      <c r="BB851" s="5">
        <f t="shared" si="1165"/>
        <v>7.9438421510314588E-5</v>
      </c>
      <c r="BC851" s="5">
        <f t="shared" si="1166"/>
        <v>2.3287678798139106E-5</v>
      </c>
      <c r="BD851" s="5">
        <f t="shared" si="1167"/>
        <v>8.7184119149831996E-4</v>
      </c>
      <c r="BE851" s="5">
        <f t="shared" si="1168"/>
        <v>1.1283053868829896E-3</v>
      </c>
      <c r="BF851" s="5">
        <f t="shared" si="1169"/>
        <v>7.3010604367138715E-4</v>
      </c>
      <c r="BG851" s="5">
        <f t="shared" si="1170"/>
        <v>3.1495895892634811E-4</v>
      </c>
      <c r="BH851" s="5">
        <f t="shared" si="1171"/>
        <v>1.0190212778112975E-4</v>
      </c>
      <c r="BI851" s="5">
        <f t="shared" si="1172"/>
        <v>2.6375610795055901E-5</v>
      </c>
      <c r="BJ851" s="8">
        <f t="shared" si="1173"/>
        <v>0.33356836678958068</v>
      </c>
      <c r="BK851" s="8">
        <f t="shared" si="1174"/>
        <v>0.25444404420284844</v>
      </c>
      <c r="BL851" s="8">
        <f t="shared" si="1175"/>
        <v>0.37816168260126592</v>
      </c>
      <c r="BM851" s="8">
        <f t="shared" si="1176"/>
        <v>0.51973721805917383</v>
      </c>
      <c r="BN851" s="8">
        <f t="shared" si="1177"/>
        <v>0.47905885906448953</v>
      </c>
    </row>
    <row r="852" spans="1:66" x14ac:dyDescent="0.25">
      <c r="A852" t="s">
        <v>122</v>
      </c>
      <c r="B852" t="s">
        <v>127</v>
      </c>
      <c r="C852" t="s">
        <v>131</v>
      </c>
      <c r="D852" s="11">
        <v>44231</v>
      </c>
      <c r="E852">
        <f>VLOOKUP(A852,home!$A$2:$E$405,3,FALSE)</f>
        <v>1.2585470085470101</v>
      </c>
      <c r="F852">
        <f>VLOOKUP(B852,home!$B$2:$E$405,3,FALSE)</f>
        <v>0.93</v>
      </c>
      <c r="G852">
        <f>VLOOKUP(C852,away!$B$2:$E$405,4,FALSE)</f>
        <v>0.87</v>
      </c>
      <c r="H852">
        <f>VLOOKUP(A852,away!$A$2:$E$405,3,FALSE)</f>
        <v>1.1004273504273501</v>
      </c>
      <c r="I852">
        <f>VLOOKUP(C852,away!$B$2:$E$405,3,FALSE)</f>
        <v>0.95</v>
      </c>
      <c r="J852">
        <f>VLOOKUP(B852,home!$B$2:$E$405,4,FALSE)</f>
        <v>0.76</v>
      </c>
      <c r="K852" s="3">
        <f t="shared" si="1122"/>
        <v>1.0182903846153859</v>
      </c>
      <c r="L852" s="3">
        <f t="shared" si="1123"/>
        <v>0.79450854700854667</v>
      </c>
      <c r="M852" s="5">
        <f t="shared" si="1124"/>
        <v>0.16319672050091305</v>
      </c>
      <c r="N852" s="5">
        <f t="shared" si="1125"/>
        <v>0.16618165128684437</v>
      </c>
      <c r="O852" s="5">
        <f t="shared" si="1126"/>
        <v>0.12966118928174034</v>
      </c>
      <c r="P852" s="5">
        <f t="shared" si="1127"/>
        <v>0.13203274230339171</v>
      </c>
      <c r="Q852" s="5">
        <f t="shared" si="1128"/>
        <v>8.4610588802450343E-2</v>
      </c>
      <c r="R852" s="5">
        <f t="shared" si="1129"/>
        <v>5.1508461549817822E-2</v>
      </c>
      <c r="S852" s="5">
        <f t="shared" si="1130"/>
        <v>2.6704956120819086E-2</v>
      </c>
      <c r="T852" s="5">
        <f t="shared" si="1131"/>
        <v>6.7223835970972437E-2</v>
      </c>
      <c r="U852" s="5">
        <f t="shared" si="1132"/>
        <v>5.2450571122510795E-2</v>
      </c>
      <c r="V852" s="5">
        <f t="shared" si="1133"/>
        <v>2.4005987503922799E-3</v>
      </c>
      <c r="W852" s="5">
        <f t="shared" si="1134"/>
        <v>2.871938300472714E-2</v>
      </c>
      <c r="X852" s="5">
        <f t="shared" si="1135"/>
        <v>2.281779526206771E-2</v>
      </c>
      <c r="Y852" s="5">
        <f t="shared" si="1136"/>
        <v>9.064466679801958E-3</v>
      </c>
      <c r="Z852" s="5">
        <f t="shared" si="1137"/>
        <v>1.3641304314863786E-2</v>
      </c>
      <c r="AA852" s="5">
        <f t="shared" si="1138"/>
        <v>1.3890809017438166E-2</v>
      </c>
      <c r="AB852" s="5">
        <f t="shared" si="1139"/>
        <v>7.0724386284929906E-3</v>
      </c>
      <c r="AC852" s="5">
        <f t="shared" si="1140"/>
        <v>1.213863379161067E-4</v>
      </c>
      <c r="AD852" s="5">
        <f t="shared" si="1141"/>
        <v>7.3111678914500435E-3</v>
      </c>
      <c r="AE852" s="5">
        <f t="shared" si="1142"/>
        <v>5.8087853783715141E-3</v>
      </c>
      <c r="AF852" s="5">
        <f t="shared" si="1143"/>
        <v>2.3075648154272212E-3</v>
      </c>
      <c r="AG852" s="5">
        <f t="shared" si="1144"/>
        <v>6.1112665621104235E-4</v>
      </c>
      <c r="AH852" s="5">
        <f t="shared" si="1145"/>
        <v>2.7095332176259607E-3</v>
      </c>
      <c r="AI852" s="5">
        <f t="shared" si="1146"/>
        <v>2.7590916223045035E-3</v>
      </c>
      <c r="AJ852" s="5">
        <f t="shared" si="1147"/>
        <v>1.4047782346327709E-3</v>
      </c>
      <c r="AK852" s="5">
        <f t="shared" si="1148"/>
        <v>4.7682405628117572E-4</v>
      </c>
      <c r="AL852" s="5">
        <f t="shared" si="1149"/>
        <v>3.9282581228438554E-6</v>
      </c>
      <c r="AM852" s="5">
        <f t="shared" si="1150"/>
        <v>1.4889783928344657E-3</v>
      </c>
      <c r="AN852" s="5">
        <f t="shared" si="1151"/>
        <v>1.1830060594180322E-3</v>
      </c>
      <c r="AO852" s="5">
        <f t="shared" si="1152"/>
        <v>4.6995421268526357E-4</v>
      </c>
      <c r="AP852" s="5">
        <f t="shared" si="1153"/>
        <v>1.2446087956037146E-4</v>
      </c>
      <c r="AQ852" s="5">
        <f t="shared" si="1154"/>
        <v>2.4721308144729106E-5</v>
      </c>
      <c r="AR852" s="5">
        <f t="shared" si="1155"/>
        <v>4.3054945996147897E-4</v>
      </c>
      <c r="AS852" s="5">
        <f t="shared" si="1156"/>
        <v>4.384243751801211E-4</v>
      </c>
      <c r="AT852" s="5">
        <f t="shared" si="1157"/>
        <v>2.2322166281346287E-4</v>
      </c>
      <c r="AU852" s="5">
        <f t="shared" si="1158"/>
        <v>7.5768157626935698E-5</v>
      </c>
      <c r="AV852" s="5">
        <f t="shared" si="1159"/>
        <v>1.9288496592882882E-5</v>
      </c>
      <c r="AW852" s="5">
        <f t="shared" si="1160"/>
        <v>8.8281099379578701E-8</v>
      </c>
      <c r="AX852" s="5">
        <f t="shared" si="1161"/>
        <v>2.5270206338723442E-4</v>
      </c>
      <c r="AY852" s="5">
        <f t="shared" si="1162"/>
        <v>2.0077394920785328E-4</v>
      </c>
      <c r="AZ852" s="5">
        <f t="shared" si="1163"/>
        <v>7.9758309331149607E-5</v>
      </c>
      <c r="BA852" s="5">
        <f t="shared" si="1164"/>
        <v>2.1122886152849967E-5</v>
      </c>
      <c r="BB852" s="5">
        <f t="shared" si="1165"/>
        <v>4.1955783964819441E-6</v>
      </c>
      <c r="BC852" s="5">
        <f t="shared" si="1166"/>
        <v>6.6668457912986368E-7</v>
      </c>
      <c r="BD852" s="5">
        <f t="shared" si="1167"/>
        <v>5.7012537641551494E-5</v>
      </c>
      <c r="BE852" s="5">
        <f t="shared" si="1168"/>
        <v>5.8055318882914627E-5</v>
      </c>
      <c r="BF852" s="5">
        <f t="shared" si="1169"/>
        <v>2.9558586497126009E-5</v>
      </c>
      <c r="BG852" s="5">
        <f t="shared" si="1170"/>
        <v>1.0033074804281864E-5</v>
      </c>
      <c r="BH852" s="5">
        <f t="shared" si="1171"/>
        <v>2.5541459003317793E-6</v>
      </c>
      <c r="BI852" s="5">
        <f t="shared" si="1172"/>
        <v>5.2017244224253189E-7</v>
      </c>
      <c r="BJ852" s="8">
        <f t="shared" si="1173"/>
        <v>0.39850670607202138</v>
      </c>
      <c r="BK852" s="8">
        <f t="shared" si="1174"/>
        <v>0.32466110622076289</v>
      </c>
      <c r="BL852" s="8">
        <f t="shared" si="1175"/>
        <v>0.26327868271918781</v>
      </c>
      <c r="BM852" s="8">
        <f t="shared" si="1176"/>
        <v>0.27269575993356981</v>
      </c>
      <c r="BN852" s="8">
        <f t="shared" si="1177"/>
        <v>0.72719135372515753</v>
      </c>
    </row>
    <row r="853" spans="1:66" x14ac:dyDescent="0.25">
      <c r="A853" t="s">
        <v>122</v>
      </c>
      <c r="B853" t="s">
        <v>130</v>
      </c>
      <c r="C853" t="s">
        <v>138</v>
      </c>
      <c r="D853" s="11">
        <v>44231</v>
      </c>
      <c r="E853">
        <f>VLOOKUP(A853,home!$A$2:$E$405,3,FALSE)</f>
        <v>1.2585470085470101</v>
      </c>
      <c r="F853">
        <f>VLOOKUP(B853,home!$B$2:$E$405,3,FALSE)</f>
        <v>1.03</v>
      </c>
      <c r="G853">
        <f>VLOOKUP(C853,away!$B$2:$E$405,4,FALSE)</f>
        <v>1.19</v>
      </c>
      <c r="H853">
        <f>VLOOKUP(A853,away!$A$2:$E$405,3,FALSE)</f>
        <v>1.1004273504273501</v>
      </c>
      <c r="I853">
        <f>VLOOKUP(C853,away!$B$2:$E$405,3,FALSE)</f>
        <v>1.03</v>
      </c>
      <c r="J853">
        <f>VLOOKUP(B853,home!$B$2:$E$405,4,FALSE)</f>
        <v>0.68</v>
      </c>
      <c r="K853" s="3">
        <f t="shared" si="1122"/>
        <v>1.5426010683760703</v>
      </c>
      <c r="L853" s="3">
        <f t="shared" si="1123"/>
        <v>0.77073931623931613</v>
      </c>
      <c r="M853" s="5">
        <f t="shared" si="1124"/>
        <v>9.8930233972854789E-2</v>
      </c>
      <c r="N853" s="5">
        <f t="shared" si="1125"/>
        <v>0.15260988462122038</v>
      </c>
      <c r="O853" s="5">
        <f t="shared" si="1126"/>
        <v>7.6249420887633659E-2</v>
      </c>
      <c r="P853" s="5">
        <f t="shared" si="1127"/>
        <v>0.11762243812432031</v>
      </c>
      <c r="Q853" s="5">
        <f t="shared" si="1128"/>
        <v>0.11770808553072175</v>
      </c>
      <c r="R853" s="5">
        <f t="shared" si="1129"/>
        <v>2.9384213259289294E-2</v>
      </c>
      <c r="S853" s="5">
        <f t="shared" si="1130"/>
        <v>3.4961602218856899E-2</v>
      </c>
      <c r="T853" s="5">
        <f t="shared" si="1131"/>
        <v>9.0722249357787402E-2</v>
      </c>
      <c r="U853" s="5">
        <f t="shared" si="1132"/>
        <v>4.5328118767169953E-2</v>
      </c>
      <c r="V853" s="5">
        <f t="shared" si="1133"/>
        <v>4.6185958287904318E-3</v>
      </c>
      <c r="W853" s="5">
        <f t="shared" si="1134"/>
        <v>6.0525539498731074E-2</v>
      </c>
      <c r="X853" s="5">
        <f t="shared" si="1135"/>
        <v>4.6649412928267707E-2</v>
      </c>
      <c r="Y853" s="5">
        <f t="shared" si="1136"/>
        <v>1.797726831164928E-2</v>
      </c>
      <c r="Z853" s="5">
        <f t="shared" si="1137"/>
        <v>7.5491894785649615E-3</v>
      </c>
      <c r="AA853" s="5">
        <f t="shared" si="1138"/>
        <v>1.1645387755007697E-2</v>
      </c>
      <c r="AB853" s="5">
        <f t="shared" si="1139"/>
        <v>8.9820937962642438E-3</v>
      </c>
      <c r="AC853" s="5">
        <f t="shared" si="1140"/>
        <v>3.4320303326218726E-4</v>
      </c>
      <c r="AD853" s="5">
        <f t="shared" si="1141"/>
        <v>2.3341690473695151E-2</v>
      </c>
      <c r="AE853" s="5">
        <f t="shared" si="1142"/>
        <v>1.7990358555565557E-2</v>
      </c>
      <c r="AF853" s="5">
        <f t="shared" si="1143"/>
        <v>6.9329383260083631E-3</v>
      </c>
      <c r="AG853" s="5">
        <f t="shared" si="1144"/>
        <v>1.7811627149723454E-3</v>
      </c>
      <c r="AH853" s="5">
        <f t="shared" si="1145"/>
        <v>1.4546142842175489E-3</v>
      </c>
      <c r="AI853" s="5">
        <f t="shared" si="1146"/>
        <v>2.2438895489090833E-3</v>
      </c>
      <c r="AJ853" s="5">
        <f t="shared" si="1147"/>
        <v>1.7307132077325261E-3</v>
      </c>
      <c r="AK853" s="5">
        <f t="shared" si="1148"/>
        <v>8.8993334776692353E-4</v>
      </c>
      <c r="AL853" s="5">
        <f t="shared" si="1149"/>
        <v>1.632195777684595E-5</v>
      </c>
      <c r="AM853" s="5">
        <f t="shared" si="1150"/>
        <v>7.2013833324851327E-3</v>
      </c>
      <c r="AN853" s="5">
        <f t="shared" si="1151"/>
        <v>5.550389265656798E-3</v>
      </c>
      <c r="AO853" s="5">
        <f t="shared" si="1152"/>
        <v>2.1389516137371805E-3</v>
      </c>
      <c r="AP853" s="5">
        <f t="shared" si="1153"/>
        <v>5.4952470141359216E-4</v>
      </c>
      <c r="AQ853" s="5">
        <f t="shared" si="1154"/>
        <v>1.0588507315603157E-4</v>
      </c>
      <c r="AR853" s="5">
        <f t="shared" si="1155"/>
        <v>2.2422568376195522E-4</v>
      </c>
      <c r="AS853" s="5">
        <f t="shared" si="1156"/>
        <v>3.4589077932854696E-4</v>
      </c>
      <c r="AT853" s="5">
        <f t="shared" si="1157"/>
        <v>2.6678574286682417E-4</v>
      </c>
      <c r="AU853" s="5">
        <f t="shared" si="1158"/>
        <v>1.3718132399128885E-4</v>
      </c>
      <c r="AV853" s="5">
        <f t="shared" si="1159"/>
        <v>5.2904014237551507E-5</v>
      </c>
      <c r="AW853" s="5">
        <f t="shared" si="1160"/>
        <v>5.3905228394520467E-7</v>
      </c>
      <c r="AX853" s="5">
        <f t="shared" si="1161"/>
        <v>1.8514769370795311E-3</v>
      </c>
      <c r="AY853" s="5">
        <f t="shared" si="1162"/>
        <v>1.4270060685175408E-3</v>
      </c>
      <c r="AZ853" s="5">
        <f t="shared" si="1163"/>
        <v>5.4992484075928199E-4</v>
      </c>
      <c r="BA853" s="5">
        <f t="shared" si="1164"/>
        <v>1.4128289858327466E-4</v>
      </c>
      <c r="BB853" s="5">
        <f t="shared" si="1165"/>
        <v>2.7223071162595429E-5</v>
      </c>
      <c r="BC853" s="5">
        <f t="shared" si="1166"/>
        <v>4.1963782507586102E-6</v>
      </c>
      <c r="BD853" s="5">
        <f t="shared" si="1167"/>
        <v>2.8803258364330413E-5</v>
      </c>
      <c r="BE853" s="5">
        <f t="shared" si="1168"/>
        <v>4.4431937125528072E-5</v>
      </c>
      <c r="BF853" s="5">
        <f t="shared" si="1169"/>
        <v>3.4270376839929008E-5</v>
      </c>
      <c r="BG853" s="5">
        <f t="shared" si="1170"/>
        <v>1.7621839975641674E-5</v>
      </c>
      <c r="BH853" s="5">
        <f t="shared" si="1171"/>
        <v>6.7958672932942477E-6</v>
      </c>
      <c r="BI853" s="5">
        <f t="shared" si="1172"/>
        <v>2.096662429435539E-6</v>
      </c>
      <c r="BJ853" s="8">
        <f t="shared" si="1173"/>
        <v>0.55578583449942065</v>
      </c>
      <c r="BK853" s="8">
        <f t="shared" si="1174"/>
        <v>0.25791940120437901</v>
      </c>
      <c r="BL853" s="8">
        <f t="shared" si="1175"/>
        <v>0.17906939234020525</v>
      </c>
      <c r="BM853" s="8">
        <f t="shared" si="1176"/>
        <v>0.4063930741102964</v>
      </c>
      <c r="BN853" s="8">
        <f t="shared" si="1177"/>
        <v>0.5925042763960402</v>
      </c>
    </row>
    <row r="854" spans="1:66" x14ac:dyDescent="0.25">
      <c r="A854" t="s">
        <v>122</v>
      </c>
      <c r="B854" t="s">
        <v>126</v>
      </c>
      <c r="C854" t="s">
        <v>142</v>
      </c>
      <c r="D854" s="11">
        <v>44231</v>
      </c>
      <c r="E854">
        <f>VLOOKUP(A854,home!$A$2:$E$405,3,FALSE)</f>
        <v>1.2585470085470101</v>
      </c>
      <c r="F854">
        <f>VLOOKUP(B854,home!$B$2:$E$405,3,FALSE)</f>
        <v>1.25</v>
      </c>
      <c r="G854">
        <f>VLOOKUP(C854,away!$B$2:$E$405,4,FALSE)</f>
        <v>1.05</v>
      </c>
      <c r="H854">
        <f>VLOOKUP(A854,away!$A$2:$E$405,3,FALSE)</f>
        <v>1.1004273504273501</v>
      </c>
      <c r="I854">
        <f>VLOOKUP(C854,away!$B$2:$E$405,3,FALSE)</f>
        <v>0.96</v>
      </c>
      <c r="J854">
        <f>VLOOKUP(B854,home!$B$2:$E$405,4,FALSE)</f>
        <v>0.91</v>
      </c>
      <c r="K854" s="3">
        <f t="shared" si="1122"/>
        <v>1.6518429487179509</v>
      </c>
      <c r="L854" s="3">
        <f t="shared" si="1123"/>
        <v>0.96133333333333293</v>
      </c>
      <c r="M854" s="5">
        <f t="shared" si="1124"/>
        <v>7.3301347855595708E-2</v>
      </c>
      <c r="N854" s="5">
        <f t="shared" si="1125"/>
        <v>0.12108231458678746</v>
      </c>
      <c r="O854" s="5">
        <f t="shared" si="1126"/>
        <v>7.0467029071845974E-2</v>
      </c>
      <c r="P854" s="5">
        <f t="shared" si="1127"/>
        <v>0.11640046508943162</v>
      </c>
      <c r="Q854" s="5">
        <f t="shared" si="1128"/>
        <v>0.10000448378231679</v>
      </c>
      <c r="R854" s="5">
        <f t="shared" si="1129"/>
        <v>3.3871151973867281E-2</v>
      </c>
      <c r="S854" s="5">
        <f t="shared" si="1130"/>
        <v>4.6210160759007371E-2</v>
      </c>
      <c r="T854" s="5">
        <f t="shared" si="1131"/>
        <v>9.6137643742733828E-2</v>
      </c>
      <c r="U854" s="5">
        <f t="shared" si="1132"/>
        <v>5.5949823552986777E-2</v>
      </c>
      <c r="V854" s="5">
        <f t="shared" si="1133"/>
        <v>8.1533807760902476E-3</v>
      </c>
      <c r="W854" s="5">
        <f t="shared" si="1134"/>
        <v>5.5063900458666229E-2</v>
      </c>
      <c r="X854" s="5">
        <f t="shared" si="1135"/>
        <v>5.2934762974264443E-2</v>
      </c>
      <c r="Y854" s="5">
        <f t="shared" si="1136"/>
        <v>2.5443976069629764E-2</v>
      </c>
      <c r="Z854" s="5">
        <f t="shared" si="1137"/>
        <v>1.0853822476959247E-2</v>
      </c>
      <c r="AA854" s="5">
        <f t="shared" si="1138"/>
        <v>1.7928810125201537E-2</v>
      </c>
      <c r="AB854" s="5">
        <f t="shared" si="1139"/>
        <v>1.480778929210858E-2</v>
      </c>
      <c r="AC854" s="5">
        <f t="shared" si="1140"/>
        <v>8.0920861463709627E-4</v>
      </c>
      <c r="AD854" s="5">
        <f t="shared" si="1141"/>
        <v>2.2739228925388748E-2</v>
      </c>
      <c r="AE854" s="5">
        <f t="shared" si="1142"/>
        <v>2.1859978740273706E-2</v>
      </c>
      <c r="AF854" s="5">
        <f t="shared" si="1143"/>
        <v>1.0507363114491556E-2</v>
      </c>
      <c r="AG854" s="5">
        <f t="shared" si="1144"/>
        <v>3.3670261357992936E-3</v>
      </c>
      <c r="AH854" s="5">
        <f t="shared" si="1145"/>
        <v>2.6085353352958704E-3</v>
      </c>
      <c r="AI854" s="5">
        <f t="shared" si="1146"/>
        <v>4.3088907000900997E-3</v>
      </c>
      <c r="AJ854" s="5">
        <f t="shared" si="1147"/>
        <v>3.5588053598700929E-3</v>
      </c>
      <c r="AK854" s="5">
        <f t="shared" si="1148"/>
        <v>1.9595291798536882E-3</v>
      </c>
      <c r="AL854" s="5">
        <f t="shared" si="1149"/>
        <v>5.1400014790283116E-5</v>
      </c>
      <c r="AM854" s="5">
        <f t="shared" si="1150"/>
        <v>7.5123269919373323E-3</v>
      </c>
      <c r="AN854" s="5">
        <f t="shared" si="1151"/>
        <v>7.2218503482490851E-3</v>
      </c>
      <c r="AO854" s="5">
        <f t="shared" si="1152"/>
        <v>3.4713027340583921E-3</v>
      </c>
      <c r="AP854" s="5">
        <f t="shared" si="1153"/>
        <v>1.1123596761138223E-3</v>
      </c>
      <c r="AQ854" s="5">
        <f t="shared" si="1154"/>
        <v>2.6733710882602174E-4</v>
      </c>
      <c r="AR854" s="5">
        <f t="shared" si="1155"/>
        <v>5.0153439379955263E-4</v>
      </c>
      <c r="AS854" s="5">
        <f t="shared" si="1156"/>
        <v>8.2845605193732302E-4</v>
      </c>
      <c r="AT854" s="5">
        <f t="shared" si="1157"/>
        <v>6.8423964385768983E-4</v>
      </c>
      <c r="AU854" s="5">
        <f t="shared" si="1158"/>
        <v>3.7675214364653569E-4</v>
      </c>
      <c r="AV854" s="5">
        <f t="shared" si="1159"/>
        <v>1.5558384297422571E-4</v>
      </c>
      <c r="AW854" s="5">
        <f t="shared" si="1160"/>
        <v>2.2672713403196712E-6</v>
      </c>
      <c r="AX854" s="5">
        <f t="shared" si="1161"/>
        <v>2.0681973950158702E-3</v>
      </c>
      <c r="AY854" s="5">
        <f t="shared" si="1162"/>
        <v>1.9882270957419222E-3</v>
      </c>
      <c r="AZ854" s="5">
        <f t="shared" si="1163"/>
        <v>9.5567449068661677E-4</v>
      </c>
      <c r="BA854" s="5">
        <f t="shared" si="1164"/>
        <v>3.0624058123780029E-4</v>
      </c>
      <c r="BB854" s="5">
        <f t="shared" si="1165"/>
        <v>7.3599819690817946E-5</v>
      </c>
      <c r="BC854" s="5">
        <f t="shared" si="1166"/>
        <v>1.4150791999221262E-5</v>
      </c>
      <c r="BD854" s="5">
        <f t="shared" si="1167"/>
        <v>8.0356955095439356E-5</v>
      </c>
      <c r="BE854" s="5">
        <f t="shared" si="1168"/>
        <v>1.3273706965484655E-4</v>
      </c>
      <c r="BF854" s="5">
        <f t="shared" si="1169"/>
        <v>1.0963039627142087E-4</v>
      </c>
      <c r="BG854" s="5">
        <f t="shared" si="1170"/>
        <v>6.036406568203378E-5</v>
      </c>
      <c r="BH854" s="5">
        <f t="shared" si="1171"/>
        <v>2.4927989063203697E-5</v>
      </c>
      <c r="BI854" s="5">
        <f t="shared" si="1172"/>
        <v>8.2354245919542435E-6</v>
      </c>
      <c r="BJ854" s="8">
        <f t="shared" si="1173"/>
        <v>0.53413194556390853</v>
      </c>
      <c r="BK854" s="8">
        <f t="shared" si="1174"/>
        <v>0.24691419020529426</v>
      </c>
      <c r="BL854" s="8">
        <f t="shared" si="1175"/>
        <v>0.20842318256769415</v>
      </c>
      <c r="BM854" s="8">
        <f t="shared" si="1176"/>
        <v>0.48321038862960985</v>
      </c>
      <c r="BN854" s="8">
        <f t="shared" si="1177"/>
        <v>0.51512679235984482</v>
      </c>
    </row>
    <row r="855" spans="1:66" x14ac:dyDescent="0.25">
      <c r="A855" t="s">
        <v>122</v>
      </c>
      <c r="B855" t="s">
        <v>401</v>
      </c>
      <c r="C855" t="s">
        <v>137</v>
      </c>
      <c r="D855" s="11">
        <v>44231</v>
      </c>
      <c r="E855">
        <f>VLOOKUP(A855,home!$A$2:$E$405,3,FALSE)</f>
        <v>1.2585470085470101</v>
      </c>
      <c r="F855">
        <f>VLOOKUP(B855,home!$B$2:$E$405,3,FALSE)</f>
        <v>0.99</v>
      </c>
      <c r="G855">
        <f>VLOOKUP(C855,away!$B$2:$E$405,4,FALSE)</f>
        <v>0.92</v>
      </c>
      <c r="H855">
        <f>VLOOKUP(A855,away!$A$2:$E$405,3,FALSE)</f>
        <v>1.1004273504273501</v>
      </c>
      <c r="I855">
        <f>VLOOKUP(C855,away!$B$2:$E$405,3,FALSE)</f>
        <v>0.75</v>
      </c>
      <c r="J855">
        <f>VLOOKUP(B855,home!$B$2:$E$405,4,FALSE)</f>
        <v>1.32</v>
      </c>
      <c r="K855" s="3">
        <f t="shared" si="1122"/>
        <v>1.1462846153846167</v>
      </c>
      <c r="L855" s="3">
        <f t="shared" si="1123"/>
        <v>1.0894230769230766</v>
      </c>
      <c r="M855" s="5">
        <f t="shared" si="1124"/>
        <v>0.1069164391318633</v>
      </c>
      <c r="N855" s="5">
        <f t="shared" si="1125"/>
        <v>0.1225566693085607</v>
      </c>
      <c r="O855" s="5">
        <f t="shared" si="1126"/>
        <v>0.11647723609269336</v>
      </c>
      <c r="P855" s="5">
        <f t="shared" si="1127"/>
        <v>0.1335160637755762</v>
      </c>
      <c r="Q855" s="5">
        <f t="shared" si="1128"/>
        <v>7.0242412270591581E-2</v>
      </c>
      <c r="R855" s="5">
        <f t="shared" si="1129"/>
        <v>6.3446494467798806E-2</v>
      </c>
      <c r="S855" s="5">
        <f t="shared" si="1130"/>
        <v>4.1683345028302225E-2</v>
      </c>
      <c r="T855" s="5">
        <f t="shared" si="1131"/>
        <v>7.652370490632715E-2</v>
      </c>
      <c r="U855" s="5">
        <f t="shared" si="1132"/>
        <v>7.2727740508522973E-2</v>
      </c>
      <c r="V855" s="5">
        <f t="shared" si="1133"/>
        <v>5.7837443462783501E-3</v>
      </c>
      <c r="W855" s="5">
        <f t="shared" si="1134"/>
        <v>2.6839265511094262E-2</v>
      </c>
      <c r="X855" s="5">
        <f t="shared" si="1135"/>
        <v>2.9239315215451724E-2</v>
      </c>
      <c r="Y855" s="5">
        <f t="shared" si="1136"/>
        <v>1.5926992374570573E-2</v>
      </c>
      <c r="Z855" s="5">
        <f t="shared" si="1137"/>
        <v>2.3040025074364111E-2</v>
      </c>
      <c r="AA855" s="5">
        <f t="shared" si="1138"/>
        <v>2.6410426280819389E-2</v>
      </c>
      <c r="AB855" s="5">
        <f t="shared" si="1139"/>
        <v>1.5136932665726412E-2</v>
      </c>
      <c r="AC855" s="5">
        <f t="shared" si="1140"/>
        <v>4.5141723835314643E-4</v>
      </c>
      <c r="AD855" s="5">
        <f t="shared" si="1141"/>
        <v>7.6913592858975713E-3</v>
      </c>
      <c r="AE855" s="5">
        <f t="shared" si="1142"/>
        <v>8.3791442989634094E-3</v>
      </c>
      <c r="AF855" s="5">
        <f t="shared" si="1143"/>
        <v>4.5642165820795862E-3</v>
      </c>
      <c r="AG855" s="5">
        <f t="shared" si="1144"/>
        <v>1.657454290864157E-3</v>
      </c>
      <c r="AH855" s="5">
        <f t="shared" si="1145"/>
        <v>6.2750837522246462E-3</v>
      </c>
      <c r="AI855" s="5">
        <f t="shared" si="1146"/>
        <v>7.1930319654250853E-3</v>
      </c>
      <c r="AJ855" s="5">
        <f t="shared" si="1147"/>
        <v>4.1226309399682737E-3</v>
      </c>
      <c r="AK855" s="5">
        <f t="shared" si="1148"/>
        <v>1.5752361404647518E-3</v>
      </c>
      <c r="AL855" s="5">
        <f t="shared" si="1149"/>
        <v>2.2548993690677846E-5</v>
      </c>
      <c r="AM855" s="5">
        <f t="shared" si="1150"/>
        <v>1.7632973641639991E-3</v>
      </c>
      <c r="AN855" s="5">
        <f t="shared" si="1151"/>
        <v>1.9209768399978948E-3</v>
      </c>
      <c r="AO855" s="5">
        <f t="shared" si="1152"/>
        <v>1.0463782498642375E-3</v>
      </c>
      <c r="AP855" s="5">
        <f t="shared" si="1153"/>
        <v>3.7998287086416047E-4</v>
      </c>
      <c r="AQ855" s="5">
        <f t="shared" si="1154"/>
        <v>1.0349052708872443E-4</v>
      </c>
      <c r="AR855" s="5">
        <f t="shared" si="1155"/>
        <v>1.3672442098597163E-3</v>
      </c>
      <c r="AS855" s="5">
        <f t="shared" si="1156"/>
        <v>1.567251003235889E-3</v>
      </c>
      <c r="AT855" s="5">
        <f t="shared" si="1157"/>
        <v>8.9825785672770285E-4</v>
      </c>
      <c r="AU855" s="5">
        <f t="shared" si="1158"/>
        <v>3.4321972060510848E-4</v>
      </c>
      <c r="AV855" s="5">
        <f t="shared" si="1159"/>
        <v>9.835687135656056E-5</v>
      </c>
      <c r="AW855" s="5">
        <f t="shared" si="1160"/>
        <v>7.8219259205428965E-7</v>
      </c>
      <c r="AX855" s="5">
        <f t="shared" si="1161"/>
        <v>3.3687344014823964E-4</v>
      </c>
      <c r="AY855" s="5">
        <f t="shared" si="1162"/>
        <v>3.6699769969995714E-4</v>
      </c>
      <c r="AZ855" s="5">
        <f t="shared" si="1163"/>
        <v>1.9990788161540927E-4</v>
      </c>
      <c r="BA855" s="5">
        <f t="shared" si="1164"/>
        <v>7.2594753163544433E-5</v>
      </c>
      <c r="BB855" s="5">
        <f t="shared" si="1165"/>
        <v>1.9771599839974953E-5</v>
      </c>
      <c r="BC855" s="5">
        <f t="shared" si="1166"/>
        <v>4.3079274266714659E-6</v>
      </c>
      <c r="BD855" s="5">
        <f t="shared" si="1167"/>
        <v>2.4825123233510532E-4</v>
      </c>
      <c r="BE855" s="5">
        <f t="shared" si="1168"/>
        <v>2.8456656837600331E-4</v>
      </c>
      <c r="BF855" s="5">
        <f t="shared" si="1169"/>
        <v>1.6309713969110359E-4</v>
      </c>
      <c r="BG855" s="5">
        <f t="shared" si="1170"/>
        <v>6.2318580680382625E-5</v>
      </c>
      <c r="BH855" s="5">
        <f t="shared" si="1171"/>
        <v>1.7858707571631895E-5</v>
      </c>
      <c r="BI855" s="5">
        <f t="shared" si="1172"/>
        <v>4.0942323480028813E-6</v>
      </c>
      <c r="BJ855" s="8">
        <f t="shared" si="1173"/>
        <v>0.3698351131982735</v>
      </c>
      <c r="BK855" s="8">
        <f t="shared" si="1174"/>
        <v>0.28874055621376388</v>
      </c>
      <c r="BL855" s="8">
        <f t="shared" si="1175"/>
        <v>0.31841932893643093</v>
      </c>
      <c r="BM855" s="8">
        <f t="shared" si="1176"/>
        <v>0.38651349286864051</v>
      </c>
      <c r="BN855" s="8">
        <f t="shared" si="1177"/>
        <v>0.61315531504708398</v>
      </c>
    </row>
    <row r="856" spans="1:66" x14ac:dyDescent="0.25">
      <c r="A856" t="s">
        <v>122</v>
      </c>
      <c r="B856" t="s">
        <v>144</v>
      </c>
      <c r="C856" t="s">
        <v>141</v>
      </c>
      <c r="D856" s="11">
        <v>44231</v>
      </c>
      <c r="E856">
        <f>VLOOKUP(A856,home!$A$2:$E$405,3,FALSE)</f>
        <v>1.2585470085470101</v>
      </c>
      <c r="F856">
        <f>VLOOKUP(B856,home!$B$2:$E$405,3,FALSE)</f>
        <v>0.99</v>
      </c>
      <c r="G856">
        <f>VLOOKUP(C856,away!$B$2:$E$405,4,FALSE)</f>
        <v>0.75</v>
      </c>
      <c r="H856">
        <f>VLOOKUP(A856,away!$A$2:$E$405,3,FALSE)</f>
        <v>1.1004273504273501</v>
      </c>
      <c r="I856">
        <f>VLOOKUP(C856,away!$B$2:$E$405,3,FALSE)</f>
        <v>0.48</v>
      </c>
      <c r="J856">
        <f>VLOOKUP(B856,home!$B$2:$E$405,4,FALSE)</f>
        <v>1.59</v>
      </c>
      <c r="K856" s="3">
        <f t="shared" si="1122"/>
        <v>0.93447115384615498</v>
      </c>
      <c r="L856" s="3">
        <f t="shared" si="1123"/>
        <v>0.83984615384615358</v>
      </c>
      <c r="M856" s="5">
        <f t="shared" si="1124"/>
        <v>0.16959919405118654</v>
      </c>
      <c r="N856" s="5">
        <f t="shared" si="1125"/>
        <v>0.15848555455639024</v>
      </c>
      <c r="O856" s="5">
        <f t="shared" si="1126"/>
        <v>0.14243723081929646</v>
      </c>
      <c r="P856" s="5">
        <f t="shared" si="1127"/>
        <v>0.13310348343435907</v>
      </c>
      <c r="Q856" s="5">
        <f t="shared" si="1128"/>
        <v>7.4050089517128853E-2</v>
      </c>
      <c r="R856" s="5">
        <f t="shared" si="1129"/>
        <v>5.9812680234041474E-2</v>
      </c>
      <c r="S856" s="5">
        <f t="shared" si="1130"/>
        <v>2.6115302907945552E-2</v>
      </c>
      <c r="T856" s="5">
        <f t="shared" si="1131"/>
        <v>6.2190682872924036E-2</v>
      </c>
      <c r="U856" s="5">
        <f t="shared" si="1132"/>
        <v>5.5893224312935842E-2</v>
      </c>
      <c r="V856" s="5">
        <f t="shared" si="1133"/>
        <v>2.2772892468541006E-3</v>
      </c>
      <c r="W856" s="5">
        <f t="shared" si="1134"/>
        <v>2.3065890864494155E-2</v>
      </c>
      <c r="X856" s="5">
        <f t="shared" si="1135"/>
        <v>1.9371799727580546E-2</v>
      </c>
      <c r="Y856" s="5">
        <f t="shared" si="1136"/>
        <v>8.1346657471432441E-3</v>
      </c>
      <c r="Z856" s="5">
        <f t="shared" si="1137"/>
        <v>1.6744483148596528E-2</v>
      </c>
      <c r="AA856" s="5">
        <f t="shared" si="1138"/>
        <v>1.5647236488426496E-2</v>
      </c>
      <c r="AB856" s="5">
        <f t="shared" si="1139"/>
        <v>7.3109455679217818E-3</v>
      </c>
      <c r="AC856" s="5">
        <f t="shared" si="1140"/>
        <v>1.1170274615677341E-4</v>
      </c>
      <c r="AD856" s="5">
        <f t="shared" si="1141"/>
        <v>5.3886024126583347E-3</v>
      </c>
      <c r="AE856" s="5">
        <f t="shared" si="1142"/>
        <v>4.5255970108772055E-3</v>
      </c>
      <c r="AF856" s="5">
        <f t="shared" si="1143"/>
        <v>1.9004026217214352E-3</v>
      </c>
      <c r="AG856" s="5">
        <f t="shared" si="1144"/>
        <v>5.320152775372981E-4</v>
      </c>
      <c r="AH856" s="5">
        <f t="shared" si="1145"/>
        <v>3.5156974426226307E-3</v>
      </c>
      <c r="AI856" s="5">
        <f t="shared" si="1146"/>
        <v>3.2853178457815462E-3</v>
      </c>
      <c r="AJ856" s="5">
        <f t="shared" si="1147"/>
        <v>1.5350173790494223E-3</v>
      </c>
      <c r="AK856" s="5">
        <f t="shared" si="1148"/>
        <v>4.781431537914049E-4</v>
      </c>
      <c r="AL856" s="5">
        <f t="shared" si="1149"/>
        <v>3.5066262445004816E-6</v>
      </c>
      <c r="AM856" s="5">
        <f t="shared" si="1150"/>
        <v>1.0070987028350021E-3</v>
      </c>
      <c r="AN856" s="5">
        <f t="shared" si="1151"/>
        <v>8.458079721194268E-4</v>
      </c>
      <c r="AO856" s="5">
        <f t="shared" si="1152"/>
        <v>3.5517428613845764E-4</v>
      </c>
      <c r="AP856" s="5">
        <f t="shared" si="1153"/>
        <v>9.9430586052812292E-5</v>
      </c>
      <c r="AQ856" s="5">
        <f t="shared" si="1154"/>
        <v>2.0876598817780848E-5</v>
      </c>
      <c r="AR856" s="5">
        <f t="shared" si="1155"/>
        <v>5.9052899505467515E-4</v>
      </c>
      <c r="AS856" s="5">
        <f t="shared" si="1156"/>
        <v>5.5183231138835264E-4</v>
      </c>
      <c r="AT856" s="5">
        <f t="shared" si="1157"/>
        <v>2.5783568837633221E-4</v>
      </c>
      <c r="AU856" s="5">
        <f t="shared" si="1158"/>
        <v>8.031333773991629E-5</v>
      </c>
      <c r="AV856" s="5">
        <f t="shared" si="1159"/>
        <v>1.8762624346763879E-5</v>
      </c>
      <c r="AW856" s="5">
        <f t="shared" si="1160"/>
        <v>7.6445621437801747E-8</v>
      </c>
      <c r="AX856" s="5">
        <f t="shared" si="1161"/>
        <v>1.5685078114586497E-4</v>
      </c>
      <c r="AY856" s="5">
        <f t="shared" si="1162"/>
        <v>1.3173052527311948E-4</v>
      </c>
      <c r="AZ856" s="5">
        <f t="shared" si="1163"/>
        <v>5.5316687497381463E-5</v>
      </c>
      <c r="BA856" s="5">
        <f t="shared" si="1164"/>
        <v>1.5485835746061811E-5</v>
      </c>
      <c r="BB856" s="5">
        <f t="shared" si="1165"/>
        <v>3.2514298976058224E-6</v>
      </c>
      <c r="BC856" s="5">
        <f t="shared" si="1166"/>
        <v>5.4614017880092873E-7</v>
      </c>
      <c r="BD856" s="5">
        <f t="shared" si="1167"/>
        <v>8.2658917538550503E-5</v>
      </c>
      <c r="BE856" s="5">
        <f t="shared" si="1168"/>
        <v>7.7242374047923471E-5</v>
      </c>
      <c r="BF856" s="5">
        <f t="shared" si="1169"/>
        <v>3.6090385201189659E-5</v>
      </c>
      <c r="BG856" s="5">
        <f t="shared" si="1170"/>
        <v>1.1241807967235969E-5</v>
      </c>
      <c r="BH856" s="5">
        <f t="shared" si="1171"/>
        <v>2.6262863156149732E-6</v>
      </c>
      <c r="BI856" s="5">
        <f t="shared" si="1172"/>
        <v>4.9083776073661838E-7</v>
      </c>
      <c r="BJ856" s="8">
        <f t="shared" si="1173"/>
        <v>0.36033687015415761</v>
      </c>
      <c r="BK856" s="8">
        <f t="shared" si="1174"/>
        <v>0.33134220953801963</v>
      </c>
      <c r="BL856" s="8">
        <f t="shared" si="1175"/>
        <v>0.29162511680960435</v>
      </c>
      <c r="BM856" s="8">
        <f t="shared" si="1176"/>
        <v>0.26242879295832383</v>
      </c>
      <c r="BN856" s="8">
        <f t="shared" si="1177"/>
        <v>0.73748823261240271</v>
      </c>
    </row>
    <row r="857" spans="1:66" x14ac:dyDescent="0.25">
      <c r="A857" t="s">
        <v>122</v>
      </c>
      <c r="B857" t="s">
        <v>132</v>
      </c>
      <c r="C857" t="s">
        <v>136</v>
      </c>
      <c r="D857" s="11">
        <v>44231</v>
      </c>
      <c r="E857">
        <f>VLOOKUP(A857,home!$A$2:$E$405,3,FALSE)</f>
        <v>1.2585470085470101</v>
      </c>
      <c r="F857">
        <f>VLOOKUP(B857,home!$B$2:$E$405,3,FALSE)</f>
        <v>0.95</v>
      </c>
      <c r="G857">
        <f>VLOOKUP(C857,away!$B$2:$E$405,4,FALSE)</f>
        <v>1.0900000000000001</v>
      </c>
      <c r="H857">
        <f>VLOOKUP(A857,away!$A$2:$E$405,3,FALSE)</f>
        <v>1.1004273504273501</v>
      </c>
      <c r="I857">
        <f>VLOOKUP(C857,away!$B$2:$E$405,3,FALSE)</f>
        <v>1.0900000000000001</v>
      </c>
      <c r="J857">
        <f>VLOOKUP(B857,home!$B$2:$E$405,4,FALSE)</f>
        <v>0.95</v>
      </c>
      <c r="K857" s="3">
        <f t="shared" si="1122"/>
        <v>1.3032254273504289</v>
      </c>
      <c r="L857" s="3">
        <f t="shared" si="1123"/>
        <v>1.1394925213675211</v>
      </c>
      <c r="M857" s="5">
        <f t="shared" si="1124"/>
        <v>8.6924274385313596E-2</v>
      </c>
      <c r="N857" s="5">
        <f t="shared" si="1125"/>
        <v>0.11328192463292627</v>
      </c>
      <c r="O857" s="5">
        <f t="shared" si="1126"/>
        <v>9.9049560587363222E-2</v>
      </c>
      <c r="P857" s="5">
        <f t="shared" si="1127"/>
        <v>0.12908390592533864</v>
      </c>
      <c r="Q857" s="5">
        <f t="shared" si="1128"/>
        <v>7.381594232041222E-2</v>
      </c>
      <c r="R857" s="5">
        <f t="shared" si="1129"/>
        <v>5.6433116767019793E-2</v>
      </c>
      <c r="S857" s="5">
        <f t="shared" si="1130"/>
        <v>4.7922904409533222E-2</v>
      </c>
      <c r="T857" s="5">
        <f t="shared" si="1131"/>
        <v>8.4112714231806024E-2</v>
      </c>
      <c r="U857" s="5">
        <f t="shared" si="1132"/>
        <v>7.3545072715416035E-2</v>
      </c>
      <c r="V857" s="5">
        <f t="shared" si="1133"/>
        <v>7.9073624436826889E-3</v>
      </c>
      <c r="W857" s="5">
        <f t="shared" si="1134"/>
        <v>3.2066270991931274E-2</v>
      </c>
      <c r="X857" s="5">
        <f t="shared" si="1135"/>
        <v>3.653927598344997E-2</v>
      </c>
      <c r="Y857" s="5">
        <f t="shared" si="1136"/>
        <v>2.0818115859662565E-2</v>
      </c>
      <c r="Z857" s="5">
        <f t="shared" si="1137"/>
        <v>2.1435038171159701E-2</v>
      </c>
      <c r="AA857" s="5">
        <f t="shared" si="1138"/>
        <v>2.7934686780882359E-2</v>
      </c>
      <c r="AB857" s="5">
        <f t="shared" si="1139"/>
        <v>1.8202597058957899E-2</v>
      </c>
      <c r="AC857" s="5">
        <f t="shared" si="1140"/>
        <v>7.3390980038076409E-4</v>
      </c>
      <c r="AD857" s="5">
        <f t="shared" si="1141"/>
        <v>1.0447394929248574E-2</v>
      </c>
      <c r="AE857" s="5">
        <f t="shared" si="1142"/>
        <v>1.1904728389651712E-2</v>
      </c>
      <c r="AF857" s="5">
        <f t="shared" si="1143"/>
        <v>6.7826744844598713E-3</v>
      </c>
      <c r="AG857" s="5">
        <f t="shared" si="1144"/>
        <v>2.5762689499707757E-3</v>
      </c>
      <c r="AH857" s="5">
        <f t="shared" si="1145"/>
        <v>6.1062664228159575E-3</v>
      </c>
      <c r="AI857" s="5">
        <f t="shared" si="1146"/>
        <v>7.9578416683899027E-3</v>
      </c>
      <c r="AJ857" s="5">
        <f t="shared" si="1147"/>
        <v>5.1854308045372411E-3</v>
      </c>
      <c r="AK857" s="5">
        <f t="shared" si="1148"/>
        <v>2.2525950920797085E-3</v>
      </c>
      <c r="AL857" s="5">
        <f t="shared" si="1149"/>
        <v>4.3594700927887485E-5</v>
      </c>
      <c r="AM857" s="5">
        <f t="shared" si="1150"/>
        <v>2.7230621442737336E-3</v>
      </c>
      <c r="AN857" s="5">
        <f t="shared" si="1151"/>
        <v>3.1029089486189253E-3</v>
      </c>
      <c r="AO857" s="5">
        <f t="shared" si="1152"/>
        <v>1.767870770717812E-3</v>
      </c>
      <c r="AP857" s="5">
        <f t="shared" si="1153"/>
        <v>6.7149184065906067E-4</v>
      </c>
      <c r="AQ857" s="5">
        <f t="shared" si="1154"/>
        <v>1.9128998264757773E-4</v>
      </c>
      <c r="AR857" s="5">
        <f t="shared" si="1155"/>
        <v>1.3916089844552761E-3</v>
      </c>
      <c r="AS857" s="5">
        <f t="shared" si="1156"/>
        <v>1.8135802134714237E-3</v>
      </c>
      <c r="AT857" s="5">
        <f t="shared" si="1157"/>
        <v>1.1817519243677893E-3</v>
      </c>
      <c r="AU857" s="5">
        <f t="shared" si="1158"/>
        <v>5.1336305221880141E-4</v>
      </c>
      <c r="AV857" s="5">
        <f t="shared" si="1159"/>
        <v>1.6725694577844199E-4</v>
      </c>
      <c r="AW857" s="5">
        <f t="shared" si="1160"/>
        <v>1.798300338366919E-6</v>
      </c>
      <c r="AX857" s="5">
        <f t="shared" si="1161"/>
        <v>5.914606377788184E-4</v>
      </c>
      <c r="AY857" s="5">
        <f t="shared" si="1162"/>
        <v>6.7396497343222793E-4</v>
      </c>
      <c r="AZ857" s="5">
        <f t="shared" si="1163"/>
        <v>3.8398902344484193E-4</v>
      </c>
      <c r="BA857" s="5">
        <f t="shared" si="1164"/>
        <v>1.4585087350087167E-4</v>
      </c>
      <c r="BB857" s="5">
        <f t="shared" si="1165"/>
        <v>4.1548994897290917E-5</v>
      </c>
      <c r="BC857" s="5">
        <f t="shared" si="1166"/>
        <v>9.468953791160047E-6</v>
      </c>
      <c r="BD857" s="5">
        <f t="shared" si="1167"/>
        <v>2.6428800507577308E-4</v>
      </c>
      <c r="BE857" s="5">
        <f t="shared" si="1168"/>
        <v>3.4442684835846675E-4</v>
      </c>
      <c r="BF857" s="5">
        <f t="shared" si="1169"/>
        <v>2.2443291332146216E-4</v>
      </c>
      <c r="BG857" s="5">
        <f t="shared" si="1170"/>
        <v>9.7495559791621424E-5</v>
      </c>
      <c r="BH857" s="5">
        <f t="shared" si="1171"/>
        <v>3.1764673143551278E-5</v>
      </c>
      <c r="BI857" s="5">
        <f t="shared" si="1172"/>
        <v>8.279305946430257E-6</v>
      </c>
      <c r="BJ857" s="8">
        <f t="shared" si="1173"/>
        <v>0.40264821791728161</v>
      </c>
      <c r="BK857" s="8">
        <f t="shared" si="1174"/>
        <v>0.27328991663860902</v>
      </c>
      <c r="BL857" s="8">
        <f t="shared" si="1175"/>
        <v>0.30270541632339115</v>
      </c>
      <c r="BM857" s="8">
        <f t="shared" si="1176"/>
        <v>0.44081769775897389</v>
      </c>
      <c r="BN857" s="8">
        <f t="shared" si="1177"/>
        <v>0.55858872461837383</v>
      </c>
    </row>
    <row r="858" spans="1:66" x14ac:dyDescent="0.25">
      <c r="A858" t="s">
        <v>122</v>
      </c>
      <c r="B858" t="s">
        <v>140</v>
      </c>
      <c r="C858" t="s">
        <v>133</v>
      </c>
      <c r="D858" s="11">
        <v>44231</v>
      </c>
      <c r="E858">
        <f>VLOOKUP(A858,home!$A$2:$E$405,3,FALSE)</f>
        <v>1.2585470085470101</v>
      </c>
      <c r="F858">
        <f>VLOOKUP(B858,home!$B$2:$E$405,3,FALSE)</f>
        <v>1.21</v>
      </c>
      <c r="G858">
        <f>VLOOKUP(C858,away!$B$2:$E$405,4,FALSE)</f>
        <v>1.3</v>
      </c>
      <c r="H858">
        <f>VLOOKUP(A858,away!$A$2:$E$405,3,FALSE)</f>
        <v>1.1004273504273501</v>
      </c>
      <c r="I858">
        <f>VLOOKUP(C858,away!$B$2:$E$405,3,FALSE)</f>
        <v>0.67</v>
      </c>
      <c r="J858">
        <f>VLOOKUP(B858,home!$B$2:$E$405,4,FALSE)</f>
        <v>0.62</v>
      </c>
      <c r="K858" s="3">
        <f t="shared" si="1122"/>
        <v>1.9796944444444469</v>
      </c>
      <c r="L858" s="3">
        <f t="shared" si="1123"/>
        <v>0.45711752136752126</v>
      </c>
      <c r="M858" s="5">
        <f t="shared" si="1124"/>
        <v>8.7439166639728158E-2</v>
      </c>
      <c r="N858" s="5">
        <f t="shared" si="1125"/>
        <v>0.17310283242352204</v>
      </c>
      <c r="O858" s="5">
        <f t="shared" si="1126"/>
        <v>3.9969975124794187E-2</v>
      </c>
      <c r="P858" s="5">
        <f t="shared" si="1127"/>
        <v>7.9128337699137782E-2</v>
      </c>
      <c r="Q858" s="5">
        <f t="shared" si="1128"/>
        <v>0.17134535783322236</v>
      </c>
      <c r="R858" s="5">
        <f t="shared" si="1129"/>
        <v>9.1354879790836972E-3</v>
      </c>
      <c r="S858" s="5">
        <f t="shared" si="1130"/>
        <v>1.7901856992836317E-2</v>
      </c>
      <c r="T858" s="5">
        <f t="shared" si="1131"/>
        <v>7.832496527055359E-2</v>
      </c>
      <c r="U858" s="5">
        <f t="shared" si="1132"/>
        <v>1.808547479948102E-2</v>
      </c>
      <c r="V858" s="5">
        <f t="shared" si="1133"/>
        <v>1.8000377227434139E-3</v>
      </c>
      <c r="W858" s="5">
        <f t="shared" si="1134"/>
        <v>0.11307048432792532</v>
      </c>
      <c r="X858" s="5">
        <f t="shared" si="1135"/>
        <v>5.1686499535806375E-2</v>
      </c>
      <c r="Y858" s="5">
        <f t="shared" si="1136"/>
        <v>1.1813402277985672E-2</v>
      </c>
      <c r="Z858" s="5">
        <f t="shared" si="1137"/>
        <v>1.3919972071605091E-3</v>
      </c>
      <c r="AA858" s="5">
        <f t="shared" si="1138"/>
        <v>2.7557291376978455E-3</v>
      </c>
      <c r="AB858" s="5">
        <f t="shared" si="1139"/>
        <v>2.7277508321470563E-3</v>
      </c>
      <c r="AC858" s="5">
        <f t="shared" si="1140"/>
        <v>1.0180934805172355E-4</v>
      </c>
      <c r="AD858" s="5">
        <f t="shared" si="1141"/>
        <v>5.5961252413659193E-2</v>
      </c>
      <c r="AE858" s="5">
        <f t="shared" si="1142"/>
        <v>2.5580868995954104E-2</v>
      </c>
      <c r="AF858" s="5">
        <f t="shared" si="1143"/>
        <v>5.8467317149289042E-3</v>
      </c>
      <c r="AG858" s="5">
        <f t="shared" si="1144"/>
        <v>8.9088116987639295E-4</v>
      </c>
      <c r="AH858" s="5">
        <f t="shared" si="1145"/>
        <v>1.590765782719309E-4</v>
      </c>
      <c r="AI858" s="5">
        <f t="shared" si="1146"/>
        <v>3.1492301824617377E-4</v>
      </c>
      <c r="AJ858" s="5">
        <f t="shared" si="1147"/>
        <v>3.1172567482481381E-4</v>
      </c>
      <c r="AK858" s="5">
        <f t="shared" si="1148"/>
        <v>2.057071955471266E-4</v>
      </c>
      <c r="AL858" s="5">
        <f t="shared" si="1149"/>
        <v>3.6853070692032754E-6</v>
      </c>
      <c r="AM858" s="5">
        <f t="shared" si="1150"/>
        <v>2.2157236101494886E-2</v>
      </c>
      <c r="AN858" s="5">
        <f t="shared" si="1151"/>
        <v>1.0128460847070302E-2</v>
      </c>
      <c r="AO858" s="5">
        <f t="shared" si="1152"/>
        <v>2.31494845884038E-3</v>
      </c>
      <c r="AP858" s="5">
        <f t="shared" si="1153"/>
        <v>3.5273450053289275E-4</v>
      </c>
      <c r="AQ858" s="5">
        <f t="shared" si="1154"/>
        <v>4.0310280146101614E-5</v>
      </c>
      <c r="AR858" s="5">
        <f t="shared" si="1155"/>
        <v>1.4543338233458314E-5</v>
      </c>
      <c r="AS858" s="5">
        <f t="shared" si="1156"/>
        <v>2.8791365904453935E-5</v>
      </c>
      <c r="AT858" s="5">
        <f t="shared" si="1157"/>
        <v>2.8499053564507369E-5</v>
      </c>
      <c r="AU858" s="5">
        <f t="shared" si="1158"/>
        <v>1.8806472671193309E-5</v>
      </c>
      <c r="AV858" s="5">
        <f t="shared" si="1159"/>
        <v>9.3077673666894319E-6</v>
      </c>
      <c r="AW858" s="5">
        <f t="shared" si="1160"/>
        <v>9.2639715353460774E-8</v>
      </c>
      <c r="AX858" s="5">
        <f t="shared" si="1161"/>
        <v>7.3107595357288953E-3</v>
      </c>
      <c r="AY858" s="5">
        <f t="shared" si="1162"/>
        <v>3.3418762782863628E-3</v>
      </c>
      <c r="AZ858" s="5">
        <f t="shared" si="1163"/>
        <v>7.6381510052358928E-4</v>
      </c>
      <c r="BA858" s="5">
        <f t="shared" si="1164"/>
        <v>1.1638442184480911E-4</v>
      </c>
      <c r="BB858" s="5">
        <f t="shared" si="1165"/>
        <v>1.3300339609872779E-5</v>
      </c>
      <c r="BC858" s="5">
        <f t="shared" si="1166"/>
        <v>1.2159636551622621E-6</v>
      </c>
      <c r="BD858" s="5">
        <f t="shared" si="1167"/>
        <v>1.1080024542813283E-6</v>
      </c>
      <c r="BE858" s="5">
        <f t="shared" si="1168"/>
        <v>2.1935063031715576E-6</v>
      </c>
      <c r="BF858" s="5">
        <f t="shared" si="1169"/>
        <v>2.171236121121305E-6</v>
      </c>
      <c r="BG858" s="5">
        <f t="shared" si="1170"/>
        <v>1.4327946955203188E-6</v>
      </c>
      <c r="BH858" s="5">
        <f t="shared" si="1171"/>
        <v>7.0912392468776225E-7</v>
      </c>
      <c r="BI858" s="5">
        <f t="shared" si="1172"/>
        <v>2.8076973882540089E-7</v>
      </c>
      <c r="BJ858" s="8">
        <f t="shared" si="1173"/>
        <v>0.73416431779116731</v>
      </c>
      <c r="BK858" s="8">
        <f t="shared" si="1174"/>
        <v>0.18971676998785297</v>
      </c>
      <c r="BL858" s="8">
        <f t="shared" si="1175"/>
        <v>7.3773693771071763E-2</v>
      </c>
      <c r="BM858" s="8">
        <f t="shared" si="1176"/>
        <v>0.43558383741919315</v>
      </c>
      <c r="BN858" s="8">
        <f t="shared" si="1177"/>
        <v>0.56012115769948823</v>
      </c>
    </row>
    <row r="859" spans="1:66" x14ac:dyDescent="0.25">
      <c r="A859" t="s">
        <v>122</v>
      </c>
      <c r="B859" t="s">
        <v>143</v>
      </c>
      <c r="C859" t="s">
        <v>135</v>
      </c>
      <c r="D859" s="11">
        <v>44231</v>
      </c>
      <c r="E859">
        <f>VLOOKUP(A859,home!$A$2:$E$405,3,FALSE)</f>
        <v>1.2585470085470101</v>
      </c>
      <c r="F859">
        <f>VLOOKUP(B859,home!$B$2:$E$405,3,FALSE)</f>
        <v>0.71</v>
      </c>
      <c r="G859">
        <f>VLOOKUP(C859,away!$B$2:$E$405,4,FALSE)</f>
        <v>0.99</v>
      </c>
      <c r="H859">
        <f>VLOOKUP(A859,away!$A$2:$E$405,3,FALSE)</f>
        <v>1.1004273504273501</v>
      </c>
      <c r="I859">
        <f>VLOOKUP(C859,away!$B$2:$E$405,3,FALSE)</f>
        <v>0.99</v>
      </c>
      <c r="J859">
        <f>VLOOKUP(B859,home!$B$2:$E$405,4,FALSE)</f>
        <v>1.05</v>
      </c>
      <c r="K859" s="3">
        <f t="shared" si="1122"/>
        <v>0.88463269230769337</v>
      </c>
      <c r="L859" s="3">
        <f t="shared" si="1123"/>
        <v>1.1438942307692306</v>
      </c>
      <c r="M859" s="5">
        <f t="shared" si="1124"/>
        <v>0.13152913103999833</v>
      </c>
      <c r="N859" s="5">
        <f t="shared" si="1125"/>
        <v>0.11635496930880511</v>
      </c>
      <c r="O859" s="5">
        <f t="shared" si="1126"/>
        <v>0.1504554141747442</v>
      </c>
      <c r="P859" s="5">
        <f t="shared" si="1127"/>
        <v>0.13309777811367304</v>
      </c>
      <c r="Q859" s="5">
        <f t="shared" si="1128"/>
        <v>5.1465704881513648E-2</v>
      </c>
      <c r="R859" s="5">
        <f t="shared" si="1129"/>
        <v>8.6052540131242514E-2</v>
      </c>
      <c r="S859" s="5">
        <f t="shared" si="1130"/>
        <v>3.3671283309492421E-2</v>
      </c>
      <c r="T859" s="5">
        <f t="shared" si="1131"/>
        <v>5.8871322896435284E-2</v>
      </c>
      <c r="U859" s="5">
        <f t="shared" si="1132"/>
        <v>7.6124890256216896E-2</v>
      </c>
      <c r="V859" s="5">
        <f t="shared" si="1133"/>
        <v>3.7858727647072329E-3</v>
      </c>
      <c r="W859" s="5">
        <f t="shared" si="1134"/>
        <v>1.5176081690282204E-2</v>
      </c>
      <c r="X859" s="5">
        <f t="shared" si="1135"/>
        <v>1.7359832291196368E-2</v>
      </c>
      <c r="Y859" s="5">
        <f t="shared" si="1136"/>
        <v>9.9289060025104601E-3</v>
      </c>
      <c r="Z859" s="5">
        <f t="shared" si="1137"/>
        <v>3.2811668066388668E-2</v>
      </c>
      <c r="AA859" s="5">
        <f t="shared" si="1138"/>
        <v>2.902627426067577E-2</v>
      </c>
      <c r="AB859" s="5">
        <f t="shared" si="1139"/>
        <v>1.2838795573441555E-2</v>
      </c>
      <c r="AC859" s="5">
        <f t="shared" si="1140"/>
        <v>2.3943899785704433E-4</v>
      </c>
      <c r="AD859" s="5">
        <f t="shared" si="1141"/>
        <v>3.356314501088959E-3</v>
      </c>
      <c r="AE859" s="5">
        <f t="shared" si="1142"/>
        <v>3.8392687944427684E-3</v>
      </c>
      <c r="AF859" s="5">
        <f t="shared" si="1143"/>
        <v>2.1958587121677113E-3</v>
      </c>
      <c r="AG859" s="5">
        <f t="shared" si="1144"/>
        <v>8.3727670414433244E-4</v>
      </c>
      <c r="AH859" s="5">
        <f t="shared" si="1145"/>
        <v>9.3832694507642433E-3</v>
      </c>
      <c r="AI859" s="5">
        <f t="shared" si="1146"/>
        <v>8.3007469168781024E-3</v>
      </c>
      <c r="AJ859" s="5">
        <f t="shared" si="1147"/>
        <v>3.6715560466213308E-3</v>
      </c>
      <c r="AK859" s="5">
        <f t="shared" si="1148"/>
        <v>1.0826595034937397E-3</v>
      </c>
      <c r="AL859" s="5">
        <f t="shared" si="1149"/>
        <v>9.691784126163127E-6</v>
      </c>
      <c r="AM859" s="5">
        <f t="shared" si="1150"/>
        <v>5.9382110666593576E-4</v>
      </c>
      <c r="AN859" s="5">
        <f t="shared" si="1151"/>
        <v>6.7926853802416376E-4</v>
      </c>
      <c r="AO859" s="5">
        <f t="shared" si="1152"/>
        <v>3.8850568089444541E-4</v>
      </c>
      <c r="AP859" s="5">
        <f t="shared" si="1153"/>
        <v>1.4813646899874259E-4</v>
      </c>
      <c r="AQ859" s="5">
        <f t="shared" si="1154"/>
        <v>4.2363113063546638E-5</v>
      </c>
      <c r="AR859" s="5">
        <f t="shared" si="1155"/>
        <v>2.1466935580964773E-3</v>
      </c>
      <c r="AS859" s="5">
        <f t="shared" si="1156"/>
        <v>1.8990353018584684E-3</v>
      </c>
      <c r="AT859" s="5">
        <f t="shared" si="1157"/>
        <v>8.3997435593520498E-4</v>
      </c>
      <c r="AU859" s="5">
        <f t="shared" si="1158"/>
        <v>2.4768959198679373E-4</v>
      </c>
      <c r="AV859" s="5">
        <f t="shared" si="1159"/>
        <v>5.4778577653967841E-5</v>
      </c>
      <c r="AW859" s="5">
        <f t="shared" si="1160"/>
        <v>2.7242696118385618E-7</v>
      </c>
      <c r="AX859" s="5">
        <f t="shared" si="1161"/>
        <v>8.7552260723170095E-5</v>
      </c>
      <c r="AY859" s="5">
        <f t="shared" si="1162"/>
        <v>1.0015052593203777E-4</v>
      </c>
      <c r="AZ859" s="5">
        <f t="shared" si="1163"/>
        <v>5.7280804411081122E-5</v>
      </c>
      <c r="BA859" s="5">
        <f t="shared" si="1164"/>
        <v>2.1841060566552129E-5</v>
      </c>
      <c r="BB859" s="5">
        <f t="shared" si="1165"/>
        <v>6.2459657939900772E-6</v>
      </c>
      <c r="BC859" s="5">
        <f t="shared" si="1166"/>
        <v>1.4289448474654416E-6</v>
      </c>
      <c r="BD859" s="5">
        <f t="shared" si="1167"/>
        <v>4.0926506272267218E-4</v>
      </c>
      <c r="BE859" s="5">
        <f t="shared" si="1168"/>
        <v>3.6204925430383448E-4</v>
      </c>
      <c r="BF859" s="5">
        <f t="shared" si="1169"/>
        <v>1.601403032913969E-4</v>
      </c>
      <c r="BG859" s="5">
        <f t="shared" si="1170"/>
        <v>4.7221782549213005E-5</v>
      </c>
      <c r="BH859" s="5">
        <f t="shared" si="1171"/>
        <v>1.0443483158019688E-5</v>
      </c>
      <c r="BI859" s="5">
        <f t="shared" si="1172"/>
        <v>1.847729324629802E-6</v>
      </c>
      <c r="BJ859" s="8">
        <f t="shared" si="1173"/>
        <v>0.2815121302525081</v>
      </c>
      <c r="BK859" s="8">
        <f t="shared" si="1174"/>
        <v>0.3024333465357863</v>
      </c>
      <c r="BL859" s="8">
        <f t="shared" si="1175"/>
        <v>0.38311528531495903</v>
      </c>
      <c r="BM859" s="8">
        <f t="shared" si="1176"/>
        <v>0.33081701442069433</v>
      </c>
      <c r="BN859" s="8">
        <f t="shared" si="1177"/>
        <v>0.66895553764997695</v>
      </c>
    </row>
    <row r="860" spans="1:66" x14ac:dyDescent="0.25">
      <c r="A860" t="s">
        <v>145</v>
      </c>
      <c r="B860" t="s">
        <v>404</v>
      </c>
      <c r="C860" t="s">
        <v>148</v>
      </c>
      <c r="D860" s="11">
        <v>44231</v>
      </c>
      <c r="E860">
        <f>VLOOKUP(A860,home!$A$2:$E$405,3,FALSE)</f>
        <v>1.42165242165242</v>
      </c>
      <c r="F860">
        <f>VLOOKUP(B860,home!$B$2:$E$405,3,FALSE)</f>
        <v>1.03</v>
      </c>
      <c r="G860">
        <f>VLOOKUP(C860,away!$B$2:$E$405,4,FALSE)</f>
        <v>0.92</v>
      </c>
      <c r="H860">
        <f>VLOOKUP(A860,away!$A$2:$E$405,3,FALSE)</f>
        <v>1.1680911680911701</v>
      </c>
      <c r="I860">
        <f>VLOOKUP(C860,away!$B$2:$E$405,3,FALSE)</f>
        <v>0.79</v>
      </c>
      <c r="J860">
        <f>VLOOKUP(B860,home!$B$2:$E$405,4,FALSE)</f>
        <v>0.76</v>
      </c>
      <c r="K860" s="3">
        <f t="shared" si="1122"/>
        <v>1.3471578347578332</v>
      </c>
      <c r="L860" s="3">
        <f t="shared" si="1123"/>
        <v>0.70132193732193859</v>
      </c>
      <c r="M860" s="5">
        <f t="shared" si="1124"/>
        <v>0.12893075881712027</v>
      </c>
      <c r="N860" s="5">
        <f t="shared" si="1125"/>
        <v>0.17369008188175616</v>
      </c>
      <c r="O860" s="5">
        <f t="shared" si="1126"/>
        <v>9.0421969554010398E-2</v>
      </c>
      <c r="P860" s="5">
        <f t="shared" si="1127"/>
        <v>0.12181266471891937</v>
      </c>
      <c r="Q860" s="5">
        <f t="shared" si="1128"/>
        <v>0.11699397731336873</v>
      </c>
      <c r="R860" s="5">
        <f t="shared" si="1129"/>
        <v>3.1707455432041953E-2</v>
      </c>
      <c r="S860" s="5">
        <f t="shared" si="1130"/>
        <v>2.8771887759869323E-2</v>
      </c>
      <c r="T860" s="5">
        <f t="shared" si="1131"/>
        <v>8.2050442824410694E-2</v>
      </c>
      <c r="U860" s="5">
        <f t="shared" si="1132"/>
        <v>4.2714947005510137E-2</v>
      </c>
      <c r="V860" s="5">
        <f t="shared" si="1133"/>
        <v>3.0203811627075141E-3</v>
      </c>
      <c r="W860" s="5">
        <f t="shared" si="1134"/>
        <v>5.2536451052394954E-2</v>
      </c>
      <c r="X860" s="5">
        <f t="shared" si="1135"/>
        <v>3.6844965632084829E-2</v>
      </c>
      <c r="Y860" s="5">
        <f t="shared" si="1136"/>
        <v>1.2920091338826985E-2</v>
      </c>
      <c r="Z860" s="5">
        <f t="shared" si="1137"/>
        <v>7.4123780237162311E-3</v>
      </c>
      <c r="AA860" s="5">
        <f t="shared" si="1138"/>
        <v>9.9856431288361056E-3</v>
      </c>
      <c r="AB860" s="5">
        <f t="shared" si="1139"/>
        <v>6.7261186880536433E-3</v>
      </c>
      <c r="AC860" s="5">
        <f t="shared" si="1140"/>
        <v>1.7835187335809709E-4</v>
      </c>
      <c r="AD860" s="5">
        <f t="shared" si="1141"/>
        <v>1.7693722911401321E-2</v>
      </c>
      <c r="AE860" s="5">
        <f t="shared" si="1142"/>
        <v>1.2408996030661545E-2</v>
      </c>
      <c r="AF860" s="5">
        <f t="shared" si="1143"/>
        <v>4.3513505682218996E-3</v>
      </c>
      <c r="AG860" s="5">
        <f t="shared" si="1144"/>
        <v>1.0172325368241004E-3</v>
      </c>
      <c r="AH860" s="5">
        <f t="shared" si="1145"/>
        <v>1.2996158289388074E-3</v>
      </c>
      <c r="AI860" s="5">
        <f t="shared" si="1146"/>
        <v>1.7507876461302103E-3</v>
      </c>
      <c r="AJ860" s="5">
        <f t="shared" si="1147"/>
        <v>1.1792936472407691E-3</v>
      </c>
      <c r="AK860" s="5">
        <f t="shared" si="1148"/>
        <v>5.2956489212018084E-4</v>
      </c>
      <c r="AL860" s="5">
        <f t="shared" si="1149"/>
        <v>6.7402122350578133E-6</v>
      </c>
      <c r="AM860" s="5">
        <f t="shared" si="1150"/>
        <v>4.7672474892256926E-3</v>
      </c>
      <c r="AN860" s="5">
        <f t="shared" si="1151"/>
        <v>3.3433752448369099E-3</v>
      </c>
      <c r="AO860" s="5">
        <f t="shared" si="1152"/>
        <v>1.1723912019516161E-3</v>
      </c>
      <c r="AP860" s="5">
        <f t="shared" si="1153"/>
        <v>2.7407455635063453E-4</v>
      </c>
      <c r="AQ860" s="5">
        <f t="shared" si="1154"/>
        <v>4.8053624707619458E-5</v>
      </c>
      <c r="AR860" s="5">
        <f t="shared" si="1155"/>
        <v>1.8228981818512436E-4</v>
      </c>
      <c r="AS860" s="5">
        <f t="shared" si="1156"/>
        <v>2.4557315676467125E-4</v>
      </c>
      <c r="AT860" s="5">
        <f t="shared" si="1157"/>
        <v>1.6541290107087027E-4</v>
      </c>
      <c r="AU860" s="5">
        <f t="shared" si="1158"/>
        <v>7.427909521588174E-5</v>
      </c>
      <c r="AV860" s="5">
        <f t="shared" si="1159"/>
        <v>2.5016416269699546E-5</v>
      </c>
      <c r="AW860" s="5">
        <f t="shared" si="1160"/>
        <v>1.7689150462882045E-7</v>
      </c>
      <c r="AX860" s="5">
        <f t="shared" si="1161"/>
        <v>1.0703724675566661E-3</v>
      </c>
      <c r="AY860" s="5">
        <f t="shared" si="1162"/>
        <v>7.5067569260290495E-4</v>
      </c>
      <c r="AZ860" s="5">
        <f t="shared" si="1163"/>
        <v>2.6323266551837865E-4</v>
      </c>
      <c r="BA860" s="5">
        <f t="shared" si="1164"/>
        <v>6.1536947649255727E-5</v>
      </c>
      <c r="BB860" s="5">
        <f t="shared" si="1165"/>
        <v>1.0789302835563685E-5</v>
      </c>
      <c r="BC860" s="5">
        <f t="shared" si="1166"/>
        <v>1.5133549533981224E-6</v>
      </c>
      <c r="BD860" s="5">
        <f t="shared" si="1167"/>
        <v>2.1307308073942551E-5</v>
      </c>
      <c r="BE860" s="5">
        <f t="shared" si="1168"/>
        <v>2.8704307009410544E-5</v>
      </c>
      <c r="BF860" s="5">
        <f t="shared" si="1169"/>
        <v>1.9334616039510807E-5</v>
      </c>
      <c r="BG860" s="5">
        <f t="shared" si="1170"/>
        <v>8.682259826553816E-6</v>
      </c>
      <c r="BH860" s="5">
        <f t="shared" si="1171"/>
        <v>2.9240935871862903E-6</v>
      </c>
      <c r="BI860" s="5">
        <f t="shared" si="1172"/>
        <v>7.8784311710862946E-7</v>
      </c>
      <c r="BJ860" s="8">
        <f t="shared" si="1173"/>
        <v>0.52227057463813986</v>
      </c>
      <c r="BK860" s="8">
        <f t="shared" si="1174"/>
        <v>0.28347146023681252</v>
      </c>
      <c r="BL860" s="8">
        <f t="shared" si="1175"/>
        <v>0.18708970763804217</v>
      </c>
      <c r="BM860" s="8">
        <f t="shared" si="1176"/>
        <v>0.33593671401839553</v>
      </c>
      <c r="BN860" s="8">
        <f t="shared" si="1177"/>
        <v>0.66355690771721676</v>
      </c>
    </row>
    <row r="861" spans="1:66" x14ac:dyDescent="0.25">
      <c r="A861" t="s">
        <v>145</v>
      </c>
      <c r="B861" t="s">
        <v>389</v>
      </c>
      <c r="C861" t="s">
        <v>371</v>
      </c>
      <c r="D861" s="11">
        <v>44231</v>
      </c>
      <c r="E861">
        <f>VLOOKUP(A861,home!$A$2:$E$405,3,FALSE)</f>
        <v>1.42165242165242</v>
      </c>
      <c r="F861">
        <f>VLOOKUP(B861,home!$B$2:$E$405,3,FALSE)</f>
        <v>1.03</v>
      </c>
      <c r="G861">
        <f>VLOOKUP(C861,away!$B$2:$E$405,4,FALSE)</f>
        <v>0.97</v>
      </c>
      <c r="H861">
        <f>VLOOKUP(A861,away!$A$2:$E$405,3,FALSE)</f>
        <v>1.1680911680911701</v>
      </c>
      <c r="I861">
        <f>VLOOKUP(C861,away!$B$2:$E$405,3,FALSE)</f>
        <v>0.66</v>
      </c>
      <c r="J861">
        <f>VLOOKUP(B861,home!$B$2:$E$405,4,FALSE)</f>
        <v>0.71</v>
      </c>
      <c r="K861" s="3">
        <f t="shared" si="1122"/>
        <v>1.4203729344729328</v>
      </c>
      <c r="L861" s="3">
        <f t="shared" si="1123"/>
        <v>0.54736752136752231</v>
      </c>
      <c r="M861" s="5">
        <f t="shared" si="1124"/>
        <v>0.13977232140957074</v>
      </c>
      <c r="N861" s="5">
        <f t="shared" si="1125"/>
        <v>0.19852882231860591</v>
      </c>
      <c r="O861" s="5">
        <f t="shared" si="1126"/>
        <v>7.6506829125741402E-2</v>
      </c>
      <c r="P861" s="5">
        <f t="shared" si="1127"/>
        <v>0.10866822939254855</v>
      </c>
      <c r="Q861" s="5">
        <f t="shared" si="1128"/>
        <v>0.14099248296706687</v>
      </c>
      <c r="R861" s="5">
        <f t="shared" si="1129"/>
        <v>2.0938676713122818E-2</v>
      </c>
      <c r="S861" s="5">
        <f t="shared" si="1130"/>
        <v>2.1121463749444035E-2</v>
      </c>
      <c r="T861" s="5">
        <f t="shared" si="1131"/>
        <v>7.7174705933135995E-2</v>
      </c>
      <c r="U861" s="5">
        <f t="shared" si="1132"/>
        <v>2.974072968699832E-2</v>
      </c>
      <c r="V861" s="5">
        <f t="shared" si="1133"/>
        <v>1.8245800223011192E-3</v>
      </c>
      <c r="W861" s="5">
        <f t="shared" si="1134"/>
        <v>6.6753968923519258E-2</v>
      </c>
      <c r="X861" s="5">
        <f t="shared" si="1135"/>
        <v>3.6538954511111346E-2</v>
      </c>
      <c r="Y861" s="5">
        <f t="shared" si="1136"/>
        <v>1.0000118482053833E-2</v>
      </c>
      <c r="Z861" s="5">
        <f t="shared" si="1137"/>
        <v>3.8203838577259659E-3</v>
      </c>
      <c r="AA861" s="5">
        <f t="shared" si="1138"/>
        <v>5.4263698308112543E-3</v>
      </c>
      <c r="AB861" s="5">
        <f t="shared" si="1139"/>
        <v>3.8537344200623865E-3</v>
      </c>
      <c r="AC861" s="5">
        <f t="shared" si="1140"/>
        <v>8.8659309658438708E-5</v>
      </c>
      <c r="AD861" s="5">
        <f t="shared" si="1141"/>
        <v>2.3703882681903495E-2</v>
      </c>
      <c r="AE861" s="5">
        <f t="shared" si="1142"/>
        <v>1.2974735510380052E-2</v>
      </c>
      <c r="AF861" s="5">
        <f t="shared" si="1143"/>
        <v>3.5509744083579513E-3</v>
      </c>
      <c r="AG861" s="5">
        <f t="shared" si="1144"/>
        <v>6.4789602011413217E-4</v>
      </c>
      <c r="AH861" s="5">
        <f t="shared" si="1145"/>
        <v>5.2278851071898874E-4</v>
      </c>
      <c r="AI861" s="5">
        <f t="shared" si="1146"/>
        <v>7.4255465107866427E-4</v>
      </c>
      <c r="AJ861" s="5">
        <f t="shared" si="1147"/>
        <v>5.2735226437956352E-4</v>
      </c>
      <c r="AK861" s="5">
        <f t="shared" si="1148"/>
        <v>2.4967896108591553E-4</v>
      </c>
      <c r="AL861" s="5">
        <f t="shared" si="1149"/>
        <v>2.7571839982586159E-6</v>
      </c>
      <c r="AM861" s="5">
        <f t="shared" si="1150"/>
        <v>6.7336706806594773E-3</v>
      </c>
      <c r="AN861" s="5">
        <f t="shared" si="1151"/>
        <v>3.6857926301777349E-3</v>
      </c>
      <c r="AO861" s="5">
        <f t="shared" si="1152"/>
        <v>1.0087415881275337E-3</v>
      </c>
      <c r="AP861" s="5">
        <f t="shared" si="1153"/>
        <v>1.8405079426456878E-4</v>
      </c>
      <c r="AQ861" s="5">
        <f t="shared" si="1154"/>
        <v>2.5185856765580198E-5</v>
      </c>
      <c r="AR861" s="5">
        <f t="shared" si="1155"/>
        <v>5.7231490262334264E-5</v>
      </c>
      <c r="AS861" s="5">
        <f t="shared" si="1156"/>
        <v>8.1290059768170803E-5</v>
      </c>
      <c r="AT861" s="5">
        <f t="shared" si="1157"/>
        <v>5.7731100368198426E-5</v>
      </c>
      <c r="AU861" s="5">
        <f t="shared" si="1158"/>
        <v>2.7333230813443137E-5</v>
      </c>
      <c r="AV861" s="5">
        <f t="shared" si="1159"/>
        <v>9.7058453147790485E-6</v>
      </c>
      <c r="AW861" s="5">
        <f t="shared" si="1160"/>
        <v>5.9544912472785038E-8</v>
      </c>
      <c r="AX861" s="5">
        <f t="shared" si="1161"/>
        <v>1.5940539307437746E-3</v>
      </c>
      <c r="AY861" s="5">
        <f t="shared" si="1162"/>
        <v>8.7253334899737591E-4</v>
      </c>
      <c r="AZ861" s="5">
        <f t="shared" si="1163"/>
        <v>2.3879820827559845E-4</v>
      </c>
      <c r="BA861" s="5">
        <f t="shared" si="1164"/>
        <v>4.3570127790273241E-5</v>
      </c>
      <c r="BB861" s="5">
        <f t="shared" si="1165"/>
        <v>5.9622182135570158E-6</v>
      </c>
      <c r="BC861" s="5">
        <f t="shared" si="1166"/>
        <v>6.5270492108140026E-7</v>
      </c>
      <c r="BD861" s="5">
        <f t="shared" si="1167"/>
        <v>5.2211098281772302E-6</v>
      </c>
      <c r="BE861" s="5">
        <f t="shared" si="1168"/>
        <v>7.4159230878535636E-6</v>
      </c>
      <c r="BF861" s="5">
        <f t="shared" si="1169"/>
        <v>5.2666882190600695E-6</v>
      </c>
      <c r="BG861" s="5">
        <f t="shared" si="1170"/>
        <v>2.4935538002201251E-6</v>
      </c>
      <c r="BH861" s="5">
        <f t="shared" si="1171"/>
        <v>8.8544408212119766E-7</v>
      </c>
      <c r="BI861" s="5">
        <f t="shared" si="1172"/>
        <v>2.5153216184683552E-7</v>
      </c>
      <c r="BJ861" s="8">
        <f t="shared" si="1173"/>
        <v>0.58525955384518558</v>
      </c>
      <c r="BK861" s="8">
        <f t="shared" si="1174"/>
        <v>0.27235054441651857</v>
      </c>
      <c r="BL861" s="8">
        <f t="shared" si="1175"/>
        <v>0.13876354014170553</v>
      </c>
      <c r="BM861" s="8">
        <f t="shared" si="1176"/>
        <v>0.3139141865303941</v>
      </c>
      <c r="BN861" s="8">
        <f t="shared" si="1177"/>
        <v>0.6854073619266563</v>
      </c>
    </row>
    <row r="862" spans="1:66" x14ac:dyDescent="0.25">
      <c r="A862" t="s">
        <v>145</v>
      </c>
      <c r="B862" t="s">
        <v>347</v>
      </c>
      <c r="C862" t="s">
        <v>423</v>
      </c>
      <c r="D862" s="11">
        <v>44231</v>
      </c>
      <c r="E862">
        <f>VLOOKUP(A862,home!$A$2:$E$405,3,FALSE)</f>
        <v>1.42165242165242</v>
      </c>
      <c r="F862">
        <f>VLOOKUP(B862,home!$B$2:$E$405,3,FALSE)</f>
        <v>0.98</v>
      </c>
      <c r="G862">
        <f>VLOOKUP(C862,away!$B$2:$E$405,4,FALSE)</f>
        <v>0.7</v>
      </c>
      <c r="H862">
        <f>VLOOKUP(A862,away!$A$2:$E$405,3,FALSE)</f>
        <v>1.1680911680911701</v>
      </c>
      <c r="I862">
        <f>VLOOKUP(C862,away!$B$2:$E$405,3,FALSE)</f>
        <v>1.1399999999999999</v>
      </c>
      <c r="J862">
        <f>VLOOKUP(B862,home!$B$2:$E$405,4,FALSE)</f>
        <v>1.31</v>
      </c>
      <c r="K862" s="3">
        <f t="shared" si="1122"/>
        <v>0.97525356125356011</v>
      </c>
      <c r="L862" s="3">
        <f t="shared" si="1123"/>
        <v>1.7444273504273533</v>
      </c>
      <c r="M862" s="5">
        <f t="shared" si="1124"/>
        <v>6.5895777645016487E-2</v>
      </c>
      <c r="N862" s="5">
        <f t="shared" si="1125"/>
        <v>6.4265091819875067E-2</v>
      </c>
      <c r="O862" s="5">
        <f t="shared" si="1126"/>
        <v>0.11495039680164612</v>
      </c>
      <c r="P862" s="5">
        <f t="shared" si="1127"/>
        <v>0.11210578384831521</v>
      </c>
      <c r="Q862" s="5">
        <f t="shared" si="1128"/>
        <v>3.1337379830810093E-2</v>
      </c>
      <c r="R862" s="5">
        <f t="shared" si="1129"/>
        <v>0.10026130806163425</v>
      </c>
      <c r="S862" s="5">
        <f t="shared" si="1130"/>
        <v>4.7680243034492961E-2</v>
      </c>
      <c r="T862" s="5">
        <f t="shared" si="1131"/>
        <v>5.4665782467595625E-2</v>
      </c>
      <c r="U862" s="5">
        <f t="shared" si="1132"/>
        <v>9.7780197743049066E-2</v>
      </c>
      <c r="V862" s="5">
        <f t="shared" si="1133"/>
        <v>9.0129379900063221E-3</v>
      </c>
      <c r="W862" s="5">
        <f t="shared" si="1134"/>
        <v>1.018729709345101E-2</v>
      </c>
      <c r="X862" s="5">
        <f t="shared" si="1135"/>
        <v>1.7770999676745024E-2</v>
      </c>
      <c r="Y862" s="5">
        <f t="shared" si="1136"/>
        <v>1.5500108940274839E-2</v>
      </c>
      <c r="Z862" s="5">
        <f t="shared" si="1137"/>
        <v>5.829952265744575E-2</v>
      </c>
      <c r="AA862" s="5">
        <f t="shared" si="1138"/>
        <v>5.6856817091056583E-2</v>
      </c>
      <c r="AB862" s="5">
        <f t="shared" si="1139"/>
        <v>2.7724906674797607E-2</v>
      </c>
      <c r="AC862" s="5">
        <f t="shared" si="1140"/>
        <v>9.583338590267883E-4</v>
      </c>
      <c r="AD862" s="5">
        <f t="shared" si="1141"/>
        <v>2.4837994424840343E-3</v>
      </c>
      <c r="AE862" s="5">
        <f t="shared" si="1142"/>
        <v>4.3328076804453608E-3</v>
      </c>
      <c r="AF862" s="5">
        <f t="shared" si="1143"/>
        <v>3.7791341109552948E-3</v>
      </c>
      <c r="AG862" s="5">
        <f t="shared" si="1144"/>
        <v>2.1974749680277921E-3</v>
      </c>
      <c r="AH862" s="5">
        <f t="shared" si="1145"/>
        <v>2.5424820460126878E-2</v>
      </c>
      <c r="AI862" s="5">
        <f t="shared" si="1146"/>
        <v>2.4795646697971116E-2</v>
      </c>
      <c r="AJ862" s="5">
        <f t="shared" si="1147"/>
        <v>1.2091021372890705E-2</v>
      </c>
      <c r="AK862" s="5">
        <f t="shared" si="1148"/>
        <v>3.9306038843681902E-3</v>
      </c>
      <c r="AL862" s="5">
        <f t="shared" si="1149"/>
        <v>6.5214963564636774E-5</v>
      </c>
      <c r="AM862" s="5">
        <f t="shared" si="1150"/>
        <v>4.8446685034443253E-4</v>
      </c>
      <c r="AN862" s="5">
        <f t="shared" si="1151"/>
        <v>8.4511722411622335E-4</v>
      </c>
      <c r="AO862" s="5">
        <f t="shared" si="1152"/>
        <v>7.3712280003279185E-4</v>
      </c>
      <c r="AP862" s="5">
        <f t="shared" si="1153"/>
        <v>4.286190576669316E-4</v>
      </c>
      <c r="AQ862" s="5">
        <f t="shared" si="1154"/>
        <v>1.8692370177714857E-4</v>
      </c>
      <c r="AR862" s="5">
        <f t="shared" si="1155"/>
        <v>8.870350438070055E-3</v>
      </c>
      <c r="AS862" s="5">
        <f t="shared" si="1156"/>
        <v>8.6508408542948986E-3</v>
      </c>
      <c r="AT862" s="5">
        <f t="shared" si="1157"/>
        <v>4.2183816754944444E-3</v>
      </c>
      <c r="AU862" s="5">
        <f t="shared" si="1158"/>
        <v>1.3713305839175723E-3</v>
      </c>
      <c r="AV862" s="5">
        <f t="shared" si="1159"/>
        <v>3.3434875890538406E-4</v>
      </c>
      <c r="AW862" s="5">
        <f t="shared" si="1160"/>
        <v>3.0818761882326237E-6</v>
      </c>
      <c r="AX862" s="5">
        <f t="shared" si="1161"/>
        <v>7.8746336851283867E-5</v>
      </c>
      <c r="AY862" s="5">
        <f t="shared" si="1162"/>
        <v>1.3736726374934496E-4</v>
      </c>
      <c r="AZ862" s="5">
        <f t="shared" si="1163"/>
        <v>1.1981360596886264E-4</v>
      </c>
      <c r="BA862" s="5">
        <f t="shared" si="1164"/>
        <v>6.9668710401803326E-5</v>
      </c>
      <c r="BB862" s="5">
        <f t="shared" si="1165"/>
        <v>3.0383000973477084E-5</v>
      </c>
      <c r="BC862" s="5">
        <f t="shared" si="1166"/>
        <v>1.0600187577238861E-5</v>
      </c>
      <c r="BD862" s="5">
        <f t="shared" si="1167"/>
        <v>2.5789469853407781E-3</v>
      </c>
      <c r="BE862" s="5">
        <f t="shared" si="1168"/>
        <v>2.5151272317377265E-3</v>
      </c>
      <c r="BF862" s="5">
        <f t="shared" si="1169"/>
        <v>1.226443394879013E-3</v>
      </c>
      <c r="BG862" s="5">
        <f t="shared" si="1170"/>
        <v>3.9869776284388793E-4</v>
      </c>
      <c r="BH862" s="5">
        <f t="shared" si="1171"/>
        <v>9.7207853269332231E-5</v>
      </c>
      <c r="BI862" s="5">
        <f t="shared" si="1172"/>
        <v>1.8960461016545964E-5</v>
      </c>
      <c r="BJ862" s="8">
        <f t="shared" si="1173"/>
        <v>0.20964870477012368</v>
      </c>
      <c r="BK862" s="8">
        <f t="shared" si="1174"/>
        <v>0.23585565860417176</v>
      </c>
      <c r="BL862" s="8">
        <f t="shared" si="1175"/>
        <v>0.49409635478731018</v>
      </c>
      <c r="BM862" s="8">
        <f t="shared" si="1176"/>
        <v>0.50895021742419311</v>
      </c>
      <c r="BN862" s="8">
        <f t="shared" si="1177"/>
        <v>0.48881573800729722</v>
      </c>
    </row>
    <row r="863" spans="1:66" x14ac:dyDescent="0.25">
      <c r="A863" t="s">
        <v>145</v>
      </c>
      <c r="B863" t="s">
        <v>355</v>
      </c>
      <c r="C863" t="s">
        <v>419</v>
      </c>
      <c r="D863" s="11">
        <v>44231</v>
      </c>
      <c r="E863">
        <f>VLOOKUP(A863,home!$A$2:$E$405,3,FALSE)</f>
        <v>1.42165242165242</v>
      </c>
      <c r="F863">
        <f>VLOOKUP(B863,home!$B$2:$E$405,3,FALSE)</f>
        <v>0.35</v>
      </c>
      <c r="G863">
        <f>VLOOKUP(C863,away!$B$2:$E$405,4,FALSE)</f>
        <v>0.91</v>
      </c>
      <c r="H863">
        <f>VLOOKUP(A863,away!$A$2:$E$405,3,FALSE)</f>
        <v>1.1680911680911701</v>
      </c>
      <c r="I863">
        <f>VLOOKUP(C863,away!$B$2:$E$405,3,FALSE)</f>
        <v>0.62</v>
      </c>
      <c r="J863">
        <f>VLOOKUP(B863,home!$B$2:$E$405,4,FALSE)</f>
        <v>1.71</v>
      </c>
      <c r="K863" s="3">
        <f t="shared" si="1122"/>
        <v>0.45279629629629575</v>
      </c>
      <c r="L863" s="3">
        <f t="shared" si="1123"/>
        <v>1.2384102564102586</v>
      </c>
      <c r="M863" s="5">
        <f t="shared" si="1124"/>
        <v>0.18429702571684425</v>
      </c>
      <c r="N863" s="5">
        <f t="shared" si="1125"/>
        <v>8.3449010663010234E-2</v>
      </c>
      <c r="O863" s="5">
        <f t="shared" si="1126"/>
        <v>0.22823532687364509</v>
      </c>
      <c r="P863" s="5">
        <f t="shared" si="1127"/>
        <v>0.10334411069236091</v>
      </c>
      <c r="Q863" s="5">
        <f t="shared" si="1128"/>
        <v>1.8892701478900566E-2</v>
      </c>
      <c r="R863" s="5">
        <f t="shared" si="1129"/>
        <v>0.14132448483773502</v>
      </c>
      <c r="S863" s="5">
        <f t="shared" si="1130"/>
        <v>1.4487489927270739E-2</v>
      </c>
      <c r="T863" s="5">
        <f t="shared" si="1131"/>
        <v>2.339691528276772E-2</v>
      </c>
      <c r="U863" s="5">
        <f t="shared" si="1132"/>
        <v>6.3991203310508421E-2</v>
      </c>
      <c r="V863" s="5">
        <f t="shared" si="1133"/>
        <v>9.0264720881041201E-4</v>
      </c>
      <c r="W863" s="5">
        <f t="shared" si="1134"/>
        <v>2.8515150855592435E-3</v>
      </c>
      <c r="X863" s="5">
        <f t="shared" si="1135"/>
        <v>3.5313455282651425E-3</v>
      </c>
      <c r="Y863" s="5">
        <f t="shared" si="1136"/>
        <v>2.186627260566028E-3</v>
      </c>
      <c r="Z863" s="5">
        <f t="shared" si="1137"/>
        <v>5.8339230501649041E-2</v>
      </c>
      <c r="AA863" s="5">
        <f t="shared" si="1138"/>
        <v>2.6415787499922572E-2</v>
      </c>
      <c r="AB863" s="5">
        <f t="shared" si="1139"/>
        <v>5.9804853718574639E-3</v>
      </c>
      <c r="AC863" s="5">
        <f t="shared" si="1140"/>
        <v>3.1634827224089056E-5</v>
      </c>
      <c r="AD863" s="5">
        <f t="shared" si="1141"/>
        <v>3.2278886739355993E-4</v>
      </c>
      <c r="AE863" s="5">
        <f t="shared" si="1142"/>
        <v>3.9974504403523549E-4</v>
      </c>
      <c r="AF863" s="5">
        <f t="shared" si="1143"/>
        <v>2.4752418124120309E-4</v>
      </c>
      <c r="AG863" s="5">
        <f t="shared" si="1144"/>
        <v>1.0217882825288587E-4</v>
      </c>
      <c r="AH863" s="5">
        <f t="shared" si="1145"/>
        <v>1.8061975351081103E-2</v>
      </c>
      <c r="AI863" s="5">
        <f t="shared" si="1146"/>
        <v>8.1783955427645084E-3</v>
      </c>
      <c r="AJ863" s="5">
        <f t="shared" si="1147"/>
        <v>1.8515736057049515E-3</v>
      </c>
      <c r="AK863" s="5">
        <f t="shared" si="1148"/>
        <v>2.794618903277268E-4</v>
      </c>
      <c r="AL863" s="5">
        <f t="shared" si="1149"/>
        <v>7.0956610909237724E-7</v>
      </c>
      <c r="AM863" s="5">
        <f t="shared" si="1150"/>
        <v>2.9231520728296022E-5</v>
      </c>
      <c r="AN863" s="5">
        <f t="shared" si="1151"/>
        <v>3.6200615080390862E-5</v>
      </c>
      <c r="AO863" s="5">
        <f t="shared" si="1152"/>
        <v>2.2415606501957968E-5</v>
      </c>
      <c r="AP863" s="5">
        <f t="shared" si="1153"/>
        <v>9.253238998560408E-6</v>
      </c>
      <c r="AQ863" s="5">
        <f t="shared" si="1154"/>
        <v>2.8648265202081513E-6</v>
      </c>
      <c r="AR863" s="5">
        <f t="shared" si="1155"/>
        <v>4.4736271051616242E-3</v>
      </c>
      <c r="AS863" s="5">
        <f t="shared" si="1156"/>
        <v>2.0256417842279026E-3</v>
      </c>
      <c r="AT863" s="5">
        <f t="shared" si="1157"/>
        <v>4.5860154876070734E-4</v>
      </c>
      <c r="AU863" s="5">
        <f t="shared" si="1158"/>
        <v>6.9217694251531153E-5</v>
      </c>
      <c r="AV863" s="5">
        <f t="shared" si="1159"/>
        <v>7.835378898815674E-6</v>
      </c>
      <c r="AW863" s="5">
        <f t="shared" si="1160"/>
        <v>1.1052429907700335E-8</v>
      </c>
      <c r="AX863" s="5">
        <f t="shared" si="1161"/>
        <v>2.205987386813473E-6</v>
      </c>
      <c r="AY863" s="5">
        <f t="shared" si="1162"/>
        <v>2.731917405341469E-6</v>
      </c>
      <c r="AZ863" s="5">
        <f t="shared" si="1163"/>
        <v>1.6916172672202888E-6</v>
      </c>
      <c r="BA863" s="5">
        <f t="shared" si="1164"/>
        <v>6.983053912154329E-7</v>
      </c>
      <c r="BB863" s="5">
        <f t="shared" si="1165"/>
        <v>2.1619713964694266E-7</v>
      </c>
      <c r="BC863" s="5">
        <f t="shared" si="1166"/>
        <v>5.3548151029066957E-8</v>
      </c>
      <c r="BD863" s="5">
        <f t="shared" si="1167"/>
        <v>9.23364281731181E-4</v>
      </c>
      <c r="BE863" s="5">
        <f t="shared" si="1168"/>
        <v>4.1809592690016811E-4</v>
      </c>
      <c r="BF863" s="5">
        <f t="shared" si="1169"/>
        <v>9.4656143598481477E-5</v>
      </c>
      <c r="BG863" s="5">
        <f t="shared" si="1170"/>
        <v>1.4286650414360918E-5</v>
      </c>
      <c r="BH863" s="5">
        <f t="shared" si="1171"/>
        <v>1.6172355985256402E-6</v>
      </c>
      <c r="BI863" s="5">
        <f t="shared" si="1172"/>
        <v>1.4645565785018661E-7</v>
      </c>
      <c r="BJ863" s="8">
        <f t="shared" si="1173"/>
        <v>0.1354879156005625</v>
      </c>
      <c r="BK863" s="8">
        <f t="shared" si="1174"/>
        <v>0.30306634985602482</v>
      </c>
      <c r="BL863" s="8">
        <f t="shared" si="1175"/>
        <v>0.50280578448874802</v>
      </c>
      <c r="BM863" s="8">
        <f t="shared" si="1176"/>
        <v>0.24015389931951286</v>
      </c>
      <c r="BN863" s="8">
        <f t="shared" si="1177"/>
        <v>0.75954266026249617</v>
      </c>
    </row>
    <row r="864" spans="1:66" x14ac:dyDescent="0.25">
      <c r="A864" t="s">
        <v>145</v>
      </c>
      <c r="B864" t="s">
        <v>357</v>
      </c>
      <c r="C864" t="s">
        <v>425</v>
      </c>
      <c r="D864" s="11">
        <v>44231</v>
      </c>
      <c r="E864">
        <f>VLOOKUP(A864,home!$A$2:$E$405,3,FALSE)</f>
        <v>1.42165242165242</v>
      </c>
      <c r="F864">
        <f>VLOOKUP(B864,home!$B$2:$E$405,3,FALSE)</f>
        <v>0.7</v>
      </c>
      <c r="G864">
        <f>VLOOKUP(C864,away!$B$2:$E$405,4,FALSE)</f>
        <v>0.62</v>
      </c>
      <c r="H864">
        <f>VLOOKUP(A864,away!$A$2:$E$405,3,FALSE)</f>
        <v>1.1680911680911701</v>
      </c>
      <c r="I864">
        <f>VLOOKUP(C864,away!$B$2:$E$405,3,FALSE)</f>
        <v>0.88</v>
      </c>
      <c r="J864">
        <f>VLOOKUP(B864,home!$B$2:$E$405,4,FALSE)</f>
        <v>0.91</v>
      </c>
      <c r="K864" s="3">
        <f t="shared" si="1122"/>
        <v>0.61699715099715025</v>
      </c>
      <c r="L864" s="3">
        <f t="shared" si="1123"/>
        <v>0.93540740740740913</v>
      </c>
      <c r="M864" s="5">
        <f t="shared" si="1124"/>
        <v>0.21173822428431058</v>
      </c>
      <c r="N864" s="5">
        <f t="shared" si="1125"/>
        <v>0.13064188114061526</v>
      </c>
      <c r="O864" s="5">
        <f t="shared" si="1126"/>
        <v>0.19806150342683548</v>
      </c>
      <c r="P864" s="5">
        <f t="shared" si="1127"/>
        <v>0.12220338333656981</v>
      </c>
      <c r="Q864" s="5">
        <f t="shared" si="1128"/>
        <v>4.030283423233396E-2</v>
      </c>
      <c r="R864" s="5">
        <f t="shared" si="1129"/>
        <v>9.2634098713854918E-2</v>
      </c>
      <c r="S864" s="5">
        <f t="shared" si="1130"/>
        <v>1.7632228367576778E-2</v>
      </c>
      <c r="T864" s="5">
        <f t="shared" si="1131"/>
        <v>3.769956968043809E-2</v>
      </c>
      <c r="U864" s="5">
        <f t="shared" si="1132"/>
        <v>5.7154974991637263E-2</v>
      </c>
      <c r="V864" s="5">
        <f t="shared" si="1133"/>
        <v>1.1307032904868041E-3</v>
      </c>
      <c r="W864" s="5">
        <f t="shared" si="1134"/>
        <v>8.2889112994868255E-3</v>
      </c>
      <c r="X864" s="5">
        <f t="shared" si="1135"/>
        <v>7.7535090288829503E-3</v>
      </c>
      <c r="Y864" s="5">
        <f t="shared" si="1136"/>
        <v>3.6263448895086686E-3</v>
      </c>
      <c r="Z864" s="5">
        <f t="shared" si="1137"/>
        <v>2.8883540705149684E-2</v>
      </c>
      <c r="AA864" s="5">
        <f t="shared" si="1138"/>
        <v>1.7821062325787576E-2</v>
      </c>
      <c r="AB864" s="5">
        <f t="shared" si="1139"/>
        <v>5.4977723413767903E-3</v>
      </c>
      <c r="AC864" s="5">
        <f t="shared" si="1140"/>
        <v>4.0786142923155203E-5</v>
      </c>
      <c r="AD864" s="5">
        <f t="shared" si="1141"/>
        <v>1.2785586641628644E-3</v>
      </c>
      <c r="AE864" s="5">
        <f t="shared" si="1142"/>
        <v>1.1959732452628653E-3</v>
      </c>
      <c r="AF864" s="5">
        <f t="shared" si="1143"/>
        <v>5.5936111633998102E-4</v>
      </c>
      <c r="AG864" s="5">
        <f t="shared" si="1144"/>
        <v>1.744101772133653E-4</v>
      </c>
      <c r="AH864" s="5">
        <f t="shared" si="1145"/>
        <v>6.7544694819376087E-3</v>
      </c>
      <c r="AI864" s="5">
        <f t="shared" si="1146"/>
        <v>4.1674884268527021E-3</v>
      </c>
      <c r="AJ864" s="5">
        <f t="shared" si="1147"/>
        <v>1.285664243090856E-3</v>
      </c>
      <c r="AK864" s="5">
        <f t="shared" si="1148"/>
        <v>2.6441705837532196E-4</v>
      </c>
      <c r="AL864" s="5">
        <f t="shared" si="1149"/>
        <v>9.415786262127033E-7</v>
      </c>
      <c r="AM864" s="5">
        <f t="shared" si="1150"/>
        <v>1.5777341063424194E-4</v>
      </c>
      <c r="AN864" s="5">
        <f t="shared" si="1151"/>
        <v>1.4758241699920082E-4</v>
      </c>
      <c r="AO864" s="5">
        <f t="shared" si="1152"/>
        <v>6.9024843032070769E-5</v>
      </c>
      <c r="AP864" s="5">
        <f t="shared" si="1153"/>
        <v>2.1522116489110904E-5</v>
      </c>
      <c r="AQ864" s="5">
        <f t="shared" si="1154"/>
        <v>5.0329867967498688E-6</v>
      </c>
      <c r="AR864" s="5">
        <f t="shared" si="1155"/>
        <v>1.263636157302345E-3</v>
      </c>
      <c r="AS864" s="5">
        <f t="shared" si="1156"/>
        <v>7.7965990895253361E-4</v>
      </c>
      <c r="AT864" s="5">
        <f t="shared" si="1157"/>
        <v>2.4052397128520537E-4</v>
      </c>
      <c r="AU864" s="5">
        <f t="shared" si="1158"/>
        <v>4.9467535009830701E-5</v>
      </c>
      <c r="AV864" s="5">
        <f t="shared" si="1159"/>
        <v>7.630332041979332E-6</v>
      </c>
      <c r="AW864" s="5">
        <f t="shared" si="1160"/>
        <v>1.5095171590286394E-8</v>
      </c>
      <c r="AX864" s="5">
        <f t="shared" si="1161"/>
        <v>1.6224290810738455E-5</v>
      </c>
      <c r="AY864" s="5">
        <f t="shared" si="1162"/>
        <v>1.5176321804296713E-5</v>
      </c>
      <c r="AZ864" s="5">
        <f t="shared" si="1163"/>
        <v>7.0980219164688589E-6</v>
      </c>
      <c r="BA864" s="5">
        <f t="shared" si="1164"/>
        <v>2.2131807595350356E-6</v>
      </c>
      <c r="BB864" s="5">
        <f t="shared" si="1165"/>
        <v>5.17556419100157E-7</v>
      </c>
      <c r="BC864" s="5">
        <f t="shared" si="1166"/>
        <v>9.6825221635508071E-8</v>
      </c>
      <c r="BD864" s="5">
        <f t="shared" si="1167"/>
        <v>1.9700243696807454E-4</v>
      </c>
      <c r="BE864" s="5">
        <f t="shared" si="1168"/>
        <v>1.2154994234879765E-4</v>
      </c>
      <c r="BF864" s="5">
        <f t="shared" si="1169"/>
        <v>3.7497984066538004E-5</v>
      </c>
      <c r="BG864" s="5">
        <f t="shared" si="1170"/>
        <v>7.7120497790634939E-6</v>
      </c>
      <c r="BH864" s="5">
        <f t="shared" si="1171"/>
        <v>1.1895781855075944E-6</v>
      </c>
      <c r="BI864" s="5">
        <f t="shared" si="1172"/>
        <v>1.4679327026930908E-7</v>
      </c>
      <c r="BJ864" s="8">
        <f t="shared" si="1173"/>
        <v>0.231963615445128</v>
      </c>
      <c r="BK864" s="8">
        <f t="shared" si="1174"/>
        <v>0.35276144332229764</v>
      </c>
      <c r="BL864" s="8">
        <f t="shared" si="1175"/>
        <v>0.38634746769895861</v>
      </c>
      <c r="BM864" s="8">
        <f t="shared" si="1176"/>
        <v>0.20435898081038126</v>
      </c>
      <c r="BN864" s="8">
        <f t="shared" si="1177"/>
        <v>0.79558192513451997</v>
      </c>
    </row>
    <row r="865" spans="1:66" x14ac:dyDescent="0.25">
      <c r="A865" t="s">
        <v>145</v>
      </c>
      <c r="B865" t="s">
        <v>360</v>
      </c>
      <c r="C865" t="s">
        <v>432</v>
      </c>
      <c r="D865" s="11">
        <v>44231</v>
      </c>
      <c r="E865">
        <f>VLOOKUP(A865,home!$A$2:$E$405,3,FALSE)</f>
        <v>1.42165242165242</v>
      </c>
      <c r="F865">
        <f>VLOOKUP(B865,home!$B$2:$E$405,3,FALSE)</f>
        <v>1.17</v>
      </c>
      <c r="G865">
        <f>VLOOKUP(C865,away!$B$2:$E$405,4,FALSE)</f>
        <v>1.63</v>
      </c>
      <c r="H865">
        <f>VLOOKUP(A865,away!$A$2:$E$405,3,FALSE)</f>
        <v>1.1680911680911701</v>
      </c>
      <c r="I865">
        <f>VLOOKUP(C865,away!$B$2:$E$405,3,FALSE)</f>
        <v>0.53</v>
      </c>
      <c r="J865">
        <f>VLOOKUP(B865,home!$B$2:$E$405,4,FALSE)</f>
        <v>1.28</v>
      </c>
      <c r="K865" s="3">
        <f t="shared" si="1122"/>
        <v>2.7112333333333298</v>
      </c>
      <c r="L865" s="3">
        <f t="shared" si="1123"/>
        <v>0.79243304843304985</v>
      </c>
      <c r="M865" s="5">
        <f t="shared" si="1124"/>
        <v>3.0086871000506256E-2</v>
      </c>
      <c r="N865" s="5">
        <f t="shared" si="1125"/>
        <v>8.157252755227247E-2</v>
      </c>
      <c r="O865" s="5">
        <f t="shared" si="1126"/>
        <v>2.3841830904743101E-2</v>
      </c>
      <c r="P865" s="5">
        <f t="shared" si="1127"/>
        <v>6.4640766676636235E-2</v>
      </c>
      <c r="Q865" s="5">
        <f t="shared" si="1128"/>
        <v>0.11058107789198632</v>
      </c>
      <c r="R865" s="5">
        <f t="shared" si="1129"/>
        <v>9.4465273720354351E-3</v>
      </c>
      <c r="S865" s="5">
        <f t="shared" si="1130"/>
        <v>3.4719701464411314E-2</v>
      </c>
      <c r="T865" s="5">
        <f t="shared" si="1131"/>
        <v>8.7628100652959257E-2</v>
      </c>
      <c r="U865" s="5">
        <f t="shared" si="1132"/>
        <v>2.5611739895308173E-2</v>
      </c>
      <c r="V865" s="5">
        <f t="shared" si="1133"/>
        <v>8.2882520101568279E-3</v>
      </c>
      <c r="W865" s="5">
        <f t="shared" si="1134"/>
        <v>9.9937034805560862E-2</v>
      </c>
      <c r="X865" s="5">
        <f t="shared" si="1135"/>
        <v>7.9193409142330418E-2</v>
      </c>
      <c r="Y865" s="5">
        <f t="shared" si="1136"/>
        <v>3.1377737311231321E-2</v>
      </c>
      <c r="Z865" s="5">
        <f t="shared" si="1137"/>
        <v>2.4952468275094295E-3</v>
      </c>
      <c r="AA865" s="5">
        <f t="shared" si="1138"/>
        <v>6.7651963736378067E-3</v>
      </c>
      <c r="AB865" s="5">
        <f t="shared" si="1139"/>
        <v>9.1710129573762938E-3</v>
      </c>
      <c r="AC865" s="5">
        <f t="shared" si="1140"/>
        <v>1.112941763570009E-3</v>
      </c>
      <c r="AD865" s="5">
        <f t="shared" si="1141"/>
        <v>6.7738154999832448E-2</v>
      </c>
      <c r="AE865" s="5">
        <f t="shared" si="1142"/>
        <v>5.3677952661747672E-2</v>
      </c>
      <c r="AF865" s="5">
        <f t="shared" si="1143"/>
        <v>2.1268091830696823E-2</v>
      </c>
      <c r="AG865" s="5">
        <f t="shared" si="1144"/>
        <v>5.6178462812510425E-3</v>
      </c>
      <c r="AH865" s="5">
        <f t="shared" si="1145"/>
        <v>4.9432901252904828E-4</v>
      </c>
      <c r="AI865" s="5">
        <f t="shared" si="1146"/>
        <v>1.340241296402505E-3</v>
      </c>
      <c r="AJ865" s="5">
        <f t="shared" si="1147"/>
        <v>1.8168534387581739E-3</v>
      </c>
      <c r="AK865" s="5">
        <f t="shared" si="1148"/>
        <v>1.6419712016474818E-3</v>
      </c>
      <c r="AL865" s="5">
        <f t="shared" si="1149"/>
        <v>9.5644919489836587E-5</v>
      </c>
      <c r="AM865" s="5">
        <f t="shared" si="1150"/>
        <v>3.6730788754809097E-2</v>
      </c>
      <c r="AN865" s="5">
        <f t="shared" si="1151"/>
        <v>2.9106690904323763E-2</v>
      </c>
      <c r="AO865" s="5">
        <f t="shared" si="1152"/>
        <v>1.15325519015559E-2</v>
      </c>
      <c r="AP865" s="5">
        <f t="shared" si="1153"/>
        <v>3.0462584198541029E-3</v>
      </c>
      <c r="AQ865" s="5">
        <f t="shared" si="1154"/>
        <v>6.0348896148995786E-4</v>
      </c>
      <c r="AR865" s="5">
        <f t="shared" si="1155"/>
        <v>7.8344529265458629E-5</v>
      </c>
      <c r="AS865" s="5">
        <f t="shared" si="1156"/>
        <v>2.1241029922882001E-4</v>
      </c>
      <c r="AT865" s="5">
        <f t="shared" si="1157"/>
        <v>2.8794694180624191E-4</v>
      </c>
      <c r="AU865" s="5">
        <f t="shared" si="1158"/>
        <v>2.6023044895215851E-4</v>
      </c>
      <c r="AV865" s="5">
        <f t="shared" si="1159"/>
        <v>1.763863668868474E-4</v>
      </c>
      <c r="AW865" s="5">
        <f t="shared" si="1160"/>
        <v>5.7080646058801509E-6</v>
      </c>
      <c r="AX865" s="5">
        <f t="shared" si="1161"/>
        <v>1.6597623138610573E-2</v>
      </c>
      <c r="AY865" s="5">
        <f t="shared" si="1162"/>
        <v>1.3152505100472105E-2</v>
      </c>
      <c r="AZ865" s="5">
        <f t="shared" si="1163"/>
        <v>5.2112398556491716E-3</v>
      </c>
      <c r="BA865" s="5">
        <f t="shared" si="1164"/>
        <v>1.3765195616426268E-3</v>
      </c>
      <c r="BB865" s="5">
        <f t="shared" si="1165"/>
        <v>2.7269989811504799E-4</v>
      </c>
      <c r="BC865" s="5">
        <f t="shared" si="1166"/>
        <v>4.3219282314137929E-5</v>
      </c>
      <c r="BD865" s="5">
        <f t="shared" si="1167"/>
        <v>1.0347132358979941E-5</v>
      </c>
      <c r="BE865" s="5">
        <f t="shared" si="1168"/>
        <v>2.8053490156078347E-5</v>
      </c>
      <c r="BF865" s="5">
        <f t="shared" si="1169"/>
        <v>3.8029778813749038E-5</v>
      </c>
      <c r="BG865" s="5">
        <f t="shared" si="1170"/>
        <v>3.4369201326376674E-5</v>
      </c>
      <c r="BH865" s="5">
        <f t="shared" si="1171"/>
        <v>2.3295731069029136E-5</v>
      </c>
      <c r="BI865" s="5">
        <f t="shared" si="1172"/>
        <v>1.2632032519744134E-5</v>
      </c>
      <c r="BJ865" s="8">
        <f t="shared" si="1173"/>
        <v>0.75626551890870508</v>
      </c>
      <c r="BK865" s="8">
        <f t="shared" si="1174"/>
        <v>0.15209668293524256</v>
      </c>
      <c r="BL865" s="8">
        <f t="shared" si="1175"/>
        <v>8.1291748404821493E-2</v>
      </c>
      <c r="BM865" s="8">
        <f t="shared" si="1176"/>
        <v>0.65883279864223254</v>
      </c>
      <c r="BN865" s="8">
        <f t="shared" si="1177"/>
        <v>0.32016960139817985</v>
      </c>
    </row>
    <row r="866" spans="1:66" x14ac:dyDescent="0.25">
      <c r="A866" t="s">
        <v>145</v>
      </c>
      <c r="B866" t="s">
        <v>375</v>
      </c>
      <c r="C866" t="s">
        <v>366</v>
      </c>
      <c r="D866" s="11">
        <v>44231</v>
      </c>
      <c r="E866">
        <f>VLOOKUP(A866,home!$A$2:$E$405,3,FALSE)</f>
        <v>1.42165242165242</v>
      </c>
      <c r="F866">
        <f>VLOOKUP(B866,home!$B$2:$E$405,3,FALSE)</f>
        <v>0.79</v>
      </c>
      <c r="G866">
        <f>VLOOKUP(C866,away!$B$2:$E$405,4,FALSE)</f>
        <v>0.8</v>
      </c>
      <c r="H866">
        <f>VLOOKUP(A866,away!$A$2:$E$405,3,FALSE)</f>
        <v>1.1680911680911701</v>
      </c>
      <c r="I866">
        <f>VLOOKUP(C866,away!$B$2:$E$405,3,FALSE)</f>
        <v>0.8</v>
      </c>
      <c r="J866">
        <f>VLOOKUP(B866,home!$B$2:$E$405,4,FALSE)</f>
        <v>0.64</v>
      </c>
      <c r="K866" s="3">
        <f t="shared" si="1122"/>
        <v>0.89848433048432952</v>
      </c>
      <c r="L866" s="3">
        <f t="shared" si="1123"/>
        <v>0.5980626780626791</v>
      </c>
      <c r="M866" s="5">
        <f t="shared" si="1124"/>
        <v>0.22390195842389587</v>
      </c>
      <c r="N866" s="5">
        <f t="shared" si="1125"/>
        <v>0.20117240120862426</v>
      </c>
      <c r="O866" s="5">
        <f t="shared" si="1126"/>
        <v>0.1339074048784738</v>
      </c>
      <c r="P866" s="5">
        <f t="shared" si="1127"/>
        <v>0.12031370501912957</v>
      </c>
      <c r="Q866" s="5">
        <f t="shared" si="1128"/>
        <v>9.0375125105927837E-2</v>
      </c>
      <c r="R866" s="5">
        <f t="shared" si="1129"/>
        <v>4.0042510587021747E-2</v>
      </c>
      <c r="S866" s="5">
        <f t="shared" si="1130"/>
        <v>1.6162640690289335E-2</v>
      </c>
      <c r="T866" s="5">
        <f t="shared" si="1131"/>
        <v>5.404998935110087E-2</v>
      </c>
      <c r="U866" s="5">
        <f t="shared" si="1132"/>
        <v>3.5977568315691912E-2</v>
      </c>
      <c r="V866" s="5">
        <f t="shared" si="1133"/>
        <v>9.6499934268359018E-4</v>
      </c>
      <c r="W866" s="5">
        <f t="shared" si="1134"/>
        <v>2.7066877924412369E-2</v>
      </c>
      <c r="X866" s="5">
        <f t="shared" si="1135"/>
        <v>1.618768949826967E-2</v>
      </c>
      <c r="Y866" s="5">
        <f t="shared" si="1136"/>
        <v>4.840626466491132E-3</v>
      </c>
      <c r="Z866" s="5">
        <f t="shared" si="1137"/>
        <v>7.9826437060091376E-3</v>
      </c>
      <c r="AA866" s="5">
        <f t="shared" si="1138"/>
        <v>7.1722802856885662E-3</v>
      </c>
      <c r="AB866" s="5">
        <f t="shared" si="1139"/>
        <v>3.2220907252664232E-3</v>
      </c>
      <c r="AC866" s="5">
        <f t="shared" si="1140"/>
        <v>3.2408896475427264E-5</v>
      </c>
      <c r="AD866" s="5">
        <f t="shared" si="1141"/>
        <v>6.0797914225541793E-3</v>
      </c>
      <c r="AE866" s="5">
        <f t="shared" si="1142"/>
        <v>3.6360963402352581E-3</v>
      </c>
      <c r="AF866" s="5">
        <f t="shared" si="1143"/>
        <v>1.0873067574675025E-3</v>
      </c>
      <c r="AG866" s="5">
        <f t="shared" si="1144"/>
        <v>2.1675919708222081E-4</v>
      </c>
      <c r="AH866" s="5">
        <f t="shared" si="1145"/>
        <v>1.1935303182090036E-3</v>
      </c>
      <c r="AI866" s="5">
        <f t="shared" si="1146"/>
        <v>1.0723682888687653E-3</v>
      </c>
      <c r="AJ866" s="5">
        <f t="shared" si="1147"/>
        <v>4.8175305202843925E-4</v>
      </c>
      <c r="AK866" s="5">
        <f t="shared" si="1148"/>
        <v>1.4428252280351822E-4</v>
      </c>
      <c r="AL866" s="5">
        <f t="shared" si="1149"/>
        <v>6.9659674939652915E-7</v>
      </c>
      <c r="AM866" s="5">
        <f t="shared" si="1150"/>
        <v>1.0925194651555928E-3</v>
      </c>
      <c r="AN866" s="5">
        <f t="shared" si="1151"/>
        <v>6.5339511716655963E-4</v>
      </c>
      <c r="AO866" s="5">
        <f t="shared" si="1152"/>
        <v>1.9538561680285531E-4</v>
      </c>
      <c r="AP866" s="5">
        <f t="shared" si="1153"/>
        <v>3.8950948413348017E-5</v>
      </c>
      <c r="AQ866" s="5">
        <f t="shared" si="1154"/>
        <v>5.823777130292045E-6</v>
      </c>
      <c r="AR866" s="5">
        <f t="shared" si="1155"/>
        <v>1.427611876914157E-4</v>
      </c>
      <c r="AS866" s="5">
        <f t="shared" si="1156"/>
        <v>1.2826869014206932E-4</v>
      </c>
      <c r="AT866" s="5">
        <f t="shared" si="1157"/>
        <v>5.7623704092199536E-5</v>
      </c>
      <c r="AU866" s="5">
        <f t="shared" si="1158"/>
        <v>1.7257998397102342E-5</v>
      </c>
      <c r="AV866" s="5">
        <f t="shared" si="1159"/>
        <v>3.8765102838300315E-6</v>
      </c>
      <c r="AW866" s="5">
        <f t="shared" si="1160"/>
        <v>1.0397672913793235E-8</v>
      </c>
      <c r="AX866" s="5">
        <f t="shared" si="1161"/>
        <v>1.6360193669857001E-4</v>
      </c>
      <c r="AY866" s="5">
        <f t="shared" si="1162"/>
        <v>9.7844212398187682E-5</v>
      </c>
      <c r="AZ866" s="5">
        <f t="shared" si="1163"/>
        <v>2.9258485849896857E-5</v>
      </c>
      <c r="BA866" s="5">
        <f t="shared" si="1164"/>
        <v>5.8328028011494392E-6</v>
      </c>
      <c r="BB866" s="5">
        <f t="shared" si="1165"/>
        <v>8.7209541596673254E-7</v>
      </c>
      <c r="BC866" s="5">
        <f t="shared" si="1166"/>
        <v>1.0431354399985007E-7</v>
      </c>
      <c r="BD866" s="5">
        <f t="shared" si="1167"/>
        <v>1.4230023039022802E-5</v>
      </c>
      <c r="BE866" s="5">
        <f t="shared" si="1168"/>
        <v>1.2785452722992985E-5</v>
      </c>
      <c r="BF866" s="5">
        <f t="shared" si="1169"/>
        <v>5.7437644648786991E-6</v>
      </c>
      <c r="BG866" s="5">
        <f t="shared" si="1170"/>
        <v>1.720227456562074E-6</v>
      </c>
      <c r="BH866" s="5">
        <f t="shared" si="1171"/>
        <v>3.8639935364748395E-7</v>
      </c>
      <c r="BI866" s="5">
        <f t="shared" si="1172"/>
        <v>6.943475291230749E-8</v>
      </c>
      <c r="BJ866" s="8">
        <f t="shared" si="1173"/>
        <v>0.40699625204354167</v>
      </c>
      <c r="BK866" s="8">
        <f t="shared" si="1174"/>
        <v>0.36147425318162135</v>
      </c>
      <c r="BL866" s="8">
        <f t="shared" si="1175"/>
        <v>0.22359851236644879</v>
      </c>
      <c r="BM866" s="8">
        <f t="shared" si="1176"/>
        <v>0.19024072225982272</v>
      </c>
      <c r="BN866" s="8">
        <f t="shared" si="1177"/>
        <v>0.80971310522307316</v>
      </c>
    </row>
    <row r="867" spans="1:66" x14ac:dyDescent="0.25">
      <c r="A867" t="s">
        <v>145</v>
      </c>
      <c r="B867" t="s">
        <v>427</v>
      </c>
      <c r="C867" t="s">
        <v>434</v>
      </c>
      <c r="D867" s="11">
        <v>44231</v>
      </c>
      <c r="E867">
        <f>VLOOKUP(A867,home!$A$2:$E$405,3,FALSE)</f>
        <v>1.42165242165242</v>
      </c>
      <c r="F867">
        <f>VLOOKUP(B867,home!$B$2:$E$405,3,FALSE)</f>
        <v>1.1000000000000001</v>
      </c>
      <c r="G867">
        <f>VLOOKUP(C867,away!$B$2:$E$405,4,FALSE)</f>
        <v>1.03</v>
      </c>
      <c r="H867">
        <f>VLOOKUP(A867,away!$A$2:$E$405,3,FALSE)</f>
        <v>1.1680911680911701</v>
      </c>
      <c r="I867">
        <f>VLOOKUP(C867,away!$B$2:$E$405,3,FALSE)</f>
        <v>0.66</v>
      </c>
      <c r="J867">
        <f>VLOOKUP(B867,home!$B$2:$E$405,4,FALSE)</f>
        <v>0.7</v>
      </c>
      <c r="K867" s="3">
        <f t="shared" si="1122"/>
        <v>1.6107321937321921</v>
      </c>
      <c r="L867" s="3">
        <f t="shared" si="1123"/>
        <v>0.53965811965812061</v>
      </c>
      <c r="M867" s="5">
        <f t="shared" si="1124"/>
        <v>0.11643870131866725</v>
      </c>
      <c r="N867" s="5">
        <f t="shared" si="1125"/>
        <v>0.18755156481034435</v>
      </c>
      <c r="O867" s="5">
        <f t="shared" si="1126"/>
        <v>6.2837090609065505E-2</v>
      </c>
      <c r="P867" s="5">
        <f t="shared" si="1127"/>
        <v>0.10121372480448859</v>
      </c>
      <c r="Q867" s="5">
        <f t="shared" si="1128"/>
        <v>0.15104767171243572</v>
      </c>
      <c r="R867" s="5">
        <f t="shared" si="1129"/>
        <v>1.6955273081437617E-2</v>
      </c>
      <c r="S867" s="5">
        <f t="shared" si="1130"/>
        <v>2.1994873639054436E-2</v>
      </c>
      <c r="T867" s="5">
        <f t="shared" si="1131"/>
        <v>8.151410249507017E-2</v>
      </c>
      <c r="U867" s="5">
        <f t="shared" si="1132"/>
        <v>2.731040420579239E-2</v>
      </c>
      <c r="V867" s="5">
        <f t="shared" si="1133"/>
        <v>2.1243252767347912E-3</v>
      </c>
      <c r="W867" s="5">
        <f t="shared" si="1134"/>
        <v>8.1099115871837213E-2</v>
      </c>
      <c r="X867" s="5">
        <f t="shared" si="1135"/>
        <v>4.3765796377331717E-2</v>
      </c>
      <c r="Y867" s="5">
        <f t="shared" si="1136"/>
        <v>1.180928368916551E-2</v>
      </c>
      <c r="Z867" s="5">
        <f t="shared" si="1137"/>
        <v>3.0500169298061913E-3</v>
      </c>
      <c r="AA867" s="5">
        <f t="shared" si="1138"/>
        <v>4.9127604602670514E-3</v>
      </c>
      <c r="AB867" s="5">
        <f t="shared" si="1139"/>
        <v>3.9565707167233616E-3</v>
      </c>
      <c r="AC867" s="5">
        <f t="shared" si="1140"/>
        <v>1.1540990641409269E-4</v>
      </c>
      <c r="AD867" s="5">
        <f t="shared" si="1141"/>
        <v>3.2657239204496383E-2</v>
      </c>
      <c r="AE867" s="5">
        <f t="shared" si="1142"/>
        <v>1.7623744302323979E-2</v>
      </c>
      <c r="AF867" s="5">
        <f t="shared" si="1143"/>
        <v>4.755398355763836E-3</v>
      </c>
      <c r="AG867" s="5">
        <f t="shared" si="1144"/>
        <v>8.5542977829894363E-4</v>
      </c>
      <c r="AH867" s="5">
        <f t="shared" si="1145"/>
        <v>4.1149160031616065E-4</v>
      </c>
      <c r="AI867" s="5">
        <f t="shared" si="1146"/>
        <v>6.6280276807961975E-4</v>
      </c>
      <c r="AJ867" s="5">
        <f t="shared" si="1147"/>
        <v>5.3379887832032775E-4</v>
      </c>
      <c r="AK867" s="5">
        <f t="shared" si="1148"/>
        <v>2.866023460962284E-4</v>
      </c>
      <c r="AL867" s="5">
        <f t="shared" si="1149"/>
        <v>4.0127780111663165E-6</v>
      </c>
      <c r="AM867" s="5">
        <f t="shared" si="1150"/>
        <v>1.0520413309019075E-2</v>
      </c>
      <c r="AN867" s="5">
        <f t="shared" si="1151"/>
        <v>5.6774264643715006E-3</v>
      </c>
      <c r="AO867" s="5">
        <f t="shared" si="1152"/>
        <v>1.5319346451299878E-3</v>
      </c>
      <c r="AP867" s="5">
        <f t="shared" si="1153"/>
        <v>2.7557365667665987E-4</v>
      </c>
      <c r="AQ867" s="5">
        <f t="shared" si="1154"/>
        <v>3.7178890347359677E-5</v>
      </c>
      <c r="AR867" s="5">
        <f t="shared" si="1155"/>
        <v>4.4412956656346054E-5</v>
      </c>
      <c r="AS867" s="5">
        <f t="shared" si="1156"/>
        <v>7.1537379105209034E-5</v>
      </c>
      <c r="AT867" s="5">
        <f t="shared" si="1157"/>
        <v>5.7613779789992424E-5</v>
      </c>
      <c r="AU867" s="5">
        <f t="shared" si="1158"/>
        <v>3.0933456636779323E-5</v>
      </c>
      <c r="AV867" s="5">
        <f t="shared" si="1159"/>
        <v>1.2456378617069792E-5</v>
      </c>
      <c r="AW867" s="5">
        <f t="shared" si="1160"/>
        <v>9.6891279065023182E-8</v>
      </c>
      <c r="AX867" s="5">
        <f t="shared" si="1161"/>
        <v>2.8242614013676125E-3</v>
      </c>
      <c r="AY867" s="5">
        <f t="shared" si="1162"/>
        <v>1.5241355972850546E-3</v>
      </c>
      <c r="AZ867" s="5">
        <f t="shared" si="1163"/>
        <v>4.1125607526742948E-4</v>
      </c>
      <c r="BA867" s="5">
        <f t="shared" si="1164"/>
        <v>7.3979226758933195E-5</v>
      </c>
      <c r="BB867" s="5">
        <f t="shared" si="1165"/>
        <v>9.9808726016218963E-6</v>
      </c>
      <c r="BC867" s="5">
        <f t="shared" si="1166"/>
        <v>1.0772517881477059E-6</v>
      </c>
      <c r="BD867" s="5">
        <f t="shared" si="1167"/>
        <v>3.9946354462702203E-6</v>
      </c>
      <c r="BE867" s="5">
        <f t="shared" si="1168"/>
        <v>6.4342879155312055E-6</v>
      </c>
      <c r="BF867" s="5">
        <f t="shared" si="1169"/>
        <v>5.1819573446440576E-6</v>
      </c>
      <c r="BG867" s="5">
        <f t="shared" si="1170"/>
        <v>2.78224850718839E-6</v>
      </c>
      <c r="BH867" s="5">
        <f t="shared" si="1171"/>
        <v>1.1203643103729175E-6</v>
      </c>
      <c r="BI867" s="5">
        <f t="shared" si="1172"/>
        <v>3.6092137268524455E-7</v>
      </c>
      <c r="BJ867" s="8">
        <f t="shared" si="1173"/>
        <v>0.63556656398768108</v>
      </c>
      <c r="BK867" s="8">
        <f t="shared" si="1174"/>
        <v>0.24341518332065537</v>
      </c>
      <c r="BL867" s="8">
        <f t="shared" si="1175"/>
        <v>0.11810362303180036</v>
      </c>
      <c r="BM867" s="8">
        <f t="shared" si="1176"/>
        <v>0.3625673222274981</v>
      </c>
      <c r="BN867" s="8">
        <f t="shared" si="1177"/>
        <v>0.63604402633643897</v>
      </c>
    </row>
    <row r="868" spans="1:66" x14ac:dyDescent="0.25">
      <c r="A868" t="s">
        <v>145</v>
      </c>
      <c r="B868" t="s">
        <v>433</v>
      </c>
      <c r="C868" t="s">
        <v>146</v>
      </c>
      <c r="D868" s="11">
        <v>44231</v>
      </c>
      <c r="E868">
        <f>VLOOKUP(A868,home!$A$2:$E$405,3,FALSE)</f>
        <v>1.42165242165242</v>
      </c>
      <c r="F868">
        <f>VLOOKUP(B868,home!$B$2:$E$405,3,FALSE)</f>
        <v>0.91</v>
      </c>
      <c r="G868">
        <f>VLOOKUP(C868,away!$B$2:$E$405,4,FALSE)</f>
        <v>0.95</v>
      </c>
      <c r="H868">
        <f>VLOOKUP(A868,away!$A$2:$E$405,3,FALSE)</f>
        <v>1.1680911680911701</v>
      </c>
      <c r="I868">
        <f>VLOOKUP(C868,away!$B$2:$E$405,3,FALSE)</f>
        <v>0.8</v>
      </c>
      <c r="J868">
        <f>VLOOKUP(B868,home!$B$2:$E$405,4,FALSE)</f>
        <v>1.36</v>
      </c>
      <c r="K868" s="3">
        <f t="shared" si="1122"/>
        <v>1.2290185185185172</v>
      </c>
      <c r="L868" s="3">
        <f t="shared" si="1123"/>
        <v>1.2708831908831932</v>
      </c>
      <c r="M868" s="5">
        <f t="shared" si="1124"/>
        <v>8.2093067204050435E-2</v>
      </c>
      <c r="N868" s="5">
        <f t="shared" si="1125"/>
        <v>0.10089389983576312</v>
      </c>
      <c r="O868" s="5">
        <f t="shared" si="1126"/>
        <v>0.10433069919767202</v>
      </c>
      <c r="P868" s="5">
        <f t="shared" si="1127"/>
        <v>0.1282243613639239</v>
      </c>
      <c r="Q868" s="5">
        <f t="shared" si="1128"/>
        <v>6.2000235651852642E-2</v>
      </c>
      <c r="R868" s="5">
        <f t="shared" si="1129"/>
        <v>6.6296065951706035E-2</v>
      </c>
      <c r="S868" s="5">
        <f t="shared" si="1130"/>
        <v>5.0069656936800808E-2</v>
      </c>
      <c r="T868" s="5">
        <f t="shared" si="1131"/>
        <v>7.8795057320736397E-2</v>
      </c>
      <c r="U868" s="5">
        <f t="shared" si="1132"/>
        <v>8.1479092759571659E-2</v>
      </c>
      <c r="V868" s="5">
        <f t="shared" si="1133"/>
        <v>8.6895276342264446E-3</v>
      </c>
      <c r="W868" s="5">
        <f t="shared" si="1134"/>
        <v>2.5399812589546291E-2</v>
      </c>
      <c r="X868" s="5">
        <f t="shared" si="1135"/>
        <v>3.2280194871637691E-2</v>
      </c>
      <c r="Y868" s="5">
        <f t="shared" si="1136"/>
        <v>2.0512178530399106E-2</v>
      </c>
      <c r="Z868" s="5">
        <f t="shared" si="1137"/>
        <v>2.8084851946568918E-2</v>
      </c>
      <c r="AA868" s="5">
        <f t="shared" si="1138"/>
        <v>3.4516803132184019E-2</v>
      </c>
      <c r="AB868" s="5">
        <f t="shared" si="1139"/>
        <v>2.1210895124756064E-2</v>
      </c>
      <c r="AC868" s="5">
        <f t="shared" si="1140"/>
        <v>8.4828199368786137E-4</v>
      </c>
      <c r="AD868" s="5">
        <f t="shared" si="1141"/>
        <v>7.8042100098630442E-3</v>
      </c>
      <c r="AE868" s="5">
        <f t="shared" si="1142"/>
        <v>9.9182393196573012E-3</v>
      </c>
      <c r="AF868" s="5">
        <f t="shared" si="1143"/>
        <v>6.3024618172546135E-3</v>
      </c>
      <c r="AG868" s="5">
        <f t="shared" si="1144"/>
        <v>2.6698975949106763E-3</v>
      </c>
      <c r="AH868" s="5">
        <f t="shared" si="1145"/>
        <v>8.9231415643343959E-3</v>
      </c>
      <c r="AI868" s="5">
        <f t="shared" si="1146"/>
        <v>1.0966706225929263E-2</v>
      </c>
      <c r="AJ868" s="5">
        <f t="shared" si="1147"/>
        <v>6.7391425194096924E-3</v>
      </c>
      <c r="AK868" s="5">
        <f t="shared" si="1148"/>
        <v>2.7608436517633488E-3</v>
      </c>
      <c r="AL868" s="5">
        <f t="shared" si="1149"/>
        <v>5.2998588359127812E-5</v>
      </c>
      <c r="AM868" s="5">
        <f t="shared" si="1150"/>
        <v>1.918303724905852E-3</v>
      </c>
      <c r="AN868" s="5">
        <f t="shared" si="1151"/>
        <v>2.4379399589914644E-3</v>
      </c>
      <c r="AO868" s="5">
        <f t="shared" si="1152"/>
        <v>1.5491684571323572E-3</v>
      </c>
      <c r="AP868" s="5">
        <f t="shared" si="1153"/>
        <v>6.5627071733865422E-4</v>
      </c>
      <c r="AQ868" s="5">
        <f t="shared" si="1154"/>
        <v>2.0851085583363787E-4</v>
      </c>
      <c r="AR868" s="5">
        <f t="shared" si="1155"/>
        <v>2.2680541247967483E-3</v>
      </c>
      <c r="AS868" s="5">
        <f t="shared" si="1156"/>
        <v>2.7874805203775112E-3</v>
      </c>
      <c r="AT868" s="5">
        <f t="shared" si="1157"/>
        <v>1.7129325897767974E-3</v>
      </c>
      <c r="AU868" s="5">
        <f t="shared" si="1158"/>
        <v>7.0174195793652207E-4</v>
      </c>
      <c r="AV868" s="5">
        <f t="shared" si="1159"/>
        <v>2.1561346538135709E-4</v>
      </c>
      <c r="AW868" s="5">
        <f t="shared" si="1160"/>
        <v>2.2994600237771194E-6</v>
      </c>
      <c r="AX868" s="5">
        <f t="shared" si="1161"/>
        <v>3.9293846700872364E-4</v>
      </c>
      <c r="AY868" s="5">
        <f t="shared" si="1162"/>
        <v>4.9937889277279696E-4</v>
      </c>
      <c r="AZ868" s="5">
        <f t="shared" si="1163"/>
        <v>3.1732612035340421E-4</v>
      </c>
      <c r="BA868" s="5">
        <f t="shared" si="1164"/>
        <v>1.3442814412843946E-4</v>
      </c>
      <c r="BB868" s="5">
        <f t="shared" si="1165"/>
        <v>4.2710617188614265E-5</v>
      </c>
      <c r="BC868" s="5">
        <f t="shared" si="1166"/>
        <v>1.0856041091451325E-5</v>
      </c>
      <c r="BD868" s="5">
        <f t="shared" si="1167"/>
        <v>4.8040531053624629E-4</v>
      </c>
      <c r="BE868" s="5">
        <f t="shared" si="1168"/>
        <v>5.9042702304368559E-4</v>
      </c>
      <c r="BF868" s="5">
        <f t="shared" si="1169"/>
        <v>3.6282287257722451E-4</v>
      </c>
      <c r="BG868" s="5">
        <f t="shared" si="1170"/>
        <v>1.486386764464977E-4</v>
      </c>
      <c r="BH868" s="5">
        <f t="shared" si="1171"/>
        <v>4.5669921480206978E-5</v>
      </c>
      <c r="BI868" s="5">
        <f t="shared" si="1172"/>
        <v>1.1225835847692196E-5</v>
      </c>
      <c r="BJ868" s="8">
        <f t="shared" si="1173"/>
        <v>0.35474401953836626</v>
      </c>
      <c r="BK868" s="8">
        <f t="shared" si="1174"/>
        <v>0.27047727261382132</v>
      </c>
      <c r="BL868" s="8">
        <f t="shared" si="1175"/>
        <v>0.34654840242552687</v>
      </c>
      <c r="BM868" s="8">
        <f t="shared" si="1176"/>
        <v>0.45551913788656628</v>
      </c>
      <c r="BN868" s="8">
        <f t="shared" si="1177"/>
        <v>0.54383832920496811</v>
      </c>
    </row>
    <row r="869" spans="1:66" x14ac:dyDescent="0.25">
      <c r="A869" t="s">
        <v>27</v>
      </c>
      <c r="B869" t="s">
        <v>189</v>
      </c>
      <c r="C869" t="s">
        <v>187</v>
      </c>
      <c r="D869" s="11">
        <v>44231</v>
      </c>
      <c r="E869">
        <f>VLOOKUP(A869,home!$A$2:$E$405,3,FALSE)</f>
        <v>1.2429022082018899</v>
      </c>
      <c r="F869">
        <f>VLOOKUP(B869,home!$B$2:$E$405,3,FALSE)</f>
        <v>0.56999999999999995</v>
      </c>
      <c r="G869">
        <f>VLOOKUP(C869,away!$B$2:$E$405,4,FALSE)</f>
        <v>1.1599999999999999</v>
      </c>
      <c r="H869">
        <f>VLOOKUP(A869,away!$A$2:$E$405,3,FALSE)</f>
        <v>1.0788643533122999</v>
      </c>
      <c r="I869">
        <f>VLOOKUP(C869,away!$B$2:$E$405,3,FALSE)</f>
        <v>0.75</v>
      </c>
      <c r="J869">
        <f>VLOOKUP(B869,home!$B$2:$E$405,4,FALSE)</f>
        <v>0.93</v>
      </c>
      <c r="K869" s="3">
        <f t="shared" si="1122"/>
        <v>0.82180694006308941</v>
      </c>
      <c r="L869" s="3">
        <f t="shared" si="1123"/>
        <v>0.75250788643532929</v>
      </c>
      <c r="M869" s="5">
        <f t="shared" si="1124"/>
        <v>0.20714943737314176</v>
      </c>
      <c r="N869" s="5">
        <f t="shared" si="1125"/>
        <v>0.17023684526341221</v>
      </c>
      <c r="O869" s="5">
        <f t="shared" si="1126"/>
        <v>0.15588158529393054</v>
      </c>
      <c r="P869" s="5">
        <f t="shared" si="1127"/>
        <v>0.12810456862258854</v>
      </c>
      <c r="Q869" s="5">
        <f t="shared" si="1128"/>
        <v>6.9950910445959205E-2</v>
      </c>
      <c r="R869" s="5">
        <f t="shared" si="1129"/>
        <v>5.8651061141862068E-2</v>
      </c>
      <c r="S869" s="5">
        <f t="shared" si="1130"/>
        <v>1.9805485245439586E-2</v>
      </c>
      <c r="T869" s="5">
        <f t="shared" si="1131"/>
        <v>5.263861177391576E-2</v>
      </c>
      <c r="U869" s="5">
        <f t="shared" si="1132"/>
        <v>4.8199849088446836E-2</v>
      </c>
      <c r="V869" s="5">
        <f t="shared" si="1133"/>
        <v>1.3608925549389353E-3</v>
      </c>
      <c r="W869" s="5">
        <f t="shared" si="1134"/>
        <v>1.916204788940698E-2</v>
      </c>
      <c r="X869" s="5">
        <f t="shared" si="1135"/>
        <v>1.4419592157030208E-2</v>
      </c>
      <c r="Y869" s="5">
        <f t="shared" si="1136"/>
        <v>5.4254284086731252E-3</v>
      </c>
      <c r="Z869" s="5">
        <f t="shared" si="1137"/>
        <v>1.4711795352350636E-2</v>
      </c>
      <c r="AA869" s="5">
        <f t="shared" si="1138"/>
        <v>1.2090255521349656E-2</v>
      </c>
      <c r="AB869" s="5">
        <f t="shared" si="1139"/>
        <v>4.9679279472906153E-3</v>
      </c>
      <c r="AC869" s="5">
        <f t="shared" si="1140"/>
        <v>5.259987545190301E-5</v>
      </c>
      <c r="AD869" s="5">
        <f t="shared" si="1141"/>
        <v>3.9368759853339822E-3</v>
      </c>
      <c r="AE869" s="5">
        <f t="shared" si="1142"/>
        <v>2.9625302268816794E-3</v>
      </c>
      <c r="AF869" s="5">
        <f t="shared" si="1143"/>
        <v>1.1146636797657542E-3</v>
      </c>
      <c r="AG869" s="5">
        <f t="shared" si="1144"/>
        <v>2.7959773658225155E-4</v>
      </c>
      <c r="AH869" s="5">
        <f t="shared" si="1145"/>
        <v>2.7676855065666187E-3</v>
      </c>
      <c r="AI869" s="5">
        <f t="shared" si="1146"/>
        <v>2.2745031572084747E-3</v>
      </c>
      <c r="AJ869" s="5">
        <f t="shared" si="1147"/>
        <v>9.3460123989466605E-4</v>
      </c>
      <c r="AK869" s="5">
        <f t="shared" si="1148"/>
        <v>2.5602059504566832E-4</v>
      </c>
      <c r="AL869" s="5">
        <f t="shared" si="1149"/>
        <v>1.3011446113136456E-6</v>
      </c>
      <c r="AM869" s="5">
        <f t="shared" si="1150"/>
        <v>6.4707040138303621E-4</v>
      </c>
      <c r="AN869" s="5">
        <f t="shared" si="1151"/>
        <v>4.8692558011960874E-4</v>
      </c>
      <c r="AO869" s="5">
        <f t="shared" si="1152"/>
        <v>1.8320766957355164E-4</v>
      </c>
      <c r="AP869" s="5">
        <f t="shared" si="1153"/>
        <v>4.5955072069845185E-5</v>
      </c>
      <c r="AQ869" s="5">
        <f t="shared" si="1154"/>
        <v>8.6453885385656071E-6</v>
      </c>
      <c r="AR869" s="5">
        <f t="shared" si="1155"/>
        <v>4.1654103417282812E-4</v>
      </c>
      <c r="AS869" s="5">
        <f t="shared" si="1156"/>
        <v>3.4231631270428668E-4</v>
      </c>
      <c r="AT869" s="5">
        <f t="shared" si="1157"/>
        <v>1.4065896073859471E-4</v>
      </c>
      <c r="AU869" s="5">
        <f t="shared" si="1158"/>
        <v>3.8531503372346255E-5</v>
      </c>
      <c r="AV869" s="5">
        <f t="shared" si="1159"/>
        <v>7.916364220614621E-6</v>
      </c>
      <c r="AW869" s="5">
        <f t="shared" si="1160"/>
        <v>2.2351358632369011E-8</v>
      </c>
      <c r="AX869" s="5">
        <f t="shared" si="1161"/>
        <v>8.8627824427664636E-5</v>
      </c>
      <c r="AY869" s="5">
        <f t="shared" si="1162"/>
        <v>6.6693136839423358E-5</v>
      </c>
      <c r="AZ869" s="5">
        <f t="shared" si="1163"/>
        <v>2.5093555721388329E-5</v>
      </c>
      <c r="BA869" s="5">
        <f t="shared" si="1164"/>
        <v>6.2943661930163671E-6</v>
      </c>
      <c r="BB869" s="5">
        <f t="shared" si="1165"/>
        <v>1.1841400500891839E-6</v>
      </c>
      <c r="BC869" s="5">
        <f t="shared" si="1166"/>
        <v>1.7821494526720739E-7</v>
      </c>
      <c r="BD869" s="5">
        <f t="shared" si="1167"/>
        <v>5.2241735539830171E-5</v>
      </c>
      <c r="BE869" s="5">
        <f t="shared" si="1168"/>
        <v>4.2932620827572986E-5</v>
      </c>
      <c r="BF869" s="5">
        <f t="shared" si="1169"/>
        <v>1.7641162875598302E-5</v>
      </c>
      <c r="BG869" s="5">
        <f t="shared" si="1170"/>
        <v>4.8325433606500051E-6</v>
      </c>
      <c r="BH869" s="5">
        <f t="shared" si="1171"/>
        <v>9.9285441798449473E-7</v>
      </c>
      <c r="BI869" s="5">
        <f t="shared" si="1172"/>
        <v>1.6318693023439149E-7</v>
      </c>
      <c r="BJ869" s="8">
        <f t="shared" si="1173"/>
        <v>0.34168697891682254</v>
      </c>
      <c r="BK869" s="8">
        <f t="shared" si="1174"/>
        <v>0.35654097795301148</v>
      </c>
      <c r="BL869" s="8">
        <f t="shared" si="1175"/>
        <v>0.28708825777075558</v>
      </c>
      <c r="BM869" s="8">
        <f t="shared" si="1176"/>
        <v>0.20998693106656532</v>
      </c>
      <c r="BN869" s="8">
        <f t="shared" si="1177"/>
        <v>0.78997440814089437</v>
      </c>
    </row>
    <row r="870" spans="1:66" x14ac:dyDescent="0.25">
      <c r="A870" t="s">
        <v>27</v>
      </c>
      <c r="B870" t="s">
        <v>31</v>
      </c>
      <c r="C870" t="s">
        <v>329</v>
      </c>
      <c r="D870" s="11">
        <v>44231</v>
      </c>
      <c r="E870">
        <f>VLOOKUP(A870,home!$A$2:$E$405,3,FALSE)</f>
        <v>1.2429022082018899</v>
      </c>
      <c r="F870">
        <f>VLOOKUP(B870,home!$B$2:$E$405,3,FALSE)</f>
        <v>0.55000000000000004</v>
      </c>
      <c r="G870">
        <f>VLOOKUP(C870,away!$B$2:$E$405,4,FALSE)</f>
        <v>1.46</v>
      </c>
      <c r="H870">
        <f>VLOOKUP(A870,away!$A$2:$E$405,3,FALSE)</f>
        <v>1.0788643533122999</v>
      </c>
      <c r="I870">
        <f>VLOOKUP(C870,away!$B$2:$E$405,3,FALSE)</f>
        <v>0.5</v>
      </c>
      <c r="J870">
        <f>VLOOKUP(B870,home!$B$2:$E$405,4,FALSE)</f>
        <v>1.04</v>
      </c>
      <c r="K870" s="3">
        <f t="shared" si="1122"/>
        <v>0.99805047318611761</v>
      </c>
      <c r="L870" s="3">
        <f t="shared" si="1123"/>
        <v>0.56100946372239602</v>
      </c>
      <c r="M870" s="5">
        <f t="shared" si="1124"/>
        <v>0.21033370524517148</v>
      </c>
      <c r="N870" s="5">
        <f t="shared" si="1125"/>
        <v>0.20992365404693281</v>
      </c>
      <c r="O870" s="5">
        <f t="shared" si="1126"/>
        <v>0.11799919918233816</v>
      </c>
      <c r="P870" s="5">
        <f t="shared" si="1127"/>
        <v>0.11776915657951556</v>
      </c>
      <c r="Q870" s="5">
        <f t="shared" si="1128"/>
        <v>0.10475720112725007</v>
      </c>
      <c r="R870" s="5">
        <f t="shared" si="1129"/>
        <v>3.3099333726477852E-2</v>
      </c>
      <c r="S870" s="5">
        <f t="shared" si="1130"/>
        <v>1.6485201724188287E-2</v>
      </c>
      <c r="T870" s="5">
        <f t="shared" si="1131"/>
        <v>5.8769781225457736E-2</v>
      </c>
      <c r="U870" s="5">
        <f t="shared" si="1132"/>
        <v>3.3034805687856446E-2</v>
      </c>
      <c r="V870" s="5">
        <f t="shared" si="1133"/>
        <v>1.0255915849096495E-3</v>
      </c>
      <c r="W870" s="5">
        <f t="shared" si="1134"/>
        <v>3.485099138490174E-2</v>
      </c>
      <c r="X870" s="5">
        <f t="shared" si="1135"/>
        <v>1.9551735987037567E-2</v>
      </c>
      <c r="Y870" s="5">
        <f t="shared" si="1136"/>
        <v>5.4843544604649078E-3</v>
      </c>
      <c r="Z870" s="5">
        <f t="shared" si="1137"/>
        <v>6.189679821153319E-3</v>
      </c>
      <c r="AA870" s="5">
        <f t="shared" si="1138"/>
        <v>6.1776128743726349E-3</v>
      </c>
      <c r="AB870" s="5">
        <f t="shared" si="1139"/>
        <v>3.0827847262141299E-3</v>
      </c>
      <c r="AC870" s="5">
        <f t="shared" si="1140"/>
        <v>3.5890305778937547E-5</v>
      </c>
      <c r="AD870" s="5">
        <f t="shared" si="1141"/>
        <v>8.6957621106766216E-3</v>
      </c>
      <c r="AE870" s="5">
        <f t="shared" si="1142"/>
        <v>4.8784048383682214E-3</v>
      </c>
      <c r="AF870" s="5">
        <f t="shared" si="1143"/>
        <v>1.3684156410968486E-3</v>
      </c>
      <c r="AG870" s="5">
        <f t="shared" si="1144"/>
        <v>2.5589804165369396E-4</v>
      </c>
      <c r="AH870" s="5">
        <f t="shared" si="1145"/>
        <v>8.6811723926963986E-4</v>
      </c>
      <c r="AI870" s="5">
        <f t="shared" si="1146"/>
        <v>8.6642482143409021E-4</v>
      </c>
      <c r="AJ870" s="5">
        <f t="shared" si="1147"/>
        <v>4.3236785150624558E-4</v>
      </c>
      <c r="AK870" s="5">
        <f t="shared" si="1148"/>
        <v>1.4384164626209114E-4</v>
      </c>
      <c r="AL870" s="5">
        <f t="shared" si="1149"/>
        <v>8.0382191452188528E-7</v>
      </c>
      <c r="AM870" s="5">
        <f t="shared" si="1150"/>
        <v>1.7357618978549438E-3</v>
      </c>
      <c r="AN870" s="5">
        <f t="shared" si="1151"/>
        <v>9.7377885146537023E-4</v>
      </c>
      <c r="AO870" s="5">
        <f t="shared" si="1152"/>
        <v>2.7314957562239896E-4</v>
      </c>
      <c r="AP870" s="5">
        <f t="shared" si="1153"/>
        <v>5.1079832311974038E-5</v>
      </c>
      <c r="AQ870" s="5">
        <f t="shared" si="1154"/>
        <v>7.1640673330926177E-6</v>
      </c>
      <c r="AR870" s="5">
        <f t="shared" si="1155"/>
        <v>9.7404397370165558E-5</v>
      </c>
      <c r="AS870" s="5">
        <f t="shared" si="1156"/>
        <v>9.7214504885702373E-5</v>
      </c>
      <c r="AT870" s="5">
        <f t="shared" si="1157"/>
        <v>4.8512491300864696E-5</v>
      </c>
      <c r="AU870" s="5">
        <f t="shared" si="1158"/>
        <v>1.6139304966088474E-5</v>
      </c>
      <c r="AV870" s="5">
        <f t="shared" si="1159"/>
        <v>4.0269602395749143E-6</v>
      </c>
      <c r="AW870" s="5">
        <f t="shared" si="1160"/>
        <v>1.2502015521138554E-8</v>
      </c>
      <c r="AX870" s="5">
        <f t="shared" si="1161"/>
        <v>2.8872966391542659E-4</v>
      </c>
      <c r="AY870" s="5">
        <f t="shared" si="1162"/>
        <v>1.6198007391394109E-4</v>
      </c>
      <c r="AZ870" s="5">
        <f t="shared" si="1163"/>
        <v>4.5436177200087072E-5</v>
      </c>
      <c r="BA870" s="5">
        <f t="shared" si="1164"/>
        <v>8.4967084682055352E-6</v>
      </c>
      <c r="BB870" s="5">
        <f t="shared" si="1165"/>
        <v>1.1916834652883819E-6</v>
      </c>
      <c r="BC870" s="5">
        <f t="shared" si="1166"/>
        <v>1.3370914035765638E-7</v>
      </c>
      <c r="BD870" s="5">
        <f t="shared" si="1167"/>
        <v>9.107464788806617E-6</v>
      </c>
      <c r="BE870" s="5">
        <f t="shared" si="1168"/>
        <v>9.0897095419943482E-6</v>
      </c>
      <c r="BF870" s="5">
        <f t="shared" si="1169"/>
        <v>4.5359944547559141E-6</v>
      </c>
      <c r="BG870" s="5">
        <f t="shared" si="1170"/>
        <v>1.5090504706462484E-6</v>
      </c>
      <c r="BH870" s="5">
        <f t="shared" si="1171"/>
        <v>3.7652713407255539E-7</v>
      </c>
      <c r="BI870" s="5">
        <f t="shared" si="1172"/>
        <v>7.5158616865705367E-8</v>
      </c>
      <c r="BJ870" s="8">
        <f t="shared" si="1173"/>
        <v>0.45208310110453132</v>
      </c>
      <c r="BK870" s="8">
        <f t="shared" si="1174"/>
        <v>0.34581232933539241</v>
      </c>
      <c r="BL870" s="8">
        <f t="shared" si="1175"/>
        <v>0.19599247931950076</v>
      </c>
      <c r="BM870" s="8">
        <f t="shared" si="1176"/>
        <v>0.20603337210099348</v>
      </c>
      <c r="BN870" s="8">
        <f t="shared" si="1177"/>
        <v>0.79388224990768597</v>
      </c>
    </row>
    <row r="871" spans="1:66" s="10" customFormat="1" x14ac:dyDescent="0.25">
      <c r="A871" t="s">
        <v>27</v>
      </c>
      <c r="B871" t="s">
        <v>296</v>
      </c>
      <c r="C871" t="s">
        <v>190</v>
      </c>
      <c r="D871" s="11">
        <v>44231</v>
      </c>
      <c r="E871">
        <f>VLOOKUP(A871,home!$A$2:$E$405,3,FALSE)</f>
        <v>1.2429022082018899</v>
      </c>
      <c r="F871">
        <f>VLOOKUP(B871,home!$B$2:$E$405,3,FALSE)</f>
        <v>0.8</v>
      </c>
      <c r="G871">
        <f>VLOOKUP(C871,away!$B$2:$E$405,4,FALSE)</f>
        <v>1.56</v>
      </c>
      <c r="H871">
        <f>VLOOKUP(A871,away!$A$2:$E$405,3,FALSE)</f>
        <v>1.0788643533122999</v>
      </c>
      <c r="I871">
        <f>VLOOKUP(C871,away!$B$2:$E$405,3,FALSE)</f>
        <v>1.18</v>
      </c>
      <c r="J871">
        <f>VLOOKUP(B871,home!$B$2:$E$405,4,FALSE)</f>
        <v>1.45</v>
      </c>
      <c r="K871" s="3">
        <f t="shared" si="1122"/>
        <v>1.5511419558359587</v>
      </c>
      <c r="L871" s="3">
        <f t="shared" si="1123"/>
        <v>1.8459369085173449</v>
      </c>
      <c r="M871" s="5">
        <f t="shared" si="1124"/>
        <v>3.3470900335214555E-2</v>
      </c>
      <c r="N871" s="5">
        <f t="shared" si="1125"/>
        <v>5.1918117809555159E-2</v>
      </c>
      <c r="O871" s="5">
        <f t="shared" si="1126"/>
        <v>6.1785170290078129E-2</v>
      </c>
      <c r="P871" s="5">
        <f t="shared" si="1127"/>
        <v>9.5837569885409563E-2</v>
      </c>
      <c r="Q871" s="5">
        <f t="shared" si="1128"/>
        <v>4.0266185401217555E-2</v>
      </c>
      <c r="R871" s="5">
        <f t="shared" si="1129"/>
        <v>5.7025763118742266E-2</v>
      </c>
      <c r="S871" s="5">
        <f t="shared" si="1130"/>
        <v>6.8603172528626619E-2</v>
      </c>
      <c r="T871" s="5">
        <f t="shared" si="1131"/>
        <v>7.4328837797309796E-2</v>
      </c>
      <c r="U871" s="5">
        <f t="shared" si="1132"/>
        <v>8.8455053737043973E-2</v>
      </c>
      <c r="V871" s="5">
        <f t="shared" si="1133"/>
        <v>2.182579585957467E-2</v>
      </c>
      <c r="W871" s="5">
        <f t="shared" si="1134"/>
        <v>2.0819523192432642E-2</v>
      </c>
      <c r="X871" s="5">
        <f t="shared" si="1135"/>
        <v>3.8431526278644282E-2</v>
      </c>
      <c r="Y871" s="5">
        <f t="shared" si="1136"/>
        <v>3.5471086404201865E-2</v>
      </c>
      <c r="Z871" s="5">
        <f t="shared" si="1137"/>
        <v>3.5088653625751171E-2</v>
      </c>
      <c r="AA871" s="5">
        <f t="shared" si="1138"/>
        <v>5.4427482812698186E-2</v>
      </c>
      <c r="AB871" s="5">
        <f t="shared" si="1139"/>
        <v>4.221237607065835E-2</v>
      </c>
      <c r="AC871" s="5">
        <f t="shared" si="1140"/>
        <v>3.9058764759981124E-3</v>
      </c>
      <c r="AD871" s="5">
        <f t="shared" si="1141"/>
        <v>8.0735089810705183E-3</v>
      </c>
      <c r="AE871" s="5">
        <f t="shared" si="1142"/>
        <v>1.4903188209404334E-2</v>
      </c>
      <c r="AF871" s="5">
        <f t="shared" si="1143"/>
        <v>1.3755172585159991E-2</v>
      </c>
      <c r="AG871" s="5">
        <f t="shared" si="1144"/>
        <v>8.4637269193242552E-3</v>
      </c>
      <c r="AH871" s="5">
        <f t="shared" si="1145"/>
        <v>1.6192860199488762E-2</v>
      </c>
      <c r="AI871" s="5">
        <f t="shared" si="1146"/>
        <v>2.5117424840413256E-2</v>
      </c>
      <c r="AJ871" s="5">
        <f t="shared" si="1147"/>
        <v>1.9480345746260657E-2</v>
      </c>
      <c r="AK871" s="5">
        <f t="shared" si="1148"/>
        <v>1.0072260533738485E-2</v>
      </c>
      <c r="AL871" s="5">
        <f t="shared" si="1149"/>
        <v>4.4734943605734539E-4</v>
      </c>
      <c r="AM871" s="5">
        <f t="shared" si="1150"/>
        <v>2.5046317022713797E-3</v>
      </c>
      <c r="AN871" s="5">
        <f t="shared" si="1151"/>
        <v>4.6233921014653661E-3</v>
      </c>
      <c r="AO871" s="5">
        <f t="shared" si="1152"/>
        <v>4.2672450613212443E-3</v>
      </c>
      <c r="AP871" s="5">
        <f t="shared" si="1153"/>
        <v>2.625688385460415E-3</v>
      </c>
      <c r="AQ871" s="5">
        <f t="shared" si="1154"/>
        <v>1.2117137752466745E-3</v>
      </c>
      <c r="AR871" s="5">
        <f t="shared" si="1155"/>
        <v>5.9781996593395673E-3</v>
      </c>
      <c r="AS871" s="5">
        <f t="shared" si="1156"/>
        <v>9.2730363119658404E-3</v>
      </c>
      <c r="AT871" s="5">
        <f t="shared" si="1157"/>
        <v>7.1918978407402795E-3</v>
      </c>
      <c r="AU871" s="5">
        <f t="shared" si="1158"/>
        <v>3.7185514942860952E-3</v>
      </c>
      <c r="AV871" s="5">
        <f t="shared" si="1159"/>
        <v>1.4420003094309153E-3</v>
      </c>
      <c r="AW871" s="5">
        <f t="shared" si="1160"/>
        <v>3.5580561034583647E-5</v>
      </c>
      <c r="AX871" s="5">
        <f t="shared" si="1161"/>
        <v>6.4750655288499587E-4</v>
      </c>
      <c r="AY871" s="5">
        <f t="shared" si="1162"/>
        <v>1.195256244477252E-3</v>
      </c>
      <c r="AZ871" s="5">
        <f t="shared" si="1163"/>
        <v>1.1031838084081954E-3</v>
      </c>
      <c r="BA871" s="5">
        <f t="shared" si="1164"/>
        <v>6.7880256960647163E-4</v>
      </c>
      <c r="BB871" s="5">
        <f t="shared" si="1165"/>
        <v>3.1325667920825006E-4</v>
      </c>
      <c r="BC871" s="5">
        <f t="shared" si="1166"/>
        <v>1.1565041319801732E-4</v>
      </c>
      <c r="BD871" s="5">
        <f t="shared" si="1167"/>
        <v>1.8392298996101229E-3</v>
      </c>
      <c r="BE871" s="5">
        <f t="shared" si="1168"/>
        <v>2.8529066637132208E-3</v>
      </c>
      <c r="BF871" s="5">
        <f t="shared" si="1169"/>
        <v>2.2126316110847827E-3</v>
      </c>
      <c r="BG871" s="5">
        <f t="shared" si="1170"/>
        <v>1.1440352415875059E-3</v>
      </c>
      <c r="BH871" s="5">
        <f t="shared" si="1171"/>
        <v>4.4364026554532686E-4</v>
      </c>
      <c r="BI871" s="5">
        <f t="shared" si="1172"/>
        <v>1.3762980583711243E-4</v>
      </c>
      <c r="BJ871" s="8">
        <f t="shared" si="1173"/>
        <v>0.32571720087186851</v>
      </c>
      <c r="BK871" s="8">
        <f t="shared" si="1174"/>
        <v>0.22528592076535808</v>
      </c>
      <c r="BL871" s="8">
        <f t="shared" si="1175"/>
        <v>0.41100249645226283</v>
      </c>
      <c r="BM871" s="8">
        <f t="shared" si="1176"/>
        <v>0.65563088919158075</v>
      </c>
      <c r="BN871" s="8">
        <f t="shared" si="1177"/>
        <v>0.34030370684021721</v>
      </c>
    </row>
    <row r="872" spans="1:66" s="10" customFormat="1" x14ac:dyDescent="0.25">
      <c r="A872" t="s">
        <v>27</v>
      </c>
      <c r="B872" t="s">
        <v>297</v>
      </c>
      <c r="C872" t="s">
        <v>298</v>
      </c>
      <c r="D872" s="11">
        <v>44231</v>
      </c>
      <c r="E872">
        <f>VLOOKUP(A872,home!$A$2:$E$405,3,FALSE)</f>
        <v>1.2429022082018899</v>
      </c>
      <c r="F872">
        <f>VLOOKUP(B872,home!$B$2:$E$405,3,FALSE)</f>
        <v>1.02</v>
      </c>
      <c r="G872">
        <f>VLOOKUP(C872,away!$B$2:$E$405,4,FALSE)</f>
        <v>0.75</v>
      </c>
      <c r="H872">
        <f>VLOOKUP(A872,away!$A$2:$E$405,3,FALSE)</f>
        <v>1.0788643533122999</v>
      </c>
      <c r="I872">
        <f>VLOOKUP(C872,away!$B$2:$E$405,3,FALSE)</f>
        <v>1.45</v>
      </c>
      <c r="J872">
        <f>VLOOKUP(B872,home!$B$2:$E$405,4,FALSE)</f>
        <v>1.1100000000000001</v>
      </c>
      <c r="K872" s="3">
        <f t="shared" si="1122"/>
        <v>0.95082018927444578</v>
      </c>
      <c r="L872" s="3">
        <f t="shared" si="1123"/>
        <v>1.7364321766561468</v>
      </c>
      <c r="M872" s="5">
        <f t="shared" si="1124"/>
        <v>6.8067707821620055E-2</v>
      </c>
      <c r="N872" s="5">
        <f t="shared" si="1125"/>
        <v>6.4720150834430445E-2</v>
      </c>
      <c r="O872" s="5">
        <f t="shared" si="1126"/>
        <v>0.11819495805269033</v>
      </c>
      <c r="P872" s="5">
        <f t="shared" si="1127"/>
        <v>0.11238215238694418</v>
      </c>
      <c r="Q872" s="5">
        <f t="shared" si="1128"/>
        <v>3.0768613033131921E-2</v>
      </c>
      <c r="R872" s="5">
        <f t="shared" si="1129"/>
        <v>0.10261876414060754</v>
      </c>
      <c r="S872" s="5">
        <f t="shared" si="1130"/>
        <v>4.6386710304026198E-2</v>
      </c>
      <c r="T872" s="5">
        <f t="shared" si="1131"/>
        <v>5.3427609701811943E-2</v>
      </c>
      <c r="U872" s="5">
        <f t="shared" si="1132"/>
        <v>9.7571992743282168E-2</v>
      </c>
      <c r="V872" s="5">
        <f t="shared" si="1133"/>
        <v>8.5095635131379067E-3</v>
      </c>
      <c r="W872" s="5">
        <f t="shared" si="1134"/>
        <v>9.7518061559582255E-3</v>
      </c>
      <c r="X872" s="5">
        <f t="shared" si="1135"/>
        <v>1.6933349989719352E-2</v>
      </c>
      <c r="Y872" s="5">
        <f t="shared" si="1136"/>
        <v>1.470180689036436E-2</v>
      </c>
      <c r="Z872" s="5">
        <f t="shared" si="1137"/>
        <v>5.9396841327479626E-2</v>
      </c>
      <c r="AA872" s="5">
        <f t="shared" si="1138"/>
        <v>5.6475715913298398E-2</v>
      </c>
      <c r="AB872" s="5">
        <f t="shared" si="1139"/>
        <v>2.6849125447046106E-2</v>
      </c>
      <c r="AC872" s="5">
        <f t="shared" si="1140"/>
        <v>8.7809907782006584E-4</v>
      </c>
      <c r="AD872" s="5">
        <f t="shared" si="1141"/>
        <v>2.3180535437439757E-3</v>
      </c>
      <c r="AE872" s="5">
        <f t="shared" si="1142"/>
        <v>4.0251427605688455E-3</v>
      </c>
      <c r="AF872" s="5">
        <f t="shared" si="1143"/>
        <v>3.494693702543147E-3</v>
      </c>
      <c r="AG872" s="5">
        <f t="shared" si="1144"/>
        <v>2.0227661975511751E-3</v>
      </c>
      <c r="AH872" s="5">
        <f t="shared" si="1145"/>
        <v>2.57846466181938E-2</v>
      </c>
      <c r="AI872" s="5">
        <f t="shared" si="1146"/>
        <v>2.4516562577885724E-2</v>
      </c>
      <c r="AJ872" s="5">
        <f t="shared" si="1147"/>
        <v>1.1655421335332049E-2</v>
      </c>
      <c r="AK872" s="5">
        <f t="shared" si="1148"/>
        <v>3.694069973377945E-3</v>
      </c>
      <c r="AL872" s="5">
        <f t="shared" si="1149"/>
        <v>5.7990884390007773E-5</v>
      </c>
      <c r="AM872" s="5">
        <f t="shared" si="1150"/>
        <v>4.4081042184218946E-4</v>
      </c>
      <c r="AN872" s="5">
        <f t="shared" si="1151"/>
        <v>7.654374002921473E-4</v>
      </c>
      <c r="AO872" s="5">
        <f t="shared" si="1152"/>
        <v>6.6456506554165792E-4</v>
      </c>
      <c r="AP872" s="5">
        <f t="shared" si="1153"/>
        <v>3.8465738776271197E-4</v>
      </c>
      <c r="AQ872" s="5">
        <f t="shared" si="1154"/>
        <v>1.6698286627491832E-4</v>
      </c>
      <c r="AR872" s="5">
        <f t="shared" si="1155"/>
        <v>8.954658010307967E-3</v>
      </c>
      <c r="AS872" s="5">
        <f t="shared" si="1156"/>
        <v>8.5142696242489525E-3</v>
      </c>
      <c r="AT872" s="5">
        <f t="shared" si="1157"/>
        <v>4.0477697278310269E-3</v>
      </c>
      <c r="AU872" s="5">
        <f t="shared" si="1158"/>
        <v>1.2829003929185564E-3</v>
      </c>
      <c r="AV872" s="5">
        <f t="shared" si="1159"/>
        <v>3.0495189860377058E-4</v>
      </c>
      <c r="AW872" s="5">
        <f t="shared" si="1160"/>
        <v>2.6595824033730661E-6</v>
      </c>
      <c r="AX872" s="5">
        <f t="shared" si="1161"/>
        <v>6.9855241455023118E-5</v>
      </c>
      <c r="AY872" s="5">
        <f t="shared" si="1162"/>
        <v>1.2129888897058648E-4</v>
      </c>
      <c r="AZ872" s="5">
        <f t="shared" si="1163"/>
        <v>1.0531364690058389E-4</v>
      </c>
      <c r="BA872" s="5">
        <f t="shared" si="1164"/>
        <v>6.0956668373059254E-5</v>
      </c>
      <c r="BB872" s="5">
        <f t="shared" si="1165"/>
        <v>2.6461780086184538E-5</v>
      </c>
      <c r="BC872" s="5">
        <f t="shared" si="1166"/>
        <v>9.1898172786499443E-6</v>
      </c>
      <c r="BD872" s="5">
        <f t="shared" si="1167"/>
        <v>2.5915260500084117E-3</v>
      </c>
      <c r="BE872" s="5">
        <f t="shared" si="1168"/>
        <v>2.4640752893786548E-3</v>
      </c>
      <c r="BF872" s="5">
        <f t="shared" si="1169"/>
        <v>1.1714462665167486E-3</v>
      </c>
      <c r="BG872" s="5">
        <f t="shared" si="1170"/>
        <v>3.7127825361809929E-4</v>
      </c>
      <c r="BH872" s="5">
        <f t="shared" si="1171"/>
        <v>8.8254714844661681E-5</v>
      </c>
      <c r="BI872" s="5">
        <f t="shared" si="1172"/>
        <v>1.67828729345927E-5</v>
      </c>
      <c r="BJ872" s="8">
        <f t="shared" si="1173"/>
        <v>0.20497952199460112</v>
      </c>
      <c r="BK872" s="8">
        <f t="shared" si="1174"/>
        <v>0.23640352287690902</v>
      </c>
      <c r="BL872" s="8">
        <f t="shared" si="1175"/>
        <v>0.49716916990292548</v>
      </c>
      <c r="BM872" s="8">
        <f t="shared" si="1176"/>
        <v>0.50107807052592346</v>
      </c>
      <c r="BN872" s="8">
        <f t="shared" si="1177"/>
        <v>0.49675234626942455</v>
      </c>
    </row>
    <row r="873" spans="1:66" x14ac:dyDescent="0.25">
      <c r="A873" t="s">
        <v>27</v>
      </c>
      <c r="B873" t="s">
        <v>191</v>
      </c>
      <c r="C873" t="s">
        <v>192</v>
      </c>
      <c r="D873" s="11">
        <v>44231</v>
      </c>
      <c r="E873">
        <f>VLOOKUP(A873,home!$A$2:$E$405,3,FALSE)</f>
        <v>1.2429022082018899</v>
      </c>
      <c r="F873">
        <f>VLOOKUP(B873,home!$B$2:$E$405,3,FALSE)</f>
        <v>1.41</v>
      </c>
      <c r="G873">
        <f>VLOOKUP(C873,away!$B$2:$E$405,4,FALSE)</f>
        <v>0.85</v>
      </c>
      <c r="H873">
        <f>VLOOKUP(A873,away!$A$2:$E$405,3,FALSE)</f>
        <v>1.0788643533122999</v>
      </c>
      <c r="I873">
        <f>VLOOKUP(C873,away!$B$2:$E$405,3,FALSE)</f>
        <v>0.6</v>
      </c>
      <c r="J873">
        <f>VLOOKUP(B873,home!$B$2:$E$405,4,FALSE)</f>
        <v>1.27</v>
      </c>
      <c r="K873" s="3">
        <f t="shared" si="1122"/>
        <v>1.4896182965299649</v>
      </c>
      <c r="L873" s="3">
        <f t="shared" si="1123"/>
        <v>0.82209463722397258</v>
      </c>
      <c r="M873" s="5">
        <f t="shared" si="1124"/>
        <v>9.9091369151584799E-2</v>
      </c>
      <c r="N873" s="5">
        <f t="shared" si="1125"/>
        <v>0.14760831651640566</v>
      </c>
      <c r="O873" s="5">
        <f t="shared" si="1126"/>
        <v>8.1462483174698855E-2</v>
      </c>
      <c r="P873" s="5">
        <f t="shared" si="1127"/>
        <v>0.12134800541779583</v>
      </c>
      <c r="Q873" s="5">
        <f t="shared" si="1128"/>
        <v>0.10994002450141206</v>
      </c>
      <c r="R873" s="5">
        <f t="shared" si="1129"/>
        <v>3.3484935276434001E-2</v>
      </c>
      <c r="S873" s="5">
        <f t="shared" si="1130"/>
        <v>3.715091068211842E-2</v>
      </c>
      <c r="T873" s="5">
        <f t="shared" si="1131"/>
        <v>9.0381104558882999E-2</v>
      </c>
      <c r="U873" s="5">
        <f t="shared" si="1132"/>
        <v>4.9879772245897749E-2</v>
      </c>
      <c r="V873" s="5">
        <f t="shared" si="1133"/>
        <v>5.0550303549011131E-3</v>
      </c>
      <c r="W873" s="5">
        <f t="shared" si="1134"/>
        <v>5.4589557339418684E-2</v>
      </c>
      <c r="X873" s="5">
        <f t="shared" si="1135"/>
        <v>4.4877782337166654E-2</v>
      </c>
      <c r="Y873" s="5">
        <f t="shared" si="1136"/>
        <v>1.8446892094944708E-2</v>
      </c>
      <c r="Z873" s="5">
        <f t="shared" si="1137"/>
        <v>9.1759285728494049E-3</v>
      </c>
      <c r="AA873" s="5">
        <f t="shared" si="1138"/>
        <v>1.3668631089768565E-2</v>
      </c>
      <c r="AB873" s="5">
        <f t="shared" si="1139"/>
        <v>1.0180521479918785E-2</v>
      </c>
      <c r="AC873" s="5">
        <f t="shared" si="1140"/>
        <v>3.869016646869165E-4</v>
      </c>
      <c r="AD873" s="5">
        <f t="shared" si="1141"/>
        <v>2.032940085306743E-2</v>
      </c>
      <c r="AE873" s="5">
        <f t="shared" si="1142"/>
        <v>1.6712691419283186E-2</v>
      </c>
      <c r="AF873" s="5">
        <f t="shared" si="1143"/>
        <v>6.8697069946859046E-3</v>
      </c>
      <c r="AG873" s="5">
        <f t="shared" si="1144"/>
        <v>1.8825164265437652E-3</v>
      </c>
      <c r="AH873" s="5">
        <f t="shared" si="1145"/>
        <v>1.885870417822429E-3</v>
      </c>
      <c r="AI873" s="5">
        <f t="shared" si="1146"/>
        <v>2.8092270792729E-3</v>
      </c>
      <c r="AJ873" s="5">
        <f t="shared" si="1147"/>
        <v>2.0923380281961733E-3</v>
      </c>
      <c r="AK873" s="5">
        <f t="shared" si="1148"/>
        <v>1.0389283364421499E-3</v>
      </c>
      <c r="AL873" s="5">
        <f t="shared" si="1149"/>
        <v>1.8952102773253999E-5</v>
      </c>
      <c r="AM873" s="5">
        <f t="shared" si="1150"/>
        <v>6.0566094936442194E-3</v>
      </c>
      <c r="AN873" s="5">
        <f t="shared" si="1151"/>
        <v>4.9791061844847127E-3</v>
      </c>
      <c r="AO873" s="5">
        <f t="shared" si="1152"/>
        <v>2.0466482462167986E-3</v>
      </c>
      <c r="AP873" s="5">
        <f t="shared" si="1153"/>
        <v>5.6084618249955967E-4</v>
      </c>
      <c r="AQ873" s="5">
        <f t="shared" si="1154"/>
        <v>1.1526715973510635E-4</v>
      </c>
      <c r="AR873" s="5">
        <f t="shared" si="1155"/>
        <v>3.1007279139823042E-4</v>
      </c>
      <c r="AS873" s="5">
        <f t="shared" si="1156"/>
        <v>4.618901033229232E-4</v>
      </c>
      <c r="AT873" s="5">
        <f t="shared" si="1157"/>
        <v>3.4401997444797119E-4</v>
      </c>
      <c r="AU873" s="5">
        <f t="shared" si="1158"/>
        <v>1.7081948276982298E-4</v>
      </c>
      <c r="AV873" s="5">
        <f t="shared" si="1159"/>
        <v>6.3613956734428364E-5</v>
      </c>
      <c r="AW873" s="5">
        <f t="shared" si="1160"/>
        <v>6.4469115998088359E-7</v>
      </c>
      <c r="AX873" s="5">
        <f t="shared" si="1161"/>
        <v>1.5036727194449203E-3</v>
      </c>
      <c r="AY873" s="5">
        <f t="shared" si="1162"/>
        <v>1.236161278795656E-3</v>
      </c>
      <c r="AZ873" s="5">
        <f t="shared" si="1163"/>
        <v>5.0812077902091834E-4</v>
      </c>
      <c r="BA873" s="5">
        <f t="shared" si="1164"/>
        <v>1.3924112249838808E-4</v>
      </c>
      <c r="BB873" s="5">
        <f t="shared" si="1165"/>
        <v>2.8617345021742764E-5</v>
      </c>
      <c r="BC873" s="5">
        <f t="shared" si="1166"/>
        <v>4.7052331747925778E-6</v>
      </c>
      <c r="BD873" s="5">
        <f t="shared" si="1167"/>
        <v>4.2484863159592096E-5</v>
      </c>
      <c r="BE873" s="5">
        <f t="shared" si="1168"/>
        <v>6.3286229488100239E-5</v>
      </c>
      <c r="BF873" s="5">
        <f t="shared" si="1169"/>
        <v>4.7136162681934165E-5</v>
      </c>
      <c r="BG873" s="5">
        <f t="shared" si="1170"/>
        <v>2.3404963453074026E-5</v>
      </c>
      <c r="BH873" s="5">
        <f t="shared" si="1171"/>
        <v>8.7161154473285557E-6</v>
      </c>
      <c r="BI873" s="5">
        <f t="shared" si="1172"/>
        <v>2.5967370090016131E-6</v>
      </c>
      <c r="BJ873" s="8">
        <f t="shared" si="1173"/>
        <v>0.52881698878634797</v>
      </c>
      <c r="BK873" s="8">
        <f t="shared" si="1174"/>
        <v>0.26428733065265597</v>
      </c>
      <c r="BL873" s="8">
        <f t="shared" si="1175"/>
        <v>0.19804074850836398</v>
      </c>
      <c r="BM873" s="8">
        <f t="shared" si="1176"/>
        <v>0.40615034589425042</v>
      </c>
      <c r="BN873" s="8">
        <f t="shared" si="1177"/>
        <v>0.5929351340383312</v>
      </c>
    </row>
    <row r="874" spans="1:66" x14ac:dyDescent="0.25">
      <c r="A874" t="s">
        <v>27</v>
      </c>
      <c r="B874" t="s">
        <v>28</v>
      </c>
      <c r="C874" t="s">
        <v>328</v>
      </c>
      <c r="D874" s="11">
        <v>44231</v>
      </c>
      <c r="E874">
        <f>VLOOKUP(A874,home!$A$2:$E$405,3,FALSE)</f>
        <v>1.2429022082018899</v>
      </c>
      <c r="F874">
        <f>VLOOKUP(B874,home!$B$2:$E$405,3,FALSE)</f>
        <v>1.1599999999999999</v>
      </c>
      <c r="G874">
        <f>VLOOKUP(C874,away!$B$2:$E$405,4,FALSE)</f>
        <v>0.91</v>
      </c>
      <c r="H874">
        <f>VLOOKUP(A874,away!$A$2:$E$405,3,FALSE)</f>
        <v>1.0788643533122999</v>
      </c>
      <c r="I874">
        <f>VLOOKUP(C874,away!$B$2:$E$405,3,FALSE)</f>
        <v>0.7</v>
      </c>
      <c r="J874">
        <f>VLOOKUP(B874,home!$B$2:$E$405,4,FALSE)</f>
        <v>0.75</v>
      </c>
      <c r="K874" s="3">
        <f t="shared" si="1122"/>
        <v>1.3120075709779149</v>
      </c>
      <c r="L874" s="3">
        <f t="shared" si="1123"/>
        <v>0.56640378548895742</v>
      </c>
      <c r="M874" s="5">
        <f t="shared" si="1124"/>
        <v>0.15283270969618004</v>
      </c>
      <c r="N874" s="5">
        <f t="shared" si="1125"/>
        <v>0.20051767221445796</v>
      </c>
      <c r="O874" s="5">
        <f t="shared" si="1126"/>
        <v>8.6565025318451269E-2</v>
      </c>
      <c r="P874" s="5">
        <f t="shared" si="1127"/>
        <v>0.11357396859970292</v>
      </c>
      <c r="Q874" s="5">
        <f t="shared" si="1128"/>
        <v>0.13154035203011838</v>
      </c>
      <c r="R874" s="5">
        <f t="shared" si="1129"/>
        <v>2.451537901565912E-2</v>
      </c>
      <c r="S874" s="5">
        <f t="shared" si="1130"/>
        <v>2.1099943803143725E-2</v>
      </c>
      <c r="T874" s="5">
        <f t="shared" si="1131"/>
        <v>7.4504953334409124E-2</v>
      </c>
      <c r="U874" s="5">
        <f t="shared" si="1132"/>
        <v>3.2164362873937861E-2</v>
      </c>
      <c r="V874" s="5">
        <f t="shared" si="1133"/>
        <v>1.7422131105293808E-3</v>
      </c>
      <c r="W874" s="5">
        <f t="shared" si="1134"/>
        <v>5.7527312584205147E-2</v>
      </c>
      <c r="X874" s="5">
        <f t="shared" si="1135"/>
        <v>3.258368761670033E-2</v>
      </c>
      <c r="Y874" s="5">
        <f t="shared" si="1136"/>
        <v>9.2277620056443674E-3</v>
      </c>
      <c r="Z874" s="5">
        <f t="shared" si="1137"/>
        <v>4.6285344923886248E-3</v>
      </c>
      <c r="AA874" s="5">
        <f t="shared" si="1138"/>
        <v>6.0726722965462948E-3</v>
      </c>
      <c r="AB874" s="5">
        <f t="shared" si="1139"/>
        <v>3.9836960145682911E-3</v>
      </c>
      <c r="AC874" s="5">
        <f t="shared" si="1140"/>
        <v>8.0917747214669165E-5</v>
      </c>
      <c r="AD874" s="5">
        <f t="shared" si="1141"/>
        <v>1.8869067412122551E-2</v>
      </c>
      <c r="AE874" s="5">
        <f t="shared" si="1142"/>
        <v>1.0687511210872538E-2</v>
      </c>
      <c r="AF874" s="5">
        <f t="shared" si="1143"/>
        <v>3.0267234036469386E-3</v>
      </c>
      <c r="AG874" s="5">
        <f t="shared" si="1144"/>
        <v>5.7144919781788243E-4</v>
      </c>
      <c r="AH874" s="5">
        <f t="shared" si="1145"/>
        <v>6.5540486443878168E-4</v>
      </c>
      <c r="AI874" s="5">
        <f t="shared" si="1146"/>
        <v>8.5989614419943545E-4</v>
      </c>
      <c r="AJ874" s="5">
        <f t="shared" si="1147"/>
        <v>5.6409512572218811E-4</v>
      </c>
      <c r="AK874" s="5">
        <f t="shared" si="1148"/>
        <v>2.4669902523308316E-4</v>
      </c>
      <c r="AL874" s="5">
        <f t="shared" si="1149"/>
        <v>2.405283450011944E-6</v>
      </c>
      <c r="AM874" s="5">
        <f t="shared" si="1150"/>
        <v>4.9512718603994888E-3</v>
      </c>
      <c r="AN874" s="5">
        <f t="shared" si="1151"/>
        <v>2.8044191247152232E-3</v>
      </c>
      <c r="AO874" s="5">
        <f t="shared" si="1152"/>
        <v>7.9421680416816558E-4</v>
      </c>
      <c r="AP874" s="5">
        <f t="shared" si="1153"/>
        <v>1.4994913479326362E-4</v>
      </c>
      <c r="AQ874" s="5">
        <f t="shared" si="1154"/>
        <v>2.1232939394424613E-5</v>
      </c>
      <c r="AR874" s="5">
        <f t="shared" si="1155"/>
        <v>7.4244759249200636E-5</v>
      </c>
      <c r="AS874" s="5">
        <f t="shared" si="1156"/>
        <v>9.7409686240383788E-5</v>
      </c>
      <c r="AT874" s="5">
        <f t="shared" si="1157"/>
        <v>6.3901122916983392E-5</v>
      </c>
      <c r="AU874" s="5">
        <f t="shared" si="1158"/>
        <v>2.7946252353690844E-5</v>
      </c>
      <c r="AV874" s="5">
        <f t="shared" si="1159"/>
        <v>9.1664236671254367E-6</v>
      </c>
      <c r="AW874" s="5">
        <f t="shared" si="1160"/>
        <v>4.9650800024000389E-8</v>
      </c>
      <c r="AX874" s="5">
        <f t="shared" si="1161"/>
        <v>1.0826843611356711E-3</v>
      </c>
      <c r="AY874" s="5">
        <f t="shared" si="1162"/>
        <v>6.132365206369375E-4</v>
      </c>
      <c r="AZ874" s="5">
        <f t="shared" si="1163"/>
        <v>1.736697433444193E-4</v>
      </c>
      <c r="BA874" s="5">
        <f t="shared" si="1164"/>
        <v>3.2789066685058246E-5</v>
      </c>
      <c r="BB874" s="5">
        <f t="shared" si="1165"/>
        <v>4.6429628732667126E-6</v>
      </c>
      <c r="BC874" s="5">
        <f t="shared" si="1166"/>
        <v>5.2595834946059081E-7</v>
      </c>
      <c r="BD874" s="5">
        <f t="shared" si="1167"/>
        <v>7.0087521152439147E-6</v>
      </c>
      <c r="BE874" s="5">
        <f t="shared" si="1168"/>
        <v>9.1955358383074891E-6</v>
      </c>
      <c r="BF874" s="5">
        <f t="shared" si="1169"/>
        <v>6.0323063195290877E-6</v>
      </c>
      <c r="BG874" s="5">
        <f t="shared" si="1170"/>
        <v>2.6381438538933609E-6</v>
      </c>
      <c r="BH874" s="5">
        <f t="shared" si="1171"/>
        <v>8.6531617740923573E-7</v>
      </c>
      <c r="BI874" s="5">
        <f t="shared" si="1172"/>
        <v>2.2706027521011723E-7</v>
      </c>
      <c r="BJ874" s="8">
        <f t="shared" si="1173"/>
        <v>0.5496851294864904</v>
      </c>
      <c r="BK874" s="8">
        <f t="shared" si="1174"/>
        <v>0.28994539476085768</v>
      </c>
      <c r="BL874" s="8">
        <f t="shared" si="1175"/>
        <v>0.15592586603776332</v>
      </c>
      <c r="BM874" s="8">
        <f t="shared" si="1176"/>
        <v>0.29002663103309378</v>
      </c>
      <c r="BN874" s="8">
        <f t="shared" si="1177"/>
        <v>0.70954510687456973</v>
      </c>
    </row>
    <row r="875" spans="1:66" x14ac:dyDescent="0.25">
      <c r="A875" t="s">
        <v>27</v>
      </c>
      <c r="B875" t="s">
        <v>195</v>
      </c>
      <c r="C875" t="s">
        <v>299</v>
      </c>
      <c r="D875" s="11">
        <v>44231</v>
      </c>
      <c r="E875">
        <f>VLOOKUP(A875,home!$A$2:$E$405,3,FALSE)</f>
        <v>1.2429022082018899</v>
      </c>
      <c r="F875">
        <f>VLOOKUP(B875,home!$B$2:$E$405,3,FALSE)</f>
        <v>1.61</v>
      </c>
      <c r="G875">
        <f>VLOOKUP(C875,away!$B$2:$E$405,4,FALSE)</f>
        <v>1.01</v>
      </c>
      <c r="H875">
        <f>VLOOKUP(A875,away!$A$2:$E$405,3,FALSE)</f>
        <v>1.0788643533122999</v>
      </c>
      <c r="I875">
        <f>VLOOKUP(C875,away!$B$2:$E$405,3,FALSE)</f>
        <v>0.6</v>
      </c>
      <c r="J875">
        <f>VLOOKUP(B875,home!$B$2:$E$405,4,FALSE)</f>
        <v>1.22</v>
      </c>
      <c r="K875" s="3">
        <f t="shared" si="1122"/>
        <v>2.0210832807570935</v>
      </c>
      <c r="L875" s="3">
        <f t="shared" si="1123"/>
        <v>0.78972870662460348</v>
      </c>
      <c r="M875" s="5">
        <f t="shared" si="1124"/>
        <v>6.015612654014834E-2</v>
      </c>
      <c r="N875" s="5">
        <f t="shared" si="1125"/>
        <v>0.12158054158540187</v>
      </c>
      <c r="O875" s="5">
        <f t="shared" si="1126"/>
        <v>4.7507020008097332E-2</v>
      </c>
      <c r="P875" s="5">
        <f t="shared" si="1127"/>
        <v>9.6015643856958224E-2</v>
      </c>
      <c r="Q875" s="5">
        <f t="shared" si="1128"/>
        <v>0.12286219993182415</v>
      </c>
      <c r="R875" s="5">
        <f t="shared" si="1129"/>
        <v>1.8758828733291929E-2</v>
      </c>
      <c r="S875" s="5">
        <f t="shared" si="1130"/>
        <v>3.8312821966327314E-2</v>
      </c>
      <c r="T875" s="5">
        <f t="shared" si="1131"/>
        <v>9.7027806245212928E-2</v>
      </c>
      <c r="U875" s="5">
        <f t="shared" si="1132"/>
        <v>3.7913155119442085E-2</v>
      </c>
      <c r="V875" s="5">
        <f t="shared" si="1133"/>
        <v>6.7945979914610715E-3</v>
      </c>
      <c r="W875" s="5">
        <f t="shared" si="1134"/>
        <v>8.2771579373081702E-2</v>
      </c>
      <c r="X875" s="5">
        <f t="shared" si="1135"/>
        <v>6.5367092323579512E-2</v>
      </c>
      <c r="Y875" s="5">
        <f t="shared" si="1136"/>
        <v>2.5811134638255746E-2</v>
      </c>
      <c r="Z875" s="5">
        <f t="shared" si="1137"/>
        <v>4.9381285177783627E-3</v>
      </c>
      <c r="AA875" s="5">
        <f t="shared" si="1138"/>
        <v>9.9803689855116548E-3</v>
      </c>
      <c r="AB875" s="5">
        <f t="shared" si="1139"/>
        <v>1.0085578446202123E-2</v>
      </c>
      <c r="AC875" s="5">
        <f t="shared" si="1140"/>
        <v>6.7780679460794908E-4</v>
      </c>
      <c r="AD875" s="5">
        <f t="shared" si="1141"/>
        <v>4.1822063798198535E-2</v>
      </c>
      <c r="AE875" s="5">
        <f t="shared" si="1142"/>
        <v>3.3028084351722976E-2</v>
      </c>
      <c r="AF875" s="5">
        <f t="shared" si="1143"/>
        <v>1.3041613168687245E-2</v>
      </c>
      <c r="AG875" s="5">
        <f t="shared" si="1144"/>
        <v>3.4331121000019255E-3</v>
      </c>
      <c r="AH875" s="5">
        <f t="shared" si="1145"/>
        <v>9.7494546187279398E-4</v>
      </c>
      <c r="AI875" s="5">
        <f t="shared" si="1146"/>
        <v>1.970445972641106E-3</v>
      </c>
      <c r="AJ875" s="5">
        <f t="shared" si="1147"/>
        <v>1.9912177054700448E-3</v>
      </c>
      <c r="AK875" s="5">
        <f t="shared" si="1148"/>
        <v>1.3414722709576699E-3</v>
      </c>
      <c r="AL875" s="5">
        <f t="shared" si="1149"/>
        <v>4.3274099938245653E-5</v>
      </c>
      <c r="AM875" s="5">
        <f t="shared" si="1150"/>
        <v>1.6905174781859104E-2</v>
      </c>
      <c r="AN875" s="5">
        <f t="shared" si="1151"/>
        <v>1.3350501815740453E-2</v>
      </c>
      <c r="AO875" s="5">
        <f t="shared" si="1152"/>
        <v>5.2716372658670636E-3</v>
      </c>
      <c r="AP875" s="5">
        <f t="shared" si="1153"/>
        <v>1.3877210932557525E-3</v>
      </c>
      <c r="AQ875" s="5">
        <f t="shared" si="1154"/>
        <v>2.7398079603313649E-4</v>
      </c>
      <c r="AR875" s="5">
        <f t="shared" si="1155"/>
        <v>1.539884837268657E-4</v>
      </c>
      <c r="AS875" s="5">
        <f t="shared" si="1156"/>
        <v>3.1122354988950401E-4</v>
      </c>
      <c r="AT875" s="5">
        <f t="shared" si="1157"/>
        <v>3.1450435662977395E-4</v>
      </c>
      <c r="AU875" s="5">
        <f t="shared" si="1158"/>
        <v>2.1187983230323414E-4</v>
      </c>
      <c r="AV875" s="5">
        <f t="shared" si="1159"/>
        <v>1.0705669664942082E-4</v>
      </c>
      <c r="AW875" s="5">
        <f t="shared" si="1160"/>
        <v>1.9186143008540942E-6</v>
      </c>
      <c r="AX875" s="5">
        <f t="shared" si="1161"/>
        <v>5.6944610183153202E-3</v>
      </c>
      <c r="AY875" s="5">
        <f t="shared" si="1162"/>
        <v>4.4970793349183805E-3</v>
      </c>
      <c r="AZ875" s="5">
        <f t="shared" si="1163"/>
        <v>1.775736323376662E-3</v>
      </c>
      <c r="BA875" s="5">
        <f t="shared" si="1164"/>
        <v>4.6744998332219341E-4</v>
      </c>
      <c r="BB875" s="5">
        <f t="shared" si="1165"/>
        <v>9.2289667685182056E-5</v>
      </c>
      <c r="BC875" s="5">
        <f t="shared" si="1166"/>
        <v>1.4576759979166662E-5</v>
      </c>
      <c r="BD875" s="5">
        <f t="shared" si="1167"/>
        <v>2.0268187681450232E-5</v>
      </c>
      <c r="BE875" s="5">
        <f t="shared" si="1168"/>
        <v>4.0963695254225936E-5</v>
      </c>
      <c r="BF875" s="5">
        <f t="shared" si="1169"/>
        <v>4.1395519798172379E-5</v>
      </c>
      <c r="BG875" s="5">
        <f t="shared" si="1170"/>
        <v>2.7887930987445148E-5</v>
      </c>
      <c r="BH875" s="5">
        <f t="shared" si="1171"/>
        <v>1.4090957763408263E-5</v>
      </c>
      <c r="BI875" s="5">
        <f t="shared" si="1172"/>
        <v>5.6957998290957595E-6</v>
      </c>
      <c r="BJ875" s="8">
        <f t="shared" si="1173"/>
        <v>0.65647583635631912</v>
      </c>
      <c r="BK875" s="8">
        <f t="shared" si="1174"/>
        <v>0.2064973505843595</v>
      </c>
      <c r="BL875" s="8">
        <f t="shared" si="1175"/>
        <v>0.13177198771399931</v>
      </c>
      <c r="BM875" s="8">
        <f t="shared" si="1176"/>
        <v>0.5283077817961167</v>
      </c>
      <c r="BN875" s="8">
        <f t="shared" si="1177"/>
        <v>0.4668803606557218</v>
      </c>
    </row>
    <row r="876" spans="1:66" x14ac:dyDescent="0.25">
      <c r="A876" t="s">
        <v>27</v>
      </c>
      <c r="B876" t="s">
        <v>193</v>
      </c>
      <c r="C876" t="s">
        <v>194</v>
      </c>
      <c r="D876" s="11">
        <v>44231</v>
      </c>
      <c r="E876">
        <f>VLOOKUP(A876,home!$A$2:$E$405,3,FALSE)</f>
        <v>1.2429022082018899</v>
      </c>
      <c r="F876">
        <f>VLOOKUP(B876,home!$B$2:$E$405,3,FALSE)</f>
        <v>1.1100000000000001</v>
      </c>
      <c r="G876">
        <f>VLOOKUP(C876,away!$B$2:$E$405,4,FALSE)</f>
        <v>0.95</v>
      </c>
      <c r="H876">
        <f>VLOOKUP(A876,away!$A$2:$E$405,3,FALSE)</f>
        <v>1.0788643533122999</v>
      </c>
      <c r="I876">
        <f>VLOOKUP(C876,away!$B$2:$E$405,3,FALSE)</f>
        <v>0.9</v>
      </c>
      <c r="J876">
        <f>VLOOKUP(B876,home!$B$2:$E$405,4,FALSE)</f>
        <v>1.04</v>
      </c>
      <c r="K876" s="3">
        <f t="shared" si="1122"/>
        <v>1.3106403785488929</v>
      </c>
      <c r="L876" s="3">
        <f t="shared" si="1123"/>
        <v>1.0098170347003128</v>
      </c>
      <c r="M876" s="5">
        <f t="shared" si="1124"/>
        <v>9.8228644243429697E-2</v>
      </c>
      <c r="N876" s="5">
        <f t="shared" si="1125"/>
        <v>0.1287424274755532</v>
      </c>
      <c r="O876" s="5">
        <f t="shared" si="1126"/>
        <v>9.9192958252532118E-2</v>
      </c>
      <c r="P876" s="5">
        <f t="shared" si="1127"/>
        <v>0.13000629635348321</v>
      </c>
      <c r="Q876" s="5">
        <f t="shared" si="1128"/>
        <v>8.4367511940931228E-2</v>
      </c>
      <c r="R876" s="5">
        <f t="shared" si="1129"/>
        <v>5.0083369482861954E-2</v>
      </c>
      <c r="S876" s="5">
        <f t="shared" si="1130"/>
        <v>4.3016060187250883E-2</v>
      </c>
      <c r="T876" s="5">
        <f t="shared" si="1131"/>
        <v>8.5195750733234404E-2</v>
      </c>
      <c r="U876" s="5">
        <f t="shared" si="1132"/>
        <v>6.5641286338022256E-2</v>
      </c>
      <c r="V876" s="5">
        <f t="shared" si="1133"/>
        <v>6.3257839929778282E-3</v>
      </c>
      <c r="W876" s="5">
        <f t="shared" si="1134"/>
        <v>3.6858489262496789E-2</v>
      </c>
      <c r="X876" s="5">
        <f t="shared" si="1135"/>
        <v>3.7220330330587824E-2</v>
      </c>
      <c r="Y876" s="5">
        <f t="shared" si="1136"/>
        <v>1.8792861802500158E-2</v>
      </c>
      <c r="Z876" s="5">
        <f t="shared" si="1137"/>
        <v>1.6858346552994598E-2</v>
      </c>
      <c r="AA876" s="5">
        <f t="shared" si="1138"/>
        <v>2.2095229707925261E-2</v>
      </c>
      <c r="AB876" s="5">
        <f t="shared" si="1139"/>
        <v>1.4479450114259957E-2</v>
      </c>
      <c r="AC876" s="5">
        <f t="shared" si="1140"/>
        <v>5.2326370453939898E-4</v>
      </c>
      <c r="AD876" s="5">
        <f t="shared" si="1141"/>
        <v>1.2077056079934773E-2</v>
      </c>
      <c r="AE876" s="5">
        <f t="shared" si="1142"/>
        <v>1.2195616958549116E-2</v>
      </c>
      <c r="AF876" s="5">
        <f t="shared" si="1143"/>
        <v>6.1576708767114583E-3</v>
      </c>
      <c r="AG876" s="5">
        <f t="shared" si="1144"/>
        <v>2.0727069817937467E-3</v>
      </c>
      <c r="AH876" s="5">
        <f t="shared" si="1145"/>
        <v>4.2559613815238108E-3</v>
      </c>
      <c r="AI876" s="5">
        <f t="shared" si="1146"/>
        <v>5.5780348361698356E-3</v>
      </c>
      <c r="AJ876" s="5">
        <f t="shared" si="1147"/>
        <v>3.6553988446182727E-3</v>
      </c>
      <c r="AK876" s="5">
        <f t="shared" si="1148"/>
        <v>1.5969711084858932E-3</v>
      </c>
      <c r="AL876" s="5">
        <f t="shared" si="1149"/>
        <v>2.7701726626618207E-5</v>
      </c>
      <c r="AM876" s="5">
        <f t="shared" si="1150"/>
        <v>3.1657354704723822E-3</v>
      </c>
      <c r="AN876" s="5">
        <f t="shared" si="1151"/>
        <v>3.1968136054380202E-3</v>
      </c>
      <c r="AO876" s="5">
        <f t="shared" si="1152"/>
        <v>1.6140984177665189E-3</v>
      </c>
      <c r="AP876" s="5">
        <f t="shared" si="1153"/>
        <v>5.433146926478175E-4</v>
      </c>
      <c r="AQ876" s="5">
        <f t="shared" si="1154"/>
        <v>1.3716210795968272E-4</v>
      </c>
      <c r="AR876" s="5">
        <f t="shared" si="1155"/>
        <v>8.5954846041788461E-4</v>
      </c>
      <c r="AS876" s="5">
        <f t="shared" si="1156"/>
        <v>1.1265589195432143E-3</v>
      </c>
      <c r="AT876" s="5">
        <f t="shared" si="1157"/>
        <v>7.3825680438387511E-4</v>
      </c>
      <c r="AU876" s="5">
        <f t="shared" si="1158"/>
        <v>3.2252972585465942E-4</v>
      </c>
      <c r="AV876" s="5">
        <f t="shared" si="1159"/>
        <v>1.0568012049685535E-4</v>
      </c>
      <c r="AW876" s="5">
        <f t="shared" si="1160"/>
        <v>1.0184285712690933E-6</v>
      </c>
      <c r="AX876" s="5">
        <f t="shared" si="1161"/>
        <v>6.9152345590092984E-4</v>
      </c>
      <c r="AY876" s="5">
        <f t="shared" si="1162"/>
        <v>6.9831216566358938E-4</v>
      </c>
      <c r="AZ876" s="5">
        <f t="shared" si="1163"/>
        <v>3.5258376021277978E-4</v>
      </c>
      <c r="BA876" s="5">
        <f t="shared" si="1164"/>
        <v>1.1868169574051846E-4</v>
      </c>
      <c r="BB876" s="5">
        <f t="shared" si="1165"/>
        <v>2.9961699516473768E-5</v>
      </c>
      <c r="BC876" s="5">
        <f t="shared" si="1166"/>
        <v>6.05116691206147E-6</v>
      </c>
      <c r="BD876" s="5">
        <f t="shared" si="1167"/>
        <v>1.4466444624673452E-4</v>
      </c>
      <c r="BE876" s="5">
        <f t="shared" si="1168"/>
        <v>1.8960306459138608E-4</v>
      </c>
      <c r="BF876" s="5">
        <f t="shared" si="1169"/>
        <v>1.2425071617504221E-4</v>
      </c>
      <c r="BG876" s="5">
        <f t="shared" si="1170"/>
        <v>5.4282668560876141E-5</v>
      </c>
      <c r="BH876" s="5">
        <f t="shared" si="1171"/>
        <v>1.7786264317817696E-5</v>
      </c>
      <c r="BI876" s="5">
        <f t="shared" si="1172"/>
        <v>4.6622792396950473E-6</v>
      </c>
      <c r="BJ876" s="8">
        <f t="shared" si="1173"/>
        <v>0.43423466068052347</v>
      </c>
      <c r="BK876" s="8">
        <f t="shared" si="1174"/>
        <v>0.27882606237397128</v>
      </c>
      <c r="BL876" s="8">
        <f t="shared" si="1175"/>
        <v>0.27026648353622729</v>
      </c>
      <c r="BM876" s="8">
        <f t="shared" si="1176"/>
        <v>0.40886705165783288</v>
      </c>
      <c r="BN876" s="8">
        <f t="shared" si="1177"/>
        <v>0.59062120774879134</v>
      </c>
    </row>
    <row r="877" spans="1:66" x14ac:dyDescent="0.25">
      <c r="A877" t="s">
        <v>27</v>
      </c>
      <c r="B877" t="s">
        <v>30</v>
      </c>
      <c r="C877" t="s">
        <v>186</v>
      </c>
      <c r="D877" s="11">
        <v>44231</v>
      </c>
      <c r="E877">
        <f>VLOOKUP(A877,home!$A$2:$E$405,3,FALSE)</f>
        <v>1.2429022082018899</v>
      </c>
      <c r="F877">
        <f>VLOOKUP(B877,home!$B$2:$E$405,3,FALSE)</f>
        <v>0.96</v>
      </c>
      <c r="G877">
        <f>VLOOKUP(C877,away!$B$2:$E$405,4,FALSE)</f>
        <v>0.85</v>
      </c>
      <c r="H877">
        <f>VLOOKUP(A877,away!$A$2:$E$405,3,FALSE)</f>
        <v>1.0788643533122999</v>
      </c>
      <c r="I877">
        <f>VLOOKUP(C877,away!$B$2:$E$405,3,FALSE)</f>
        <v>0.96</v>
      </c>
      <c r="J877">
        <f>VLOOKUP(B877,home!$B$2:$E$405,4,FALSE)</f>
        <v>1.04</v>
      </c>
      <c r="K877" s="3">
        <f t="shared" si="1122"/>
        <v>1.0142082018927421</v>
      </c>
      <c r="L877" s="3">
        <f t="shared" si="1123"/>
        <v>1.0771381703470002</v>
      </c>
      <c r="M877" s="5">
        <f t="shared" si="1124"/>
        <v>0.12352071894604381</v>
      </c>
      <c r="N877" s="5">
        <f t="shared" si="1125"/>
        <v>0.12527572625876585</v>
      </c>
      <c r="O877" s="5">
        <f t="shared" si="1126"/>
        <v>0.13304888120548766</v>
      </c>
      <c r="P877" s="5">
        <f t="shared" si="1127"/>
        <v>0.13493926657125868</v>
      </c>
      <c r="Q877" s="5">
        <f t="shared" si="1128"/>
        <v>6.3527834534855138E-2</v>
      </c>
      <c r="R877" s="5">
        <f t="shared" si="1129"/>
        <v>7.165601423419718E-2</v>
      </c>
      <c r="S877" s="5">
        <f t="shared" si="1130"/>
        <v>3.6853342941484728E-2</v>
      </c>
      <c r="T877" s="5">
        <f t="shared" si="1131"/>
        <v>6.8428255456980822E-2</v>
      </c>
      <c r="U877" s="5">
        <f t="shared" si="1132"/>
        <v>7.2674117351265846E-2</v>
      </c>
      <c r="V877" s="5">
        <f t="shared" si="1133"/>
        <v>4.4733503547290249E-3</v>
      </c>
      <c r="W877" s="5">
        <f t="shared" si="1134"/>
        <v>2.1476816944578356E-2</v>
      </c>
      <c r="X877" s="5">
        <f t="shared" si="1135"/>
        <v>2.3133499308560578E-2</v>
      </c>
      <c r="Y877" s="5">
        <f t="shared" si="1136"/>
        <v>1.2458987559473268E-2</v>
      </c>
      <c r="Z877" s="5">
        <f t="shared" si="1137"/>
        <v>2.5727809355527254E-2</v>
      </c>
      <c r="AA877" s="5">
        <f t="shared" si="1138"/>
        <v>2.6093355265108562E-2</v>
      </c>
      <c r="AB877" s="5">
        <f t="shared" si="1139"/>
        <v>1.3232047462387134E-2</v>
      </c>
      <c r="AC877" s="5">
        <f t="shared" si="1140"/>
        <v>3.0542984060385233E-4</v>
      </c>
      <c r="AD877" s="5">
        <f t="shared" si="1141"/>
        <v>5.4454909739350965E-3</v>
      </c>
      <c r="AE877" s="5">
        <f t="shared" si="1142"/>
        <v>5.8655461843055536E-3</v>
      </c>
      <c r="AF877" s="5">
        <f t="shared" si="1143"/>
        <v>3.1590018425243561E-3</v>
      </c>
      <c r="AG877" s="5">
        <f t="shared" si="1144"/>
        <v>1.1342271549264959E-3</v>
      </c>
      <c r="AH877" s="5">
        <f t="shared" si="1145"/>
        <v>6.9281013740622645E-3</v>
      </c>
      <c r="AI877" s="5">
        <f t="shared" si="1146"/>
        <v>7.0265372371183243E-3</v>
      </c>
      <c r="AJ877" s="5">
        <f t="shared" si="1147"/>
        <v>3.5631858483950855E-3</v>
      </c>
      <c r="AK877" s="5">
        <f t="shared" si="1148"/>
        <v>1.2046041041034814E-3</v>
      </c>
      <c r="AL877" s="5">
        <f t="shared" si="1149"/>
        <v>1.3346579920106708E-5</v>
      </c>
      <c r="AM877" s="5">
        <f t="shared" si="1150"/>
        <v>1.104572321819575E-3</v>
      </c>
      <c r="AN877" s="5">
        <f t="shared" si="1151"/>
        <v>1.1897770097406746E-3</v>
      </c>
      <c r="AO877" s="5">
        <f t="shared" si="1152"/>
        <v>6.4077711569649766E-4</v>
      </c>
      <c r="AP877" s="5">
        <f t="shared" si="1153"/>
        <v>2.3006849666718456E-4</v>
      </c>
      <c r="AQ877" s="5">
        <f t="shared" si="1154"/>
        <v>6.195388988864401E-5</v>
      </c>
      <c r="AR877" s="5">
        <f t="shared" si="1155"/>
        <v>1.4925044876071933E-3</v>
      </c>
      <c r="AS877" s="5">
        <f t="shared" si="1156"/>
        <v>1.5137102926929399E-3</v>
      </c>
      <c r="AT877" s="5">
        <f t="shared" si="1157"/>
        <v>7.6760869706932135E-4</v>
      </c>
      <c r="AU877" s="5">
        <f t="shared" si="1158"/>
        <v>2.5950501213730233E-4</v>
      </c>
      <c r="AV877" s="5">
        <f t="shared" si="1159"/>
        <v>6.5798027935481899E-5</v>
      </c>
      <c r="AW877" s="5">
        <f t="shared" si="1160"/>
        <v>4.0501025995678135E-7</v>
      </c>
      <c r="AX877" s="5">
        <f t="shared" si="1161"/>
        <v>1.8671105139552027E-4</v>
      </c>
      <c r="AY877" s="5">
        <f t="shared" si="1162"/>
        <v>2.011136002837354E-4</v>
      </c>
      <c r="AZ877" s="5">
        <f t="shared" si="1163"/>
        <v>1.0831356772076034E-4</v>
      </c>
      <c r="BA877" s="5">
        <f t="shared" si="1164"/>
        <v>3.8889559386165237E-5</v>
      </c>
      <c r="BB877" s="5">
        <f t="shared" si="1165"/>
        <v>1.0472357210703758E-5</v>
      </c>
      <c r="BC877" s="5">
        <f t="shared" si="1166"/>
        <v>2.2560351370315325E-6</v>
      </c>
      <c r="BD877" s="5">
        <f t="shared" si="1167"/>
        <v>2.6793892550264984E-4</v>
      </c>
      <c r="BE877" s="5">
        <f t="shared" si="1168"/>
        <v>2.7174585585111583E-4</v>
      </c>
      <c r="BF877" s="5">
        <f t="shared" si="1169"/>
        <v>1.3780343791728222E-4</v>
      </c>
      <c r="BG877" s="5">
        <f t="shared" si="1170"/>
        <v>4.6587125661574977E-5</v>
      </c>
      <c r="BH877" s="5">
        <f t="shared" si="1171"/>
        <v>1.1812261237144292E-5</v>
      </c>
      <c r="BI877" s="5">
        <f t="shared" si="1172"/>
        <v>2.3960184459222913E-6</v>
      </c>
      <c r="BJ877" s="8">
        <f t="shared" si="1173"/>
        <v>0.33368029122385212</v>
      </c>
      <c r="BK877" s="8">
        <f t="shared" si="1174"/>
        <v>0.30030656883432388</v>
      </c>
      <c r="BL877" s="8">
        <f t="shared" si="1175"/>
        <v>0.34026425422418349</v>
      </c>
      <c r="BM877" s="8">
        <f t="shared" si="1176"/>
        <v>0.34780977329725465</v>
      </c>
      <c r="BN877" s="8">
        <f t="shared" si="1177"/>
        <v>0.65196844175060831</v>
      </c>
    </row>
    <row r="878" spans="1:66" x14ac:dyDescent="0.25">
      <c r="A878" t="s">
        <v>27</v>
      </c>
      <c r="B878" t="s">
        <v>29</v>
      </c>
      <c r="C878" t="s">
        <v>188</v>
      </c>
      <c r="D878" s="11">
        <v>44231</v>
      </c>
      <c r="E878">
        <f>VLOOKUP(A878,home!$A$2:$E$405,3,FALSE)</f>
        <v>1.2429022082018899</v>
      </c>
      <c r="F878">
        <f>VLOOKUP(B878,home!$B$2:$E$405,3,FALSE)</f>
        <v>0.75</v>
      </c>
      <c r="G878">
        <f>VLOOKUP(C878,away!$B$2:$E$405,4,FALSE)</f>
        <v>0.75</v>
      </c>
      <c r="H878">
        <f>VLOOKUP(A878,away!$A$2:$E$405,3,FALSE)</f>
        <v>1.0788643533122999</v>
      </c>
      <c r="I878">
        <f>VLOOKUP(C878,away!$B$2:$E$405,3,FALSE)</f>
        <v>0.91</v>
      </c>
      <c r="J878">
        <f>VLOOKUP(B878,home!$B$2:$E$405,4,FALSE)</f>
        <v>1.56</v>
      </c>
      <c r="K878" s="3">
        <f t="shared" si="1122"/>
        <v>0.6991324921135631</v>
      </c>
      <c r="L878" s="3">
        <f t="shared" si="1123"/>
        <v>1.5315558359621411</v>
      </c>
      <c r="M878" s="5">
        <f t="shared" si="1124"/>
        <v>0.10745444076579774</v>
      </c>
      <c r="N878" s="5">
        <f t="shared" si="1125"/>
        <v>7.5124890961261417E-2</v>
      </c>
      <c r="O878" s="5">
        <f t="shared" si="1126"/>
        <v>0.16457247585490573</v>
      </c>
      <c r="P878" s="5">
        <f t="shared" si="1127"/>
        <v>0.11505796517773942</v>
      </c>
      <c r="Q878" s="5">
        <f t="shared" si="1128"/>
        <v>2.6261126118753194E-2</v>
      </c>
      <c r="R878" s="5">
        <f t="shared" si="1129"/>
        <v>0.12602596791715975</v>
      </c>
      <c r="S878" s="5">
        <f t="shared" si="1130"/>
        <v>3.0799879596636472E-2</v>
      </c>
      <c r="T878" s="5">
        <f t="shared" si="1131"/>
        <v>4.0220380966114265E-2</v>
      </c>
      <c r="U878" s="5">
        <f t="shared" si="1132"/>
        <v>8.8108849020947844E-2</v>
      </c>
      <c r="V878" s="5">
        <f t="shared" si="1133"/>
        <v>3.6643658764205331E-3</v>
      </c>
      <c r="W878" s="5">
        <f t="shared" si="1134"/>
        <v>6.1200021830375021E-3</v>
      </c>
      <c r="X878" s="5">
        <f t="shared" si="1135"/>
        <v>9.3731250595321287E-3</v>
      </c>
      <c r="Y878" s="5">
        <f t="shared" si="1136"/>
        <v>7.1777321930647144E-3</v>
      </c>
      <c r="Z878" s="5">
        <f t="shared" si="1137"/>
        <v>6.4338602215434512E-2</v>
      </c>
      <c r="AA878" s="5">
        <f t="shared" si="1138"/>
        <v>4.4981207305979945E-2</v>
      </c>
      <c r="AB878" s="5">
        <f t="shared" si="1139"/>
        <v>1.5723911781053285E-2</v>
      </c>
      <c r="AC878" s="5">
        <f t="shared" si="1140"/>
        <v>2.4522862806027485E-4</v>
      </c>
      <c r="AD878" s="5">
        <f t="shared" si="1141"/>
        <v>1.0696730944918639E-3</v>
      </c>
      <c r="AE878" s="5">
        <f t="shared" si="1142"/>
        <v>1.6382640704406966E-3</v>
      </c>
      <c r="AF878" s="5">
        <f t="shared" si="1143"/>
        <v>1.254546448965271E-3</v>
      </c>
      <c r="AG878" s="5">
        <f t="shared" si="1144"/>
        <v>6.40469311799447E-4</v>
      </c>
      <c r="AH878" s="5">
        <f t="shared" si="1145"/>
        <v>2.4634540425173872E-2</v>
      </c>
      <c r="AI878" s="5">
        <f t="shared" si="1146"/>
        <v>1.7222807639524121E-2</v>
      </c>
      <c r="AJ878" s="5">
        <f t="shared" si="1147"/>
        <v>6.020512213106506E-3</v>
      </c>
      <c r="AK878" s="5">
        <f t="shared" si="1148"/>
        <v>1.4030452357830985E-3</v>
      </c>
      <c r="AL878" s="5">
        <f t="shared" si="1149"/>
        <v>1.0503244629764907E-5</v>
      </c>
      <c r="AM878" s="5">
        <f t="shared" si="1150"/>
        <v>1.4956864325978473E-4</v>
      </c>
      <c r="AN878" s="5">
        <f t="shared" si="1151"/>
        <v>2.2907272846146284E-4</v>
      </c>
      <c r="AO878" s="5">
        <f t="shared" si="1152"/>
        <v>1.7541883706746221E-4</v>
      </c>
      <c r="AP878" s="5">
        <f t="shared" si="1153"/>
        <v>8.9554581216121215E-5</v>
      </c>
      <c r="AQ878" s="5">
        <f t="shared" si="1154"/>
        <v>3.4289460374674001E-5</v>
      </c>
      <c r="AR878" s="5">
        <f t="shared" si="1155"/>
        <v>7.5458348308840633E-3</v>
      </c>
      <c r="AS878" s="5">
        <f t="shared" si="1156"/>
        <v>5.275538310393302E-3</v>
      </c>
      <c r="AT878" s="5">
        <f t="shared" si="1157"/>
        <v>1.8441501230929225E-3</v>
      </c>
      <c r="AU878" s="5">
        <f t="shared" si="1158"/>
        <v>4.2976842379649645E-4</v>
      </c>
      <c r="AV878" s="5">
        <f t="shared" si="1159"/>
        <v>7.5116267290140627E-5</v>
      </c>
      <c r="AW878" s="5">
        <f t="shared" si="1160"/>
        <v>3.1240163693051241E-7</v>
      </c>
      <c r="AX878" s="5">
        <f t="shared" si="1161"/>
        <v>1.742804971737629E-5</v>
      </c>
      <c r="AY878" s="5">
        <f t="shared" si="1162"/>
        <v>2.6692031254085997E-5</v>
      </c>
      <c r="AZ878" s="5">
        <f t="shared" si="1163"/>
        <v>2.0440168120439649E-5</v>
      </c>
      <c r="BA878" s="5">
        <f t="shared" si="1164"/>
        <v>1.0435086257635548E-5</v>
      </c>
      <c r="BB878" s="5">
        <f t="shared" si="1165"/>
        <v>3.9954793141625162E-6</v>
      </c>
      <c r="BC878" s="5">
        <f t="shared" si="1166"/>
        <v>1.2238599322143226E-6</v>
      </c>
      <c r="BD878" s="5">
        <f t="shared" si="1167"/>
        <v>1.9261445620744786E-3</v>
      </c>
      <c r="BE878" s="5">
        <f t="shared" si="1168"/>
        <v>1.346630247854118E-3</v>
      </c>
      <c r="BF878" s="5">
        <f t="shared" si="1169"/>
        <v>4.7073648056887731E-4</v>
      </c>
      <c r="BG878" s="5">
        <f t="shared" si="1170"/>
        <v>1.0970238959629571E-4</v>
      </c>
      <c r="BH878" s="5">
        <f t="shared" si="1171"/>
        <v>1.9174126257317809E-5</v>
      </c>
      <c r="BI878" s="5">
        <f t="shared" si="1172"/>
        <v>2.6810509348757412E-6</v>
      </c>
      <c r="BJ878" s="8">
        <f t="shared" si="1173"/>
        <v>0.16963832933243594</v>
      </c>
      <c r="BK878" s="8">
        <f t="shared" si="1174"/>
        <v>0.25725907532053832</v>
      </c>
      <c r="BL878" s="8">
        <f t="shared" si="1175"/>
        <v>0.50773879420637702</v>
      </c>
      <c r="BM878" s="8">
        <f t="shared" si="1176"/>
        <v>0.38445155464955127</v>
      </c>
      <c r="BN878" s="8">
        <f t="shared" si="1177"/>
        <v>0.61449686679561721</v>
      </c>
    </row>
    <row r="879" spans="1:66" x14ac:dyDescent="0.25">
      <c r="A879" t="s">
        <v>32</v>
      </c>
      <c r="B879" t="s">
        <v>308</v>
      </c>
      <c r="C879" t="s">
        <v>330</v>
      </c>
      <c r="D879" s="11">
        <v>44231</v>
      </c>
      <c r="E879">
        <f>VLOOKUP(A879,home!$A$2:$E$405,3,FALSE)</f>
        <v>1.24444444444444</v>
      </c>
      <c r="F879">
        <f>VLOOKUP(B879,home!$B$2:$E$405,3,FALSE)</f>
        <v>0.99</v>
      </c>
      <c r="G879">
        <f>VLOOKUP(C879,away!$B$2:$E$405,4,FALSE)</f>
        <v>1.3</v>
      </c>
      <c r="H879">
        <f>VLOOKUP(A879,away!$A$2:$E$405,3,FALSE)</f>
        <v>1.1244444444444399</v>
      </c>
      <c r="I879">
        <f>VLOOKUP(C879,away!$B$2:$E$405,3,FALSE)</f>
        <v>0.74</v>
      </c>
      <c r="J879">
        <f>VLOOKUP(B879,home!$B$2:$E$405,4,FALSE)</f>
        <v>1.64</v>
      </c>
      <c r="K879" s="3">
        <f t="shared" si="1122"/>
        <v>1.6015999999999944</v>
      </c>
      <c r="L879" s="3">
        <f t="shared" si="1123"/>
        <v>1.3646257777777722</v>
      </c>
      <c r="M879" s="5">
        <f t="shared" si="1124"/>
        <v>5.1497306287485931E-2</v>
      </c>
      <c r="N879" s="5">
        <f t="shared" si="1125"/>
        <v>8.2478085750037164E-2</v>
      </c>
      <c r="O879" s="5">
        <f t="shared" si="1126"/>
        <v>7.0274551646020644E-2</v>
      </c>
      <c r="P879" s="5">
        <f t="shared" si="1127"/>
        <v>0.11255172191626625</v>
      </c>
      <c r="Q879" s="5">
        <f t="shared" si="1128"/>
        <v>6.6048451068629555E-2</v>
      </c>
      <c r="R879" s="5">
        <f t="shared" si="1129"/>
        <v>4.7949232348967571E-2</v>
      </c>
      <c r="S879" s="5">
        <f t="shared" si="1130"/>
        <v>6.1497828816508837E-2</v>
      </c>
      <c r="T879" s="5">
        <f t="shared" si="1131"/>
        <v>9.0131418910545713E-2</v>
      </c>
      <c r="U879" s="5">
        <f t="shared" si="1132"/>
        <v>7.6795490530106189E-2</v>
      </c>
      <c r="V879" s="5">
        <f t="shared" si="1133"/>
        <v>1.4934301156062708E-2</v>
      </c>
      <c r="W879" s="5">
        <f t="shared" si="1134"/>
        <v>3.5261066410505575E-2</v>
      </c>
      <c r="X879" s="5">
        <f t="shared" si="1135"/>
        <v>4.8118160175709843E-2</v>
      </c>
      <c r="Y879" s="5">
        <f t="shared" si="1136"/>
        <v>3.2831640877506736E-2</v>
      </c>
      <c r="Z879" s="5">
        <f t="shared" si="1137"/>
        <v>2.1810919496018995E-2</v>
      </c>
      <c r="AA879" s="5">
        <f t="shared" si="1138"/>
        <v>3.4932368664823896E-2</v>
      </c>
      <c r="AB879" s="5">
        <f t="shared" si="1139"/>
        <v>2.7973840826790886E-2</v>
      </c>
      <c r="AC879" s="5">
        <f t="shared" si="1140"/>
        <v>2.0400112062990165E-3</v>
      </c>
      <c r="AD879" s="5">
        <f t="shared" si="1141"/>
        <v>1.4118530990766385E-2</v>
      </c>
      <c r="AE879" s="5">
        <f t="shared" si="1142"/>
        <v>1.9266511334354156E-2</v>
      </c>
      <c r="AF879" s="5">
        <f t="shared" si="1143"/>
        <v>1.3145789007353654E-2</v>
      </c>
      <c r="AG879" s="5">
        <f t="shared" si="1144"/>
        <v>5.9796941828874888E-3</v>
      </c>
      <c r="AH879" s="5">
        <f t="shared" si="1145"/>
        <v>7.4409357453258307E-3</v>
      </c>
      <c r="AI879" s="5">
        <f t="shared" si="1146"/>
        <v>1.1917402689713807E-2</v>
      </c>
      <c r="AJ879" s="5">
        <f t="shared" si="1147"/>
        <v>9.5434560739227851E-3</v>
      </c>
      <c r="AK879" s="5">
        <f t="shared" si="1148"/>
        <v>5.0949330826648934E-3</v>
      </c>
      <c r="AL879" s="5">
        <f t="shared" si="1149"/>
        <v>1.7834468678081444E-4</v>
      </c>
      <c r="AM879" s="5">
        <f t="shared" si="1150"/>
        <v>4.5224478469622718E-3</v>
      </c>
      <c r="AN879" s="5">
        <f t="shared" si="1151"/>
        <v>6.1714489106203E-3</v>
      </c>
      <c r="AO879" s="5">
        <f t="shared" si="1152"/>
        <v>4.2108591348355064E-3</v>
      </c>
      <c r="AP879" s="5">
        <f t="shared" si="1153"/>
        <v>1.9154156406625132E-3</v>
      </c>
      <c r="AQ879" s="5">
        <f t="shared" si="1154"/>
        <v>6.5345638960169863E-4</v>
      </c>
      <c r="AR879" s="5">
        <f t="shared" si="1155"/>
        <v>2.0308185457719361E-3</v>
      </c>
      <c r="AS879" s="5">
        <f t="shared" si="1156"/>
        <v>3.2525589829083212E-3</v>
      </c>
      <c r="AT879" s="5">
        <f t="shared" si="1157"/>
        <v>2.6046492335129751E-3</v>
      </c>
      <c r="AU879" s="5">
        <f t="shared" si="1158"/>
        <v>1.3905354041314555E-3</v>
      </c>
      <c r="AV879" s="5">
        <f t="shared" si="1159"/>
        <v>5.5677037581423297E-4</v>
      </c>
      <c r="AW879" s="5">
        <f t="shared" si="1160"/>
        <v>1.0827428029676098E-5</v>
      </c>
      <c r="AX879" s="5">
        <f t="shared" si="1161"/>
        <v>1.207192078615792E-3</v>
      </c>
      <c r="AY879" s="5">
        <f t="shared" si="1162"/>
        <v>1.6473654292082404E-3</v>
      </c>
      <c r="AZ879" s="5">
        <f t="shared" si="1163"/>
        <v>1.1240186650587544E-3</v>
      </c>
      <c r="BA879" s="5">
        <f t="shared" si="1164"/>
        <v>5.1128828168084525E-4</v>
      </c>
      <c r="BB879" s="5">
        <f t="shared" si="1165"/>
        <v>1.7442929226434619E-4</v>
      </c>
      <c r="BC879" s="5">
        <f t="shared" si="1166"/>
        <v>4.7606141724691917E-5</v>
      </c>
      <c r="BD879" s="5">
        <f t="shared" si="1167"/>
        <v>4.6188455625825899E-4</v>
      </c>
      <c r="BE879" s="5">
        <f t="shared" si="1168"/>
        <v>7.3975430530322489E-4</v>
      </c>
      <c r="BF879" s="5">
        <f t="shared" si="1169"/>
        <v>5.9239524768682061E-4</v>
      </c>
      <c r="BG879" s="5">
        <f t="shared" si="1170"/>
        <v>3.1626007623173616E-4</v>
      </c>
      <c r="BH879" s="5">
        <f t="shared" si="1171"/>
        <v>1.2663053452318675E-4</v>
      </c>
      <c r="BI879" s="5">
        <f t="shared" si="1172"/>
        <v>4.0562292818467026E-5</v>
      </c>
      <c r="BJ879" s="8">
        <f t="shared" si="1173"/>
        <v>0.42956487651953112</v>
      </c>
      <c r="BK879" s="8">
        <f t="shared" si="1174"/>
        <v>0.24434687949861178</v>
      </c>
      <c r="BL879" s="8">
        <f t="shared" si="1175"/>
        <v>0.30403503116329716</v>
      </c>
      <c r="BM879" s="8">
        <f t="shared" si="1176"/>
        <v>0.56732181965887374</v>
      </c>
      <c r="BN879" s="8">
        <f t="shared" si="1177"/>
        <v>0.43079934901740713</v>
      </c>
    </row>
    <row r="880" spans="1:66" x14ac:dyDescent="0.25">
      <c r="A880" t="s">
        <v>340</v>
      </c>
      <c r="B880" t="s">
        <v>394</v>
      </c>
      <c r="C880" t="s">
        <v>390</v>
      </c>
      <c r="D880" s="11">
        <v>44231</v>
      </c>
      <c r="E880">
        <f>VLOOKUP(A880,home!$A$2:$E$405,3,FALSE)</f>
        <v>1.33793103448276</v>
      </c>
      <c r="F880">
        <f>VLOOKUP(B880,home!$B$2:$E$405,3,FALSE)</f>
        <v>1.05</v>
      </c>
      <c r="G880">
        <f>VLOOKUP(C880,away!$B$2:$E$405,4,FALSE)</f>
        <v>1.3</v>
      </c>
      <c r="H880">
        <f>VLOOKUP(A880,away!$A$2:$E$405,3,FALSE)</f>
        <v>1.1275862068965501</v>
      </c>
      <c r="I880">
        <f>VLOOKUP(C880,away!$B$2:$E$405,3,FALSE)</f>
        <v>0.8</v>
      </c>
      <c r="J880">
        <f>VLOOKUP(B880,home!$B$2:$E$405,4,FALSE)</f>
        <v>1.1200000000000001</v>
      </c>
      <c r="K880" s="3">
        <f t="shared" si="1122"/>
        <v>1.8262758620689674</v>
      </c>
      <c r="L880" s="3">
        <f t="shared" si="1123"/>
        <v>1.0103172413793091</v>
      </c>
      <c r="M880" s="5">
        <f t="shared" si="1124"/>
        <v>5.8625055621516209E-2</v>
      </c>
      <c r="N880" s="5">
        <f t="shared" si="1125"/>
        <v>0.10706552399402566</v>
      </c>
      <c r="O880" s="5">
        <f t="shared" si="1126"/>
        <v>5.9229904471238812E-2</v>
      </c>
      <c r="P880" s="5">
        <f t="shared" si="1127"/>
        <v>0.10817014484847423</v>
      </c>
      <c r="Q880" s="5">
        <f t="shared" si="1128"/>
        <v>9.7765591065027496E-2</v>
      </c>
      <c r="R880" s="5">
        <f t="shared" si="1129"/>
        <v>2.9920496846270999E-2</v>
      </c>
      <c r="S880" s="5">
        <f t="shared" si="1130"/>
        <v>4.9896670086252135E-2</v>
      </c>
      <c r="T880" s="5">
        <f t="shared" si="1131"/>
        <v>9.8774262266636215E-2</v>
      </c>
      <c r="U880" s="5">
        <f t="shared" si="1132"/>
        <v>5.4643081171455381E-2</v>
      </c>
      <c r="V880" s="5">
        <f t="shared" si="1133"/>
        <v>1.0229471518366231E-2</v>
      </c>
      <c r="W880" s="5">
        <f t="shared" si="1134"/>
        <v>5.9515646367655065E-2</v>
      </c>
      <c r="X880" s="5">
        <f t="shared" si="1135"/>
        <v>6.0129683657075758E-2</v>
      </c>
      <c r="Y880" s="5">
        <f t="shared" si="1136"/>
        <v>3.0375028058713654E-2</v>
      </c>
      <c r="Z880" s="5">
        <f t="shared" si="1137"/>
        <v>1.0076397944807611E-2</v>
      </c>
      <c r="AA880" s="5">
        <f t="shared" si="1138"/>
        <v>1.8402282343203492E-2</v>
      </c>
      <c r="AB880" s="5">
        <f t="shared" si="1139"/>
        <v>1.6803822025185253E-2</v>
      </c>
      <c r="AC880" s="5">
        <f t="shared" si="1140"/>
        <v>1.1796613710364106E-3</v>
      </c>
      <c r="AD880" s="5">
        <f t="shared" si="1141"/>
        <v>2.7172997094170297E-2</v>
      </c>
      <c r="AE880" s="5">
        <f t="shared" si="1142"/>
        <v>2.7453347464190116E-2</v>
      </c>
      <c r="AF880" s="5">
        <f t="shared" si="1143"/>
        <v>1.3868295138324103E-2</v>
      </c>
      <c r="AG880" s="5">
        <f t="shared" si="1144"/>
        <v>4.6704592289285645E-3</v>
      </c>
      <c r="AH880" s="5">
        <f t="shared" si="1145"/>
        <v>2.5450896436595418E-3</v>
      </c>
      <c r="AI880" s="5">
        <f t="shared" si="1146"/>
        <v>4.6480357830171303E-3</v>
      </c>
      <c r="AJ880" s="5">
        <f t="shared" si="1147"/>
        <v>4.2442977782785095E-3</v>
      </c>
      <c r="AK880" s="5">
        <f t="shared" si="1148"/>
        <v>2.5837528613009957E-3</v>
      </c>
      <c r="AL880" s="5">
        <f t="shared" si="1149"/>
        <v>8.7064576757741005E-5</v>
      </c>
      <c r="AM880" s="5">
        <f t="shared" si="1150"/>
        <v>9.9250777386306853E-3</v>
      </c>
      <c r="AN880" s="5">
        <f t="shared" si="1151"/>
        <v>1.0027477161368545E-2</v>
      </c>
      <c r="AO880" s="5">
        <f t="shared" si="1152"/>
        <v>5.065466531833946E-3</v>
      </c>
      <c r="AP880" s="5">
        <f t="shared" si="1153"/>
        <v>1.7059093909138963E-3</v>
      </c>
      <c r="AQ880" s="5">
        <f t="shared" si="1154"/>
        <v>4.3087741746779631E-4</v>
      </c>
      <c r="AR880" s="5">
        <f t="shared" si="1155"/>
        <v>5.1426958956903154E-4</v>
      </c>
      <c r="AS880" s="5">
        <f t="shared" si="1156"/>
        <v>9.3919813802603692E-4</v>
      </c>
      <c r="AT880" s="5">
        <f t="shared" si="1157"/>
        <v>8.5761744458853512E-4</v>
      </c>
      <c r="AU880" s="5">
        <f t="shared" si="1158"/>
        <v>5.2208201264710384E-4</v>
      </c>
      <c r="AV880" s="5">
        <f t="shared" si="1159"/>
        <v>2.3836644442944805E-4</v>
      </c>
      <c r="AW880" s="5">
        <f t="shared" si="1160"/>
        <v>4.4623449153138503E-6</v>
      </c>
      <c r="AX880" s="5">
        <f t="shared" si="1161"/>
        <v>3.0209883172032047E-3</v>
      </c>
      <c r="AY880" s="5">
        <f t="shared" si="1162"/>
        <v>3.0521565828758629E-3</v>
      </c>
      <c r="AZ880" s="5">
        <f t="shared" si="1163"/>
        <v>1.5418232095344203E-3</v>
      </c>
      <c r="BA880" s="5">
        <f t="shared" si="1164"/>
        <v>5.1924352391713598E-4</v>
      </c>
      <c r="BB880" s="5">
        <f t="shared" si="1165"/>
        <v>1.3115017117200804E-4</v>
      </c>
      <c r="BC880" s="5">
        <f t="shared" si="1166"/>
        <v>2.6500655828985479E-5</v>
      </c>
      <c r="BD880" s="5">
        <f t="shared" si="1167"/>
        <v>8.6595905509775526E-5</v>
      </c>
      <c r="BE880" s="5">
        <f t="shared" si="1168"/>
        <v>1.5814801198650813E-4</v>
      </c>
      <c r="BF880" s="5">
        <f t="shared" si="1169"/>
        <v>1.4441094846257682E-4</v>
      </c>
      <c r="BG880" s="5">
        <f t="shared" si="1170"/>
        <v>8.7911409798563213E-5</v>
      </c>
      <c r="BH880" s="5">
        <f t="shared" si="1171"/>
        <v>4.0137621428892372E-5</v>
      </c>
      <c r="BI880" s="5">
        <f t="shared" si="1172"/>
        <v>1.466047383528966E-5</v>
      </c>
      <c r="BJ880" s="8">
        <f t="shared" si="1173"/>
        <v>0.56223750503549363</v>
      </c>
      <c r="BK880" s="8">
        <f t="shared" si="1174"/>
        <v>0.23124022460527882</v>
      </c>
      <c r="BL880" s="8">
        <f t="shared" si="1175"/>
        <v>0.1966241609238919</v>
      </c>
      <c r="BM880" s="8">
        <f t="shared" si="1176"/>
        <v>0.53635387742495788</v>
      </c>
      <c r="BN880" s="8">
        <f t="shared" si="1177"/>
        <v>0.46077671684655336</v>
      </c>
    </row>
    <row r="881" spans="1:66" x14ac:dyDescent="0.25">
      <c r="A881" t="s">
        <v>342</v>
      </c>
      <c r="B881" t="s">
        <v>348</v>
      </c>
      <c r="C881" t="s">
        <v>430</v>
      </c>
      <c r="D881" s="11">
        <v>44231</v>
      </c>
      <c r="E881">
        <f>VLOOKUP(A881,home!$A$2:$E$405,3,FALSE)</f>
        <v>1.1828254847645401</v>
      </c>
      <c r="F881">
        <f>VLOOKUP(B881,home!$B$2:$E$405,3,FALSE)</f>
        <v>1.39</v>
      </c>
      <c r="G881">
        <f>VLOOKUP(C881,away!$B$2:$E$405,4,FALSE)</f>
        <v>0.85</v>
      </c>
      <c r="H881">
        <f>VLOOKUP(A881,away!$A$2:$E$405,3,FALSE)</f>
        <v>0.86980609418282495</v>
      </c>
      <c r="I881">
        <f>VLOOKUP(C881,away!$B$2:$E$405,3,FALSE)</f>
        <v>0.85</v>
      </c>
      <c r="J881">
        <f>VLOOKUP(B881,home!$B$2:$E$405,4,FALSE)</f>
        <v>0.88</v>
      </c>
      <c r="K881" s="3">
        <f t="shared" si="1122"/>
        <v>1.397508310249304</v>
      </c>
      <c r="L881" s="3">
        <f t="shared" si="1123"/>
        <v>0.65061495844875306</v>
      </c>
      <c r="M881" s="5">
        <f t="shared" si="1124"/>
        <v>0.12897673126282491</v>
      </c>
      <c r="N881" s="5">
        <f t="shared" si="1125"/>
        <v>0.18024605376858902</v>
      </c>
      <c r="O881" s="5">
        <f t="shared" si="1126"/>
        <v>8.3914190651418821E-2</v>
      </c>
      <c r="P881" s="5">
        <f t="shared" si="1127"/>
        <v>0.11727077878320225</v>
      </c>
      <c r="Q881" s="5">
        <f t="shared" si="1128"/>
        <v>0.12594767901562304</v>
      </c>
      <c r="R881" s="5">
        <f t="shared" si="1129"/>
        <v>2.7297913831966794E-2</v>
      </c>
      <c r="S881" s="5">
        <f t="shared" si="1130"/>
        <v>2.6656815190164919E-2</v>
      </c>
      <c r="T881" s="5">
        <f t="shared" si="1131"/>
        <v>8.1943443949466468E-2</v>
      </c>
      <c r="U881" s="5">
        <f t="shared" si="1132"/>
        <v>3.8149061432643017E-2</v>
      </c>
      <c r="V881" s="5">
        <f t="shared" si="1133"/>
        <v>2.6930486234247198E-3</v>
      </c>
      <c r="W881" s="5">
        <f t="shared" si="1134"/>
        <v>5.8670976026981687E-2</v>
      </c>
      <c r="X881" s="5">
        <f t="shared" si="1135"/>
        <v>3.8172214629942476E-2</v>
      </c>
      <c r="Y881" s="5">
        <f t="shared" si="1136"/>
        <v>1.2417706917678453E-2</v>
      </c>
      <c r="Z881" s="5">
        <f t="shared" si="1137"/>
        <v>5.9201436911742386E-3</v>
      </c>
      <c r="AA881" s="5">
        <f t="shared" si="1138"/>
        <v>8.2734500062859873E-3</v>
      </c>
      <c r="AB881" s="5">
        <f t="shared" si="1139"/>
        <v>5.7811075691084129E-3</v>
      </c>
      <c r="AC881" s="5">
        <f t="shared" si="1140"/>
        <v>1.5303918887047525E-4</v>
      </c>
      <c r="AD881" s="5">
        <f t="shared" si="1141"/>
        <v>2.0498294142036164E-2</v>
      </c>
      <c r="AE881" s="5">
        <f t="shared" si="1142"/>
        <v>1.3336496791491176E-2</v>
      </c>
      <c r="AF881" s="5">
        <f t="shared" si="1143"/>
        <v>4.3384621529239794E-3</v>
      </c>
      <c r="AG881" s="5">
        <f t="shared" si="1144"/>
        <v>9.4088945778537415E-4</v>
      </c>
      <c r="AH881" s="5">
        <f t="shared" si="1145"/>
        <v>9.6293351041099376E-4</v>
      </c>
      <c r="AI881" s="5">
        <f t="shared" si="1146"/>
        <v>1.3457075830168985E-3</v>
      </c>
      <c r="AJ881" s="5">
        <f t="shared" si="1147"/>
        <v>9.4031876521581041E-4</v>
      </c>
      <c r="AK881" s="5">
        <f t="shared" si="1148"/>
        <v>4.3803442955748644E-4</v>
      </c>
      <c r="AL881" s="5">
        <f t="shared" si="1149"/>
        <v>5.5659729278200756E-6</v>
      </c>
      <c r="AM881" s="5">
        <f t="shared" si="1150"/>
        <v>5.7293072818860339E-3</v>
      </c>
      <c r="AN881" s="5">
        <f t="shared" si="1151"/>
        <v>3.7275730191444201E-3</v>
      </c>
      <c r="AO881" s="5">
        <f t="shared" si="1152"/>
        <v>1.2126073824826698E-3</v>
      </c>
      <c r="AP881" s="5">
        <f t="shared" si="1153"/>
        <v>2.629801672562045E-4</v>
      </c>
      <c r="AQ881" s="5">
        <f t="shared" si="1154"/>
        <v>4.2774707648060396E-5</v>
      </c>
      <c r="AR881" s="5">
        <f t="shared" si="1155"/>
        <v>1.2529978917299211E-4</v>
      </c>
      <c r="AS881" s="5">
        <f t="shared" si="1156"/>
        <v>1.7510749664174225E-4</v>
      </c>
      <c r="AT881" s="5">
        <f t="shared" si="1157"/>
        <v>1.2235709087189347E-4</v>
      </c>
      <c r="AU881" s="5">
        <f t="shared" si="1158"/>
        <v>5.699835043713346E-5</v>
      </c>
      <c r="AV881" s="5">
        <f t="shared" si="1159"/>
        <v>1.9913917101599026E-5</v>
      </c>
      <c r="AW881" s="5">
        <f t="shared" si="1160"/>
        <v>1.4057789372392352E-7</v>
      </c>
      <c r="AX881" s="5">
        <f t="shared" si="1161"/>
        <v>1.3344590897345964E-3</v>
      </c>
      <c r="AY881" s="5">
        <f t="shared" si="1162"/>
        <v>8.682190452192353E-4</v>
      </c>
      <c r="AZ881" s="5">
        <f t="shared" si="1163"/>
        <v>2.8243814901486434E-4</v>
      </c>
      <c r="BA881" s="5">
        <f t="shared" si="1164"/>
        <v>6.125282819521624E-5</v>
      </c>
      <c r="BB881" s="5">
        <f t="shared" si="1165"/>
        <v>9.9630015677748043E-6</v>
      </c>
      <c r="BC881" s="5">
        <f t="shared" si="1166"/>
        <v>1.2964155702085333E-6</v>
      </c>
      <c r="BD881" s="5">
        <f t="shared" si="1167"/>
        <v>1.3586986187737294E-5</v>
      </c>
      <c r="BE881" s="5">
        <f t="shared" si="1168"/>
        <v>1.8987926108605378E-5</v>
      </c>
      <c r="BF881" s="5">
        <f t="shared" si="1169"/>
        <v>1.3267892265587874E-5</v>
      </c>
      <c r="BG881" s="5">
        <f t="shared" si="1170"/>
        <v>6.1806632335505061E-6</v>
      </c>
      <c r="BH881" s="5">
        <f t="shared" si="1171"/>
        <v>2.1593820579347932E-6</v>
      </c>
      <c r="BI881" s="5">
        <f t="shared" si="1172"/>
        <v>6.035508741934236E-7</v>
      </c>
      <c r="BJ881" s="8">
        <f t="shared" si="1173"/>
        <v>0.5500450879402371</v>
      </c>
      <c r="BK881" s="8">
        <f t="shared" si="1174"/>
        <v>0.27662419806663435</v>
      </c>
      <c r="BL881" s="8">
        <f t="shared" si="1175"/>
        <v>0.16765718082457712</v>
      </c>
      <c r="BM881" s="8">
        <f t="shared" si="1176"/>
        <v>0.33572518474167251</v>
      </c>
      <c r="BN881" s="8">
        <f t="shared" si="1177"/>
        <v>0.66365334731362491</v>
      </c>
    </row>
    <row r="882" spans="1:66" x14ac:dyDescent="0.25">
      <c r="A882" t="s">
        <v>10</v>
      </c>
      <c r="B882" t="s">
        <v>43</v>
      </c>
      <c r="C882" t="s">
        <v>47</v>
      </c>
      <c r="D882" s="11">
        <v>44259</v>
      </c>
      <c r="E882">
        <f>VLOOKUP(A882,home!$A$2:$E$405,3,FALSE)</f>
        <v>1.5</v>
      </c>
      <c r="F882">
        <f>VLOOKUP(B882,home!$B$2:$E$405,3,FALSE)</f>
        <v>1.33</v>
      </c>
      <c r="G882">
        <f>VLOOKUP(C882,away!$B$2:$E$405,4,FALSE)</f>
        <v>1.21</v>
      </c>
      <c r="H882">
        <f>VLOOKUP(A882,away!$A$2:$E$405,3,FALSE)</f>
        <v>1.4027777777777799</v>
      </c>
      <c r="I882">
        <f>VLOOKUP(C882,away!$B$2:$E$405,3,FALSE)</f>
        <v>0.88</v>
      </c>
      <c r="J882">
        <f>VLOOKUP(B882,home!$B$2:$E$405,4,FALSE)</f>
        <v>0.89</v>
      </c>
      <c r="K882" s="3">
        <f t="shared" si="1122"/>
        <v>2.4139500000000003</v>
      </c>
      <c r="L882" s="3">
        <f t="shared" si="1123"/>
        <v>1.0986555555555573</v>
      </c>
      <c r="M882" s="5">
        <f t="shared" si="1124"/>
        <v>2.9819117761214403E-2</v>
      </c>
      <c r="N882" s="5">
        <f t="shared" si="1125"/>
        <v>7.1981859319683497E-2</v>
      </c>
      <c r="O882" s="5">
        <f t="shared" si="1126"/>
        <v>3.2760939390123589E-2</v>
      </c>
      <c r="P882" s="5">
        <f t="shared" si="1127"/>
        <v>7.9083269640788836E-2</v>
      </c>
      <c r="Q882" s="5">
        <f t="shared" si="1128"/>
        <v>8.6880304652375034E-2</v>
      </c>
      <c r="R882" s="5">
        <f t="shared" si="1129"/>
        <v>1.7996494033089085E-2</v>
      </c>
      <c r="S882" s="5">
        <f t="shared" si="1130"/>
        <v>5.243417651688944E-2</v>
      </c>
      <c r="T882" s="5">
        <f t="shared" si="1131"/>
        <v>9.5451529374691146E-2</v>
      </c>
      <c r="U882" s="5">
        <f t="shared" si="1132"/>
        <v>4.3442636771175394E-2</v>
      </c>
      <c r="V882" s="5">
        <f t="shared" si="1133"/>
        <v>1.5451184158966479E-2</v>
      </c>
      <c r="W882" s="5">
        <f t="shared" si="1134"/>
        <v>6.9908237138533572E-2</v>
      </c>
      <c r="X882" s="5">
        <f t="shared" si="1135"/>
        <v>7.6805073111345226E-2</v>
      </c>
      <c r="Y882" s="5">
        <f t="shared" si="1136"/>
        <v>4.2191160134315092E-2</v>
      </c>
      <c r="Z882" s="5">
        <f t="shared" si="1137"/>
        <v>6.590649383325254E-3</v>
      </c>
      <c r="AA882" s="5">
        <f t="shared" si="1138"/>
        <v>1.5909498078877995E-2</v>
      </c>
      <c r="AB882" s="5">
        <f t="shared" si="1139"/>
        <v>1.9202366443753779E-2</v>
      </c>
      <c r="AC882" s="5">
        <f t="shared" si="1140"/>
        <v>2.5611299370466088E-3</v>
      </c>
      <c r="AD882" s="5">
        <f t="shared" si="1141"/>
        <v>4.218874726014079E-2</v>
      </c>
      <c r="AE882" s="5">
        <f t="shared" si="1142"/>
        <v>4.6350901559282974E-2</v>
      </c>
      <c r="AF882" s="5">
        <f t="shared" si="1143"/>
        <v>2.5461837751557487E-2</v>
      </c>
      <c r="AG882" s="5">
        <f t="shared" si="1144"/>
        <v>9.3245965001342856E-3</v>
      </c>
      <c r="AH882" s="5">
        <f t="shared" si="1145"/>
        <v>1.810213389927274E-3</v>
      </c>
      <c r="AI882" s="5">
        <f t="shared" si="1146"/>
        <v>4.3697646126149431E-3</v>
      </c>
      <c r="AJ882" s="5">
        <f t="shared" si="1147"/>
        <v>5.2741966433109229E-3</v>
      </c>
      <c r="AK882" s="5">
        <f t="shared" si="1148"/>
        <v>4.2438823290401337E-3</v>
      </c>
      <c r="AL882" s="5">
        <f t="shared" si="1149"/>
        <v>2.716948650439282E-4</v>
      </c>
      <c r="AM882" s="5">
        <f t="shared" si="1150"/>
        <v>2.0368305289723384E-2</v>
      </c>
      <c r="AN882" s="5">
        <f t="shared" si="1151"/>
        <v>2.2377751763806238E-2</v>
      </c>
      <c r="AO882" s="5">
        <f t="shared" si="1152"/>
        <v>1.2292720648074447E-2</v>
      </c>
      <c r="AP882" s="5">
        <f t="shared" si="1153"/>
        <v>4.5018219442998341E-3</v>
      </c>
      <c r="AQ882" s="5">
        <f t="shared" si="1154"/>
        <v>1.236487922306733E-3</v>
      </c>
      <c r="AR882" s="5">
        <f t="shared" si="1155"/>
        <v>3.9776019951693172E-4</v>
      </c>
      <c r="AS882" s="5">
        <f t="shared" si="1156"/>
        <v>9.6017323362389728E-4</v>
      </c>
      <c r="AT882" s="5">
        <f t="shared" si="1157"/>
        <v>1.1589050886532039E-3</v>
      </c>
      <c r="AU882" s="5">
        <f t="shared" si="1158"/>
        <v>9.3251297958480057E-4</v>
      </c>
      <c r="AV882" s="5">
        <f t="shared" si="1159"/>
        <v>5.6275992676718255E-4</v>
      </c>
      <c r="AW882" s="5">
        <f t="shared" si="1160"/>
        <v>2.0015606583842617E-5</v>
      </c>
      <c r="AX882" s="5">
        <f t="shared" si="1161"/>
        <v>8.194678425687954E-3</v>
      </c>
      <c r="AY882" s="5">
        <f t="shared" si="1162"/>
        <v>9.0031289783733381E-3</v>
      </c>
      <c r="AZ882" s="5">
        <f t="shared" si="1163"/>
        <v>4.9456688347365475E-3</v>
      </c>
      <c r="BA882" s="5">
        <f t="shared" si="1164"/>
        <v>1.8111955137404294E-3</v>
      </c>
      <c r="BB882" s="5">
        <f t="shared" si="1165"/>
        <v>4.9747000334205587E-4</v>
      </c>
      <c r="BC882" s="5">
        <f t="shared" si="1166"/>
        <v>1.0930963657879832E-4</v>
      </c>
      <c r="BD882" s="5">
        <f t="shared" si="1167"/>
        <v>7.2833575496360635E-5</v>
      </c>
      <c r="BE882" s="5">
        <f t="shared" si="1168"/>
        <v>1.7581660956943974E-4</v>
      </c>
      <c r="BF882" s="5">
        <f t="shared" si="1169"/>
        <v>2.1220625233507462E-4</v>
      </c>
      <c r="BG882" s="5">
        <f t="shared" si="1170"/>
        <v>1.7075176094141781E-4</v>
      </c>
      <c r="BH882" s="5">
        <f t="shared" si="1171"/>
        <v>1.0304655333113391E-4</v>
      </c>
      <c r="BI882" s="5">
        <f t="shared" si="1172"/>
        <v>4.974984548273817E-5</v>
      </c>
      <c r="BJ882" s="8">
        <f t="shared" si="1173"/>
        <v>0.65188278576272884</v>
      </c>
      <c r="BK882" s="8">
        <f t="shared" si="1174"/>
        <v>0.188623701858323</v>
      </c>
      <c r="BL882" s="8">
        <f t="shared" si="1175"/>
        <v>0.14980650771721529</v>
      </c>
      <c r="BM882" s="8">
        <f t="shared" si="1176"/>
        <v>0.66939854655252873</v>
      </c>
      <c r="BN882" s="8">
        <f t="shared" si="1177"/>
        <v>0.31852198479727439</v>
      </c>
    </row>
    <row r="883" spans="1:66" x14ac:dyDescent="0.25">
      <c r="A883" t="s">
        <v>10</v>
      </c>
      <c r="B883" t="s">
        <v>246</v>
      </c>
      <c r="C883" t="s">
        <v>50</v>
      </c>
      <c r="D883" s="11">
        <v>44259</v>
      </c>
      <c r="E883">
        <f>VLOOKUP(A883,home!$A$2:$E$405,3,FALSE)</f>
        <v>1.5</v>
      </c>
      <c r="F883">
        <f>VLOOKUP(B883,home!$B$2:$E$405,3,FALSE)</f>
        <v>0.83</v>
      </c>
      <c r="G883">
        <f>VLOOKUP(C883,away!$B$2:$E$405,4,FALSE)</f>
        <v>0.96</v>
      </c>
      <c r="H883">
        <f>VLOOKUP(A883,away!$A$2:$E$405,3,FALSE)</f>
        <v>1.4027777777777799</v>
      </c>
      <c r="I883">
        <f>VLOOKUP(C883,away!$B$2:$E$405,3,FALSE)</f>
        <v>0.88</v>
      </c>
      <c r="J883">
        <f>VLOOKUP(B883,home!$B$2:$E$405,4,FALSE)</f>
        <v>0.85</v>
      </c>
      <c r="K883" s="3">
        <f t="shared" si="1122"/>
        <v>1.1951999999999998</v>
      </c>
      <c r="L883" s="3">
        <f t="shared" si="1123"/>
        <v>1.0492777777777793</v>
      </c>
      <c r="M883" s="5">
        <f t="shared" si="1124"/>
        <v>0.1059828725356585</v>
      </c>
      <c r="N883" s="5">
        <f t="shared" si="1125"/>
        <v>0.126670729254619</v>
      </c>
      <c r="O883" s="5">
        <f t="shared" si="1126"/>
        <v>0.11120547297672137</v>
      </c>
      <c r="P883" s="5">
        <f t="shared" si="1127"/>
        <v>0.13291278130177736</v>
      </c>
      <c r="Q883" s="5">
        <f t="shared" si="1128"/>
        <v>7.5698427802560322E-2</v>
      </c>
      <c r="R883" s="5">
        <f t="shared" si="1129"/>
        <v>5.8342715780870531E-2</v>
      </c>
      <c r="S883" s="5">
        <f t="shared" si="1130"/>
        <v>4.1671373427414761E-2</v>
      </c>
      <c r="T883" s="5">
        <f t="shared" si="1131"/>
        <v>7.942867810594216E-2</v>
      </c>
      <c r="U883" s="5">
        <f t="shared" si="1132"/>
        <v>6.973121390129644E-2</v>
      </c>
      <c r="V883" s="5">
        <f t="shared" si="1133"/>
        <v>5.8066595629917726E-3</v>
      </c>
      <c r="W883" s="5">
        <f t="shared" si="1134"/>
        <v>3.0158253636540025E-2</v>
      </c>
      <c r="X883" s="5">
        <f t="shared" si="1135"/>
        <v>3.1644385357407351E-2</v>
      </c>
      <c r="Y883" s="5">
        <f t="shared" si="1136"/>
        <v>1.6601875173482036E-2</v>
      </c>
      <c r="Z883" s="5">
        <f t="shared" si="1137"/>
        <v>2.0405905054690806E-2</v>
      </c>
      <c r="AA883" s="5">
        <f t="shared" si="1138"/>
        <v>2.4389137721366444E-2</v>
      </c>
      <c r="AB883" s="5">
        <f t="shared" si="1139"/>
        <v>1.4574948702288589E-2</v>
      </c>
      <c r="AC883" s="5">
        <f t="shared" si="1140"/>
        <v>4.5513207353983684E-4</v>
      </c>
      <c r="AD883" s="5">
        <f t="shared" si="1141"/>
        <v>9.0112861865981574E-3</v>
      </c>
      <c r="AE883" s="5">
        <f t="shared" si="1142"/>
        <v>9.455342344793314E-3</v>
      </c>
      <c r="AF883" s="5">
        <f t="shared" si="1143"/>
        <v>4.9606403018364314E-3</v>
      </c>
      <c r="AG883" s="5">
        <f t="shared" si="1144"/>
        <v>1.7350298774219412E-3</v>
      </c>
      <c r="AH883" s="5">
        <f t="shared" si="1145"/>
        <v>5.3528656773325807E-3</v>
      </c>
      <c r="AI883" s="5">
        <f t="shared" si="1146"/>
        <v>6.3977450575478986E-3</v>
      </c>
      <c r="AJ883" s="5">
        <f t="shared" si="1147"/>
        <v>3.8232924463906248E-3</v>
      </c>
      <c r="AK883" s="5">
        <f t="shared" si="1148"/>
        <v>1.5231997106420246E-3</v>
      </c>
      <c r="AL883" s="5">
        <f t="shared" si="1149"/>
        <v>2.2831187080146986E-5</v>
      </c>
      <c r="AM883" s="5">
        <f t="shared" si="1150"/>
        <v>2.154057850044422E-3</v>
      </c>
      <c r="AN883" s="5">
        <f t="shared" si="1151"/>
        <v>2.2602050340993921E-3</v>
      </c>
      <c r="AO883" s="5">
        <f t="shared" si="1152"/>
        <v>1.1857914577509798E-3</v>
      </c>
      <c r="AP883" s="5">
        <f t="shared" si="1153"/>
        <v>4.1474154189894053E-4</v>
      </c>
      <c r="AQ883" s="5">
        <f t="shared" si="1154"/>
        <v>1.0879477085896252E-4</v>
      </c>
      <c r="AR883" s="5">
        <f t="shared" si="1155"/>
        <v>1.1233286005308959E-3</v>
      </c>
      <c r="AS883" s="5">
        <f t="shared" si="1156"/>
        <v>1.3426023433545265E-3</v>
      </c>
      <c r="AT883" s="5">
        <f t="shared" si="1157"/>
        <v>8.0233916038866513E-4</v>
      </c>
      <c r="AU883" s="5">
        <f t="shared" si="1158"/>
        <v>3.1965192149884414E-4</v>
      </c>
      <c r="AV883" s="5">
        <f t="shared" si="1159"/>
        <v>9.55119941438546E-5</v>
      </c>
      <c r="AW883" s="5">
        <f t="shared" si="1160"/>
        <v>7.9534774048371351E-7</v>
      </c>
      <c r="AX883" s="5">
        <f t="shared" si="1161"/>
        <v>4.2908832372884857E-4</v>
      </c>
      <c r="AY883" s="5">
        <f t="shared" si="1162"/>
        <v>4.5023284279259858E-4</v>
      </c>
      <c r="AZ883" s="5">
        <f t="shared" si="1163"/>
        <v>2.36209658383995E-4</v>
      </c>
      <c r="BA883" s="5">
        <f t="shared" si="1164"/>
        <v>8.26165151462689E-5</v>
      </c>
      <c r="BB883" s="5">
        <f t="shared" si="1165"/>
        <v>2.167191835510532E-5</v>
      </c>
      <c r="BC883" s="5">
        <f t="shared" si="1166"/>
        <v>4.5479724663652772E-6</v>
      </c>
      <c r="BD883" s="5">
        <f t="shared" si="1167"/>
        <v>1.9644728961321341E-4</v>
      </c>
      <c r="BE883" s="5">
        <f t="shared" si="1168"/>
        <v>2.3479380054571263E-4</v>
      </c>
      <c r="BF883" s="5">
        <f t="shared" si="1169"/>
        <v>1.4031277520611788E-4</v>
      </c>
      <c r="BG883" s="5">
        <f t="shared" si="1170"/>
        <v>5.590060964211735E-5</v>
      </c>
      <c r="BH883" s="5">
        <f t="shared" si="1171"/>
        <v>1.6703102161064662E-5</v>
      </c>
      <c r="BI883" s="5">
        <f t="shared" si="1172"/>
        <v>3.9927095405808937E-6</v>
      </c>
      <c r="BJ883" s="8">
        <f t="shared" si="1173"/>
        <v>0.39271260592672669</v>
      </c>
      <c r="BK883" s="8">
        <f t="shared" si="1174"/>
        <v>0.28730188293125491</v>
      </c>
      <c r="BL883" s="8">
        <f t="shared" si="1175"/>
        <v>0.29967217628108211</v>
      </c>
      <c r="BM883" s="8">
        <f t="shared" si="1176"/>
        <v>0.38883013304649539</v>
      </c>
      <c r="BN883" s="8">
        <f t="shared" si="1177"/>
        <v>0.61081299965220714</v>
      </c>
    </row>
    <row r="884" spans="1:66" x14ac:dyDescent="0.25">
      <c r="A884" t="s">
        <v>10</v>
      </c>
      <c r="B884" t="s">
        <v>44</v>
      </c>
      <c r="C884" t="s">
        <v>245</v>
      </c>
      <c r="D884" s="11">
        <v>44259</v>
      </c>
      <c r="E884">
        <f>VLOOKUP(A884,home!$A$2:$E$405,3,FALSE)</f>
        <v>1.5</v>
      </c>
      <c r="F884">
        <f>VLOOKUP(B884,home!$B$2:$E$405,3,FALSE)</f>
        <v>0.96</v>
      </c>
      <c r="G884">
        <f>VLOOKUP(C884,away!$B$2:$E$405,4,FALSE)</f>
        <v>0.37</v>
      </c>
      <c r="H884">
        <f>VLOOKUP(A884,away!$A$2:$E$405,3,FALSE)</f>
        <v>1.4027777777777799</v>
      </c>
      <c r="I884">
        <f>VLOOKUP(C884,away!$B$2:$E$405,3,FALSE)</f>
        <v>1.58</v>
      </c>
      <c r="J884">
        <f>VLOOKUP(B884,home!$B$2:$E$405,4,FALSE)</f>
        <v>1.38</v>
      </c>
      <c r="K884" s="3">
        <f t="shared" si="1122"/>
        <v>0.53279999999999994</v>
      </c>
      <c r="L884" s="3">
        <f t="shared" si="1123"/>
        <v>3.0586166666666714</v>
      </c>
      <c r="M884" s="5">
        <f t="shared" si="1124"/>
        <v>2.7559260469567678E-2</v>
      </c>
      <c r="N884" s="5">
        <f t="shared" si="1125"/>
        <v>1.4683573978185656E-2</v>
      </c>
      <c r="O884" s="5">
        <f t="shared" si="1126"/>
        <v>8.4293213393227664E-2</v>
      </c>
      <c r="P884" s="5">
        <f t="shared" si="1127"/>
        <v>4.4911424095911694E-2</v>
      </c>
      <c r="Q884" s="5">
        <f t="shared" si="1128"/>
        <v>3.9117041077886584E-3</v>
      </c>
      <c r="R884" s="5">
        <f t="shared" si="1129"/>
        <v>0.12891031368570827</v>
      </c>
      <c r="S884" s="5">
        <f t="shared" si="1130"/>
        <v>1.8297261791096957E-2</v>
      </c>
      <c r="T884" s="5">
        <f t="shared" si="1131"/>
        <v>1.1964403379150872E-2</v>
      </c>
      <c r="U884" s="5">
        <f t="shared" si="1132"/>
        <v>6.8683415131745348E-2</v>
      </c>
      <c r="V884" s="5">
        <f t="shared" si="1133"/>
        <v>3.3130871442218542E-3</v>
      </c>
      <c r="W884" s="5">
        <f t="shared" si="1134"/>
        <v>6.9471864954326562E-4</v>
      </c>
      <c r="X884" s="5">
        <f t="shared" si="1135"/>
        <v>2.124878040137195E-3</v>
      </c>
      <c r="Y884" s="5">
        <f t="shared" si="1136"/>
        <v>3.2495936940988191E-3</v>
      </c>
      <c r="Z884" s="5">
        <f t="shared" si="1137"/>
        <v>0.13142907798144529</v>
      </c>
      <c r="AA884" s="5">
        <f t="shared" si="1138"/>
        <v>7.0025412748514038E-2</v>
      </c>
      <c r="AB884" s="5">
        <f t="shared" si="1139"/>
        <v>1.8654769956204138E-2</v>
      </c>
      <c r="AC884" s="5">
        <f t="shared" si="1140"/>
        <v>3.3744433646262041E-4</v>
      </c>
      <c r="AD884" s="5">
        <f t="shared" si="1141"/>
        <v>9.2536524119162956E-5</v>
      </c>
      <c r="AE884" s="5">
        <f t="shared" si="1142"/>
        <v>2.830337549462743E-4</v>
      </c>
      <c r="AF884" s="5">
        <f t="shared" si="1143"/>
        <v>4.328458800539626E-4</v>
      </c>
      <c r="AG884" s="5">
        <f t="shared" si="1144"/>
        <v>4.4130320761035088E-4</v>
      </c>
      <c r="AH884" s="5">
        <f t="shared" si="1145"/>
        <v>0.10049779209967055</v>
      </c>
      <c r="AI884" s="5">
        <f t="shared" si="1146"/>
        <v>5.3545223630704464E-2</v>
      </c>
      <c r="AJ884" s="5">
        <f t="shared" si="1147"/>
        <v>1.4264447575219667E-2</v>
      </c>
      <c r="AK884" s="5">
        <f t="shared" si="1148"/>
        <v>2.5333658893590123E-3</v>
      </c>
      <c r="AL884" s="5">
        <f t="shared" si="1149"/>
        <v>2.1996389519045766E-5</v>
      </c>
      <c r="AM884" s="5">
        <f t="shared" si="1150"/>
        <v>9.8606920101380087E-6</v>
      </c>
      <c r="AN884" s="5">
        <f t="shared" si="1151"/>
        <v>3.0160076927075E-5</v>
      </c>
      <c r="AO884" s="5">
        <f t="shared" si="1152"/>
        <v>4.6124056978550276E-5</v>
      </c>
      <c r="AP884" s="5">
        <f t="shared" si="1153"/>
        <v>4.7025269802959011E-5</v>
      </c>
      <c r="AQ884" s="5">
        <f t="shared" si="1154"/>
        <v>3.5958068493456841E-5</v>
      </c>
      <c r="AR884" s="5">
        <f t="shared" si="1155"/>
        <v>6.1476844375850902E-2</v>
      </c>
      <c r="AS884" s="5">
        <f t="shared" si="1156"/>
        <v>3.2754862683453352E-2</v>
      </c>
      <c r="AT884" s="5">
        <f t="shared" si="1157"/>
        <v>8.7258954188719727E-3</v>
      </c>
      <c r="AU884" s="5">
        <f t="shared" si="1158"/>
        <v>1.549719026391662E-3</v>
      </c>
      <c r="AV884" s="5">
        <f t="shared" si="1159"/>
        <v>2.0642257431536935E-4</v>
      </c>
      <c r="AW884" s="5">
        <f t="shared" si="1160"/>
        <v>9.9572214912379179E-7</v>
      </c>
      <c r="AX884" s="5">
        <f t="shared" si="1161"/>
        <v>8.7562945050025451E-7</v>
      </c>
      <c r="AY884" s="5">
        <f t="shared" si="1162"/>
        <v>2.6782148311242578E-6</v>
      </c>
      <c r="AZ884" s="5">
        <f t="shared" si="1163"/>
        <v>4.0958162596952612E-6</v>
      </c>
      <c r="BA884" s="5">
        <f t="shared" si="1164"/>
        <v>4.1758439585027567E-6</v>
      </c>
      <c r="BB884" s="5">
        <f t="shared" si="1165"/>
        <v>3.1930764822189652E-6</v>
      </c>
      <c r="BC884" s="5">
        <f t="shared" si="1166"/>
        <v>1.9532793892912625E-6</v>
      </c>
      <c r="BD884" s="5">
        <f t="shared" si="1167"/>
        <v>3.1339016803675124E-2</v>
      </c>
      <c r="BE884" s="5">
        <f t="shared" si="1168"/>
        <v>1.6697428152998101E-2</v>
      </c>
      <c r="BF884" s="5">
        <f t="shared" si="1169"/>
        <v>4.4481948599586936E-3</v>
      </c>
      <c r="BG884" s="5">
        <f t="shared" si="1170"/>
        <v>7.8999940712866389E-4</v>
      </c>
      <c r="BH884" s="5">
        <f t="shared" si="1171"/>
        <v>1.0522792102953801E-4</v>
      </c>
      <c r="BI884" s="5">
        <f t="shared" si="1172"/>
        <v>1.1213087264907574E-5</v>
      </c>
      <c r="BJ884" s="8">
        <f t="shared" si="1173"/>
        <v>3.8064691240217725E-2</v>
      </c>
      <c r="BK884" s="8">
        <f t="shared" si="1174"/>
        <v>9.4443152441610972E-2</v>
      </c>
      <c r="BL884" s="8">
        <f t="shared" si="1175"/>
        <v>0.69951277842129156</v>
      </c>
      <c r="BM884" s="8">
        <f t="shared" si="1176"/>
        <v>0.65917852786149389</v>
      </c>
      <c r="BN884" s="8">
        <f t="shared" si="1177"/>
        <v>0.30426948973038959</v>
      </c>
    </row>
    <row r="885" spans="1:66" x14ac:dyDescent="0.25">
      <c r="A885" t="s">
        <v>13</v>
      </c>
      <c r="B885" t="s">
        <v>58</v>
      </c>
      <c r="C885" t="s">
        <v>55</v>
      </c>
      <c r="D885" s="11">
        <v>44259</v>
      </c>
      <c r="E885">
        <f>VLOOKUP(A885,home!$A$2:$E$405,3,FALSE)</f>
        <v>1.6049382716049401</v>
      </c>
      <c r="F885">
        <f>VLOOKUP(B885,home!$B$2:$E$405,3,FALSE)</f>
        <v>0.76</v>
      </c>
      <c r="G885">
        <f>VLOOKUP(C885,away!$B$2:$E$405,4,FALSE)</f>
        <v>1.25</v>
      </c>
      <c r="H885">
        <f>VLOOKUP(A885,away!$A$2:$E$405,3,FALSE)</f>
        <v>1.38271604938272</v>
      </c>
      <c r="I885">
        <f>VLOOKUP(C885,away!$B$2:$E$405,3,FALSE)</f>
        <v>0.8</v>
      </c>
      <c r="J885">
        <f>VLOOKUP(B885,home!$B$2:$E$405,4,FALSE)</f>
        <v>1.1399999999999999</v>
      </c>
      <c r="K885" s="3">
        <f t="shared" si="1122"/>
        <v>1.5246913580246932</v>
      </c>
      <c r="L885" s="3">
        <f t="shared" si="1123"/>
        <v>1.2610370370370405</v>
      </c>
      <c r="M885" s="5">
        <f t="shared" si="1124"/>
        <v>6.1684142238841277E-2</v>
      </c>
      <c r="N885" s="5">
        <f t="shared" si="1125"/>
        <v>9.4049278598727235E-2</v>
      </c>
      <c r="O885" s="5">
        <f t="shared" si="1126"/>
        <v>7.7785987961039763E-2</v>
      </c>
      <c r="P885" s="5">
        <f t="shared" si="1127"/>
        <v>0.11859962361961013</v>
      </c>
      <c r="Q885" s="5">
        <f t="shared" si="1128"/>
        <v>7.169806115396811E-2</v>
      </c>
      <c r="R885" s="5">
        <f t="shared" si="1129"/>
        <v>4.9045505890694265E-2</v>
      </c>
      <c r="S885" s="5">
        <f t="shared" si="1130"/>
        <v>5.7007644964284683E-2</v>
      </c>
      <c r="T885" s="5">
        <f t="shared" si="1131"/>
        <v>9.0413910598900471E-2</v>
      </c>
      <c r="U885" s="5">
        <f t="shared" si="1132"/>
        <v>7.4779258981490723E-2</v>
      </c>
      <c r="V885" s="5">
        <f t="shared" si="1133"/>
        <v>1.2178684271929108E-2</v>
      </c>
      <c r="W885" s="5">
        <f t="shared" si="1134"/>
        <v>3.6439138076193714E-2</v>
      </c>
      <c r="X885" s="5">
        <f t="shared" si="1135"/>
        <v>4.5951102711786929E-2</v>
      </c>
      <c r="Y885" s="5">
        <f t="shared" si="1136"/>
        <v>2.8973021206128265E-2</v>
      </c>
      <c r="Z885" s="5">
        <f t="shared" si="1137"/>
        <v>2.0616066476127935E-2</v>
      </c>
      <c r="AA885" s="5">
        <f t="shared" si="1138"/>
        <v>3.143313839261485E-2</v>
      </c>
      <c r="AB885" s="5">
        <f t="shared" si="1139"/>
        <v>2.3962917231407036E-2</v>
      </c>
      <c r="AC885" s="5">
        <f t="shared" si="1140"/>
        <v>1.4634913836932594E-3</v>
      </c>
      <c r="AD885" s="5">
        <f t="shared" si="1141"/>
        <v>1.388960972966027E-2</v>
      </c>
      <c r="AE885" s="5">
        <f t="shared" si="1142"/>
        <v>1.7515312299091635E-2</v>
      </c>
      <c r="AF885" s="5">
        <f t="shared" si="1143"/>
        <v>1.104372876221248E-2</v>
      </c>
      <c r="AG885" s="5">
        <f t="shared" si="1144"/>
        <v>4.6421836653803891E-3</v>
      </c>
      <c r="AH885" s="5">
        <f t="shared" si="1145"/>
        <v>6.4994058461037615E-3</v>
      </c>
      <c r="AI885" s="5">
        <f t="shared" si="1146"/>
        <v>9.9095879258495733E-3</v>
      </c>
      <c r="AJ885" s="5">
        <f t="shared" si="1147"/>
        <v>7.554531536064348E-3</v>
      </c>
      <c r="AK885" s="5">
        <f t="shared" si="1148"/>
        <v>3.8394429823207748E-3</v>
      </c>
      <c r="AL885" s="5">
        <f t="shared" si="1149"/>
        <v>1.125537429730324E-4</v>
      </c>
      <c r="AM885" s="5">
        <f t="shared" si="1150"/>
        <v>4.2354735842297427E-3</v>
      </c>
      <c r="AN885" s="5">
        <f t="shared" si="1151"/>
        <v>5.3410890591057284E-3</v>
      </c>
      <c r="AO885" s="5">
        <f t="shared" si="1152"/>
        <v>3.3676555608228229E-3</v>
      </c>
      <c r="AP885" s="5">
        <f t="shared" si="1153"/>
        <v>1.4155794633937749E-3</v>
      </c>
      <c r="AQ885" s="5">
        <f t="shared" si="1154"/>
        <v>4.4627453305214266E-4</v>
      </c>
      <c r="AR885" s="5">
        <f t="shared" si="1155"/>
        <v>1.6391982981343791E-3</v>
      </c>
      <c r="AS885" s="5">
        <f t="shared" si="1156"/>
        <v>2.4992714792542721E-3</v>
      </c>
      <c r="AT885" s="5">
        <f t="shared" si="1157"/>
        <v>1.9053088128882908E-3</v>
      </c>
      <c r="AU885" s="5">
        <f t="shared" si="1158"/>
        <v>9.683359604596882E-4</v>
      </c>
      <c r="AV885" s="5">
        <f t="shared" si="1159"/>
        <v>3.6910336764435676E-4</v>
      </c>
      <c r="AW885" s="5">
        <f t="shared" si="1160"/>
        <v>6.0112836627052462E-6</v>
      </c>
      <c r="AX885" s="5">
        <f t="shared" si="1161"/>
        <v>1.0762983285028263E-3</v>
      </c>
      <c r="AY885" s="5">
        <f t="shared" si="1162"/>
        <v>1.3572520551431236E-3</v>
      </c>
      <c r="AZ885" s="5">
        <f t="shared" si="1163"/>
        <v>8.5577255506505954E-4</v>
      </c>
      <c r="BA885" s="5">
        <f t="shared" si="1164"/>
        <v>3.5972029573895341E-4</v>
      </c>
      <c r="BB885" s="5">
        <f t="shared" si="1165"/>
        <v>1.1340515397518449E-4</v>
      </c>
      <c r="BC885" s="5">
        <f t="shared" si="1166"/>
        <v>2.8601619870719162E-5</v>
      </c>
      <c r="BD885" s="5">
        <f t="shared" si="1167"/>
        <v>3.4451496083258984E-4</v>
      </c>
      <c r="BE885" s="5">
        <f t="shared" si="1168"/>
        <v>5.2527898349166529E-4</v>
      </c>
      <c r="BF885" s="5">
        <f t="shared" si="1169"/>
        <v>4.0044416334086901E-4</v>
      </c>
      <c r="BG885" s="5">
        <f t="shared" si="1170"/>
        <v>2.0351791840575058E-4</v>
      </c>
      <c r="BH885" s="5">
        <f t="shared" si="1171"/>
        <v>7.7575502849105605E-5</v>
      </c>
      <c r="BI885" s="5">
        <f t="shared" si="1172"/>
        <v>2.3655739757690261E-5</v>
      </c>
      <c r="BJ885" s="8">
        <f t="shared" si="1173"/>
        <v>0.43321246901094956</v>
      </c>
      <c r="BK885" s="8">
        <f t="shared" si="1174"/>
        <v>0.25240339227647463</v>
      </c>
      <c r="BL885" s="8">
        <f t="shared" si="1175"/>
        <v>0.29376598193464371</v>
      </c>
      <c r="BM885" s="8">
        <f t="shared" si="1176"/>
        <v>0.52578406946383471</v>
      </c>
      <c r="BN885" s="8">
        <f t="shared" si="1177"/>
        <v>0.47286259946288078</v>
      </c>
    </row>
    <row r="886" spans="1:66" x14ac:dyDescent="0.25">
      <c r="A886" t="s">
        <v>13</v>
      </c>
      <c r="B886" t="s">
        <v>51</v>
      </c>
      <c r="C886" t="s">
        <v>250</v>
      </c>
      <c r="D886" s="11">
        <v>44259</v>
      </c>
      <c r="E886">
        <f>VLOOKUP(A886,home!$A$2:$E$405,3,FALSE)</f>
        <v>1.6049382716049401</v>
      </c>
      <c r="F886">
        <f>VLOOKUP(B886,home!$B$2:$E$405,3,FALSE)</f>
        <v>1.34</v>
      </c>
      <c r="G886">
        <f>VLOOKUP(C886,away!$B$2:$E$405,4,FALSE)</f>
        <v>0.98</v>
      </c>
      <c r="H886">
        <f>VLOOKUP(A886,away!$A$2:$E$405,3,FALSE)</f>
        <v>1.38271604938272</v>
      </c>
      <c r="I886">
        <f>VLOOKUP(C886,away!$B$2:$E$405,3,FALSE)</f>
        <v>1.25</v>
      </c>
      <c r="J886">
        <f>VLOOKUP(B886,home!$B$2:$E$405,4,FALSE)</f>
        <v>0.89</v>
      </c>
      <c r="K886" s="3">
        <f t="shared" si="1122"/>
        <v>2.1076049382716073</v>
      </c>
      <c r="L886" s="3">
        <f t="shared" si="1123"/>
        <v>1.5382716049382761</v>
      </c>
      <c r="M886" s="5">
        <f t="shared" si="1124"/>
        <v>2.6098523341452115E-2</v>
      </c>
      <c r="N886" s="5">
        <f t="shared" si="1125"/>
        <v>5.5005376676041287E-2</v>
      </c>
      <c r="O886" s="5">
        <f t="shared" si="1126"/>
        <v>4.0146617386974601E-2</v>
      </c>
      <c r="P886" s="5">
        <f t="shared" si="1127"/>
        <v>8.4613209059688443E-2</v>
      </c>
      <c r="Q886" s="5">
        <f t="shared" si="1128"/>
        <v>5.7964801756957264E-2</v>
      </c>
      <c r="R886" s="5">
        <f t="shared" si="1129"/>
        <v>3.0878200780352166E-2</v>
      </c>
      <c r="S886" s="5">
        <f t="shared" si="1130"/>
        <v>6.8580461945210183E-2</v>
      </c>
      <c r="T886" s="5">
        <f t="shared" si="1131"/>
        <v>8.9165608628603649E-2</v>
      </c>
      <c r="U886" s="5">
        <f t="shared" si="1132"/>
        <v>6.5079048449612431E-2</v>
      </c>
      <c r="V886" s="5">
        <f t="shared" si="1133"/>
        <v>2.4704730898461341E-2</v>
      </c>
      <c r="W886" s="5">
        <f t="shared" si="1134"/>
        <v>4.0722300809632628E-2</v>
      </c>
      <c r="X886" s="5">
        <f t="shared" si="1135"/>
        <v>6.2641959023212831E-2</v>
      </c>
      <c r="Y886" s="5">
        <f t="shared" si="1136"/>
        <v>4.8180173421557684E-2</v>
      </c>
      <c r="Z886" s="5">
        <f t="shared" si="1137"/>
        <v>1.5833019823999556E-2</v>
      </c>
      <c r="AA886" s="5">
        <f t="shared" si="1138"/>
        <v>3.3369750768813718E-2</v>
      </c>
      <c r="AB886" s="5">
        <f t="shared" si="1139"/>
        <v>3.5165125754622287E-2</v>
      </c>
      <c r="AC886" s="5">
        <f t="shared" si="1140"/>
        <v>5.0059023764640739E-3</v>
      </c>
      <c r="AD886" s="5">
        <f t="shared" si="1141"/>
        <v>2.1456630571040892E-2</v>
      </c>
      <c r="AE886" s="5">
        <f t="shared" si="1142"/>
        <v>3.3006125545082747E-2</v>
      </c>
      <c r="AF886" s="5">
        <f t="shared" si="1143"/>
        <v>2.5386192857514343E-2</v>
      </c>
      <c r="AG886" s="5">
        <f t="shared" si="1144"/>
        <v>1.3016953210067066E-2</v>
      </c>
      <c r="AH886" s="5">
        <f t="shared" si="1145"/>
        <v>6.0888712039208299E-3</v>
      </c>
      <c r="AI886" s="5">
        <f t="shared" si="1146"/>
        <v>1.2832935017883329E-2</v>
      </c>
      <c r="AJ886" s="5">
        <f t="shared" si="1147"/>
        <v>1.3523378608104772E-2</v>
      </c>
      <c r="AK886" s="5">
        <f t="shared" si="1148"/>
        <v>9.5006465121860798E-3</v>
      </c>
      <c r="AL886" s="5">
        <f t="shared" si="1149"/>
        <v>6.4917920262469377E-4</v>
      </c>
      <c r="AM886" s="5">
        <f t="shared" si="1150"/>
        <v>9.0444201100390691E-3</v>
      </c>
      <c r="AN886" s="5">
        <f t="shared" si="1151"/>
        <v>1.3912774638405817E-2</v>
      </c>
      <c r="AO886" s="5">
        <f t="shared" si="1152"/>
        <v>1.0700813086082533E-2</v>
      </c>
      <c r="AP886" s="5">
        <f t="shared" si="1153"/>
        <v>5.4869189733575624E-3</v>
      </c>
      <c r="AQ886" s="5">
        <f t="shared" si="1154"/>
        <v>2.1100929138282527E-3</v>
      </c>
      <c r="AR886" s="5">
        <f t="shared" si="1155"/>
        <v>1.8732675358235495E-3</v>
      </c>
      <c r="AS886" s="5">
        <f t="shared" si="1156"/>
        <v>3.9481079092055981E-3</v>
      </c>
      <c r="AT886" s="5">
        <f t="shared" si="1157"/>
        <v>4.1605258631354546E-3</v>
      </c>
      <c r="AU886" s="5">
        <f t="shared" si="1158"/>
        <v>2.9229149516503427E-3</v>
      </c>
      <c r="AV886" s="5">
        <f t="shared" si="1159"/>
        <v>1.5400874965615439E-3</v>
      </c>
      <c r="AW886" s="5">
        <f t="shared" si="1160"/>
        <v>5.8463434959557344E-5</v>
      </c>
      <c r="AX886" s="5">
        <f t="shared" si="1161"/>
        <v>3.1770107479535642E-3</v>
      </c>
      <c r="AY886" s="5">
        <f t="shared" si="1162"/>
        <v>4.8871054221606815E-3</v>
      </c>
      <c r="AZ886" s="5">
        <f t="shared" si="1163"/>
        <v>3.7588477506248323E-3</v>
      </c>
      <c r="BA886" s="5">
        <f t="shared" si="1164"/>
        <v>1.9273762540240969E-3</v>
      </c>
      <c r="BB886" s="5">
        <f t="shared" si="1165"/>
        <v>7.4120704089939197E-4</v>
      </c>
      <c r="BC886" s="5">
        <f t="shared" si="1166"/>
        <v>2.2803554887917157E-4</v>
      </c>
      <c r="BD886" s="5">
        <f t="shared" si="1167"/>
        <v>4.8026570980167697E-4</v>
      </c>
      <c r="BE886" s="5">
        <f t="shared" si="1168"/>
        <v>1.012210381660533E-3</v>
      </c>
      <c r="BF886" s="5">
        <f t="shared" si="1169"/>
        <v>1.0666697994787641E-3</v>
      </c>
      <c r="BG886" s="5">
        <f t="shared" si="1170"/>
        <v>7.4937284562887627E-4</v>
      </c>
      <c r="BH886" s="5">
        <f t="shared" si="1171"/>
        <v>3.9484547751351642E-4</v>
      </c>
      <c r="BI886" s="5">
        <f t="shared" si="1172"/>
        <v>1.6643565565233973E-4</v>
      </c>
      <c r="BJ886" s="8">
        <f t="shared" si="1173"/>
        <v>0.50252072498596545</v>
      </c>
      <c r="BK886" s="8">
        <f t="shared" si="1174"/>
        <v>0.21453911224606151</v>
      </c>
      <c r="BL886" s="8">
        <f t="shared" si="1175"/>
        <v>0.26489927810858238</v>
      </c>
      <c r="BM886" s="8">
        <f t="shared" si="1176"/>
        <v>0.69825676417594151</v>
      </c>
      <c r="BN886" s="8">
        <f t="shared" si="1177"/>
        <v>0.29470672900146588</v>
      </c>
    </row>
    <row r="887" spans="1:66" x14ac:dyDescent="0.25">
      <c r="A887" t="s">
        <v>13</v>
      </c>
      <c r="B887" t="s">
        <v>15</v>
      </c>
      <c r="C887" t="s">
        <v>251</v>
      </c>
      <c r="D887" s="11">
        <v>44259</v>
      </c>
      <c r="E887">
        <f>VLOOKUP(A887,home!$A$2:$E$405,3,FALSE)</f>
        <v>1.6049382716049401</v>
      </c>
      <c r="F887">
        <f>VLOOKUP(B887,home!$B$2:$E$405,3,FALSE)</f>
        <v>1.2</v>
      </c>
      <c r="G887">
        <f>VLOOKUP(C887,away!$B$2:$E$405,4,FALSE)</f>
        <v>2.0099999999999998</v>
      </c>
      <c r="H887">
        <f>VLOOKUP(A887,away!$A$2:$E$405,3,FALSE)</f>
        <v>1.38271604938272</v>
      </c>
      <c r="I887">
        <f>VLOOKUP(C887,away!$B$2:$E$405,3,FALSE)</f>
        <v>0.43</v>
      </c>
      <c r="J887">
        <f>VLOOKUP(B887,home!$B$2:$E$405,4,FALSE)</f>
        <v>1.03</v>
      </c>
      <c r="K887" s="3">
        <f t="shared" si="1122"/>
        <v>3.8711111111111149</v>
      </c>
      <c r="L887" s="3">
        <f t="shared" si="1123"/>
        <v>0.61240493827160669</v>
      </c>
      <c r="M887" s="5">
        <f t="shared" si="1124"/>
        <v>1.1293634287552232E-2</v>
      </c>
      <c r="N887" s="5">
        <f t="shared" si="1125"/>
        <v>4.3718913175368912E-2</v>
      </c>
      <c r="O887" s="5">
        <f t="shared" si="1126"/>
        <v>6.9162774087305244E-3</v>
      </c>
      <c r="P887" s="5">
        <f t="shared" si="1127"/>
        <v>2.6773678324463524E-2</v>
      </c>
      <c r="Q887" s="5">
        <f t="shared" si="1128"/>
        <v>8.4620385279436341E-2</v>
      </c>
      <c r="R887" s="5">
        <f t="shared" si="1129"/>
        <v>2.1177812197814621E-3</v>
      </c>
      <c r="S887" s="5">
        <f t="shared" si="1130"/>
        <v>1.586800654178994E-2</v>
      </c>
      <c r="T887" s="5">
        <f t="shared" si="1131"/>
        <v>5.1821941823572776E-2</v>
      </c>
      <c r="U887" s="5">
        <f t="shared" si="1132"/>
        <v>8.1981664107984697E-3</v>
      </c>
      <c r="V887" s="5">
        <f t="shared" si="1133"/>
        <v>4.1797873030181079E-3</v>
      </c>
      <c r="W887" s="5">
        <f t="shared" si="1134"/>
        <v>0.10919163789390986</v>
      </c>
      <c r="X887" s="5">
        <f t="shared" si="1135"/>
        <v>6.686949826419547E-2</v>
      </c>
      <c r="Y887" s="5">
        <f t="shared" si="1136"/>
        <v>2.047560547836897E-2</v>
      </c>
      <c r="Z887" s="5">
        <f t="shared" si="1137"/>
        <v>4.3231322572434479E-4</v>
      </c>
      <c r="AA887" s="5">
        <f t="shared" si="1138"/>
        <v>1.6735325315817989E-3</v>
      </c>
      <c r="AB887" s="5">
        <f t="shared" si="1139"/>
        <v>3.2392151889061066E-3</v>
      </c>
      <c r="AC887" s="5">
        <f t="shared" si="1140"/>
        <v>6.193106104417839E-4</v>
      </c>
      <c r="AD887" s="5">
        <f t="shared" si="1141"/>
        <v>0.10567324067288397</v>
      </c>
      <c r="AE887" s="5">
        <f t="shared" si="1142"/>
        <v>6.4714814431238138E-2</v>
      </c>
      <c r="AF887" s="5">
        <f t="shared" si="1143"/>
        <v>1.9815835968510435E-2</v>
      </c>
      <c r="AG887" s="5">
        <f t="shared" si="1144"/>
        <v>4.0451052676986395E-3</v>
      </c>
      <c r="AH887" s="5">
        <f t="shared" si="1145"/>
        <v>6.618768857842912E-5</v>
      </c>
      <c r="AI887" s="5">
        <f t="shared" si="1146"/>
        <v>2.5621989667471925E-4</v>
      </c>
      <c r="AJ887" s="5">
        <f t="shared" si="1147"/>
        <v>4.9592784445262367E-4</v>
      </c>
      <c r="AK887" s="5">
        <f t="shared" si="1148"/>
        <v>6.3993059632331227E-4</v>
      </c>
      <c r="AL887" s="5">
        <f t="shared" si="1149"/>
        <v>5.872767842383982E-5</v>
      </c>
      <c r="AM887" s="5">
        <f t="shared" si="1150"/>
        <v>8.1814571223184029E-2</v>
      </c>
      <c r="AN887" s="5">
        <f t="shared" si="1151"/>
        <v>5.0103647439651969E-2</v>
      </c>
      <c r="AO887" s="5">
        <f t="shared" si="1152"/>
        <v>1.5341860558731204E-2</v>
      </c>
      <c r="AP887" s="5">
        <f t="shared" si="1153"/>
        <v>3.1318103894804605E-3</v>
      </c>
      <c r="AQ887" s="5">
        <f t="shared" si="1154"/>
        <v>4.7948403706203938E-4</v>
      </c>
      <c r="AR887" s="5">
        <f t="shared" si="1155"/>
        <v>8.1067334676426466E-6</v>
      </c>
      <c r="AS887" s="5">
        <f t="shared" si="1156"/>
        <v>3.1382066001407788E-5</v>
      </c>
      <c r="AT887" s="5">
        <f t="shared" si="1157"/>
        <v>6.0741732193836018E-5</v>
      </c>
      <c r="AU887" s="5">
        <f t="shared" si="1158"/>
        <v>7.8379331467898122E-5</v>
      </c>
      <c r="AV887" s="5">
        <f t="shared" si="1159"/>
        <v>7.5853775231710376E-5</v>
      </c>
      <c r="AW887" s="5">
        <f t="shared" si="1160"/>
        <v>3.8673604646750795E-6</v>
      </c>
      <c r="AX887" s="5">
        <f t="shared" si="1161"/>
        <v>5.2785549285476525E-2</v>
      </c>
      <c r="AY887" s="5">
        <f t="shared" si="1162"/>
        <v>3.2326131051805096E-2</v>
      </c>
      <c r="AZ887" s="5">
        <f t="shared" si="1163"/>
        <v>9.8983411456702829E-3</v>
      </c>
      <c r="BA887" s="5">
        <f t="shared" si="1164"/>
        <v>2.0205976661018385E-3</v>
      </c>
      <c r="BB887" s="5">
        <f t="shared" si="1165"/>
        <v>3.0935599724521217E-4</v>
      </c>
      <c r="BC887" s="5">
        <f t="shared" si="1166"/>
        <v>3.7890228079381111E-5</v>
      </c>
      <c r="BD887" s="5">
        <f t="shared" si="1167"/>
        <v>8.2743393480601016E-7</v>
      </c>
      <c r="BE887" s="5">
        <f t="shared" si="1168"/>
        <v>3.2030886987379361E-6</v>
      </c>
      <c r="BF887" s="5">
        <f t="shared" si="1169"/>
        <v>6.1997561257794324E-6</v>
      </c>
      <c r="BG887" s="5">
        <f t="shared" si="1170"/>
        <v>7.9999816082279889E-6</v>
      </c>
      <c r="BH887" s="5">
        <f t="shared" si="1171"/>
        <v>7.7422044230739831E-6</v>
      </c>
      <c r="BI887" s="5">
        <f t="shared" si="1172"/>
        <v>5.9941867133310634E-6</v>
      </c>
      <c r="BJ887" s="8">
        <f t="shared" si="1173"/>
        <v>0.81919621727767156</v>
      </c>
      <c r="BK887" s="8">
        <f t="shared" si="1174"/>
        <v>9.1119275797494528E-2</v>
      </c>
      <c r="BL887" s="8">
        <f t="shared" si="1175"/>
        <v>2.3889669075693894E-2</v>
      </c>
      <c r="BM887" s="8">
        <f t="shared" si="1176"/>
        <v>0.72687454198991108</v>
      </c>
      <c r="BN887" s="8">
        <f t="shared" si="1177"/>
        <v>0.17544066969533301</v>
      </c>
    </row>
    <row r="888" spans="1:66" x14ac:dyDescent="0.25">
      <c r="A888" t="s">
        <v>13</v>
      </c>
      <c r="B888" t="s">
        <v>52</v>
      </c>
      <c r="C888" t="s">
        <v>56</v>
      </c>
      <c r="D888" s="11">
        <v>44259</v>
      </c>
      <c r="E888">
        <f>VLOOKUP(A888,home!$A$2:$E$405,3,FALSE)</f>
        <v>1.6049382716049401</v>
      </c>
      <c r="F888">
        <f>VLOOKUP(B888,home!$B$2:$E$405,3,FALSE)</f>
        <v>0.53</v>
      </c>
      <c r="G888">
        <f>VLOOKUP(C888,away!$B$2:$E$405,4,FALSE)</f>
        <v>1.1499999999999999</v>
      </c>
      <c r="H888">
        <f>VLOOKUP(A888,away!$A$2:$E$405,3,FALSE)</f>
        <v>1.38271604938272</v>
      </c>
      <c r="I888">
        <f>VLOOKUP(C888,away!$B$2:$E$405,3,FALSE)</f>
        <v>0.53</v>
      </c>
      <c r="J888">
        <f>VLOOKUP(B888,home!$B$2:$E$405,4,FALSE)</f>
        <v>1.08</v>
      </c>
      <c r="K888" s="3">
        <f t="shared" si="1122"/>
        <v>0.97820987654321101</v>
      </c>
      <c r="L888" s="3">
        <f t="shared" si="1123"/>
        <v>0.79146666666666909</v>
      </c>
      <c r="M888" s="5">
        <f t="shared" si="1124"/>
        <v>0.17038809309867167</v>
      </c>
      <c r="N888" s="5">
        <f t="shared" si="1125"/>
        <v>0.16667531551448475</v>
      </c>
      <c r="O888" s="5">
        <f t="shared" si="1126"/>
        <v>0.13485649608449576</v>
      </c>
      <c r="P888" s="5">
        <f t="shared" si="1127"/>
        <v>0.13191795638586462</v>
      </c>
      <c r="Q888" s="5">
        <f t="shared" si="1128"/>
        <v>8.1521719906112428E-2</v>
      </c>
      <c r="R888" s="5">
        <f t="shared" si="1129"/>
        <v>5.3367210717171272E-2</v>
      </c>
      <c r="S888" s="5">
        <f t="shared" si="1130"/>
        <v>2.5533396877305829E-2</v>
      </c>
      <c r="T888" s="5">
        <f t="shared" si="1131"/>
        <v>6.4521723915024656E-2</v>
      </c>
      <c r="U888" s="5">
        <f t="shared" si="1132"/>
        <v>5.2204332607099641E-2</v>
      </c>
      <c r="V888" s="5">
        <f t="shared" si="1133"/>
        <v>2.1964977288595018E-3</v>
      </c>
      <c r="W888" s="5">
        <f t="shared" si="1134"/>
        <v>2.6581783854982825E-2</v>
      </c>
      <c r="X888" s="5">
        <f t="shared" si="1135"/>
        <v>2.1038595861757138E-2</v>
      </c>
      <c r="Y888" s="5">
        <f t="shared" si="1136"/>
        <v>8.3256736690260486E-3</v>
      </c>
      <c r="Z888" s="5">
        <f t="shared" si="1137"/>
        <v>1.4079456125205765E-2</v>
      </c>
      <c r="AA888" s="5">
        <f t="shared" si="1138"/>
        <v>1.3772663038033086E-2</v>
      </c>
      <c r="AB888" s="5">
        <f t="shared" si="1139"/>
        <v>6.7362775050527953E-3</v>
      </c>
      <c r="AC888" s="5">
        <f t="shared" si="1140"/>
        <v>1.0628584953026172E-4</v>
      </c>
      <c r="AD888" s="5">
        <f t="shared" si="1141"/>
        <v>6.5006408757702664E-3</v>
      </c>
      <c r="AE888" s="5">
        <f t="shared" si="1142"/>
        <v>5.1450405651429897E-3</v>
      </c>
      <c r="AF888" s="5">
        <f t="shared" si="1143"/>
        <v>2.0360640529792583E-3</v>
      </c>
      <c r="AG888" s="5">
        <f t="shared" si="1144"/>
        <v>5.3715894304377408E-4</v>
      </c>
      <c r="AH888" s="5">
        <f t="shared" si="1145"/>
        <v>2.7858550519740551E-3</v>
      </c>
      <c r="AI888" s="5">
        <f t="shared" si="1146"/>
        <v>2.7251509264588211E-3</v>
      </c>
      <c r="AJ888" s="5">
        <f t="shared" si="1147"/>
        <v>1.3328847756664502E-3</v>
      </c>
      <c r="AK888" s="5">
        <f t="shared" si="1148"/>
        <v>4.3461368395033461E-4</v>
      </c>
      <c r="AL888" s="5">
        <f t="shared" si="1149"/>
        <v>3.2915473863888083E-6</v>
      </c>
      <c r="AM888" s="5">
        <f t="shared" si="1150"/>
        <v>1.2717982217077971E-3</v>
      </c>
      <c r="AN888" s="5">
        <f t="shared" si="1151"/>
        <v>1.0065858992076675E-3</v>
      </c>
      <c r="AO888" s="5">
        <f t="shared" si="1152"/>
        <v>3.9833959317978209E-4</v>
      </c>
      <c r="AP888" s="5">
        <f t="shared" si="1153"/>
        <v>1.0509083667178642E-4</v>
      </c>
      <c r="AQ888" s="5">
        <f t="shared" si="1154"/>
        <v>2.0793973549457527E-5</v>
      </c>
      <c r="AR888" s="5">
        <f t="shared" si="1155"/>
        <v>4.4098228236048127E-4</v>
      </c>
      <c r="AS888" s="5">
        <f t="shared" si="1156"/>
        <v>4.3137322398558982E-4</v>
      </c>
      <c r="AT888" s="5">
        <f t="shared" si="1157"/>
        <v>2.1098677408949536E-4</v>
      </c>
      <c r="AU888" s="5">
        <f t="shared" si="1158"/>
        <v>6.8796448744778543E-5</v>
      </c>
      <c r="AV888" s="5">
        <f t="shared" si="1159"/>
        <v>1.6824341408310287E-5</v>
      </c>
      <c r="AW888" s="5">
        <f t="shared" si="1160"/>
        <v>7.0788430475758379E-8</v>
      </c>
      <c r="AX888" s="5">
        <f t="shared" si="1161"/>
        <v>2.0734759690744318E-4</v>
      </c>
      <c r="AY888" s="5">
        <f t="shared" si="1162"/>
        <v>1.6410871136567819E-4</v>
      </c>
      <c r="AZ888" s="5">
        <f t="shared" si="1163"/>
        <v>6.4943287377777911E-5</v>
      </c>
      <c r="BA888" s="5">
        <f t="shared" si="1164"/>
        <v>1.7133482394421819E-5</v>
      </c>
      <c r="BB888" s="5">
        <f t="shared" si="1165"/>
        <v>3.3901450497762733E-6</v>
      </c>
      <c r="BC888" s="5">
        <f t="shared" si="1166"/>
        <v>5.3663736041258739E-7</v>
      </c>
      <c r="BD888" s="5">
        <f t="shared" si="1167"/>
        <v>5.8170462846484969E-5</v>
      </c>
      <c r="BE888" s="5">
        <f t="shared" si="1168"/>
        <v>5.6902921279521507E-5</v>
      </c>
      <c r="BF888" s="5">
        <f t="shared" si="1169"/>
        <v>2.7831499799894391E-5</v>
      </c>
      <c r="BG888" s="5">
        <f t="shared" si="1170"/>
        <v>9.0750159944223651E-6</v>
      </c>
      <c r="BH888" s="5">
        <f t="shared" si="1171"/>
        <v>2.2193175688828915E-6</v>
      </c>
      <c r="BI888" s="5">
        <f t="shared" si="1172"/>
        <v>4.3419167301342259E-7</v>
      </c>
      <c r="BJ888" s="8">
        <f t="shared" si="1173"/>
        <v>0.3861437855430962</v>
      </c>
      <c r="BK888" s="8">
        <f t="shared" si="1174"/>
        <v>0.33030963019898396</v>
      </c>
      <c r="BL888" s="8">
        <f t="shared" si="1175"/>
        <v>0.26953908086965306</v>
      </c>
      <c r="BM888" s="8">
        <f t="shared" si="1176"/>
        <v>0.26118112310720321</v>
      </c>
      <c r="BN888" s="8">
        <f t="shared" si="1177"/>
        <v>0.73872679170680067</v>
      </c>
    </row>
    <row r="889" spans="1:66" x14ac:dyDescent="0.25">
      <c r="A889" t="s">
        <v>13</v>
      </c>
      <c r="B889" t="s">
        <v>59</v>
      </c>
      <c r="C889" t="s">
        <v>53</v>
      </c>
      <c r="D889" s="11">
        <v>44259</v>
      </c>
      <c r="E889">
        <f>VLOOKUP(A889,home!$A$2:$E$405,3,FALSE)</f>
        <v>1.6049382716049401</v>
      </c>
      <c r="F889">
        <f>VLOOKUP(B889,home!$B$2:$E$405,3,FALSE)</f>
        <v>1.2</v>
      </c>
      <c r="G889">
        <f>VLOOKUP(C889,away!$B$2:$E$405,4,FALSE)</f>
        <v>1.07</v>
      </c>
      <c r="H889">
        <f>VLOOKUP(A889,away!$A$2:$E$405,3,FALSE)</f>
        <v>1.38271604938272</v>
      </c>
      <c r="I889">
        <f>VLOOKUP(C889,away!$B$2:$E$405,3,FALSE)</f>
        <v>0.49</v>
      </c>
      <c r="J889">
        <f>VLOOKUP(B889,home!$B$2:$E$405,4,FALSE)</f>
        <v>0.45</v>
      </c>
      <c r="K889" s="3">
        <f t="shared" si="1122"/>
        <v>2.060740740740743</v>
      </c>
      <c r="L889" s="3">
        <f t="shared" si="1123"/>
        <v>0.30488888888888971</v>
      </c>
      <c r="M889" s="5">
        <f t="shared" si="1124"/>
        <v>9.3890165723699778E-2</v>
      </c>
      <c r="N889" s="5">
        <f t="shared" si="1125"/>
        <v>0.19348328966172818</v>
      </c>
      <c r="O889" s="5">
        <f t="shared" si="1126"/>
        <v>2.8626068305092546E-2</v>
      </c>
      <c r="P889" s="5">
        <f t="shared" si="1127"/>
        <v>5.8990905203531507E-2</v>
      </c>
      <c r="Q889" s="5">
        <f t="shared" si="1128"/>
        <v>0.19935944882923279</v>
      </c>
      <c r="R889" s="5">
        <f t="shared" si="1129"/>
        <v>4.3638850793985646E-3</v>
      </c>
      <c r="S889" s="5">
        <f t="shared" si="1130"/>
        <v>9.2659515240732983E-3</v>
      </c>
      <c r="T889" s="5">
        <f t="shared" si="1131"/>
        <v>6.0782480843046251E-2</v>
      </c>
      <c r="U889" s="5">
        <f t="shared" si="1132"/>
        <v>8.9928357710272726E-3</v>
      </c>
      <c r="V889" s="5">
        <f t="shared" si="1133"/>
        <v>6.4686323614159295E-4</v>
      </c>
      <c r="W889" s="5">
        <f t="shared" si="1134"/>
        <v>0.13694271275133979</v>
      </c>
      <c r="X889" s="5">
        <f t="shared" si="1135"/>
        <v>4.1752311532186386E-2</v>
      </c>
      <c r="Y889" s="5">
        <f t="shared" si="1136"/>
        <v>6.3649079357955421E-3</v>
      </c>
      <c r="Z889" s="5">
        <f t="shared" si="1137"/>
        <v>4.4350002436554413E-4</v>
      </c>
      <c r="AA889" s="5">
        <f t="shared" si="1138"/>
        <v>9.1393856872958891E-4</v>
      </c>
      <c r="AB889" s="5">
        <f t="shared" si="1139"/>
        <v>9.41695221557674E-4</v>
      </c>
      <c r="AC889" s="5">
        <f t="shared" si="1140"/>
        <v>2.5401387587261327E-5</v>
      </c>
      <c r="AD889" s="5">
        <f t="shared" si="1141"/>
        <v>7.0550856828560715E-2</v>
      </c>
      <c r="AE889" s="5">
        <f t="shared" si="1142"/>
        <v>2.1510172348619013E-2</v>
      </c>
      <c r="AF889" s="5">
        <f t="shared" si="1143"/>
        <v>3.2791062735894856E-3</v>
      </c>
      <c r="AG889" s="5">
        <f t="shared" si="1144"/>
        <v>3.3325435610109523E-4</v>
      </c>
      <c r="AH889" s="5">
        <f t="shared" si="1145"/>
        <v>3.3804557412751566E-5</v>
      </c>
      <c r="AI889" s="5">
        <f t="shared" si="1146"/>
        <v>6.966242868316664E-5</v>
      </c>
      <c r="AJ889" s="5">
        <f t="shared" si="1147"/>
        <v>7.177810244317401E-5</v>
      </c>
      <c r="AK889" s="5">
        <f t="shared" si="1148"/>
        <v>4.9305353332570447E-5</v>
      </c>
      <c r="AL889" s="5">
        <f t="shared" si="1149"/>
        <v>6.3838457868226224E-7</v>
      </c>
      <c r="AM889" s="5">
        <f t="shared" si="1150"/>
        <v>2.9077404992156469E-2</v>
      </c>
      <c r="AN889" s="5">
        <f t="shared" si="1151"/>
        <v>8.8653776998308415E-3</v>
      </c>
      <c r="AO889" s="5">
        <f t="shared" si="1152"/>
        <v>1.3514775782408831E-3</v>
      </c>
      <c r="AP889" s="5">
        <f t="shared" si="1153"/>
        <v>1.3735016572937009E-4</v>
      </c>
      <c r="AQ889" s="5">
        <f t="shared" si="1154"/>
        <v>1.0469134854483128E-5</v>
      </c>
      <c r="AR889" s="5">
        <f t="shared" si="1155"/>
        <v>2.0613267897909028E-6</v>
      </c>
      <c r="AS889" s="5">
        <f t="shared" si="1156"/>
        <v>4.2478600957024421E-6</v>
      </c>
      <c r="AT889" s="5">
        <f t="shared" si="1157"/>
        <v>4.3768691800904479E-6</v>
      </c>
      <c r="AU889" s="5">
        <f t="shared" si="1158"/>
        <v>3.0065308787683058E-6</v>
      </c>
      <c r="AV889" s="5">
        <f t="shared" si="1159"/>
        <v>1.5489201675432294E-6</v>
      </c>
      <c r="AW889" s="5">
        <f t="shared" si="1160"/>
        <v>1.1141530187062858E-8</v>
      </c>
      <c r="AX889" s="5">
        <f t="shared" si="1161"/>
        <v>9.9868321837258463E-3</v>
      </c>
      <c r="AY889" s="5">
        <f t="shared" si="1162"/>
        <v>3.0448741680159774E-3</v>
      </c>
      <c r="AZ889" s="5">
        <f t="shared" si="1163"/>
        <v>4.6417415094643697E-4</v>
      </c>
      <c r="BA889" s="5">
        <f t="shared" si="1164"/>
        <v>4.7173847044334308E-5</v>
      </c>
      <c r="BB889" s="5">
        <f t="shared" si="1165"/>
        <v>3.5956954524903806E-6</v>
      </c>
      <c r="BC889" s="5">
        <f t="shared" si="1166"/>
        <v>2.1925751825852527E-7</v>
      </c>
      <c r="BD889" s="5">
        <f t="shared" si="1167"/>
        <v>1.0474593909604159E-7</v>
      </c>
      <c r="BE889" s="5">
        <f t="shared" si="1168"/>
        <v>2.1585422412236149E-7</v>
      </c>
      <c r="BF889" s="5">
        <f t="shared" si="1169"/>
        <v>2.2240979685496683E-7</v>
      </c>
      <c r="BG889" s="5">
        <f t="shared" si="1170"/>
        <v>1.5277630983963417E-7</v>
      </c>
      <c r="BH889" s="5">
        <f t="shared" si="1171"/>
        <v>7.8708091476641273E-8</v>
      </c>
      <c r="BI889" s="5">
        <f t="shared" si="1172"/>
        <v>3.2439394146372782E-8</v>
      </c>
      <c r="BJ889" s="8">
        <f t="shared" si="1173"/>
        <v>0.78734749023371464</v>
      </c>
      <c r="BK889" s="8">
        <f t="shared" si="1174"/>
        <v>0.1658647996276281</v>
      </c>
      <c r="BL889" s="8">
        <f t="shared" si="1175"/>
        <v>4.4079021828544736E-2</v>
      </c>
      <c r="BM889" s="8">
        <f t="shared" si="1176"/>
        <v>0.41597618588508395</v>
      </c>
      <c r="BN889" s="8">
        <f t="shared" si="1177"/>
        <v>0.57871376280268338</v>
      </c>
    </row>
    <row r="890" spans="1:66" x14ac:dyDescent="0.25">
      <c r="A890" t="s">
        <v>13</v>
      </c>
      <c r="B890" t="s">
        <v>60</v>
      </c>
      <c r="C890" t="s">
        <v>248</v>
      </c>
      <c r="D890" s="11">
        <v>44259</v>
      </c>
      <c r="E890">
        <f>VLOOKUP(A890,home!$A$2:$E$405,3,FALSE)</f>
        <v>1.6049382716049401</v>
      </c>
      <c r="F890">
        <f>VLOOKUP(B890,home!$B$2:$E$405,3,FALSE)</f>
        <v>1.1100000000000001</v>
      </c>
      <c r="G890">
        <f>VLOOKUP(C890,away!$B$2:$E$405,4,FALSE)</f>
        <v>0.76</v>
      </c>
      <c r="H890">
        <f>VLOOKUP(A890,away!$A$2:$E$405,3,FALSE)</f>
        <v>1.38271604938272</v>
      </c>
      <c r="I890">
        <f>VLOOKUP(C890,away!$B$2:$E$405,3,FALSE)</f>
        <v>1.29</v>
      </c>
      <c r="J890">
        <f>VLOOKUP(B890,home!$B$2:$E$405,4,FALSE)</f>
        <v>0.56999999999999995</v>
      </c>
      <c r="K890" s="3">
        <f t="shared" si="1122"/>
        <v>1.3539259259259275</v>
      </c>
      <c r="L890" s="3">
        <f t="shared" si="1123"/>
        <v>1.016711111111114</v>
      </c>
      <c r="M890" s="5">
        <f t="shared" si="1124"/>
        <v>9.3421194557138598E-2</v>
      </c>
      <c r="N890" s="5">
        <f t="shared" si="1125"/>
        <v>0.12648537734188009</v>
      </c>
      <c r="O890" s="5">
        <f t="shared" si="1126"/>
        <v>9.4982366519515929E-2</v>
      </c>
      <c r="P890" s="5">
        <f t="shared" si="1127"/>
        <v>0.12859908853657143</v>
      </c>
      <c r="Q890" s="5">
        <f t="shared" si="1128"/>
        <v>8.5625915816847697E-2</v>
      </c>
      <c r="R890" s="5">
        <f t="shared" si="1129"/>
        <v>4.828481370001006E-2</v>
      </c>
      <c r="S890" s="5">
        <f t="shared" si="1130"/>
        <v>4.4255818101111094E-2</v>
      </c>
      <c r="T890" s="5">
        <f t="shared" si="1131"/>
        <v>8.7056820010053923E-2</v>
      </c>
      <c r="U890" s="5">
        <f t="shared" si="1132"/>
        <v>6.5374061096947031E-2</v>
      </c>
      <c r="V890" s="5">
        <f t="shared" si="1133"/>
        <v>6.7689349143979175E-3</v>
      </c>
      <c r="W890" s="5">
        <f t="shared" si="1134"/>
        <v>3.8643715785193669E-2</v>
      </c>
      <c r="X890" s="5">
        <f t="shared" si="1135"/>
        <v>3.9289495213426347E-2</v>
      </c>
      <c r="Y890" s="5">
        <f t="shared" si="1136"/>
        <v>1.9973033166718748E-2</v>
      </c>
      <c r="Z890" s="5">
        <f t="shared" si="1137"/>
        <v>1.636390219557679E-2</v>
      </c>
      <c r="AA890" s="5">
        <f t="shared" si="1138"/>
        <v>2.2155511431907624E-2</v>
      </c>
      <c r="AB890" s="5">
        <f t="shared" si="1139"/>
        <v>1.4998460664904005E-2</v>
      </c>
      <c r="AC890" s="5">
        <f t="shared" si="1140"/>
        <v>5.8236173311730568E-4</v>
      </c>
      <c r="AD890" s="5">
        <f t="shared" si="1141"/>
        <v>1.308018216892169E-2</v>
      </c>
      <c r="AE890" s="5">
        <f t="shared" si="1142"/>
        <v>1.3298766546500151E-2</v>
      </c>
      <c r="AF890" s="5">
        <f t="shared" si="1143"/>
        <v>6.7605018559497411E-3</v>
      </c>
      <c r="AG890" s="5">
        <f t="shared" si="1144"/>
        <v>2.2911591178771365E-3</v>
      </c>
      <c r="AH890" s="5">
        <f t="shared" si="1145"/>
        <v>4.159340295844618E-3</v>
      </c>
      <c r="AI890" s="5">
        <f t="shared" si="1146"/>
        <v>5.631438661292446E-3</v>
      </c>
      <c r="AJ890" s="5">
        <f t="shared" si="1147"/>
        <v>3.8122754018927213E-3</v>
      </c>
      <c r="AK890" s="5">
        <f t="shared" si="1148"/>
        <v>1.7205128344640796E-3</v>
      </c>
      <c r="AL890" s="5">
        <f t="shared" si="1149"/>
        <v>3.2066037447919136E-5</v>
      </c>
      <c r="AM890" s="5">
        <f t="shared" si="1150"/>
        <v>3.5419195508674221E-3</v>
      </c>
      <c r="AN890" s="5">
        <f t="shared" si="1151"/>
        <v>3.6011089620285944E-3</v>
      </c>
      <c r="AO890" s="5">
        <f t="shared" si="1152"/>
        <v>1.8306437470081414E-3</v>
      </c>
      <c r="AP890" s="5">
        <f t="shared" si="1153"/>
        <v>6.2041194602308687E-4</v>
      </c>
      <c r="AQ890" s="5">
        <f t="shared" si="1154"/>
        <v>1.5769492974693526E-4</v>
      </c>
      <c r="AR890" s="5">
        <f t="shared" si="1155"/>
        <v>8.4576949873548272E-4</v>
      </c>
      <c r="AS890" s="5">
        <f t="shared" si="1156"/>
        <v>1.145109251695346E-3</v>
      </c>
      <c r="AT890" s="5">
        <f t="shared" si="1157"/>
        <v>7.7519655194398381E-4</v>
      </c>
      <c r="AU890" s="5">
        <f t="shared" si="1158"/>
        <v>3.4985290312178146E-4</v>
      </c>
      <c r="AV890" s="5">
        <f t="shared" si="1159"/>
        <v>1.1841872894925804E-4</v>
      </c>
      <c r="AW890" s="5">
        <f t="shared" si="1160"/>
        <v>1.226126471957374E-6</v>
      </c>
      <c r="AX890" s="5">
        <f t="shared" si="1161"/>
        <v>7.992494512438855E-4</v>
      </c>
      <c r="AY890" s="5">
        <f t="shared" si="1162"/>
        <v>8.1260579762911888E-4</v>
      </c>
      <c r="AZ890" s="5">
        <f t="shared" si="1163"/>
        <v>4.130926717014173E-4</v>
      </c>
      <c r="BA890" s="5">
        <f t="shared" si="1164"/>
        <v>1.3999863641246888E-4</v>
      </c>
      <c r="BB890" s="5">
        <f t="shared" si="1165"/>
        <v>3.5584542295240516E-5</v>
      </c>
      <c r="BC890" s="5">
        <f t="shared" si="1166"/>
        <v>7.2358399070748865E-6</v>
      </c>
      <c r="BD890" s="5">
        <f t="shared" si="1167"/>
        <v>1.4331720780054035E-4</v>
      </c>
      <c r="BE890" s="5">
        <f t="shared" si="1168"/>
        <v>1.9404088327246513E-4</v>
      </c>
      <c r="BF890" s="5">
        <f t="shared" si="1169"/>
        <v>1.3135849127607864E-4</v>
      </c>
      <c r="BG890" s="5">
        <f t="shared" si="1170"/>
        <v>5.9283222309732527E-5</v>
      </c>
      <c r="BH890" s="5">
        <f t="shared" si="1171"/>
        <v>2.0066272914394321E-5</v>
      </c>
      <c r="BI890" s="5">
        <f t="shared" si="1172"/>
        <v>5.4336494271007391E-6</v>
      </c>
      <c r="BJ890" s="8">
        <f t="shared" si="1173"/>
        <v>0.44446451309823248</v>
      </c>
      <c r="BK890" s="8">
        <f t="shared" si="1174"/>
        <v>0.27447206967741339</v>
      </c>
      <c r="BL890" s="8">
        <f t="shared" si="1175"/>
        <v>0.26490662726822473</v>
      </c>
      <c r="BM890" s="8">
        <f t="shared" si="1176"/>
        <v>0.42199697609632647</v>
      </c>
      <c r="BN890" s="8">
        <f t="shared" si="1177"/>
        <v>0.57739875647196381</v>
      </c>
    </row>
    <row r="891" spans="1:66" x14ac:dyDescent="0.25">
      <c r="A891" t="s">
        <v>13</v>
      </c>
      <c r="B891" t="s">
        <v>62</v>
      </c>
      <c r="C891" t="s">
        <v>249</v>
      </c>
      <c r="D891" s="11">
        <v>44259</v>
      </c>
      <c r="E891">
        <f>VLOOKUP(A891,home!$A$2:$E$405,3,FALSE)</f>
        <v>1.6049382716049401</v>
      </c>
      <c r="F891">
        <f>VLOOKUP(B891,home!$B$2:$E$405,3,FALSE)</f>
        <v>0.98</v>
      </c>
      <c r="G891">
        <f>VLOOKUP(C891,away!$B$2:$E$405,4,FALSE)</f>
        <v>1.01</v>
      </c>
      <c r="H891">
        <f>VLOOKUP(A891,away!$A$2:$E$405,3,FALSE)</f>
        <v>1.38271604938272</v>
      </c>
      <c r="I891">
        <f>VLOOKUP(C891,away!$B$2:$E$405,3,FALSE)</f>
        <v>0.67</v>
      </c>
      <c r="J891">
        <f>VLOOKUP(B891,home!$B$2:$E$405,4,FALSE)</f>
        <v>0.88</v>
      </c>
      <c r="K891" s="3">
        <f t="shared" si="1122"/>
        <v>1.5885679012345697</v>
      </c>
      <c r="L891" s="3">
        <f t="shared" si="1123"/>
        <v>0.81524938271605174</v>
      </c>
      <c r="M891" s="5">
        <f t="shared" si="1124"/>
        <v>9.0372317217510045E-2</v>
      </c>
      <c r="N891" s="5">
        <f t="shared" si="1125"/>
        <v>0.14356256229192468</v>
      </c>
      <c r="O891" s="5">
        <f t="shared" si="1126"/>
        <v>7.367597582619427E-2</v>
      </c>
      <c r="P891" s="5">
        <f t="shared" si="1127"/>
        <v>0.11703929028962633</v>
      </c>
      <c r="Q891" s="5">
        <f t="shared" si="1128"/>
        <v>0.11402943913797001</v>
      </c>
      <c r="R891" s="5">
        <f t="shared" si="1129"/>
        <v>3.003214690665381E-2</v>
      </c>
      <c r="S891" s="5">
        <f t="shared" si="1130"/>
        <v>3.7893781783115921E-2</v>
      </c>
      <c r="T891" s="5">
        <f t="shared" si="1131"/>
        <v>9.2962429868687635E-2</v>
      </c>
      <c r="U891" s="5">
        <f t="shared" si="1132"/>
        <v>4.7708104581071317E-2</v>
      </c>
      <c r="V891" s="5">
        <f t="shared" si="1133"/>
        <v>5.4528267834883046E-3</v>
      </c>
      <c r="W891" s="5">
        <f t="shared" si="1134"/>
        <v>6.0381168936786724E-2</v>
      </c>
      <c r="X891" s="5">
        <f t="shared" si="1135"/>
        <v>4.9225710703389013E-2</v>
      </c>
      <c r="Y891" s="5">
        <f t="shared" si="1136"/>
        <v>2.0065615132348415E-2</v>
      </c>
      <c r="Z891" s="5">
        <f t="shared" si="1137"/>
        <v>8.1612297424291016E-3</v>
      </c>
      <c r="AA891" s="5">
        <f t="shared" si="1138"/>
        <v>1.2964667603423748E-2</v>
      </c>
      <c r="AB891" s="5">
        <f t="shared" si="1139"/>
        <v>1.0297627402487342E-2</v>
      </c>
      <c r="AC891" s="5">
        <f t="shared" si="1140"/>
        <v>4.4136509142210224E-4</v>
      </c>
      <c r="AD891" s="5">
        <f t="shared" si="1141"/>
        <v>2.3979896703000308E-2</v>
      </c>
      <c r="AE891" s="5">
        <f t="shared" si="1142"/>
        <v>1.9549595984715683E-2</v>
      </c>
      <c r="AF891" s="5">
        <f t="shared" si="1143"/>
        <v>7.9688980294438314E-3</v>
      </c>
      <c r="AG891" s="5">
        <f t="shared" si="1144"/>
        <v>2.1655463998104152E-3</v>
      </c>
      <c r="AH891" s="5">
        <f t="shared" si="1145"/>
        <v>1.6633593774298017E-3</v>
      </c>
      <c r="AI891" s="5">
        <f t="shared" si="1146"/>
        <v>2.6423593152025003E-3</v>
      </c>
      <c r="AJ891" s="5">
        <f t="shared" si="1147"/>
        <v>2.0987835958294261E-3</v>
      </c>
      <c r="AK891" s="5">
        <f t="shared" si="1148"/>
        <v>1.1113534173240985E-3</v>
      </c>
      <c r="AL891" s="5">
        <f t="shared" si="1149"/>
        <v>2.2864106464960739E-5</v>
      </c>
      <c r="AM891" s="5">
        <f t="shared" si="1150"/>
        <v>7.6187388354613875E-3</v>
      </c>
      <c r="AN891" s="5">
        <f t="shared" si="1151"/>
        <v>6.2111721326847062E-3</v>
      </c>
      <c r="AO891" s="5">
        <f t="shared" si="1152"/>
        <v>2.5318271235571744E-3</v>
      </c>
      <c r="AP891" s="5">
        <f t="shared" si="1153"/>
        <v>6.8802349987458124E-4</v>
      </c>
      <c r="AQ891" s="5">
        <f t="shared" si="1154"/>
        <v>1.4022768339172245E-4</v>
      </c>
      <c r="AR891" s="5">
        <f t="shared" si="1155"/>
        <v>2.7121054113692046E-4</v>
      </c>
      <c r="AS891" s="5">
        <f t="shared" si="1156"/>
        <v>4.3083636012656966E-4</v>
      </c>
      <c r="AT891" s="5">
        <f t="shared" si="1157"/>
        <v>3.4220640619090308E-4</v>
      </c>
      <c r="AU891" s="5">
        <f t="shared" si="1158"/>
        <v>1.8120603749056922E-4</v>
      </c>
      <c r="AV891" s="5">
        <f t="shared" si="1159"/>
        <v>7.1964523666856545E-5</v>
      </c>
      <c r="AW891" s="5">
        <f t="shared" si="1160"/>
        <v>8.2252289324297658E-7</v>
      </c>
      <c r="AX891" s="5">
        <f t="shared" si="1161"/>
        <v>2.0171473269838692E-3</v>
      </c>
      <c r="AY891" s="5">
        <f t="shared" si="1162"/>
        <v>1.6444781131709331E-3</v>
      </c>
      <c r="AZ891" s="5">
        <f t="shared" si="1163"/>
        <v>6.7032988332633027E-4</v>
      </c>
      <c r="BA891" s="5">
        <f t="shared" si="1164"/>
        <v>1.8216200786597128E-4</v>
      </c>
      <c r="BB891" s="5">
        <f t="shared" si="1165"/>
        <v>3.7126866116762406E-5</v>
      </c>
      <c r="BC891" s="5">
        <f t="shared" si="1166"/>
        <v>6.0535309367744119E-6</v>
      </c>
      <c r="BD891" s="5">
        <f t="shared" si="1167"/>
        <v>3.6850704374660115E-5</v>
      </c>
      <c r="BE891" s="5">
        <f t="shared" si="1168"/>
        <v>5.8539846107469396E-5</v>
      </c>
      <c r="BF891" s="5">
        <f t="shared" si="1169"/>
        <v>4.6497260234768683E-5</v>
      </c>
      <c r="BG891" s="5">
        <f t="shared" si="1170"/>
        <v>2.4621351701434706E-5</v>
      </c>
      <c r="BH891" s="5">
        <f t="shared" si="1171"/>
        <v>9.7781722494765791E-6</v>
      </c>
      <c r="BI891" s="5">
        <f t="shared" si="1172"/>
        <v>3.1066581136522207E-6</v>
      </c>
      <c r="BJ891" s="8">
        <f t="shared" si="1173"/>
        <v>0.55563815019144691</v>
      </c>
      <c r="BK891" s="8">
        <f t="shared" si="1174"/>
        <v>0.2528669233847986</v>
      </c>
      <c r="BL891" s="8">
        <f t="shared" si="1175"/>
        <v>0.18367119588700959</v>
      </c>
      <c r="BM891" s="8">
        <f t="shared" si="1176"/>
        <v>0.42998211194552743</v>
      </c>
      <c r="BN891" s="8">
        <f t="shared" si="1177"/>
        <v>0.56871173166987909</v>
      </c>
    </row>
    <row r="892" spans="1:66" x14ac:dyDescent="0.25">
      <c r="A892" t="s">
        <v>16</v>
      </c>
      <c r="B892" t="s">
        <v>63</v>
      </c>
      <c r="C892" t="s">
        <v>254</v>
      </c>
      <c r="D892" s="11">
        <v>44259</v>
      </c>
      <c r="E892">
        <f>VLOOKUP(A892,home!$A$2:$E$405,3,FALSE)</f>
        <v>1.55</v>
      </c>
      <c r="F892">
        <f>VLOOKUP(B892,home!$B$2:$E$405,3,FALSE)</f>
        <v>1.29</v>
      </c>
      <c r="G892">
        <f>VLOOKUP(C892,away!$B$2:$E$405,4,FALSE)</f>
        <v>0.51</v>
      </c>
      <c r="H892">
        <f>VLOOKUP(A892,away!$A$2:$E$405,3,FALSE)</f>
        <v>1.25416666666667</v>
      </c>
      <c r="I892">
        <f>VLOOKUP(C892,away!$B$2:$E$405,3,FALSE)</f>
        <v>0.92</v>
      </c>
      <c r="J892">
        <f>VLOOKUP(B892,home!$B$2:$E$405,4,FALSE)</f>
        <v>0.63</v>
      </c>
      <c r="K892" s="3">
        <f t="shared" ref="K892:K955" si="1178">E892*F892*G892</f>
        <v>1.0197450000000001</v>
      </c>
      <c r="L892" s="3">
        <f t="shared" ref="L892:L955" si="1179">H892*I892*J892</f>
        <v>0.72691500000000198</v>
      </c>
      <c r="M892" s="5">
        <f t="shared" ref="M892:M955" si="1180">_xlfn.POISSON.DIST(0,K892,FALSE) * _xlfn.POISSON.DIST(0,L892,FALSE)</f>
        <v>0.17435531877790034</v>
      </c>
      <c r="N892" s="5">
        <f t="shared" ref="N892:N955" si="1181">_xlfn.POISSON.DIST(1,K892,FALSE) * _xlfn.POISSON.DIST(0,L892,FALSE)</f>
        <v>0.17779796454716995</v>
      </c>
      <c r="O892" s="5">
        <f t="shared" ref="O892:O955" si="1182">_xlfn.POISSON.DIST(0,K892,FALSE) * _xlfn.POISSON.DIST(1,L892,FALSE)</f>
        <v>0.12674149654943775</v>
      </c>
      <c r="P892" s="5">
        <f t="shared" ref="P892:P955" si="1183">_xlfn.POISSON.DIST(1,K892,FALSE) * _xlfn.POISSON.DIST(1,L892,FALSE)</f>
        <v>0.1292440073988064</v>
      </c>
      <c r="Q892" s="5">
        <f t="shared" ref="Q892:Q955" si="1184">_xlfn.POISSON.DIST(2,K892,FALSE) * _xlfn.POISSON.DIST(0,L892,FALSE)</f>
        <v>9.0654292678576928E-2</v>
      </c>
      <c r="R892" s="5">
        <f t="shared" ref="R892:R955" si="1185">_xlfn.POISSON.DIST(0,K892,FALSE) * _xlfn.POISSON.DIST(2,L892,FALSE)</f>
        <v>4.6065147482117388E-2</v>
      </c>
      <c r="S892" s="5">
        <f t="shared" ref="S892:S955" si="1186">_xlfn.POISSON.DIST(2,K892,FALSE) * _xlfn.POISSON.DIST(2,L892,FALSE)</f>
        <v>2.3951109673030477E-2</v>
      </c>
      <c r="T892" s="5">
        <f t="shared" ref="T892:T955" si="1187">_xlfn.POISSON.DIST(2,K892,FALSE) * _xlfn.POISSON.DIST(1,L892,FALSE)</f>
        <v>6.5897965162447919E-2</v>
      </c>
      <c r="U892" s="5">
        <f t="shared" ref="U892:U955" si="1188">_xlfn.POISSON.DIST(1,K892,FALSE) * _xlfn.POISSON.DIST(2,L892,FALSE)</f>
        <v>4.6974703819151795E-2</v>
      </c>
      <c r="V892" s="5">
        <f t="shared" ref="V892:V955" si="1189">_xlfn.POISSON.DIST(3,K892,FALSE) * _xlfn.POISSON.DIST(3,L892,FALSE)</f>
        <v>1.9726877387115545E-3</v>
      </c>
      <c r="W892" s="5">
        <f t="shared" ref="W892:W955" si="1190">_xlfn.POISSON.DIST(3,K892,FALSE) * _xlfn.POISSON.DIST(0,L892,FALSE)</f>
        <v>3.081475389583848E-2</v>
      </c>
      <c r="X892" s="5">
        <f t="shared" ref="X892:X955" si="1191">_xlfn.POISSON.DIST(3,K892,FALSE) * _xlfn.POISSON.DIST(1,L892,FALSE)</f>
        <v>2.2399706828193488E-2</v>
      </c>
      <c r="Y892" s="5">
        <f t="shared" ref="Y892:Y955" si="1192">_xlfn.POISSON.DIST(3,K892,FALSE) * _xlfn.POISSON.DIST(2,L892,FALSE)</f>
        <v>8.1413414445081558E-3</v>
      </c>
      <c r="Z892" s="5">
        <f t="shared" ref="Z892:Z955" si="1193">_xlfn.POISSON.DIST(0,K892,FALSE) * _xlfn.POISSON.DIST(3,L892,FALSE)</f>
        <v>1.1161815560654487E-2</v>
      </c>
      <c r="AA892" s="5">
        <f t="shared" ref="AA892:AA955" si="1194">_xlfn.POISSON.DIST(1,K892,FALSE) * _xlfn.POISSON.DIST(3,L892,FALSE)</f>
        <v>1.1382205608899609E-2</v>
      </c>
      <c r="AB892" s="5">
        <f t="shared" ref="AB892:AB955" si="1195">_xlfn.POISSON.DIST(2,K892,FALSE) * _xlfn.POISSON.DIST(3,L892,FALSE)</f>
        <v>5.8034736293236669E-3</v>
      </c>
      <c r="AC892" s="5">
        <f t="shared" ref="AC892:AC955" si="1196">_xlfn.POISSON.DIST(4,K892,FALSE) * _xlfn.POISSON.DIST(4,L892,FALSE)</f>
        <v>9.1393135611174346E-5</v>
      </c>
      <c r="AD892" s="5">
        <f t="shared" ref="AD892:AD955" si="1197">_xlfn.POISSON.DIST(4,K892,FALSE) * _xlfn.POISSON.DIST(0,L892,FALSE)</f>
        <v>7.8557978028779545E-3</v>
      </c>
      <c r="AE892" s="5">
        <f t="shared" ref="AE892:AE955" si="1198">_xlfn.POISSON.DIST(4,K892,FALSE) * _xlfn.POISSON.DIST(1,L892,FALSE)</f>
        <v>5.7104972598790429E-3</v>
      </c>
      <c r="AF892" s="5">
        <f t="shared" ref="AF892:AF955" si="1199">_xlfn.POISSON.DIST(4,K892,FALSE) * _xlfn.POISSON.DIST(2,L892,FALSE)</f>
        <v>2.0755230578324928E-3</v>
      </c>
      <c r="AG892" s="5">
        <f t="shared" ref="AG892:AG955" si="1200">_xlfn.POISSON.DIST(4,K892,FALSE) * _xlfn.POISSON.DIST(3,L892,FALSE)</f>
        <v>5.0290961452810359E-4</v>
      </c>
      <c r="AH892" s="5">
        <f t="shared" ref="AH892:AH955" si="1201">_xlfn.POISSON.DIST(0,K892,FALSE) * _xlfn.POISSON.DIST(4,L892,FALSE)</f>
        <v>2.0284227895682942E-3</v>
      </c>
      <c r="AI892" s="5">
        <f t="shared" ref="AI892:AI955" si="1202">_xlfn.POISSON.DIST(1,K892,FALSE) * _xlfn.POISSON.DIST(4,L892,FALSE)</f>
        <v>2.0684739975483203E-3</v>
      </c>
      <c r="AJ892" s="5">
        <f t="shared" ref="AJ892:AJ955" si="1203">_xlfn.POISSON.DIST(2,K892,FALSE) * _xlfn.POISSON.DIST(4,L892,FALSE)</f>
        <v>1.0546580083149561E-3</v>
      </c>
      <c r="AK892" s="5">
        <f t="shared" ref="AK892:AK955" si="1204">_xlfn.POISSON.DIST(3,K892,FALSE) * _xlfn.POISSON.DIST(4,L892,FALSE)</f>
        <v>3.5849407689637832E-4</v>
      </c>
      <c r="AL892" s="5">
        <f t="shared" ref="AL892:AL955" si="1205">_xlfn.POISSON.DIST(5,K892,FALSE) * _xlfn.POISSON.DIST(5,L892,FALSE)</f>
        <v>2.7098720424301556E-6</v>
      </c>
      <c r="AM892" s="5">
        <f t="shared" ref="AM892:AM955" si="1206">_xlfn.POISSON.DIST(5,K892,FALSE) * _xlfn.POISSON.DIST(0,L892,FALSE)</f>
        <v>1.6021821060991563E-3</v>
      </c>
      <c r="AN892" s="5">
        <f t="shared" ref="AN892:AN955" si="1207">_xlfn.POISSON.DIST(5,K892,FALSE) * _xlfn.POISSON.DIST(1,L892,FALSE)</f>
        <v>1.1646502056550712E-3</v>
      </c>
      <c r="AO892" s="5">
        <f t="shared" ref="AO892:AO955" si="1208">_xlfn.POISSON.DIST(5,K892,FALSE) * _xlfn.POISSON.DIST(2,L892,FALSE)</f>
        <v>4.2330085212187918E-4</v>
      </c>
      <c r="AP892" s="5">
        <f t="shared" ref="AP892:AP955" si="1209">_xlfn.POISSON.DIST(5,K892,FALSE) * _xlfn.POISSON.DIST(3,L892,FALSE)</f>
        <v>1.0256791297339224E-4</v>
      </c>
      <c r="AQ892" s="5">
        <f t="shared" ref="AQ892:AQ955" si="1210">_xlfn.POISSON.DIST(5,K892,FALSE) * _xlfn.POISSON.DIST(4,L892,FALSE)</f>
        <v>1.8639538614763402E-5</v>
      </c>
      <c r="AR892" s="5">
        <f t="shared" ref="AR892:AR955" si="1211">_xlfn.POISSON.DIST(0,K892,FALSE) * _xlfn.POISSON.DIST(5,L892,FALSE)</f>
        <v>2.9489819041580821E-4</v>
      </c>
      <c r="AS892" s="5">
        <f t="shared" ref="AS892:AS955" si="1212">_xlfn.POISSON.DIST(1,K892,FALSE) * _xlfn.POISSON.DIST(5,L892,FALSE)</f>
        <v>3.0072095518556832E-4</v>
      </c>
      <c r="AT892" s="5">
        <f t="shared" ref="AT892:AT955" si="1213">_xlfn.POISSON.DIST(2,K892,FALSE) * _xlfn.POISSON.DIST(5,L892,FALSE)</f>
        <v>1.533293452228537E-4</v>
      </c>
      <c r="AU892" s="5">
        <f t="shared" ref="AU892:AU955" si="1214">_xlfn.POISSON.DIST(3,K892,FALSE) * _xlfn.POISSON.DIST(5,L892,FALSE)</f>
        <v>5.2118944381426329E-5</v>
      </c>
      <c r="AV892" s="5">
        <f t="shared" ref="AV892:AV955" si="1215">_xlfn.POISSON.DIST(4,K892,FALSE) * _xlfn.POISSON.DIST(5,L892,FALSE)</f>
        <v>1.3287008234559398E-5</v>
      </c>
      <c r="AW892" s="5">
        <f t="shared" ref="AW892:AW955" si="1216">_xlfn.POISSON.DIST(6,K892,FALSE) * _xlfn.POISSON.DIST(6,L892,FALSE)</f>
        <v>5.579836826515205E-8</v>
      </c>
      <c r="AX892" s="5">
        <f t="shared" ref="AX892:AX955" si="1217">_xlfn.POISSON.DIST(6,K892,FALSE) * _xlfn.POISSON.DIST(0,L892,FALSE)</f>
        <v>2.7230286529734727E-4</v>
      </c>
      <c r="AY892" s="5">
        <f t="shared" ref="AY892:AY955" si="1218">_xlfn.POISSON.DIST(6,K892,FALSE) * _xlfn.POISSON.DIST(1,L892,FALSE)</f>
        <v>1.9794103732762171E-4</v>
      </c>
      <c r="AZ892" s="5">
        <f t="shared" ref="AZ892:AZ955" si="1219">_xlfn.POISSON.DIST(6,K892,FALSE) * _xlfn.POISSON.DIST(2,L892,FALSE)</f>
        <v>7.1943154574504264E-5</v>
      </c>
      <c r="BA892" s="5">
        <f t="shared" ref="BA892:BA955" si="1220">_xlfn.POISSON.DIST(6,K892,FALSE) * _xlfn.POISSON.DIST(3,L892,FALSE)</f>
        <v>1.7432186069175304E-5</v>
      </c>
      <c r="BB892" s="5">
        <f t="shared" ref="BB892:BB955" si="1221">_xlfn.POISSON.DIST(6,K892,FALSE) * _xlfn.POISSON.DIST(4,L892,FALSE)</f>
        <v>3.1679293841186499E-6</v>
      </c>
      <c r="BC892" s="5">
        <f t="shared" ref="BC892:BC955" si="1222">_xlfn.POISSON.DIST(6,K892,FALSE) * _xlfn.POISSON.DIST(5,L892,FALSE)</f>
        <v>4.6056307765132305E-7</v>
      </c>
      <c r="BD892" s="5">
        <f t="shared" ref="BD892:BD955" si="1223">_xlfn.POISSON.DIST(0,K892,FALSE) * _xlfn.POISSON.DIST(6,L892,FALSE)</f>
        <v>3.5727653014351291E-5</v>
      </c>
      <c r="BE892" s="5">
        <f t="shared" ref="BE892:BE955" si="1224">_xlfn.POISSON.DIST(1,K892,FALSE) * _xlfn.POISSON.DIST(6,L892,FALSE)</f>
        <v>3.6433095523119655E-5</v>
      </c>
      <c r="BF892" s="5">
        <f t="shared" ref="BF892:BF955" si="1225">_xlfn.POISSON.DIST(2,K892,FALSE) * _xlfn.POISSON.DIST(6,L892,FALSE)</f>
        <v>1.857623349711183E-5</v>
      </c>
      <c r="BG892" s="5">
        <f t="shared" ref="BG892:BG955" si="1226">_xlfn.POISSON.DIST(3,K892,FALSE) * _xlfn.POISSON.DIST(6,L892,FALSE)</f>
        <v>6.314340409170768E-6</v>
      </c>
      <c r="BH892" s="5">
        <f t="shared" ref="BH892:BH955" si="1227">_xlfn.POISSON.DIST(4,K892,FALSE) * _xlfn.POISSON.DIST(6,L892,FALSE)</f>
        <v>1.6097542651374614E-6</v>
      </c>
      <c r="BI892" s="5">
        <f t="shared" ref="BI892:BI955" si="1228">_xlfn.POISSON.DIST(5,K892,FALSE) * _xlfn.POISSON.DIST(6,L892,FALSE)</f>
        <v>3.2830777262052021E-7</v>
      </c>
      <c r="BJ892" s="8">
        <f t="shared" ref="BJ892:BJ955" si="1229">SUM(N892,Q892,T892,W892,X892,Y892,AD892,AE892,AF892,AG892,AM892,AN892,AO892,AP892,AQ892,AX892,AY892,AZ892,BA892,BB892,BC892)</f>
        <v>0.41572534064304717</v>
      </c>
      <c r="BK892" s="8">
        <f t="shared" ref="BK892:BK955" si="1230">SUM(M892,P892,S892,V892,AC892,AL892,AY892)</f>
        <v>0.32981516763343</v>
      </c>
      <c r="BL892" s="8">
        <f t="shared" ref="BL892:BL955" si="1231">SUM(O892,R892,U892,AA892,AB892,AH892,AI892,AJ892,AK892,AR892,AS892,AT892,AU892,AV892,BD892,BE892,BF892,BG892,BH892,BI892)</f>
        <v>0.24339041978917988</v>
      </c>
      <c r="BM892" s="8">
        <f t="shared" ref="BM892:BM955" si="1232">SUM(S892:BI892)</f>
        <v>0.25503663095334345</v>
      </c>
      <c r="BN892" s="8">
        <f t="shared" ref="BN892:BN955" si="1233">SUM(M892:R892)</f>
        <v>0.74485822743400876</v>
      </c>
    </row>
    <row r="893" spans="1:66" x14ac:dyDescent="0.25">
      <c r="A893" t="s">
        <v>16</v>
      </c>
      <c r="B893" t="s">
        <v>252</v>
      </c>
      <c r="C893" t="s">
        <v>17</v>
      </c>
      <c r="D893" s="11">
        <v>44259</v>
      </c>
      <c r="E893">
        <f>VLOOKUP(A893,home!$A$2:$E$405,3,FALSE)</f>
        <v>1.55</v>
      </c>
      <c r="F893">
        <f>VLOOKUP(B893,home!$B$2:$E$405,3,FALSE)</f>
        <v>1.1499999999999999</v>
      </c>
      <c r="G893">
        <f>VLOOKUP(C893,away!$B$2:$E$405,4,FALSE)</f>
        <v>0.69</v>
      </c>
      <c r="H893">
        <f>VLOOKUP(A893,away!$A$2:$E$405,3,FALSE)</f>
        <v>1.25416666666667</v>
      </c>
      <c r="I893">
        <f>VLOOKUP(C893,away!$B$2:$E$405,3,FALSE)</f>
        <v>1.29</v>
      </c>
      <c r="J893">
        <f>VLOOKUP(B893,home!$B$2:$E$405,4,FALSE)</f>
        <v>0.63</v>
      </c>
      <c r="K893" s="3">
        <f t="shared" si="1178"/>
        <v>1.2299249999999999</v>
      </c>
      <c r="L893" s="3">
        <f t="shared" si="1179"/>
        <v>1.0192612500000027</v>
      </c>
      <c r="M893" s="5">
        <f t="shared" si="1180"/>
        <v>0.10548502808742591</v>
      </c>
      <c r="N893" s="5">
        <f t="shared" si="1181"/>
        <v>0.12973867317042731</v>
      </c>
      <c r="O893" s="5">
        <f t="shared" si="1182"/>
        <v>0.10751680158467511</v>
      </c>
      <c r="P893" s="5">
        <f t="shared" si="1183"/>
        <v>0.13223760218903152</v>
      </c>
      <c r="Q893" s="5">
        <f t="shared" si="1184"/>
        <v>7.9784418799568907E-2</v>
      </c>
      <c r="R893" s="5">
        <f t="shared" si="1185"/>
        <v>5.4793854789599111E-2</v>
      </c>
      <c r="S893" s="5">
        <f t="shared" si="1186"/>
        <v>4.1443756876595628E-2</v>
      </c>
      <c r="T893" s="5">
        <f t="shared" si="1187"/>
        <v>8.1321166436172307E-2</v>
      </c>
      <c r="U893" s="5">
        <f t="shared" si="1188"/>
        <v>6.7392331852097684E-2</v>
      </c>
      <c r="V893" s="5">
        <f t="shared" si="1189"/>
        <v>5.7727234264984698E-3</v>
      </c>
      <c r="W893" s="5">
        <f t="shared" si="1190"/>
        <v>3.2709617097353268E-2</v>
      </c>
      <c r="X893" s="5">
        <f t="shared" si="1191"/>
        <v>3.3339645209669741E-2</v>
      </c>
      <c r="Y893" s="5">
        <f t="shared" si="1192"/>
        <v>1.6990904225482294E-2</v>
      </c>
      <c r="Z893" s="5">
        <f t="shared" si="1193"/>
        <v>1.8616417641721811E-2</v>
      </c>
      <c r="AA893" s="5">
        <f t="shared" si="1194"/>
        <v>2.2896797467994695E-2</v>
      </c>
      <c r="AB893" s="5">
        <f t="shared" si="1195"/>
        <v>1.4080671812911691E-2</v>
      </c>
      <c r="AC893" s="5">
        <f t="shared" si="1196"/>
        <v>4.5229825375545617E-4</v>
      </c>
      <c r="AD893" s="5">
        <f t="shared" si="1197"/>
        <v>1.0057593952115555E-2</v>
      </c>
      <c r="AE893" s="5">
        <f t="shared" si="1198"/>
        <v>1.0251315783625767E-2</v>
      </c>
      <c r="AF893" s="5">
        <f t="shared" si="1199"/>
        <v>5.2243844698815775E-3</v>
      </c>
      <c r="AG893" s="5">
        <f t="shared" si="1200"/>
        <v>1.775004215084033E-3</v>
      </c>
      <c r="AH893" s="5">
        <f t="shared" si="1201"/>
        <v>4.7437482790058678E-3</v>
      </c>
      <c r="AI893" s="5">
        <f t="shared" si="1202"/>
        <v>5.8344546020562913E-3</v>
      </c>
      <c r="AJ893" s="5">
        <f t="shared" si="1203"/>
        <v>3.5879707882170426E-3</v>
      </c>
      <c r="AK893" s="5">
        <f t="shared" si="1204"/>
        <v>1.4709783238992819E-3</v>
      </c>
      <c r="AL893" s="5">
        <f t="shared" si="1205"/>
        <v>2.2680313077733243E-5</v>
      </c>
      <c r="AM893" s="5">
        <f t="shared" si="1206"/>
        <v>2.4740172483111423E-3</v>
      </c>
      <c r="AN893" s="5">
        <f t="shared" si="1207"/>
        <v>2.5216699130351816E-3</v>
      </c>
      <c r="AO893" s="5">
        <f t="shared" si="1208"/>
        <v>1.2851202138238187E-3</v>
      </c>
      <c r="AP893" s="5">
        <f t="shared" si="1209"/>
        <v>4.366244118474454E-4</v>
      </c>
      <c r="AQ893" s="5">
        <f t="shared" si="1210"/>
        <v>1.1125858595003578E-4</v>
      </c>
      <c r="AR893" s="5">
        <f t="shared" si="1211"/>
        <v>9.6702376010897653E-4</v>
      </c>
      <c r="AS893" s="5">
        <f t="shared" si="1212"/>
        <v>1.1893666981520328E-3</v>
      </c>
      <c r="AT893" s="5">
        <f t="shared" si="1213"/>
        <v>7.3141591811231969E-4</v>
      </c>
      <c r="AU893" s="5">
        <f t="shared" si="1214"/>
        <v>2.9986224102809827E-4</v>
      </c>
      <c r="AV893" s="5">
        <f t="shared" si="1215"/>
        <v>9.220201669912095E-5</v>
      </c>
      <c r="AW893" s="5">
        <f t="shared" si="1216"/>
        <v>7.897882847228575E-7</v>
      </c>
      <c r="AX893" s="5">
        <f t="shared" si="1217"/>
        <v>5.0714261068818072E-4</v>
      </c>
      <c r="AY893" s="5">
        <f t="shared" si="1218"/>
        <v>5.1691081129829968E-4</v>
      </c>
      <c r="AZ893" s="5">
        <f t="shared" si="1219"/>
        <v>2.6343357983121021E-4</v>
      </c>
      <c r="BA893" s="5">
        <f t="shared" si="1220"/>
        <v>8.9502546623578295E-5</v>
      </c>
      <c r="BB893" s="5">
        <f t="shared" si="1221"/>
        <v>2.2806619387432977E-5</v>
      </c>
      <c r="BC893" s="5">
        <f t="shared" si="1222"/>
        <v>4.6491806770218471E-6</v>
      </c>
      <c r="BD893" s="5">
        <f t="shared" si="1223"/>
        <v>1.6427497441806298E-4</v>
      </c>
      <c r="BE893" s="5">
        <f t="shared" si="1224"/>
        <v>2.020458979111361E-4</v>
      </c>
      <c r="BF893" s="5">
        <f t="shared" si="1225"/>
        <v>1.2425065049417706E-4</v>
      </c>
      <c r="BG893" s="5">
        <f t="shared" si="1226"/>
        <v>5.0939660436350236E-5</v>
      </c>
      <c r="BH893" s="5">
        <f t="shared" si="1227"/>
        <v>1.5662990465544519E-5</v>
      </c>
      <c r="BI893" s="5">
        <f t="shared" si="1228"/>
        <v>3.8528607096669644E-6</v>
      </c>
      <c r="BJ893" s="8">
        <f t="shared" si="1229"/>
        <v>0.40942585908085405</v>
      </c>
      <c r="BK893" s="8">
        <f t="shared" si="1230"/>
        <v>0.28593099995768306</v>
      </c>
      <c r="BL893" s="8">
        <f t="shared" si="1231"/>
        <v>0.28615850716899222</v>
      </c>
      <c r="BM893" s="8">
        <f t="shared" si="1232"/>
        <v>0.39005928420550962</v>
      </c>
      <c r="BN893" s="8">
        <f t="shared" si="1233"/>
        <v>0.60955637862072787</v>
      </c>
    </row>
    <row r="894" spans="1:66" x14ac:dyDescent="0.25">
      <c r="A894" t="s">
        <v>16</v>
      </c>
      <c r="B894" t="s">
        <v>255</v>
      </c>
      <c r="C894" t="s">
        <v>323</v>
      </c>
      <c r="D894" s="11">
        <v>44259</v>
      </c>
      <c r="E894">
        <f>VLOOKUP(A894,home!$A$2:$E$405,3,FALSE)</f>
        <v>1.55</v>
      </c>
      <c r="F894">
        <f>VLOOKUP(B894,home!$B$2:$E$405,3,FALSE)</f>
        <v>0.65</v>
      </c>
      <c r="G894">
        <f>VLOOKUP(C894,away!$B$2:$E$405,4,FALSE)</f>
        <v>0.88</v>
      </c>
      <c r="H894">
        <f>VLOOKUP(A894,away!$A$2:$E$405,3,FALSE)</f>
        <v>1.25416666666667</v>
      </c>
      <c r="I894">
        <f>VLOOKUP(C894,away!$B$2:$E$405,3,FALSE)</f>
        <v>0.6</v>
      </c>
      <c r="J894">
        <f>VLOOKUP(B894,home!$B$2:$E$405,4,FALSE)</f>
        <v>0.8</v>
      </c>
      <c r="K894" s="3">
        <f t="shared" si="1178"/>
        <v>0.88660000000000005</v>
      </c>
      <c r="L894" s="3">
        <f t="shared" si="1179"/>
        <v>0.60200000000000164</v>
      </c>
      <c r="M894" s="5">
        <f t="shared" si="1180"/>
        <v>0.22568839822550246</v>
      </c>
      <c r="N894" s="5">
        <f t="shared" si="1181"/>
        <v>0.20009533386673051</v>
      </c>
      <c r="O894" s="5">
        <f t="shared" si="1182"/>
        <v>0.13586441573175284</v>
      </c>
      <c r="P894" s="5">
        <f t="shared" si="1183"/>
        <v>0.12045739098777208</v>
      </c>
      <c r="Q894" s="5">
        <f t="shared" si="1184"/>
        <v>8.8702261503121632E-2</v>
      </c>
      <c r="R894" s="5">
        <f t="shared" si="1185"/>
        <v>4.089518913525772E-2</v>
      </c>
      <c r="S894" s="5">
        <f t="shared" si="1186"/>
        <v>1.6073027188888735E-2</v>
      </c>
      <c r="T894" s="5">
        <f t="shared" si="1187"/>
        <v>5.3398761424879364E-2</v>
      </c>
      <c r="U894" s="5">
        <f t="shared" si="1188"/>
        <v>3.6257674687319497E-2</v>
      </c>
      <c r="V894" s="5">
        <f t="shared" si="1189"/>
        <v>9.5318980391251296E-4</v>
      </c>
      <c r="W894" s="5">
        <f t="shared" si="1190"/>
        <v>2.6214475016222552E-2</v>
      </c>
      <c r="X894" s="5">
        <f t="shared" si="1191"/>
        <v>1.578111395976602E-2</v>
      </c>
      <c r="Y894" s="5">
        <f t="shared" si="1192"/>
        <v>4.7501153018895846E-3</v>
      </c>
      <c r="Z894" s="5">
        <f t="shared" si="1193"/>
        <v>8.2063012864750737E-3</v>
      </c>
      <c r="AA894" s="5">
        <f t="shared" si="1194"/>
        <v>7.2757067205888011E-3</v>
      </c>
      <c r="AB894" s="5">
        <f t="shared" si="1195"/>
        <v>3.2253207892370159E-3</v>
      </c>
      <c r="AC894" s="5">
        <f t="shared" si="1196"/>
        <v>3.1796815265599948E-5</v>
      </c>
      <c r="AD894" s="5">
        <f t="shared" si="1197"/>
        <v>5.8104383873457269E-3</v>
      </c>
      <c r="AE894" s="5">
        <f t="shared" si="1198"/>
        <v>3.4978839091821369E-3</v>
      </c>
      <c r="AF894" s="5">
        <f t="shared" si="1199"/>
        <v>1.0528630566638262E-3</v>
      </c>
      <c r="AG894" s="5">
        <f t="shared" si="1200"/>
        <v>2.1127452003720843E-4</v>
      </c>
      <c r="AH894" s="5">
        <f t="shared" si="1201"/>
        <v>1.2350483436145017E-3</v>
      </c>
      <c r="AI894" s="5">
        <f t="shared" si="1202"/>
        <v>1.0949938614486174E-3</v>
      </c>
      <c r="AJ894" s="5">
        <f t="shared" si="1203"/>
        <v>4.8541077878017211E-4</v>
      </c>
      <c r="AK894" s="5">
        <f t="shared" si="1204"/>
        <v>1.4345506548883355E-4</v>
      </c>
      <c r="AL894" s="5">
        <f t="shared" si="1205"/>
        <v>6.788406384607028E-7</v>
      </c>
      <c r="AM894" s="5">
        <f t="shared" si="1206"/>
        <v>1.030306934844145E-3</v>
      </c>
      <c r="AN894" s="5">
        <f t="shared" si="1207"/>
        <v>6.2024477477617686E-4</v>
      </c>
      <c r="AO894" s="5">
        <f t="shared" si="1208"/>
        <v>1.8669367720762975E-4</v>
      </c>
      <c r="AP894" s="5">
        <f t="shared" si="1209"/>
        <v>3.7463197892997816E-5</v>
      </c>
      <c r="AQ894" s="5">
        <f t="shared" si="1210"/>
        <v>5.638211282896186E-6</v>
      </c>
      <c r="AR894" s="5">
        <f t="shared" si="1211"/>
        <v>1.4869982057118646E-4</v>
      </c>
      <c r="AS894" s="5">
        <f t="shared" si="1212"/>
        <v>1.318372609184139E-4</v>
      </c>
      <c r="AT894" s="5">
        <f t="shared" si="1213"/>
        <v>5.8443457765132891E-5</v>
      </c>
      <c r="AU894" s="5">
        <f t="shared" si="1214"/>
        <v>1.7271989884855611E-5</v>
      </c>
      <c r="AV894" s="5">
        <f t="shared" si="1215"/>
        <v>3.8283365579782449E-6</v>
      </c>
      <c r="AW894" s="5">
        <f t="shared" si="1216"/>
        <v>1.0064438507102083E-8</v>
      </c>
      <c r="AX894" s="5">
        <f t="shared" si="1217"/>
        <v>1.5224502140546978E-4</v>
      </c>
      <c r="AY894" s="5">
        <f t="shared" si="1218"/>
        <v>9.1651502886093059E-5</v>
      </c>
      <c r="AZ894" s="5">
        <f t="shared" si="1219"/>
        <v>2.7587102368714087E-5</v>
      </c>
      <c r="BA894" s="5">
        <f t="shared" si="1220"/>
        <v>5.5358118753219771E-6</v>
      </c>
      <c r="BB894" s="5">
        <f t="shared" si="1221"/>
        <v>8.3313968723595965E-7</v>
      </c>
      <c r="BC894" s="5">
        <f t="shared" si="1222"/>
        <v>1.0031001834320984E-7</v>
      </c>
      <c r="BD894" s="5">
        <f t="shared" si="1223"/>
        <v>1.4919548663975749E-5</v>
      </c>
      <c r="BE894" s="5">
        <f t="shared" si="1224"/>
        <v>1.3227671845480901E-5</v>
      </c>
      <c r="BF894" s="5">
        <f t="shared" si="1225"/>
        <v>5.8638269291016832E-6</v>
      </c>
      <c r="BG894" s="5">
        <f t="shared" si="1226"/>
        <v>1.7329563184471846E-6</v>
      </c>
      <c r="BH894" s="5">
        <f t="shared" si="1227"/>
        <v>3.8410976798381836E-7</v>
      </c>
      <c r="BI894" s="5">
        <f t="shared" si="1228"/>
        <v>6.8110344058890703E-8</v>
      </c>
      <c r="BJ894" s="8">
        <f t="shared" si="1229"/>
        <v>0.40167282063008364</v>
      </c>
      <c r="BK894" s="8">
        <f t="shared" si="1230"/>
        <v>0.36329613336486599</v>
      </c>
      <c r="BL894" s="8">
        <f t="shared" si="1231"/>
        <v>0.22687349220305464</v>
      </c>
      <c r="BM894" s="8">
        <f t="shared" si="1232"/>
        <v>0.18825411659589444</v>
      </c>
      <c r="BN894" s="8">
        <f t="shared" si="1233"/>
        <v>0.8117029894501373</v>
      </c>
    </row>
    <row r="895" spans="1:66" x14ac:dyDescent="0.25">
      <c r="A895" t="s">
        <v>69</v>
      </c>
      <c r="B895" t="s">
        <v>77</v>
      </c>
      <c r="C895" t="s">
        <v>71</v>
      </c>
      <c r="D895" s="11">
        <v>44259</v>
      </c>
      <c r="E895">
        <f>VLOOKUP(A895,home!$A$2:$E$405,3,FALSE)</f>
        <v>1.34</v>
      </c>
      <c r="F895">
        <f>VLOOKUP(B895,home!$B$2:$E$405,3,FALSE)</f>
        <v>1.34</v>
      </c>
      <c r="G895">
        <f>VLOOKUP(C895,away!$B$2:$E$405,4,FALSE)</f>
        <v>1.29</v>
      </c>
      <c r="H895">
        <f>VLOOKUP(A895,away!$A$2:$E$405,3,FALSE)</f>
        <v>1.31666666666667</v>
      </c>
      <c r="I895">
        <f>VLOOKUP(C895,away!$B$2:$E$405,3,FALSE)</f>
        <v>0.8</v>
      </c>
      <c r="J895">
        <f>VLOOKUP(B895,home!$B$2:$E$405,4,FALSE)</f>
        <v>0.81</v>
      </c>
      <c r="K895" s="3">
        <f t="shared" si="1178"/>
        <v>2.3163240000000003</v>
      </c>
      <c r="L895" s="3">
        <f t="shared" si="1179"/>
        <v>0.85320000000000229</v>
      </c>
      <c r="M895" s="5">
        <f t="shared" si="1180"/>
        <v>4.2023596375306185E-2</v>
      </c>
      <c r="N895" s="5">
        <f t="shared" si="1181"/>
        <v>9.7340264850434732E-2</v>
      </c>
      <c r="O895" s="5">
        <f t="shared" si="1182"/>
        <v>3.5854532427411337E-2</v>
      </c>
      <c r="P895" s="5">
        <f t="shared" si="1183"/>
        <v>8.3050713970391141E-2</v>
      </c>
      <c r="Q895" s="5">
        <f t="shared" si="1184"/>
        <v>0.11273579581970922</v>
      </c>
      <c r="R895" s="5">
        <f t="shared" si="1185"/>
        <v>1.5295543533533714E-2</v>
      </c>
      <c r="S895" s="5">
        <f t="shared" si="1186"/>
        <v>4.1033024811774371E-2</v>
      </c>
      <c r="T895" s="5">
        <f t="shared" si="1187"/>
        <v>9.6186180993376155E-2</v>
      </c>
      <c r="U895" s="5">
        <f t="shared" si="1188"/>
        <v>3.5429434579768951E-2</v>
      </c>
      <c r="V895" s="5">
        <f t="shared" si="1189"/>
        <v>9.010339959557509E-3</v>
      </c>
      <c r="W895" s="5">
        <f t="shared" si="1190"/>
        <v>8.7044209838764056E-2</v>
      </c>
      <c r="X895" s="5">
        <f t="shared" si="1191"/>
        <v>7.4266119834433694E-2</v>
      </c>
      <c r="Y895" s="5">
        <f t="shared" si="1192"/>
        <v>3.1681926721369491E-2</v>
      </c>
      <c r="Z895" s="5">
        <f t="shared" si="1193"/>
        <v>4.3500525809370008E-3</v>
      </c>
      <c r="AA895" s="5">
        <f t="shared" si="1194"/>
        <v>1.0076131194486318E-2</v>
      </c>
      <c r="AB895" s="5">
        <f t="shared" si="1195"/>
        <v>1.1669792256468664E-2</v>
      </c>
      <c r="AC895" s="5">
        <f t="shared" si="1196"/>
        <v>1.1129389665899103E-3</v>
      </c>
      <c r="AD895" s="5">
        <f t="shared" si="1197"/>
        <v>5.0405648077641328E-2</v>
      </c>
      <c r="AE895" s="5">
        <f t="shared" si="1198"/>
        <v>4.3006098939843702E-2</v>
      </c>
      <c r="AF895" s="5">
        <f t="shared" si="1199"/>
        <v>1.8346401807737368E-2</v>
      </c>
      <c r="AG895" s="5">
        <f t="shared" si="1200"/>
        <v>5.2177166741205223E-3</v>
      </c>
      <c r="AH895" s="5">
        <f t="shared" si="1201"/>
        <v>9.2786621551386463E-4</v>
      </c>
      <c r="AI895" s="5">
        <f t="shared" si="1202"/>
        <v>2.149238783783937E-3</v>
      </c>
      <c r="AJ895" s="5">
        <f t="shared" si="1203"/>
        <v>2.4891666883047727E-3</v>
      </c>
      <c r="AK895" s="5">
        <f t="shared" si="1204"/>
        <v>1.9219055133736218E-3</v>
      </c>
      <c r="AL895" s="5">
        <f t="shared" si="1205"/>
        <v>8.7979500807384568E-5</v>
      </c>
      <c r="AM895" s="5">
        <f t="shared" si="1206"/>
        <v>2.3351162475558889E-2</v>
      </c>
      <c r="AN895" s="5">
        <f t="shared" si="1207"/>
        <v>1.99232118241469E-2</v>
      </c>
      <c r="AO895" s="5">
        <f t="shared" si="1208"/>
        <v>8.4992421641810877E-3</v>
      </c>
      <c r="AP895" s="5">
        <f t="shared" si="1209"/>
        <v>2.4171844714931082E-3</v>
      </c>
      <c r="AQ895" s="5">
        <f t="shared" si="1210"/>
        <v>5.1558544776948137E-4</v>
      </c>
      <c r="AR895" s="5">
        <f t="shared" si="1211"/>
        <v>1.5833109101528634E-4</v>
      </c>
      <c r="AS895" s="5">
        <f t="shared" si="1212"/>
        <v>3.6674610606489215E-4</v>
      </c>
      <c r="AT895" s="5">
        <f t="shared" si="1213"/>
        <v>4.2475140369232768E-4</v>
      </c>
      <c r="AU895" s="5">
        <f t="shared" si="1214"/>
        <v>3.2795395680207585E-4</v>
      </c>
      <c r="AV895" s="5">
        <f t="shared" si="1215"/>
        <v>1.8991190525890288E-4</v>
      </c>
      <c r="AW895" s="5">
        <f t="shared" si="1216"/>
        <v>4.8297999927075019E-6</v>
      </c>
      <c r="AX895" s="5">
        <f t="shared" si="1217"/>
        <v>9.0148096783394093E-3</v>
      </c>
      <c r="AY895" s="5">
        <f t="shared" si="1218"/>
        <v>7.6914356175592051E-3</v>
      </c>
      <c r="AZ895" s="5">
        <f t="shared" si="1219"/>
        <v>3.2811664344507647E-3</v>
      </c>
      <c r="BA895" s="5">
        <f t="shared" si="1220"/>
        <v>9.3316373395780023E-4</v>
      </c>
      <c r="BB895" s="5">
        <f t="shared" si="1221"/>
        <v>1.990438244531993E-4</v>
      </c>
      <c r="BC895" s="5">
        <f t="shared" si="1222"/>
        <v>3.3964838204694031E-5</v>
      </c>
      <c r="BD895" s="5">
        <f t="shared" si="1223"/>
        <v>2.2514681142373768E-5</v>
      </c>
      <c r="BE895" s="5">
        <f t="shared" si="1224"/>
        <v>5.2151296282427773E-5</v>
      </c>
      <c r="BF895" s="5">
        <f t="shared" si="1225"/>
        <v>6.039964960504913E-5</v>
      </c>
      <c r="BG895" s="5">
        <f t="shared" si="1226"/>
        <v>4.6635052657255282E-5</v>
      </c>
      <c r="BH895" s="5">
        <f t="shared" si="1227"/>
        <v>2.7005472927816046E-5</v>
      </c>
      <c r="BI895" s="5">
        <f t="shared" si="1228"/>
        <v>1.2510685014810111E-5</v>
      </c>
      <c r="BJ895" s="8">
        <f t="shared" si="1229"/>
        <v>0.69209033406754505</v>
      </c>
      <c r="BK895" s="8">
        <f t="shared" si="1230"/>
        <v>0.18401002920198567</v>
      </c>
      <c r="BL895" s="8">
        <f t="shared" si="1231"/>
        <v>0.11750252249310843</v>
      </c>
      <c r="BM895" s="8">
        <f t="shared" si="1232"/>
        <v>0.60396588554922315</v>
      </c>
      <c r="BN895" s="8">
        <f t="shared" si="1233"/>
        <v>0.38630044697678634</v>
      </c>
    </row>
    <row r="896" spans="1:66" x14ac:dyDescent="0.25">
      <c r="A896" t="s">
        <v>69</v>
      </c>
      <c r="B896" t="s">
        <v>72</v>
      </c>
      <c r="C896" t="s">
        <v>258</v>
      </c>
      <c r="D896" s="11">
        <v>44259</v>
      </c>
      <c r="E896">
        <f>VLOOKUP(A896,home!$A$2:$E$405,3,FALSE)</f>
        <v>1.34</v>
      </c>
      <c r="F896">
        <f>VLOOKUP(B896,home!$B$2:$E$405,3,FALSE)</f>
        <v>1.04</v>
      </c>
      <c r="G896">
        <f>VLOOKUP(C896,away!$B$2:$E$405,4,FALSE)</f>
        <v>1.49</v>
      </c>
      <c r="H896">
        <f>VLOOKUP(A896,away!$A$2:$E$405,3,FALSE)</f>
        <v>1.31666666666667</v>
      </c>
      <c r="I896">
        <f>VLOOKUP(C896,away!$B$2:$E$405,3,FALSE)</f>
        <v>0.35</v>
      </c>
      <c r="J896">
        <f>VLOOKUP(B896,home!$B$2:$E$405,4,FALSE)</f>
        <v>0.91</v>
      </c>
      <c r="K896" s="3">
        <f t="shared" si="1178"/>
        <v>2.0764640000000001</v>
      </c>
      <c r="L896" s="3">
        <f t="shared" si="1179"/>
        <v>0.41935833333333439</v>
      </c>
      <c r="M896" s="5">
        <f t="shared" si="1180"/>
        <v>8.2428639695614189E-2</v>
      </c>
      <c r="N896" s="5">
        <f t="shared" si="1181"/>
        <v>0.17116010289691377</v>
      </c>
      <c r="O896" s="5">
        <f t="shared" si="1182"/>
        <v>3.4567136961686694E-2</v>
      </c>
      <c r="P896" s="5">
        <f t="shared" si="1183"/>
        <v>7.1777415484011786E-2</v>
      </c>
      <c r="Q896" s="5">
        <f t="shared" si="1184"/>
        <v>0.17770389595086866</v>
      </c>
      <c r="R896" s="5">
        <f t="shared" si="1185"/>
        <v>7.2480084721790149E-3</v>
      </c>
      <c r="S896" s="5">
        <f t="shared" si="1186"/>
        <v>1.562562900646346E-2</v>
      </c>
      <c r="T896" s="5">
        <f t="shared" si="1187"/>
        <v>7.4521609632796568E-2</v>
      </c>
      <c r="U896" s="5">
        <f t="shared" si="1188"/>
        <v>1.5050228664174724E-2</v>
      </c>
      <c r="V896" s="5">
        <f t="shared" si="1189"/>
        <v>1.5118360014695906E-3</v>
      </c>
      <c r="W896" s="5">
        <f t="shared" si="1190"/>
        <v>0.12299858086724151</v>
      </c>
      <c r="X896" s="5">
        <f t="shared" si="1191"/>
        <v>5.1580479874851759E-2</v>
      </c>
      <c r="Y896" s="5">
        <f t="shared" si="1192"/>
        <v>1.0815352036425713E-2</v>
      </c>
      <c r="Z896" s="5">
        <f t="shared" si="1193"/>
        <v>1.0131709176262932E-3</v>
      </c>
      <c r="AA896" s="5">
        <f t="shared" si="1194"/>
        <v>2.1038129362979628E-3</v>
      </c>
      <c r="AB896" s="5">
        <f t="shared" si="1195"/>
        <v>2.1842459124785077E-3</v>
      </c>
      <c r="AC896" s="5">
        <f t="shared" si="1196"/>
        <v>8.2280019133737812E-5</v>
      </c>
      <c r="AD896" s="5">
        <f t="shared" si="1197"/>
        <v>6.385053130547895E-2</v>
      </c>
      <c r="AE896" s="5">
        <f t="shared" si="1198"/>
        <v>2.6776252390713545E-2</v>
      </c>
      <c r="AF896" s="5">
        <f t="shared" si="1199"/>
        <v>5.6144222877411703E-3</v>
      </c>
      <c r="AG896" s="5">
        <f t="shared" si="1200"/>
        <v>7.8481825773888802E-4</v>
      </c>
      <c r="AH896" s="5">
        <f t="shared" si="1201"/>
        <v>1.0622041684939181E-4</v>
      </c>
      <c r="AI896" s="5">
        <f t="shared" si="1202"/>
        <v>2.2056287165275547E-4</v>
      </c>
      <c r="AJ896" s="5">
        <f t="shared" si="1203"/>
        <v>2.2899543136178371E-4</v>
      </c>
      <c r="AK896" s="5">
        <f t="shared" si="1204"/>
        <v>1.5850025646240495E-4</v>
      </c>
      <c r="AL896" s="5">
        <f t="shared" si="1205"/>
        <v>2.8659199720890079E-6</v>
      </c>
      <c r="AM896" s="5">
        <f t="shared" si="1206"/>
        <v>2.6516665927339998E-2</v>
      </c>
      <c r="AN896" s="5">
        <f t="shared" si="1207"/>
        <v>1.111998482884612E-2</v>
      </c>
      <c r="AO896" s="5">
        <f t="shared" si="1208"/>
        <v>2.3316291522584355E-3</v>
      </c>
      <c r="AP896" s="5">
        <f t="shared" si="1209"/>
        <v>3.2592937174750439E-4</v>
      </c>
      <c r="AQ896" s="5">
        <f t="shared" si="1210"/>
        <v>3.417029953010354E-5</v>
      </c>
      <c r="AR896" s="5">
        <f t="shared" si="1211"/>
        <v>8.9088833951865967E-6</v>
      </c>
      <c r="AS896" s="5">
        <f t="shared" si="1212"/>
        <v>1.8498975650302737E-5</v>
      </c>
      <c r="AT896" s="5">
        <f t="shared" si="1213"/>
        <v>1.9206228487365118E-5</v>
      </c>
      <c r="AU896" s="5">
        <f t="shared" si="1214"/>
        <v>1.329368067659604E-5</v>
      </c>
      <c r="AV896" s="5">
        <f t="shared" si="1215"/>
        <v>6.9009623381118313E-6</v>
      </c>
      <c r="AW896" s="5">
        <f t="shared" si="1216"/>
        <v>6.9322025202035862E-8</v>
      </c>
      <c r="AX896" s="5">
        <f t="shared" si="1217"/>
        <v>9.1768170330246961E-3</v>
      </c>
      <c r="AY896" s="5">
        <f t="shared" si="1218"/>
        <v>3.8483746962741914E-3</v>
      </c>
      <c r="AZ896" s="5">
        <f t="shared" si="1219"/>
        <v>8.0692399933586078E-4</v>
      </c>
      <c r="BA896" s="5">
        <f t="shared" si="1220"/>
        <v>1.1279676782938508E-4</v>
      </c>
      <c r="BB896" s="5">
        <f t="shared" si="1221"/>
        <v>1.1825566140579496E-5</v>
      </c>
      <c r="BC896" s="5">
        <f t="shared" si="1222"/>
        <v>9.9182994148730595E-7</v>
      </c>
      <c r="BD896" s="5">
        <f t="shared" si="1223"/>
        <v>6.2266908207774477E-7</v>
      </c>
      <c r="BE896" s="5">
        <f t="shared" si="1224"/>
        <v>1.2929499328474819E-6</v>
      </c>
      <c r="BF896" s="5">
        <f t="shared" si="1225"/>
        <v>1.3423819946801075E-6</v>
      </c>
      <c r="BG896" s="5">
        <f t="shared" si="1226"/>
        <v>9.2913596206714476E-7</v>
      </c>
      <c r="BH896" s="5">
        <f t="shared" si="1227"/>
        <v>4.8232934408444797E-7</v>
      </c>
      <c r="BI896" s="5">
        <f t="shared" si="1228"/>
        <v>2.0030790382699378E-7</v>
      </c>
      <c r="BJ896" s="8">
        <f t="shared" si="1229"/>
        <v>0.76009215497303895</v>
      </c>
      <c r="BK896" s="8">
        <f t="shared" si="1230"/>
        <v>0.17527704082293907</v>
      </c>
      <c r="BL896" s="8">
        <f t="shared" si="1231"/>
        <v>6.1939390427910385E-2</v>
      </c>
      <c r="BM896" s="8">
        <f t="shared" si="1232"/>
        <v>0.44958825230599159</v>
      </c>
      <c r="BN896" s="8">
        <f t="shared" si="1233"/>
        <v>0.54488519946127412</v>
      </c>
    </row>
    <row r="897" spans="1:66" x14ac:dyDescent="0.25">
      <c r="A897" t="s">
        <v>69</v>
      </c>
      <c r="B897" t="s">
        <v>78</v>
      </c>
      <c r="C897" t="s">
        <v>262</v>
      </c>
      <c r="D897" s="11">
        <v>44259</v>
      </c>
      <c r="E897">
        <f>VLOOKUP(A897,home!$A$2:$E$405,3,FALSE)</f>
        <v>1.34</v>
      </c>
      <c r="F897">
        <f>VLOOKUP(B897,home!$B$2:$E$405,3,FALSE)</f>
        <v>1.24</v>
      </c>
      <c r="G897">
        <f>VLOOKUP(C897,away!$B$2:$E$405,4,FALSE)</f>
        <v>0.4</v>
      </c>
      <c r="H897">
        <f>VLOOKUP(A897,away!$A$2:$E$405,3,FALSE)</f>
        <v>1.31666666666667</v>
      </c>
      <c r="I897">
        <f>VLOOKUP(C897,away!$B$2:$E$405,3,FALSE)</f>
        <v>1.49</v>
      </c>
      <c r="J897">
        <f>VLOOKUP(B897,home!$B$2:$E$405,4,FALSE)</f>
        <v>1.06</v>
      </c>
      <c r="K897" s="3">
        <f t="shared" si="1178"/>
        <v>0.66464000000000012</v>
      </c>
      <c r="L897" s="3">
        <f t="shared" si="1179"/>
        <v>2.0795433333333384</v>
      </c>
      <c r="M897" s="5">
        <f t="shared" si="1180"/>
        <v>6.4300791821131353E-2</v>
      </c>
      <c r="N897" s="5">
        <f t="shared" si="1181"/>
        <v>4.2736878275996745E-2</v>
      </c>
      <c r="O897" s="5">
        <f t="shared" si="1182"/>
        <v>0.13371628295968854</v>
      </c>
      <c r="P897" s="5">
        <f t="shared" si="1183"/>
        <v>8.8873190306327413E-2</v>
      </c>
      <c r="Q897" s="5">
        <f t="shared" si="1184"/>
        <v>1.4202319388679238E-2</v>
      </c>
      <c r="R897" s="5">
        <f t="shared" si="1185"/>
        <v>0.13903440239346732</v>
      </c>
      <c r="S897" s="5">
        <f t="shared" si="1186"/>
        <v>3.0708968472721827E-2</v>
      </c>
      <c r="T897" s="5">
        <f t="shared" si="1187"/>
        <v>2.9534338602598725E-2</v>
      </c>
      <c r="U897" s="5">
        <f t="shared" si="1188"/>
        <v>9.2407825206794136E-2</v>
      </c>
      <c r="V897" s="5">
        <f t="shared" si="1189"/>
        <v>4.7160366180579961E-3</v>
      </c>
      <c r="W897" s="5">
        <f t="shared" si="1190"/>
        <v>3.1464765194972573E-3</v>
      </c>
      <c r="X897" s="5">
        <f t="shared" si="1191"/>
        <v>6.543234269610408E-3</v>
      </c>
      <c r="Y897" s="5">
        <f t="shared" si="1192"/>
        <v>6.803469601903281E-3</v>
      </c>
      <c r="Z897" s="5">
        <f t="shared" si="1193"/>
        <v>9.637602153377324E-2</v>
      </c>
      <c r="AA897" s="5">
        <f t="shared" si="1194"/>
        <v>6.4055358952207056E-2</v>
      </c>
      <c r="AB897" s="5">
        <f t="shared" si="1195"/>
        <v>2.1286876886997447E-2</v>
      </c>
      <c r="AC897" s="5">
        <f t="shared" si="1196"/>
        <v>4.0739119221714764E-4</v>
      </c>
      <c r="AD897" s="5">
        <f t="shared" si="1197"/>
        <v>5.2281853847966427E-4</v>
      </c>
      <c r="AE897" s="5">
        <f t="shared" si="1198"/>
        <v>1.0872238062384653E-3</v>
      </c>
      <c r="AF897" s="5">
        <f t="shared" si="1199"/>
        <v>1.130464509052249E-3</v>
      </c>
      <c r="AG897" s="5">
        <f t="shared" si="1200"/>
        <v>7.8361664445651669E-4</v>
      </c>
      <c r="AH897" s="5">
        <f t="shared" si="1201"/>
        <v>5.0104528268437115E-2</v>
      </c>
      <c r="AI897" s="5">
        <f t="shared" si="1202"/>
        <v>3.3301473668334046E-2</v>
      </c>
      <c r="AJ897" s="5">
        <f t="shared" si="1203"/>
        <v>1.1066745729460771E-2</v>
      </c>
      <c r="AK897" s="5">
        <f t="shared" si="1204"/>
        <v>2.4518006272096033E-3</v>
      </c>
      <c r="AL897" s="5">
        <f t="shared" si="1205"/>
        <v>2.2522991664396652E-5</v>
      </c>
      <c r="AM897" s="5">
        <f t="shared" si="1206"/>
        <v>6.949722268302484E-5</v>
      </c>
      <c r="AN897" s="5">
        <f t="shared" si="1207"/>
        <v>1.4452248611566677E-4</v>
      </c>
      <c r="AO897" s="5">
        <f t="shared" si="1208"/>
        <v>1.5027038625929742E-4</v>
      </c>
      <c r="AP897" s="5">
        <f t="shared" si="1209"/>
        <v>1.0416459331431588E-4</v>
      </c>
      <c r="AQ897" s="5">
        <f t="shared" si="1210"/>
        <v>5.4153696399041022E-5</v>
      </c>
      <c r="AR897" s="5">
        <f t="shared" si="1211"/>
        <v>2.0838907546088019E-2</v>
      </c>
      <c r="AS897" s="5">
        <f t="shared" si="1212"/>
        <v>1.3850371511431942E-2</v>
      </c>
      <c r="AT897" s="5">
        <f t="shared" si="1213"/>
        <v>4.6027554606790635E-3</v>
      </c>
      <c r="AU897" s="5">
        <f t="shared" si="1214"/>
        <v>1.0197251297952446E-3</v>
      </c>
      <c r="AV897" s="5">
        <f t="shared" si="1215"/>
        <v>1.6943752756677782E-4</v>
      </c>
      <c r="AW897" s="5">
        <f t="shared" si="1216"/>
        <v>8.6472501943416058E-7</v>
      </c>
      <c r="AX897" s="5">
        <f t="shared" si="1217"/>
        <v>7.6984390140076048E-6</v>
      </c>
      <c r="AY897" s="5">
        <f t="shared" si="1218"/>
        <v>1.6009237528652792E-5</v>
      </c>
      <c r="AZ897" s="5">
        <f t="shared" si="1219"/>
        <v>1.6645951587229906E-5</v>
      </c>
      <c r="BA897" s="5">
        <f t="shared" si="1220"/>
        <v>1.1538659216737818E-5</v>
      </c>
      <c r="BB897" s="5">
        <f t="shared" si="1221"/>
        <v>5.9987854624431042E-6</v>
      </c>
      <c r="BC897" s="5">
        <f t="shared" si="1222"/>
        <v>2.4949468633040983E-6</v>
      </c>
      <c r="BD897" s="5">
        <f t="shared" si="1223"/>
        <v>7.2225685435695257E-3</v>
      </c>
      <c r="BE897" s="5">
        <f t="shared" si="1224"/>
        <v>4.8004079567980501E-3</v>
      </c>
      <c r="BF897" s="5">
        <f t="shared" si="1225"/>
        <v>1.5952715722031281E-3</v>
      </c>
      <c r="BG897" s="5">
        <f t="shared" si="1226"/>
        <v>3.5342709924969583E-4</v>
      </c>
      <c r="BH897" s="5">
        <f t="shared" si="1227"/>
        <v>5.8725446811329456E-5</v>
      </c>
      <c r="BI897" s="5">
        <f t="shared" si="1228"/>
        <v>7.8062561937364044E-6</v>
      </c>
      <c r="BJ897" s="8">
        <f t="shared" si="1229"/>
        <v>0.10707383456095626</v>
      </c>
      <c r="BK897" s="8">
        <f t="shared" si="1230"/>
        <v>0.18904491063964876</v>
      </c>
      <c r="BL897" s="8">
        <f t="shared" si="1231"/>
        <v>0.6019446987429824</v>
      </c>
      <c r="BM897" s="8">
        <f t="shared" si="1232"/>
        <v>0.51156045581956111</v>
      </c>
      <c r="BN897" s="8">
        <f t="shared" si="1233"/>
        <v>0.48286386514529056</v>
      </c>
    </row>
    <row r="898" spans="1:66" x14ac:dyDescent="0.25">
      <c r="A898" t="s">
        <v>69</v>
      </c>
      <c r="B898" t="s">
        <v>324</v>
      </c>
      <c r="C898" t="s">
        <v>260</v>
      </c>
      <c r="D898" s="11">
        <v>44259</v>
      </c>
      <c r="E898">
        <f>VLOOKUP(A898,home!$A$2:$E$405,3,FALSE)</f>
        <v>1.34</v>
      </c>
      <c r="F898">
        <f>VLOOKUP(B898,home!$B$2:$E$405,3,FALSE)</f>
        <v>0.9</v>
      </c>
      <c r="G898">
        <f>VLOOKUP(C898,away!$B$2:$E$405,4,FALSE)</f>
        <v>0.9</v>
      </c>
      <c r="H898">
        <f>VLOOKUP(A898,away!$A$2:$E$405,3,FALSE)</f>
        <v>1.31666666666667</v>
      </c>
      <c r="I898">
        <f>VLOOKUP(C898,away!$B$2:$E$405,3,FALSE)</f>
        <v>1.44</v>
      </c>
      <c r="J898">
        <f>VLOOKUP(B898,home!$B$2:$E$405,4,FALSE)</f>
        <v>0.91</v>
      </c>
      <c r="K898" s="3">
        <f t="shared" si="1178"/>
        <v>1.0854000000000001</v>
      </c>
      <c r="L898" s="3">
        <f t="shared" si="1179"/>
        <v>1.7253600000000044</v>
      </c>
      <c r="M898" s="5">
        <f t="shared" si="1180"/>
        <v>6.0159253980952954E-2</v>
      </c>
      <c r="N898" s="5">
        <f t="shared" si="1181"/>
        <v>6.5296854270926338E-2</v>
      </c>
      <c r="O898" s="5">
        <f t="shared" si="1182"/>
        <v>0.10379637044857726</v>
      </c>
      <c r="P898" s="5">
        <f t="shared" si="1183"/>
        <v>0.11266058048488575</v>
      </c>
      <c r="Q898" s="5">
        <f t="shared" si="1184"/>
        <v>3.5436602812831723E-2</v>
      </c>
      <c r="R898" s="5">
        <f t="shared" si="1185"/>
        <v>8.9543052858578873E-2</v>
      </c>
      <c r="S898" s="5">
        <f t="shared" si="1186"/>
        <v>5.2745029049105108E-2</v>
      </c>
      <c r="T898" s="5">
        <f t="shared" si="1187"/>
        <v>6.1140897029147503E-2</v>
      </c>
      <c r="U898" s="5">
        <f t="shared" si="1188"/>
        <v>9.7190029572701508E-2</v>
      </c>
      <c r="V898" s="5">
        <f t="shared" si="1189"/>
        <v>1.0975102096411811E-2</v>
      </c>
      <c r="W898" s="5">
        <f t="shared" si="1190"/>
        <v>1.2820962897682522E-2</v>
      </c>
      <c r="X898" s="5">
        <f t="shared" si="1191"/>
        <v>2.2120776545145573E-2</v>
      </c>
      <c r="Y898" s="5">
        <f t="shared" si="1192"/>
        <v>1.9083151509966235E-2</v>
      </c>
      <c r="Z898" s="5">
        <f t="shared" si="1193"/>
        <v>5.1498000560026021E-2</v>
      </c>
      <c r="AA898" s="5">
        <f t="shared" si="1194"/>
        <v>5.589592980785224E-2</v>
      </c>
      <c r="AB898" s="5">
        <f t="shared" si="1195"/>
        <v>3.0334721106721411E-2</v>
      </c>
      <c r="AC898" s="5">
        <f t="shared" si="1196"/>
        <v>1.2845710460585547E-3</v>
      </c>
      <c r="AD898" s="5">
        <f t="shared" si="1197"/>
        <v>3.4789682822861522E-3</v>
      </c>
      <c r="AE898" s="5">
        <f t="shared" si="1198"/>
        <v>6.002472715525251E-3</v>
      </c>
      <c r="AF898" s="5">
        <f t="shared" si="1199"/>
        <v>5.1782131622293377E-3</v>
      </c>
      <c r="AG898" s="5">
        <f t="shared" si="1200"/>
        <v>2.9780939538613447E-3</v>
      </c>
      <c r="AH898" s="5">
        <f t="shared" si="1201"/>
        <v>2.2213147561561664E-2</v>
      </c>
      <c r="AI898" s="5">
        <f t="shared" si="1202"/>
        <v>2.4110150363319031E-2</v>
      </c>
      <c r="AJ898" s="5">
        <f t="shared" si="1203"/>
        <v>1.3084578602173238E-2</v>
      </c>
      <c r="AK898" s="5">
        <f t="shared" si="1204"/>
        <v>4.7340005382662791E-3</v>
      </c>
      <c r="AL898" s="5">
        <f t="shared" si="1205"/>
        <v>9.6224943061198095E-5</v>
      </c>
      <c r="AM898" s="5">
        <f t="shared" si="1206"/>
        <v>7.5521443471867819E-4</v>
      </c>
      <c r="AN898" s="5">
        <f t="shared" si="1207"/>
        <v>1.3030167770862221E-3</v>
      </c>
      <c r="AO898" s="5">
        <f t="shared" si="1208"/>
        <v>1.1240865132567451E-3</v>
      </c>
      <c r="AP898" s="5">
        <f t="shared" si="1209"/>
        <v>6.4648463550422098E-4</v>
      </c>
      <c r="AQ898" s="5">
        <f t="shared" si="1210"/>
        <v>2.7885468267839118E-4</v>
      </c>
      <c r="AR898" s="5">
        <f t="shared" si="1211"/>
        <v>7.6651352553632297E-3</v>
      </c>
      <c r="AS898" s="5">
        <f t="shared" si="1212"/>
        <v>8.3197378061712502E-3</v>
      </c>
      <c r="AT898" s="5">
        <f t="shared" si="1213"/>
        <v>4.5151217074091369E-3</v>
      </c>
      <c r="AU898" s="5">
        <f t="shared" si="1214"/>
        <v>1.6335710337406263E-3</v>
      </c>
      <c r="AV898" s="5">
        <f t="shared" si="1215"/>
        <v>4.4326950000551896E-4</v>
      </c>
      <c r="AW898" s="5">
        <f t="shared" si="1216"/>
        <v>5.005583432966086E-6</v>
      </c>
      <c r="AX898" s="5">
        <f t="shared" si="1217"/>
        <v>1.3661829124060886E-4</v>
      </c>
      <c r="AY898" s="5">
        <f t="shared" si="1218"/>
        <v>2.3571573497489751E-4</v>
      </c>
      <c r="AZ898" s="5">
        <f t="shared" si="1219"/>
        <v>2.0334725024814514E-4</v>
      </c>
      <c r="BA898" s="5">
        <f t="shared" si="1220"/>
        <v>1.1694907056271354E-4</v>
      </c>
      <c r="BB898" s="5">
        <f t="shared" si="1221"/>
        <v>5.0444812096520951E-5</v>
      </c>
      <c r="BC898" s="5">
        <f t="shared" si="1222"/>
        <v>1.7407092199770731E-5</v>
      </c>
      <c r="BD898" s="5">
        <f t="shared" si="1223"/>
        <v>2.2041862940322568E-3</v>
      </c>
      <c r="BE898" s="5">
        <f t="shared" si="1224"/>
        <v>2.3924238035426116E-3</v>
      </c>
      <c r="BF898" s="5">
        <f t="shared" si="1225"/>
        <v>1.2983683981825755E-3</v>
      </c>
      <c r="BG898" s="5">
        <f t="shared" si="1226"/>
        <v>4.6974968646245593E-4</v>
      </c>
      <c r="BH898" s="5">
        <f t="shared" si="1227"/>
        <v>1.2746657742158742E-4</v>
      </c>
      <c r="BI898" s="5">
        <f t="shared" si="1228"/>
        <v>2.7670444626678206E-5</v>
      </c>
      <c r="BJ898" s="8">
        <f t="shared" si="1229"/>
        <v>0.23840513247416889</v>
      </c>
      <c r="BK898" s="8">
        <f t="shared" si="1230"/>
        <v>0.23815647733545026</v>
      </c>
      <c r="BL898" s="8">
        <f t="shared" si="1231"/>
        <v>0.46999868136670941</v>
      </c>
      <c r="BM898" s="8">
        <f t="shared" si="1232"/>
        <v>0.53093486672805978</v>
      </c>
      <c r="BN898" s="8">
        <f t="shared" si="1233"/>
        <v>0.46689271485675293</v>
      </c>
    </row>
    <row r="899" spans="1:66" x14ac:dyDescent="0.25">
      <c r="A899" t="s">
        <v>80</v>
      </c>
      <c r="B899" t="s">
        <v>96</v>
      </c>
      <c r="C899" t="s">
        <v>359</v>
      </c>
      <c r="D899" s="11">
        <v>44259</v>
      </c>
      <c r="E899">
        <f>VLOOKUP(A899,home!$A$2:$E$405,3,FALSE)</f>
        <v>1.2299578059071701</v>
      </c>
      <c r="F899">
        <f>VLOOKUP(B899,home!$B$2:$E$405,3,FALSE)</f>
        <v>1.1100000000000001</v>
      </c>
      <c r="G899">
        <f>VLOOKUP(C899,away!$B$2:$E$405,4,FALSE)</f>
        <v>0.85</v>
      </c>
      <c r="H899">
        <f>VLOOKUP(A899,away!$A$2:$E$405,3,FALSE)</f>
        <v>1.0168776371307999</v>
      </c>
      <c r="I899">
        <f>VLOOKUP(C899,away!$B$2:$E$405,3,FALSE)</f>
        <v>1.26</v>
      </c>
      <c r="J899">
        <f>VLOOKUP(B899,home!$B$2:$E$405,4,FALSE)</f>
        <v>0.98</v>
      </c>
      <c r="K899" s="3">
        <f t="shared" si="1178"/>
        <v>1.1604651898734151</v>
      </c>
      <c r="L899" s="3">
        <f t="shared" si="1179"/>
        <v>1.2556405063291118</v>
      </c>
      <c r="M899" s="5">
        <f t="shared" si="1180"/>
        <v>8.9268580402998607E-2</v>
      </c>
      <c r="N899" s="5">
        <f t="shared" si="1181"/>
        <v>0.10359308010709599</v>
      </c>
      <c r="O899" s="5">
        <f t="shared" si="1182"/>
        <v>0.11208924549650219</v>
      </c>
      <c r="P899" s="5">
        <f t="shared" si="1183"/>
        <v>0.13007566755786623</v>
      </c>
      <c r="Q899" s="5">
        <f t="shared" si="1184"/>
        <v>6.0108081688026546E-2</v>
      </c>
      <c r="R899" s="5">
        <f t="shared" si="1185"/>
        <v>7.0371898484638068E-2</v>
      </c>
      <c r="S899" s="5">
        <f t="shared" si="1186"/>
        <v>4.7384195016436606E-2</v>
      </c>
      <c r="T899" s="5">
        <f t="shared" si="1187"/>
        <v>7.5474142125225255E-2</v>
      </c>
      <c r="U899" s="5">
        <f t="shared" si="1188"/>
        <v>8.1664138536728201E-2</v>
      </c>
      <c r="V899" s="5">
        <f t="shared" si="1189"/>
        <v>7.6716438448134767E-3</v>
      </c>
      <c r="W899" s="5">
        <f t="shared" si="1190"/>
        <v>2.3251112143007485E-2</v>
      </c>
      <c r="X899" s="5">
        <f t="shared" si="1191"/>
        <v>2.9195038223960877E-2</v>
      </c>
      <c r="Y899" s="5">
        <f t="shared" si="1192"/>
        <v>1.8329236288916008E-2</v>
      </c>
      <c r="Z899" s="5">
        <f t="shared" si="1193"/>
        <v>2.9453935414863939E-2</v>
      </c>
      <c r="AA899" s="5">
        <f t="shared" si="1194"/>
        <v>3.4180266753729385E-2</v>
      </c>
      <c r="AB899" s="5">
        <f t="shared" si="1195"/>
        <v>1.9832504874145281E-2</v>
      </c>
      <c r="AC899" s="5">
        <f t="shared" si="1196"/>
        <v>6.9866000856303877E-4</v>
      </c>
      <c r="AD899" s="5">
        <f t="shared" si="1197"/>
        <v>6.7455265669508126E-3</v>
      </c>
      <c r="AE899" s="5">
        <f t="shared" si="1198"/>
        <v>8.469956393982592E-3</v>
      </c>
      <c r="AF899" s="5">
        <f t="shared" si="1199"/>
        <v>5.3176101675629014E-3</v>
      </c>
      <c r="AG899" s="5">
        <f t="shared" si="1200"/>
        <v>2.2256689077531718E-3</v>
      </c>
      <c r="AH899" s="5">
        <f t="shared" si="1201"/>
        <v>9.2458885944261826E-3</v>
      </c>
      <c r="AI899" s="5">
        <f t="shared" si="1202"/>
        <v>1.0729531863279221E-2</v>
      </c>
      <c r="AJ899" s="5">
        <f t="shared" si="1203"/>
        <v>6.2256241154865916E-3</v>
      </c>
      <c r="AK899" s="5">
        <f t="shared" si="1204"/>
        <v>2.4082066904195527E-3</v>
      </c>
      <c r="AL899" s="5">
        <f t="shared" si="1205"/>
        <v>4.0721457247131995E-5</v>
      </c>
      <c r="AM899" s="5">
        <f t="shared" si="1206"/>
        <v>1.5655897536625476E-3</v>
      </c>
      <c r="AN899" s="5">
        <f t="shared" si="1207"/>
        <v>1.9658179109925101E-3</v>
      </c>
      <c r="AO899" s="5">
        <f t="shared" si="1208"/>
        <v>1.2341802985547364E-3</v>
      </c>
      <c r="AP899" s="5">
        <f t="shared" si="1209"/>
        <v>5.1656225832622795E-4</v>
      </c>
      <c r="AQ899" s="5">
        <f t="shared" si="1210"/>
        <v>1.6215412389881365E-4</v>
      </c>
      <c r="AR899" s="5">
        <f t="shared" si="1211"/>
        <v>2.3219024472335712E-3</v>
      </c>
      <c r="AS899" s="5">
        <f t="shared" si="1212"/>
        <v>2.6944869642964529E-3</v>
      </c>
      <c r="AT899" s="5">
        <f t="shared" si="1213"/>
        <v>1.5634291633168631E-3</v>
      </c>
      <c r="AU899" s="5">
        <f t="shared" si="1214"/>
        <v>6.047683736207126E-4</v>
      </c>
      <c r="AV899" s="5">
        <f t="shared" si="1215"/>
        <v>1.7545316138079916E-4</v>
      </c>
      <c r="AW899" s="5">
        <f t="shared" si="1216"/>
        <v>1.6482316346907957E-6</v>
      </c>
      <c r="AX899" s="5">
        <f t="shared" si="1217"/>
        <v>3.0280206845798041E-4</v>
      </c>
      <c r="AY899" s="5">
        <f t="shared" si="1218"/>
        <v>3.8021054255608081E-4</v>
      </c>
      <c r="AZ899" s="5">
        <f t="shared" si="1219"/>
        <v>2.3870387908339185E-4</v>
      </c>
      <c r="BA899" s="5">
        <f t="shared" si="1220"/>
        <v>9.990875319833109E-5</v>
      </c>
      <c r="BB899" s="5">
        <f t="shared" si="1221"/>
        <v>3.1362369363165693E-5</v>
      </c>
      <c r="BC899" s="5">
        <f t="shared" si="1222"/>
        <v>7.8759722693692019E-6</v>
      </c>
      <c r="BD899" s="5">
        <f t="shared" si="1223"/>
        <v>4.8591246074852681E-4</v>
      </c>
      <c r="BE899" s="5">
        <f t="shared" si="1224"/>
        <v>5.638844960243974E-4</v>
      </c>
      <c r="BF899" s="5">
        <f t="shared" si="1225"/>
        <v>3.2718416437281381E-4</v>
      </c>
      <c r="BG899" s="5">
        <f t="shared" si="1226"/>
        <v>1.2656194447749065E-4</v>
      </c>
      <c r="BH899" s="5">
        <f t="shared" si="1227"/>
        <v>3.6717682732204953E-5</v>
      </c>
      <c r="BI899" s="5">
        <f t="shared" si="1228"/>
        <v>8.5219185327080039E-6</v>
      </c>
      <c r="BJ899" s="8">
        <f t="shared" si="1229"/>
        <v>0.33921462054284474</v>
      </c>
      <c r="BK899" s="8">
        <f t="shared" si="1230"/>
        <v>0.27551967883048123</v>
      </c>
      <c r="BL899" s="8">
        <f t="shared" si="1231"/>
        <v>0.35565612818609138</v>
      </c>
      <c r="BM899" s="8">
        <f t="shared" si="1232"/>
        <v>0.43395924692623222</v>
      </c>
      <c r="BN899" s="8">
        <f t="shared" si="1233"/>
        <v>0.56550655373712766</v>
      </c>
    </row>
    <row r="900" spans="1:66" x14ac:dyDescent="0.25">
      <c r="A900" t="s">
        <v>122</v>
      </c>
      <c r="B900" t="s">
        <v>134</v>
      </c>
      <c r="C900" t="s">
        <v>362</v>
      </c>
      <c r="D900" s="11">
        <v>44259</v>
      </c>
      <c r="E900">
        <f>VLOOKUP(A900,home!$A$2:$E$405,3,FALSE)</f>
        <v>1.2585470085470101</v>
      </c>
      <c r="F900">
        <f>VLOOKUP(B900,home!$B$2:$E$405,3,FALSE)</f>
        <v>0.52</v>
      </c>
      <c r="G900">
        <f>VLOOKUP(C900,away!$B$2:$E$405,4,FALSE)</f>
        <v>0.88</v>
      </c>
      <c r="H900">
        <f>VLOOKUP(A900,away!$A$2:$E$405,3,FALSE)</f>
        <v>1.1004273504273501</v>
      </c>
      <c r="I900">
        <f>VLOOKUP(C900,away!$B$2:$E$405,3,FALSE)</f>
        <v>0.71</v>
      </c>
      <c r="J900">
        <f>VLOOKUP(B900,home!$B$2:$E$405,4,FALSE)</f>
        <v>1.23</v>
      </c>
      <c r="K900" s="3">
        <f t="shared" si="1178"/>
        <v>0.57591111111111182</v>
      </c>
      <c r="L900" s="3">
        <f t="shared" si="1179"/>
        <v>0.9610032051282047</v>
      </c>
      <c r="M900" s="5">
        <f t="shared" si="1180"/>
        <v>0.21504363536967264</v>
      </c>
      <c r="N900" s="5">
        <f t="shared" si="1181"/>
        <v>0.12384601898312098</v>
      </c>
      <c r="O900" s="5">
        <f t="shared" si="1182"/>
        <v>0.20665762283267633</v>
      </c>
      <c r="P900" s="5">
        <f t="shared" si="1183"/>
        <v>0.11901642118514771</v>
      </c>
      <c r="Q900" s="5">
        <f t="shared" si="1184"/>
        <v>3.5662149199628519E-2</v>
      </c>
      <c r="R900" s="5">
        <f t="shared" si="1185"/>
        <v>9.9299318953188803E-2</v>
      </c>
      <c r="S900" s="5">
        <f t="shared" si="1186"/>
        <v>1.6467481689669827E-2</v>
      </c>
      <c r="T900" s="5">
        <f t="shared" si="1187"/>
        <v>3.4271439682603239E-2</v>
      </c>
      <c r="U900" s="5">
        <f t="shared" si="1188"/>
        <v>5.7187581110907659E-2</v>
      </c>
      <c r="V900" s="5">
        <f t="shared" si="1189"/>
        <v>1.0126630725006466E-3</v>
      </c>
      <c r="W900" s="5">
        <f t="shared" si="1190"/>
        <v>6.8460759900561031E-3</v>
      </c>
      <c r="X900" s="5">
        <f t="shared" si="1191"/>
        <v>6.5791009689951611E-3</v>
      </c>
      <c r="Y900" s="5">
        <f t="shared" si="1192"/>
        <v>3.1612685590332134E-3</v>
      </c>
      <c r="Z900" s="5">
        <f t="shared" si="1193"/>
        <v>3.1808987927020783E-2</v>
      </c>
      <c r="AA900" s="5">
        <f t="shared" si="1194"/>
        <v>1.8319149580370484E-2</v>
      </c>
      <c r="AB900" s="5">
        <f t="shared" si="1195"/>
        <v>5.2751008947209107E-3</v>
      </c>
      <c r="AC900" s="5">
        <f t="shared" si="1196"/>
        <v>3.5028801988313816E-5</v>
      </c>
      <c r="AD900" s="5">
        <f t="shared" si="1197"/>
        <v>9.8568280754607871E-4</v>
      </c>
      <c r="AE900" s="5">
        <f t="shared" si="1198"/>
        <v>9.4724433729154894E-4</v>
      </c>
      <c r="AF900" s="5">
        <f t="shared" si="1199"/>
        <v>4.5515242208836031E-4</v>
      </c>
      <c r="AG900" s="5">
        <f t="shared" si="1200"/>
        <v>1.4580097881625994E-4</v>
      </c>
      <c r="AH900" s="5">
        <f t="shared" si="1201"/>
        <v>7.6421348374378336E-3</v>
      </c>
      <c r="AI900" s="5">
        <f t="shared" si="1202"/>
        <v>4.4011903654897593E-3</v>
      </c>
      <c r="AJ900" s="5">
        <f t="shared" si="1203"/>
        <v>1.2673472168003635E-3</v>
      </c>
      <c r="AK900" s="5">
        <f t="shared" si="1204"/>
        <v>2.432931145970242E-4</v>
      </c>
      <c r="AL900" s="5">
        <f t="shared" si="1205"/>
        <v>7.7547101431493926E-7</v>
      </c>
      <c r="AM900" s="5">
        <f t="shared" si="1206"/>
        <v>1.1353313617939653E-4</v>
      </c>
      <c r="AN900" s="5">
        <f t="shared" si="1207"/>
        <v>1.09105707756657E-4</v>
      </c>
      <c r="AO900" s="5">
        <f t="shared" si="1208"/>
        <v>5.2425467425964295E-5</v>
      </c>
      <c r="AP900" s="5">
        <f t="shared" si="1209"/>
        <v>1.6793680742231997E-5</v>
      </c>
      <c r="AQ900" s="5">
        <f t="shared" si="1210"/>
        <v>4.0346952547961886E-6</v>
      </c>
      <c r="AR900" s="5">
        <f t="shared" si="1211"/>
        <v>1.4688232145599342E-3</v>
      </c>
      <c r="AS900" s="5">
        <f t="shared" si="1212"/>
        <v>8.459116095230068E-4</v>
      </c>
      <c r="AT900" s="5">
        <f t="shared" si="1213"/>
        <v>2.4358494747109188E-4</v>
      </c>
      <c r="AU900" s="5">
        <f t="shared" si="1214"/>
        <v>4.6761092582672785E-5</v>
      </c>
      <c r="AV900" s="5">
        <f t="shared" si="1215"/>
        <v>6.7325581965141627E-6</v>
      </c>
      <c r="AW900" s="5">
        <f t="shared" si="1216"/>
        <v>1.1921842009455171E-8</v>
      </c>
      <c r="AX900" s="5">
        <f t="shared" si="1217"/>
        <v>1.089749910083423E-5</v>
      </c>
      <c r="AY900" s="5">
        <f t="shared" si="1218"/>
        <v>1.0472531563783422E-5</v>
      </c>
      <c r="AZ900" s="5">
        <f t="shared" si="1219"/>
        <v>5.0320681993010787E-6</v>
      </c>
      <c r="BA900" s="5">
        <f t="shared" si="1220"/>
        <v>1.6119445559840172E-6</v>
      </c>
      <c r="BB900" s="5">
        <f t="shared" si="1221"/>
        <v>3.8727097119740026E-7</v>
      </c>
      <c r="BC900" s="5">
        <f t="shared" si="1222"/>
        <v>7.4433728914762876E-8</v>
      </c>
      <c r="BD900" s="5">
        <f t="shared" si="1223"/>
        <v>2.3525730282646817E-4</v>
      </c>
      <c r="BE900" s="5">
        <f t="shared" si="1224"/>
        <v>1.3548729466779461E-4</v>
      </c>
      <c r="BF900" s="5">
        <f t="shared" si="1225"/>
        <v>3.9014319206784102E-5</v>
      </c>
      <c r="BG900" s="5">
        <f t="shared" si="1226"/>
        <v>7.4895933078742081E-6</v>
      </c>
      <c r="BH900" s="5">
        <f t="shared" si="1227"/>
        <v>1.0783350009270456E-6</v>
      </c>
      <c r="BI900" s="5">
        <f t="shared" si="1228"/>
        <v>1.242050217067794E-7</v>
      </c>
      <c r="BJ900" s="8">
        <f t="shared" si="1229"/>
        <v>0.21322430236465842</v>
      </c>
      <c r="BK900" s="8">
        <f t="shared" si="1230"/>
        <v>0.35158647812155719</v>
      </c>
      <c r="BL900" s="8">
        <f t="shared" si="1231"/>
        <v>0.40332300337855387</v>
      </c>
      <c r="BM900" s="8">
        <f t="shared" si="1232"/>
        <v>0.20040714465863366</v>
      </c>
      <c r="BN900" s="8">
        <f t="shared" si="1233"/>
        <v>0.79952516652343486</v>
      </c>
    </row>
    <row r="901" spans="1:66" x14ac:dyDescent="0.25">
      <c r="A901" t="s">
        <v>21</v>
      </c>
      <c r="B901" t="s">
        <v>23</v>
      </c>
      <c r="C901" t="s">
        <v>275</v>
      </c>
      <c r="D901" s="11">
        <v>44259</v>
      </c>
      <c r="E901">
        <f>VLOOKUP(A901,home!$A$2:$E$405,3,FALSE)</f>
        <v>1.3612903225806501</v>
      </c>
      <c r="F901">
        <f>VLOOKUP(B901,home!$B$2:$E$405,3,FALSE)</f>
        <v>1.65</v>
      </c>
      <c r="G901">
        <f>VLOOKUP(C901,away!$B$2:$E$405,4,FALSE)</f>
        <v>0.87</v>
      </c>
      <c r="H901">
        <f>VLOOKUP(A901,away!$A$2:$E$405,3,FALSE)</f>
        <v>1.32903225806452</v>
      </c>
      <c r="I901">
        <f>VLOOKUP(C901,away!$B$2:$E$405,3,FALSE)</f>
        <v>0.87</v>
      </c>
      <c r="J901">
        <f>VLOOKUP(B901,home!$B$2:$E$405,4,FALSE)</f>
        <v>0.8</v>
      </c>
      <c r="K901" s="3">
        <f t="shared" si="1178"/>
        <v>1.9541322580645231</v>
      </c>
      <c r="L901" s="3">
        <f t="shared" si="1179"/>
        <v>0.92500645161290596</v>
      </c>
      <c r="M901" s="5">
        <f t="shared" si="1180"/>
        <v>5.6183131989075E-2</v>
      </c>
      <c r="N901" s="5">
        <f t="shared" si="1181"/>
        <v>0.10978927057894827</v>
      </c>
      <c r="O901" s="5">
        <f t="shared" si="1182"/>
        <v>5.1969759561713812E-2</v>
      </c>
      <c r="P901" s="5">
        <f t="shared" si="1183"/>
        <v>0.10155578360340216</v>
      </c>
      <c r="Q901" s="5">
        <f t="shared" si="1184"/>
        <v>0.10727137761384856</v>
      </c>
      <c r="R901" s="5">
        <f t="shared" si="1185"/>
        <v>2.4036181441678392E-2</v>
      </c>
      <c r="S901" s="5">
        <f t="shared" si="1186"/>
        <v>4.589267640555602E-2</v>
      </c>
      <c r="T901" s="5">
        <f t="shared" si="1187"/>
        <v>9.9226716366214163E-2</v>
      </c>
      <c r="U901" s="5">
        <f t="shared" si="1188"/>
        <v>4.6969877515875585E-2</v>
      </c>
      <c r="V901" s="5">
        <f t="shared" si="1189"/>
        <v>9.2172123336668414E-3</v>
      </c>
      <c r="W901" s="5">
        <f t="shared" si="1190"/>
        <v>6.9874153120747351E-2</v>
      </c>
      <c r="X901" s="5">
        <f t="shared" si="1191"/>
        <v>6.4634042437679368E-2</v>
      </c>
      <c r="Y901" s="5">
        <f t="shared" si="1192"/>
        <v>2.9893453124337884E-2</v>
      </c>
      <c r="Z901" s="5">
        <f t="shared" si="1193"/>
        <v>7.4112076352303045E-3</v>
      </c>
      <c r="AA901" s="5">
        <f t="shared" si="1194"/>
        <v>1.448247991121763E-2</v>
      </c>
      <c r="AB901" s="5">
        <f t="shared" si="1195"/>
        <v>1.4150340585640901E-2</v>
      </c>
      <c r="AC901" s="5">
        <f t="shared" si="1196"/>
        <v>1.0413058911597558E-3</v>
      </c>
      <c r="AD901" s="5">
        <f t="shared" si="1197"/>
        <v>3.4135834154548059E-2</v>
      </c>
      <c r="AE901" s="5">
        <f t="shared" si="1198"/>
        <v>3.1575866824145142E-2</v>
      </c>
      <c r="AF901" s="5">
        <f t="shared" si="1199"/>
        <v>1.4603940263802087E-2</v>
      </c>
      <c r="AG901" s="5">
        <f t="shared" si="1200"/>
        <v>4.5029129876621382E-3</v>
      </c>
      <c r="AH901" s="5">
        <f t="shared" si="1201"/>
        <v>1.7138537192077146E-3</v>
      </c>
      <c r="AI901" s="5">
        <f t="shared" si="1202"/>
        <v>3.3490968383076522E-3</v>
      </c>
      <c r="AJ901" s="5">
        <f t="shared" si="1203"/>
        <v>3.2722890835594444E-3</v>
      </c>
      <c r="AK901" s="5">
        <f t="shared" si="1204"/>
        <v>2.131495218631969E-3</v>
      </c>
      <c r="AL901" s="5">
        <f t="shared" si="1205"/>
        <v>7.5289954122266848E-5</v>
      </c>
      <c r="AM901" s="5">
        <f t="shared" si="1206"/>
        <v>1.3341186935468608E-2</v>
      </c>
      <c r="AN901" s="5">
        <f t="shared" si="1207"/>
        <v>1.2340683987482275E-2</v>
      </c>
      <c r="AO901" s="5">
        <f t="shared" si="1208"/>
        <v>5.7076061528685933E-3</v>
      </c>
      <c r="AP901" s="5">
        <f t="shared" si="1209"/>
        <v>1.7598575048896558E-3</v>
      </c>
      <c r="AQ901" s="5">
        <f t="shared" si="1210"/>
        <v>4.0696988648558061E-4</v>
      </c>
      <c r="AR901" s="5">
        <f t="shared" si="1211"/>
        <v>3.1706514947758211E-4</v>
      </c>
      <c r="AS901" s="5">
        <f t="shared" si="1212"/>
        <v>6.1958723650219305E-4</v>
      </c>
      <c r="AT901" s="5">
        <f t="shared" si="1213"/>
        <v>6.0537770276699416E-4</v>
      </c>
      <c r="AU901" s="5">
        <f t="shared" si="1214"/>
        <v>3.943293657633267E-4</v>
      </c>
      <c r="AV901" s="5">
        <f t="shared" si="1215"/>
        <v>1.926429334850602E-4</v>
      </c>
      <c r="AW901" s="5">
        <f t="shared" si="1216"/>
        <v>3.780360768264939E-6</v>
      </c>
      <c r="AX901" s="5">
        <f t="shared" si="1217"/>
        <v>4.34507395857803E-3</v>
      </c>
      <c r="AY901" s="5">
        <f t="shared" si="1218"/>
        <v>4.0192214444199062E-3</v>
      </c>
      <c r="AZ901" s="5">
        <f t="shared" si="1219"/>
        <v>1.858902883274678E-3</v>
      </c>
      <c r="BA901" s="5">
        <f t="shared" si="1220"/>
        <v>5.7316571998363667E-4</v>
      </c>
      <c r="BB901" s="5">
        <f t="shared" si="1221"/>
        <v>1.3254549720705501E-4</v>
      </c>
      <c r="BC901" s="5">
        <f t="shared" si="1222"/>
        <v>2.4521088009753271E-5</v>
      </c>
      <c r="BD901" s="5">
        <f t="shared" si="1223"/>
        <v>4.8881218141395614E-5</v>
      </c>
      <c r="BE901" s="5">
        <f t="shared" si="1224"/>
        <v>9.5520365183589931E-5</v>
      </c>
      <c r="BF901" s="5">
        <f t="shared" si="1225"/>
        <v>9.332971345367823E-5</v>
      </c>
      <c r="BG901" s="5">
        <f t="shared" si="1226"/>
        <v>6.0792867898583727E-5</v>
      </c>
      <c r="BH901" s="5">
        <f t="shared" si="1227"/>
        <v>2.9699326055219413E-5</v>
      </c>
      <c r="BI901" s="5">
        <f t="shared" si="1228"/>
        <v>1.1607282217456082E-5</v>
      </c>
      <c r="BJ901" s="8">
        <f t="shared" si="1229"/>
        <v>0.61001730253060082</v>
      </c>
      <c r="BK901" s="8">
        <f t="shared" si="1230"/>
        <v>0.21798462162140195</v>
      </c>
      <c r="BL901" s="8">
        <f t="shared" si="1231"/>
        <v>0.16454420703677819</v>
      </c>
      <c r="BM901" s="8">
        <f t="shared" si="1232"/>
        <v>0.54513639295169369</v>
      </c>
      <c r="BN901" s="8">
        <f t="shared" si="1233"/>
        <v>0.45080550478866621</v>
      </c>
    </row>
    <row r="902" spans="1:66" x14ac:dyDescent="0.25">
      <c r="A902" t="s">
        <v>21</v>
      </c>
      <c r="B902" t="s">
        <v>153</v>
      </c>
      <c r="C902" t="s">
        <v>272</v>
      </c>
      <c r="D902" s="11">
        <v>44259</v>
      </c>
      <c r="E902">
        <f>VLOOKUP(A902,home!$A$2:$E$405,3,FALSE)</f>
        <v>1.3612903225806501</v>
      </c>
      <c r="F902">
        <f>VLOOKUP(B902,home!$B$2:$E$405,3,FALSE)</f>
        <v>1.61</v>
      </c>
      <c r="G902">
        <f>VLOOKUP(C902,away!$B$2:$E$405,4,FALSE)</f>
        <v>0.44</v>
      </c>
      <c r="H902">
        <f>VLOOKUP(A902,away!$A$2:$E$405,3,FALSE)</f>
        <v>1.32903225806452</v>
      </c>
      <c r="I902">
        <f>VLOOKUP(C902,away!$B$2:$E$405,3,FALSE)</f>
        <v>1.27</v>
      </c>
      <c r="J902">
        <f>VLOOKUP(B902,home!$B$2:$E$405,4,FALSE)</f>
        <v>0.52</v>
      </c>
      <c r="K902" s="3">
        <f t="shared" si="1178"/>
        <v>0.96433806451613258</v>
      </c>
      <c r="L902" s="3">
        <f t="shared" si="1179"/>
        <v>0.87769290322580906</v>
      </c>
      <c r="M902" s="5">
        <f t="shared" si="1180"/>
        <v>0.15849520036344519</v>
      </c>
      <c r="N902" s="5">
        <f t="shared" si="1181"/>
        <v>0.15284295475358134</v>
      </c>
      <c r="O902" s="5">
        <f t="shared" si="1182"/>
        <v>0.13911011255434849</v>
      </c>
      <c r="P902" s="5">
        <f t="shared" si="1183"/>
        <v>0.13414917669528176</v>
      </c>
      <c r="Q902" s="5">
        <f t="shared" si="1184"/>
        <v>7.369613958099773E-2</v>
      </c>
      <c r="R902" s="5">
        <f t="shared" si="1185"/>
        <v>6.1047979277947598E-2</v>
      </c>
      <c r="S902" s="5">
        <f t="shared" si="1186"/>
        <v>2.8385720146028585E-2</v>
      </c>
      <c r="T902" s="5">
        <f t="shared" si="1187"/>
        <v>6.4682578705380342E-2</v>
      </c>
      <c r="U902" s="5">
        <f t="shared" si="1188"/>
        <v>5.8870890179516952E-2</v>
      </c>
      <c r="V902" s="5">
        <f t="shared" si="1189"/>
        <v>2.6694961801580464E-3</v>
      </c>
      <c r="W902" s="5">
        <f t="shared" si="1190"/>
        <v>2.3689330868616704E-2</v>
      </c>
      <c r="X902" s="5">
        <f t="shared" si="1191"/>
        <v>2.0791957585552967E-2</v>
      </c>
      <c r="Y902" s="5">
        <f t="shared" si="1192"/>
        <v>9.1244768085059335E-3</v>
      </c>
      <c r="Z902" s="5">
        <f t="shared" si="1193"/>
        <v>1.7860459389510291E-2</v>
      </c>
      <c r="AA902" s="5">
        <f t="shared" si="1194"/>
        <v>1.722352083904934E-2</v>
      </c>
      <c r="AB902" s="5">
        <f t="shared" si="1195"/>
        <v>8.3046483750410568E-3</v>
      </c>
      <c r="AC902" s="5">
        <f t="shared" si="1196"/>
        <v>1.4121512589112243E-4</v>
      </c>
      <c r="AD902" s="5">
        <f t="shared" si="1197"/>
        <v>5.7111308698810257E-3</v>
      </c>
      <c r="AE902" s="5">
        <f t="shared" si="1198"/>
        <v>5.0126190338884167E-3</v>
      </c>
      <c r="AF902" s="5">
        <f t="shared" si="1199"/>
        <v>2.1997700763092373E-3</v>
      </c>
      <c r="AG902" s="5">
        <f t="shared" si="1200"/>
        <v>6.4357419490170486E-4</v>
      </c>
      <c r="AH902" s="5">
        <f t="shared" si="1201"/>
        <v>3.9189996136314853E-3</v>
      </c>
      <c r="AI902" s="5">
        <f t="shared" si="1202"/>
        <v>3.7792405022488576E-3</v>
      </c>
      <c r="AJ902" s="5">
        <f t="shared" si="1203"/>
        <v>1.8222327356398199E-3</v>
      </c>
      <c r="AK902" s="5">
        <f t="shared" si="1204"/>
        <v>5.8574946312828062E-4</v>
      </c>
      <c r="AL902" s="5">
        <f t="shared" si="1205"/>
        <v>4.7809379291674297E-6</v>
      </c>
      <c r="AM902" s="5">
        <f t="shared" si="1206"/>
        <v>1.1014921778518811E-3</v>
      </c>
      <c r="AN902" s="5">
        <f t="shared" si="1207"/>
        <v>9.6677186745933663E-4</v>
      </c>
      <c r="AO902" s="5">
        <f t="shared" si="1208"/>
        <v>4.2426440355371111E-4</v>
      </c>
      <c r="AP902" s="5">
        <f t="shared" si="1209"/>
        <v>1.2412461869680769E-4</v>
      </c>
      <c r="AQ902" s="5">
        <f t="shared" si="1210"/>
        <v>2.723582423644941E-5</v>
      </c>
      <c r="AR902" s="5">
        <f t="shared" si="1211"/>
        <v>6.879356297258088E-4</v>
      </c>
      <c r="AS902" s="5">
        <f t="shared" si="1212"/>
        <v>6.6340251368147323E-4</v>
      </c>
      <c r="AT902" s="5">
        <f t="shared" si="1213"/>
        <v>3.1987214801936452E-4</v>
      </c>
      <c r="AU902" s="5">
        <f t="shared" si="1214"/>
        <v>1.0282162937120397E-4</v>
      </c>
      <c r="AV902" s="5">
        <f t="shared" si="1215"/>
        <v>2.4788702764555487E-5</v>
      </c>
      <c r="AW902" s="5">
        <f t="shared" si="1216"/>
        <v>1.1240419015114167E-7</v>
      </c>
      <c r="AX902" s="5">
        <f t="shared" si="1217"/>
        <v>1.7703513914489038E-4</v>
      </c>
      <c r="AY902" s="5">
        <f t="shared" si="1218"/>
        <v>1.5538248524906391E-4</v>
      </c>
      <c r="AZ902" s="5">
        <f t="shared" si="1219"/>
        <v>6.8189052294346175E-5</v>
      </c>
      <c r="BA902" s="5">
        <f t="shared" si="1220"/>
        <v>1.9949682425480408E-5</v>
      </c>
      <c r="BB902" s="5">
        <f t="shared" si="1221"/>
        <v>4.3774236716131974E-6</v>
      </c>
      <c r="BC902" s="5">
        <f t="shared" si="1222"/>
        <v>7.6840673819751401E-7</v>
      </c>
      <c r="BD902" s="5">
        <f t="shared" si="1223"/>
        <v>1.0063270334775335E-4</v>
      </c>
      <c r="BE902" s="5">
        <f t="shared" si="1224"/>
        <v>9.7043946373398591E-5</v>
      </c>
      <c r="BF902" s="5">
        <f t="shared" si="1225"/>
        <v>4.6791585709365279E-5</v>
      </c>
      <c r="BG902" s="5">
        <f t="shared" si="1226"/>
        <v>1.5040969066203349E-5</v>
      </c>
      <c r="BH902" s="5">
        <f t="shared" si="1227"/>
        <v>3.6261447494373891E-6</v>
      </c>
      <c r="BI902" s="5">
        <f t="shared" si="1228"/>
        <v>6.993658818655578E-7</v>
      </c>
      <c r="BJ902" s="8">
        <f t="shared" si="1229"/>
        <v>0.36146412355893714</v>
      </c>
      <c r="BK902" s="8">
        <f t="shared" si="1230"/>
        <v>0.32400097193398286</v>
      </c>
      <c r="BL902" s="8">
        <f t="shared" si="1231"/>
        <v>0.29672602887924227</v>
      </c>
      <c r="BM902" s="8">
        <f t="shared" si="1232"/>
        <v>0.2805547504550116</v>
      </c>
      <c r="BN902" s="8">
        <f t="shared" si="1233"/>
        <v>0.71934156322560217</v>
      </c>
    </row>
    <row r="903" spans="1:66" x14ac:dyDescent="0.25">
      <c r="A903" t="s">
        <v>21</v>
      </c>
      <c r="B903" t="s">
        <v>267</v>
      </c>
      <c r="C903" t="s">
        <v>274</v>
      </c>
      <c r="D903" s="11">
        <v>44259</v>
      </c>
      <c r="E903">
        <f>VLOOKUP(A903,home!$A$2:$E$405,3,FALSE)</f>
        <v>1.3612903225806501</v>
      </c>
      <c r="F903">
        <f>VLOOKUP(B903,home!$B$2:$E$405,3,FALSE)</f>
        <v>1.08</v>
      </c>
      <c r="G903">
        <f>VLOOKUP(C903,away!$B$2:$E$405,4,FALSE)</f>
        <v>0.69</v>
      </c>
      <c r="H903">
        <f>VLOOKUP(A903,away!$A$2:$E$405,3,FALSE)</f>
        <v>1.32903225806452</v>
      </c>
      <c r="I903">
        <f>VLOOKUP(C903,away!$B$2:$E$405,3,FALSE)</f>
        <v>1.33</v>
      </c>
      <c r="J903">
        <f>VLOOKUP(B903,home!$B$2:$E$405,4,FALSE)</f>
        <v>1.05</v>
      </c>
      <c r="K903" s="3">
        <f t="shared" si="1178"/>
        <v>1.0144335483871005</v>
      </c>
      <c r="L903" s="3">
        <f t="shared" si="1179"/>
        <v>1.8559935483871024</v>
      </c>
      <c r="M903" s="5">
        <f t="shared" si="1180"/>
        <v>5.667471582174026E-2</v>
      </c>
      <c r="N903" s="5">
        <f t="shared" si="1181"/>
        <v>5.7492733074878517E-2</v>
      </c>
      <c r="O903" s="5">
        <f t="shared" si="1182"/>
        <v>0.10518790692182238</v>
      </c>
      <c r="P903" s="5">
        <f t="shared" si="1183"/>
        <v>0.10670614166611632</v>
      </c>
      <c r="Q903" s="5">
        <f t="shared" si="1184"/>
        <v>2.9161278609810711E-2</v>
      </c>
      <c r="R903" s="5">
        <f t="shared" si="1185"/>
        <v>9.7614038307622691E-2</v>
      </c>
      <c r="S903" s="5">
        <f t="shared" si="1186"/>
        <v>5.0226103934435475E-2</v>
      </c>
      <c r="T903" s="5">
        <f t="shared" si="1187"/>
        <v>5.41231449625275E-2</v>
      </c>
      <c r="U903" s="5">
        <f t="shared" si="1188"/>
        <v>9.9022955252796044E-2</v>
      </c>
      <c r="V903" s="5">
        <f t="shared" si="1189"/>
        <v>1.0507201166550479E-2</v>
      </c>
      <c r="W903" s="5">
        <f t="shared" si="1190"/>
        <v>9.8607264452183797E-3</v>
      </c>
      <c r="X903" s="5">
        <f t="shared" si="1191"/>
        <v>1.8301444664735402E-2</v>
      </c>
      <c r="Y903" s="5">
        <f t="shared" si="1192"/>
        <v>1.6983681611956233E-2</v>
      </c>
      <c r="Z903" s="5">
        <f t="shared" si="1193"/>
        <v>6.0390341776986406E-2</v>
      </c>
      <c r="AA903" s="5">
        <f t="shared" si="1194"/>
        <v>6.1261988697138073E-2</v>
      </c>
      <c r="AB903" s="5">
        <f t="shared" si="1195"/>
        <v>3.1073108287644105E-2</v>
      </c>
      <c r="AC903" s="5">
        <f t="shared" si="1196"/>
        <v>1.23642315618175E-3</v>
      </c>
      <c r="AD903" s="5">
        <f t="shared" si="1197"/>
        <v>2.5007629293743502E-3</v>
      </c>
      <c r="AE903" s="5">
        <f t="shared" si="1198"/>
        <v>4.6413998629644257E-3</v>
      </c>
      <c r="AF903" s="5">
        <f t="shared" si="1199"/>
        <v>4.307204100573378E-3</v>
      </c>
      <c r="AG903" s="5">
        <f t="shared" si="1200"/>
        <v>2.6647143407502209E-3</v>
      </c>
      <c r="AH903" s="5">
        <f t="shared" si="1201"/>
        <v>2.8021021180744711E-2</v>
      </c>
      <c r="AI903" s="5">
        <f t="shared" si="1202"/>
        <v>2.8425463945812957E-2</v>
      </c>
      <c r="AJ903" s="5">
        <f t="shared" si="1203"/>
        <v>1.4417872127550312E-2</v>
      </c>
      <c r="AK903" s="5">
        <f t="shared" si="1204"/>
        <v>4.8753243941807804E-3</v>
      </c>
      <c r="AL903" s="5">
        <f t="shared" si="1205"/>
        <v>9.3116616501630122E-5</v>
      </c>
      <c r="AM903" s="5">
        <f t="shared" si="1206"/>
        <v>5.0737156242402852E-4</v>
      </c>
      <c r="AN903" s="5">
        <f t="shared" si="1207"/>
        <v>9.4167834649408109E-4</v>
      </c>
      <c r="AO903" s="5">
        <f t="shared" si="1208"/>
        <v>8.7387446787442449E-4</v>
      </c>
      <c r="AP903" s="5">
        <f t="shared" si="1209"/>
        <v>5.4063512482504811E-4</v>
      </c>
      <c r="AQ903" s="5">
        <f t="shared" si="1210"/>
        <v>2.5085382592668625E-4</v>
      </c>
      <c r="AR903" s="5">
        <f t="shared" si="1211"/>
        <v>1.0401366906136099E-2</v>
      </c>
      <c r="AS903" s="5">
        <f t="shared" si="1212"/>
        <v>1.0551495538667801E-2</v>
      </c>
      <c r="AT903" s="5">
        <f t="shared" si="1213"/>
        <v>5.3518955300407177E-3</v>
      </c>
      <c r="AU903" s="5">
        <f t="shared" si="1214"/>
        <v>1.8097141243787562E-3</v>
      </c>
      <c r="AV903" s="5">
        <f t="shared" si="1215"/>
        <v>4.5895868018994899E-4</v>
      </c>
      <c r="AW903" s="5">
        <f t="shared" si="1216"/>
        <v>4.8699527978934348E-6</v>
      </c>
      <c r="AX903" s="5">
        <f t="shared" si="1217"/>
        <v>8.5782455736752399E-5</v>
      </c>
      <c r="AY903" s="5">
        <f t="shared" si="1218"/>
        <v>1.5921168441221465E-4</v>
      </c>
      <c r="AZ903" s="5">
        <f t="shared" si="1219"/>
        <v>1.4774792954845692E-4</v>
      </c>
      <c r="BA903" s="5">
        <f t="shared" si="1220"/>
        <v>9.1406401343162736E-5</v>
      </c>
      <c r="BB903" s="5">
        <f t="shared" si="1221"/>
        <v>4.2412422793548042E-5</v>
      </c>
      <c r="BC903" s="5">
        <f t="shared" si="1222"/>
        <v>1.5743436615258242E-5</v>
      </c>
      <c r="BD903" s="5">
        <f t="shared" si="1223"/>
        <v>3.217478312032623E-3</v>
      </c>
      <c r="BE903" s="5">
        <f t="shared" si="1224"/>
        <v>3.2639179409337921E-3</v>
      </c>
      <c r="BF903" s="5">
        <f t="shared" si="1225"/>
        <v>1.6555139292328926E-3</v>
      </c>
      <c r="BG903" s="5">
        <f t="shared" si="1226"/>
        <v>5.5980295654533164E-4</v>
      </c>
      <c r="BH903" s="5">
        <f t="shared" si="1227"/>
        <v>1.4197072490146763E-4</v>
      </c>
      <c r="BI903" s="5">
        <f t="shared" si="1228"/>
        <v>2.8803973245776947E-5</v>
      </c>
      <c r="BJ903" s="8">
        <f t="shared" si="1229"/>
        <v>0.20369380826078282</v>
      </c>
      <c r="BK903" s="8">
        <f t="shared" si="1230"/>
        <v>0.22560291404593813</v>
      </c>
      <c r="BL903" s="8">
        <f t="shared" si="1231"/>
        <v>0.50734059773161733</v>
      </c>
      <c r="BM903" s="8">
        <f t="shared" si="1232"/>
        <v>0.54403650568171968</v>
      </c>
      <c r="BN903" s="8">
        <f t="shared" si="1233"/>
        <v>0.45283681440199086</v>
      </c>
    </row>
    <row r="904" spans="1:66" x14ac:dyDescent="0.25">
      <c r="A904" t="s">
        <v>154</v>
      </c>
      <c r="B904" t="s">
        <v>155</v>
      </c>
      <c r="C904" t="s">
        <v>170</v>
      </c>
      <c r="D904" s="11">
        <v>44259</v>
      </c>
      <c r="E904">
        <f>VLOOKUP(A904,home!$A$2:$E$405,3,FALSE)</f>
        <v>1.3192182410423501</v>
      </c>
      <c r="F904">
        <f>VLOOKUP(B904,home!$B$2:$E$405,3,FALSE)</f>
        <v>1.8</v>
      </c>
      <c r="G904">
        <f>VLOOKUP(C904,away!$B$2:$E$405,4,FALSE)</f>
        <v>0.95</v>
      </c>
      <c r="H904">
        <f>VLOOKUP(A904,away!$A$2:$E$405,3,FALSE)</f>
        <v>1.0293159609120499</v>
      </c>
      <c r="I904">
        <f>VLOOKUP(C904,away!$B$2:$E$405,3,FALSE)</f>
        <v>0.99</v>
      </c>
      <c r="J904">
        <f>VLOOKUP(B904,home!$B$2:$E$405,4,FALSE)</f>
        <v>0.97</v>
      </c>
      <c r="K904" s="3">
        <f t="shared" si="1178"/>
        <v>2.2558631921824186</v>
      </c>
      <c r="L904" s="3">
        <f t="shared" si="1179"/>
        <v>0.98845211726384152</v>
      </c>
      <c r="M904" s="5">
        <f t="shared" si="1180"/>
        <v>3.899525490153255E-2</v>
      </c>
      <c r="N904" s="5">
        <f t="shared" si="1181"/>
        <v>8.7967960202138318E-2</v>
      </c>
      <c r="O904" s="5">
        <f t="shared" si="1182"/>
        <v>3.8544942270663039E-2</v>
      </c>
      <c r="P904" s="5">
        <f t="shared" si="1183"/>
        <v>8.6952116513184963E-2</v>
      </c>
      <c r="Q904" s="5">
        <f t="shared" si="1184"/>
        <v>9.9221841755685894E-2</v>
      </c>
      <c r="R904" s="5">
        <f t="shared" si="1185"/>
        <v>1.904991489862471E-2</v>
      </c>
      <c r="S904" s="5">
        <f t="shared" si="1186"/>
        <v>4.8471734479067059E-2</v>
      </c>
      <c r="T904" s="5">
        <f t="shared" si="1187"/>
        <v>9.8076039562225548E-2</v>
      </c>
      <c r="U904" s="5">
        <f t="shared" si="1188"/>
        <v>4.2974001834014952E-2</v>
      </c>
      <c r="V904" s="5">
        <f t="shared" si="1189"/>
        <v>1.2009210165193039E-2</v>
      </c>
      <c r="W904" s="5">
        <f t="shared" si="1190"/>
        <v>7.461030022573345E-2</v>
      </c>
      <c r="X904" s="5">
        <f t="shared" si="1191"/>
        <v>7.3748709227817094E-2</v>
      </c>
      <c r="Y904" s="5">
        <f t="shared" si="1192"/>
        <v>3.6448533890855603E-2</v>
      </c>
      <c r="Z904" s="5">
        <f t="shared" si="1193"/>
        <v>6.2766429050805329E-3</v>
      </c>
      <c r="AA904" s="5">
        <f t="shared" si="1194"/>
        <v>1.4159247700044099E-2</v>
      </c>
      <c r="AB904" s="5">
        <f t="shared" si="1195"/>
        <v>1.5970662857761532E-2</v>
      </c>
      <c r="AC904" s="5">
        <f t="shared" si="1196"/>
        <v>1.673643120412952E-3</v>
      </c>
      <c r="AD904" s="5">
        <f t="shared" si="1197"/>
        <v>4.2077657509227921E-2</v>
      </c>
      <c r="AE904" s="5">
        <f t="shared" si="1198"/>
        <v>4.1591749654499119E-2</v>
      </c>
      <c r="AF904" s="5">
        <f t="shared" si="1199"/>
        <v>2.0555726503348647E-2</v>
      </c>
      <c r="AG904" s="5">
        <f t="shared" si="1200"/>
        <v>6.7727837947104798E-3</v>
      </c>
      <c r="AH904" s="5">
        <f t="shared" si="1201"/>
        <v>1.5510402422089804E-3</v>
      </c>
      <c r="AI904" s="5">
        <f t="shared" si="1202"/>
        <v>3.4989345919929416E-3</v>
      </c>
      <c r="AJ904" s="5">
        <f t="shared" si="1203"/>
        <v>3.9465588789653443E-3</v>
      </c>
      <c r="AK904" s="5">
        <f t="shared" si="1204"/>
        <v>2.9676323036128766E-3</v>
      </c>
      <c r="AL904" s="5">
        <f t="shared" si="1205"/>
        <v>1.4927643065814968E-4</v>
      </c>
      <c r="AM904" s="5">
        <f t="shared" si="1206"/>
        <v>1.8984287757665072E-2</v>
      </c>
      <c r="AN904" s="5">
        <f t="shared" si="1207"/>
        <v>1.8765059428810064E-2</v>
      </c>
      <c r="AO904" s="5">
        <f t="shared" si="1208"/>
        <v>9.2741813614945594E-3</v>
      </c>
      <c r="AP904" s="5">
        <f t="shared" si="1209"/>
        <v>3.0556947342193852E-3</v>
      </c>
      <c r="AQ904" s="5">
        <f t="shared" si="1210"/>
        <v>7.5510198243778064E-4</v>
      </c>
      <c r="AR904" s="5">
        <f t="shared" si="1211"/>
        <v>3.066258022745777E-4</v>
      </c>
      <c r="AS904" s="5">
        <f t="shared" si="1212"/>
        <v>6.9170586112462379E-4</v>
      </c>
      <c r="AT904" s="5">
        <f t="shared" si="1213"/>
        <v>7.8019689596394164E-4</v>
      </c>
      <c r="AU904" s="5">
        <f t="shared" si="1214"/>
        <v>5.866724867533439E-4</v>
      </c>
      <c r="AV904" s="5">
        <f t="shared" si="1215"/>
        <v>3.3086321718324901E-4</v>
      </c>
      <c r="AW904" s="5">
        <f t="shared" si="1216"/>
        <v>9.2460691150724918E-6</v>
      </c>
      <c r="AX904" s="5">
        <f t="shared" si="1217"/>
        <v>7.1376593303859948E-3</v>
      </c>
      <c r="AY904" s="5">
        <f t="shared" si="1218"/>
        <v>7.0552344774280499E-3</v>
      </c>
      <c r="AZ904" s="5">
        <f t="shared" si="1219"/>
        <v>3.4868807285033036E-3</v>
      </c>
      <c r="BA904" s="5">
        <f t="shared" si="1220"/>
        <v>1.1488715462451924E-3</v>
      </c>
      <c r="BB904" s="5">
        <f t="shared" si="1221"/>
        <v>2.8390112808756093E-4</v>
      </c>
      <c r="BC904" s="5">
        <f t="shared" si="1222"/>
        <v>5.6124534230348551E-5</v>
      </c>
      <c r="BD904" s="5">
        <f t="shared" si="1223"/>
        <v>5.0514153911005039E-5</v>
      </c>
      <c r="BE904" s="5">
        <f t="shared" si="1224"/>
        <v>1.1395302049207382E-4</v>
      </c>
      <c r="BF904" s="5">
        <f t="shared" si="1225"/>
        <v>1.2853121228303916E-4</v>
      </c>
      <c r="BG904" s="5">
        <f t="shared" si="1226"/>
        <v>9.6649610278630923E-5</v>
      </c>
      <c r="BH904" s="5">
        <f t="shared" si="1227"/>
        <v>5.4507074591584765E-5</v>
      </c>
      <c r="BI904" s="5">
        <f t="shared" si="1228"/>
        <v>2.4592100656939504E-5</v>
      </c>
      <c r="BJ904" s="8">
        <f t="shared" si="1229"/>
        <v>0.65107429933574934</v>
      </c>
      <c r="BK904" s="8">
        <f t="shared" si="1230"/>
        <v>0.19530647008747679</v>
      </c>
      <c r="BL904" s="8">
        <f t="shared" si="1231"/>
        <v>0.14582774701340151</v>
      </c>
      <c r="BM904" s="8">
        <f t="shared" si="1232"/>
        <v>0.62070714039156583</v>
      </c>
      <c r="BN904" s="8">
        <f t="shared" si="1233"/>
        <v>0.37073203054182952</v>
      </c>
    </row>
    <row r="905" spans="1:66" x14ac:dyDescent="0.25">
      <c r="A905" t="s">
        <v>154</v>
      </c>
      <c r="B905" t="s">
        <v>159</v>
      </c>
      <c r="C905" t="s">
        <v>173</v>
      </c>
      <c r="D905" s="11">
        <v>44259</v>
      </c>
      <c r="E905">
        <f>VLOOKUP(A905,home!$A$2:$E$405,3,FALSE)</f>
        <v>1.3192182410423501</v>
      </c>
      <c r="F905">
        <f>VLOOKUP(B905,home!$B$2:$E$405,3,FALSE)</f>
        <v>0.71</v>
      </c>
      <c r="G905">
        <f>VLOOKUP(C905,away!$B$2:$E$405,4,FALSE)</f>
        <v>1.41</v>
      </c>
      <c r="H905">
        <f>VLOOKUP(A905,away!$A$2:$E$405,3,FALSE)</f>
        <v>1.0293159609120499</v>
      </c>
      <c r="I905">
        <f>VLOOKUP(C905,away!$B$2:$E$405,3,FALSE)</f>
        <v>0.81</v>
      </c>
      <c r="J905">
        <f>VLOOKUP(B905,home!$B$2:$E$405,4,FALSE)</f>
        <v>0.85</v>
      </c>
      <c r="K905" s="3">
        <f t="shared" si="1178"/>
        <v>1.3206693811074965</v>
      </c>
      <c r="L905" s="3">
        <f t="shared" si="1179"/>
        <v>0.70868403908794642</v>
      </c>
      <c r="M905" s="5">
        <f t="shared" si="1180"/>
        <v>0.13142046750342803</v>
      </c>
      <c r="N905" s="5">
        <f t="shared" si="1181"/>
        <v>0.17356298748261015</v>
      </c>
      <c r="O905" s="5">
        <f t="shared" si="1182"/>
        <v>9.3135587729155575E-2</v>
      </c>
      <c r="P905" s="5">
        <f t="shared" si="1183"/>
        <v>0.12300131900534683</v>
      </c>
      <c r="Q905" s="5">
        <f t="shared" si="1184"/>
        <v>0.11460966163091349</v>
      </c>
      <c r="R905" s="5">
        <f t="shared" si="1185"/>
        <v>3.3001852247363871E-2</v>
      </c>
      <c r="S905" s="5">
        <f t="shared" si="1186"/>
        <v>2.8780380949147935E-2</v>
      </c>
      <c r="T905" s="5">
        <f t="shared" si="1187"/>
        <v>8.1222037923098608E-2</v>
      </c>
      <c r="U905" s="5">
        <f t="shared" si="1188"/>
        <v>4.3584535782927085E-2</v>
      </c>
      <c r="V905" s="5">
        <f t="shared" si="1189"/>
        <v>2.9929591515358601E-3</v>
      </c>
      <c r="W905" s="5">
        <f t="shared" si="1190"/>
        <v>5.0453823631679391E-2</v>
      </c>
      <c r="X905" s="5">
        <f t="shared" si="1191"/>
        <v>3.5755819518729429E-2</v>
      </c>
      <c r="Y905" s="5">
        <f t="shared" si="1192"/>
        <v>1.2669789298716401E-2</v>
      </c>
      <c r="Z905" s="5">
        <f t="shared" si="1193"/>
        <v>7.7959619826818176E-3</v>
      </c>
      <c r="AA905" s="5">
        <f t="shared" si="1194"/>
        <v>1.0295888286805966E-2</v>
      </c>
      <c r="AB905" s="5">
        <f t="shared" si="1195"/>
        <v>6.7987322058439817E-3</v>
      </c>
      <c r="AC905" s="5">
        <f t="shared" si="1196"/>
        <v>1.7507638382051856E-4</v>
      </c>
      <c r="AD905" s="5">
        <f t="shared" si="1197"/>
        <v>1.6658205007539197E-2</v>
      </c>
      <c r="AE905" s="5">
        <f t="shared" si="1198"/>
        <v>1.1805404008697932E-2</v>
      </c>
      <c r="AF905" s="5">
        <f t="shared" si="1199"/>
        <v>4.1831506979745419E-3</v>
      </c>
      <c r="AG905" s="5">
        <f t="shared" si="1200"/>
        <v>9.8817737758472024E-4</v>
      </c>
      <c r="AH905" s="5">
        <f t="shared" si="1201"/>
        <v>1.3812184566157563E-3</v>
      </c>
      <c r="AI905" s="5">
        <f t="shared" si="1202"/>
        <v>1.8241329242729822E-3</v>
      </c>
      <c r="AJ905" s="5">
        <f t="shared" si="1203"/>
        <v>1.2045382500787041E-3</v>
      </c>
      <c r="AK905" s="5">
        <f t="shared" si="1204"/>
        <v>5.3026559508391653E-4</v>
      </c>
      <c r="AL905" s="5">
        <f t="shared" si="1205"/>
        <v>6.5544207978254017E-6</v>
      </c>
      <c r="AM905" s="5">
        <f t="shared" si="1206"/>
        <v>4.3999962595337172E-3</v>
      </c>
      <c r="AN905" s="5">
        <f t="shared" si="1207"/>
        <v>3.1182071211782107E-3</v>
      </c>
      <c r="AO905" s="5">
        <f t="shared" si="1208"/>
        <v>1.1049118086746859E-3</v>
      </c>
      <c r="AP905" s="5">
        <f t="shared" si="1209"/>
        <v>2.6101112113584822E-4</v>
      </c>
      <c r="AQ905" s="5">
        <f t="shared" si="1210"/>
        <v>4.6243603893356543E-5</v>
      </c>
      <c r="AR905" s="5">
        <f t="shared" si="1211"/>
        <v>1.9576949493945481E-4</v>
      </c>
      <c r="AS905" s="5">
        <f t="shared" si="1212"/>
        <v>2.585467777214169E-4</v>
      </c>
      <c r="AT905" s="5">
        <f t="shared" si="1213"/>
        <v>1.7072740646034064E-4</v>
      </c>
      <c r="AU905" s="5">
        <f t="shared" si="1214"/>
        <v>7.5158152742688724E-5</v>
      </c>
      <c r="AV905" s="5">
        <f t="shared" si="1215"/>
        <v>2.4814767766967346E-5</v>
      </c>
      <c r="AW905" s="5">
        <f t="shared" si="1216"/>
        <v>1.7040352718515063E-7</v>
      </c>
      <c r="AX905" s="5">
        <f t="shared" si="1217"/>
        <v>9.6849005615894893E-4</v>
      </c>
      <c r="AY905" s="5">
        <f t="shared" si="1218"/>
        <v>6.8635344481523587E-4</v>
      </c>
      <c r="AZ905" s="5">
        <f t="shared" si="1219"/>
        <v>2.4320386575679364E-4</v>
      </c>
      <c r="BA905" s="5">
        <f t="shared" si="1220"/>
        <v>5.7451565968775741E-5</v>
      </c>
      <c r="BB905" s="5">
        <f t="shared" si="1221"/>
        <v>1.0178751955669899E-5</v>
      </c>
      <c r="BC905" s="5">
        <f t="shared" si="1222"/>
        <v>1.442703809763696E-6</v>
      </c>
      <c r="BD905" s="5">
        <f t="shared" si="1223"/>
        <v>2.3123119400650004E-5</v>
      </c>
      <c r="BE905" s="5">
        <f t="shared" si="1224"/>
        <v>3.0537995788131182E-5</v>
      </c>
      <c r="BF905" s="5">
        <f t="shared" si="1225"/>
        <v>2.0165297998887279E-5</v>
      </c>
      <c r="BG905" s="5">
        <f t="shared" si="1226"/>
        <v>8.8772305426795715E-6</v>
      </c>
      <c r="BH905" s="5">
        <f t="shared" si="1227"/>
        <v>2.9309716416872981E-6</v>
      </c>
      <c r="BI905" s="5">
        <f t="shared" si="1228"/>
        <v>7.7416890081415725E-7</v>
      </c>
      <c r="BJ905" s="8">
        <f t="shared" si="1229"/>
        <v>0.51280654688042493</v>
      </c>
      <c r="BK905" s="8">
        <f t="shared" si="1230"/>
        <v>0.28706311085889225</v>
      </c>
      <c r="BL905" s="8">
        <f t="shared" si="1231"/>
        <v>0.19256817686205163</v>
      </c>
      <c r="BM905" s="8">
        <f t="shared" si="1232"/>
        <v>0.33081573794394437</v>
      </c>
      <c r="BN905" s="8">
        <f t="shared" si="1233"/>
        <v>0.66873187559881797</v>
      </c>
    </row>
    <row r="906" spans="1:66" x14ac:dyDescent="0.25">
      <c r="A906" t="s">
        <v>154</v>
      </c>
      <c r="B906" t="s">
        <v>160</v>
      </c>
      <c r="C906" t="s">
        <v>172</v>
      </c>
      <c r="D906" s="11">
        <v>44259</v>
      </c>
      <c r="E906">
        <f>VLOOKUP(A906,home!$A$2:$E$405,3,FALSE)</f>
        <v>1.3192182410423501</v>
      </c>
      <c r="F906">
        <f>VLOOKUP(B906,home!$B$2:$E$405,3,FALSE)</f>
        <v>0.66</v>
      </c>
      <c r="G906">
        <f>VLOOKUP(C906,away!$B$2:$E$405,4,FALSE)</f>
        <v>1.23</v>
      </c>
      <c r="H906">
        <f>VLOOKUP(A906,away!$A$2:$E$405,3,FALSE)</f>
        <v>1.0293159609120499</v>
      </c>
      <c r="I906">
        <f>VLOOKUP(C906,away!$B$2:$E$405,3,FALSE)</f>
        <v>0.62</v>
      </c>
      <c r="J906">
        <f>VLOOKUP(B906,home!$B$2:$E$405,4,FALSE)</f>
        <v>1.03</v>
      </c>
      <c r="K906" s="3">
        <f t="shared" si="1178"/>
        <v>1.0709413680781799</v>
      </c>
      <c r="L906" s="3">
        <f t="shared" si="1179"/>
        <v>0.65732117263843515</v>
      </c>
      <c r="M906" s="5">
        <f t="shared" si="1180"/>
        <v>0.17759270215878709</v>
      </c>
      <c r="N906" s="5">
        <f t="shared" si="1181"/>
        <v>0.19019137141063214</v>
      </c>
      <c r="O906" s="5">
        <f t="shared" si="1182"/>
        <v>0.11673544323504227</v>
      </c>
      <c r="P906" s="5">
        <f t="shared" si="1183"/>
        <v>0.12501681528134886</v>
      </c>
      <c r="Q906" s="5">
        <f t="shared" si="1184"/>
        <v>0.10184190374758381</v>
      </c>
      <c r="R906" s="5">
        <f t="shared" si="1185"/>
        <v>3.8366339217862727E-2</v>
      </c>
      <c r="S906" s="5">
        <f t="shared" si="1186"/>
        <v>2.2001472911196408E-2</v>
      </c>
      <c r="T906" s="5">
        <f t="shared" si="1187"/>
        <v>6.6942839595092424E-2</v>
      </c>
      <c r="U906" s="5">
        <f t="shared" si="1188"/>
        <v>4.1088099810129432E-2</v>
      </c>
      <c r="V906" s="5">
        <f t="shared" si="1189"/>
        <v>1.720887827672452E-3</v>
      </c>
      <c r="W906" s="5">
        <f t="shared" si="1190"/>
        <v>3.6355569242374576E-2</v>
      </c>
      <c r="X906" s="5">
        <f t="shared" si="1191"/>
        <v>2.389728540633548E-2</v>
      </c>
      <c r="Y906" s="5">
        <f t="shared" si="1192"/>
        <v>7.8540958330838989E-3</v>
      </c>
      <c r="Z906" s="5">
        <f t="shared" si="1193"/>
        <v>8.40633569484317E-3</v>
      </c>
      <c r="AA906" s="5">
        <f t="shared" si="1194"/>
        <v>9.0026926495597806E-3</v>
      </c>
      <c r="AB906" s="5">
        <f t="shared" si="1195"/>
        <v>4.8206779912534628E-3</v>
      </c>
      <c r="AC906" s="5">
        <f t="shared" si="1196"/>
        <v>7.5713948636699289E-5</v>
      </c>
      <c r="AD906" s="5">
        <f t="shared" si="1197"/>
        <v>9.7336707654224058E-3</v>
      </c>
      <c r="AE906" s="5">
        <f t="shared" si="1198"/>
        <v>6.3981478816039095E-3</v>
      </c>
      <c r="AF906" s="5">
        <f t="shared" si="1199"/>
        <v>2.1028190341250007E-3</v>
      </c>
      <c r="AG906" s="5">
        <f t="shared" si="1200"/>
        <v>4.6074249111915569E-4</v>
      </c>
      <c r="AH906" s="5">
        <f t="shared" si="1201"/>
        <v>1.3814156091316615E-3</v>
      </c>
      <c r="AI906" s="5">
        <f t="shared" si="1202"/>
        <v>1.4794151223280138E-3</v>
      </c>
      <c r="AJ906" s="5">
        <f t="shared" si="1203"/>
        <v>7.921834275307555E-4</v>
      </c>
      <c r="AK906" s="5">
        <f t="shared" si="1204"/>
        <v>2.8279400121621631E-4</v>
      </c>
      <c r="AL906" s="5">
        <f t="shared" si="1205"/>
        <v>2.1319607429527327E-6</v>
      </c>
      <c r="AM906" s="5">
        <f t="shared" si="1206"/>
        <v>2.0848381371888114E-3</v>
      </c>
      <c r="AN906" s="5">
        <f t="shared" si="1207"/>
        <v>1.37040824909828E-3</v>
      </c>
      <c r="AO906" s="5">
        <f t="shared" si="1208"/>
        <v>4.5039917864533305E-4</v>
      </c>
      <c r="AP906" s="5">
        <f t="shared" si="1209"/>
        <v>9.8685638754179454E-5</v>
      </c>
      <c r="AQ906" s="5">
        <f t="shared" si="1210"/>
        <v>1.6217039947117558E-5</v>
      </c>
      <c r="AR906" s="5">
        <f t="shared" si="1211"/>
        <v>1.8160674561909246E-4</v>
      </c>
      <c r="AS906" s="5">
        <f t="shared" si="1212"/>
        <v>1.9449017660553688E-4</v>
      </c>
      <c r="AT906" s="5">
        <f t="shared" si="1213"/>
        <v>1.0414378790585025E-4</v>
      </c>
      <c r="AU906" s="5">
        <f t="shared" si="1214"/>
        <v>3.7177296898911692E-5</v>
      </c>
      <c r="AV906" s="5">
        <f t="shared" si="1215"/>
        <v>9.9536763005922896E-6</v>
      </c>
      <c r="AW906" s="5">
        <f t="shared" si="1216"/>
        <v>4.1688859950778676E-8</v>
      </c>
      <c r="AX906" s="5">
        <f t="shared" si="1217"/>
        <v>3.7212323447709153E-4</v>
      </c>
      <c r="AY906" s="5">
        <f t="shared" si="1218"/>
        <v>2.4460448085248911E-4</v>
      </c>
      <c r="AZ906" s="5">
        <f t="shared" si="1219"/>
        <v>8.0391852093286904E-5</v>
      </c>
      <c r="BA906" s="5">
        <f t="shared" si="1220"/>
        <v>1.7614422162844993E-5</v>
      </c>
      <c r="BB906" s="5">
        <f t="shared" si="1221"/>
        <v>2.8945831578574277E-6</v>
      </c>
      <c r="BC906" s="5">
        <f t="shared" si="1222"/>
        <v>3.8053415912446199E-7</v>
      </c>
      <c r="BD906" s="5">
        <f t="shared" si="1223"/>
        <v>1.9895659831565297E-5</v>
      </c>
      <c r="BE906" s="5">
        <f t="shared" si="1224"/>
        <v>2.1307085158834626E-5</v>
      </c>
      <c r="BF906" s="5">
        <f t="shared" si="1225"/>
        <v>1.1409319464880319E-5</v>
      </c>
      <c r="BG906" s="5">
        <f t="shared" si="1226"/>
        <v>4.0729040655199794E-6</v>
      </c>
      <c r="BH906" s="5">
        <f t="shared" si="1227"/>
        <v>1.0904603629947868E-6</v>
      </c>
      <c r="BI906" s="5">
        <f t="shared" si="1228"/>
        <v>2.3356382259613311E-7</v>
      </c>
      <c r="BJ906" s="8">
        <f t="shared" si="1229"/>
        <v>0.45051700275790929</v>
      </c>
      <c r="BK906" s="8">
        <f t="shared" si="1230"/>
        <v>0.32665432856923698</v>
      </c>
      <c r="BL906" s="8">
        <f t="shared" si="1231"/>
        <v>0.21453444174009073</v>
      </c>
      <c r="BM906" s="8">
        <f t="shared" si="1232"/>
        <v>0.25012297091883068</v>
      </c>
      <c r="BN906" s="8">
        <f t="shared" si="1233"/>
        <v>0.74974457505125691</v>
      </c>
    </row>
    <row r="907" spans="1:66" x14ac:dyDescent="0.25">
      <c r="A907" t="s">
        <v>154</v>
      </c>
      <c r="B907" t="s">
        <v>167</v>
      </c>
      <c r="C907" t="s">
        <v>166</v>
      </c>
      <c r="D907" s="11">
        <v>44259</v>
      </c>
      <c r="E907">
        <f>VLOOKUP(A907,home!$A$2:$E$405,3,FALSE)</f>
        <v>1.3192182410423501</v>
      </c>
      <c r="F907">
        <f>VLOOKUP(B907,home!$B$2:$E$405,3,FALSE)</f>
        <v>1.41</v>
      </c>
      <c r="G907">
        <f>VLOOKUP(C907,away!$B$2:$E$405,4,FALSE)</f>
        <v>1.37</v>
      </c>
      <c r="H907">
        <f>VLOOKUP(A907,away!$A$2:$E$405,3,FALSE)</f>
        <v>1.0293159609120499</v>
      </c>
      <c r="I907">
        <f>VLOOKUP(C907,away!$B$2:$E$405,3,FALSE)</f>
        <v>0.76</v>
      </c>
      <c r="J907">
        <f>VLOOKUP(B907,home!$B$2:$E$405,4,FALSE)</f>
        <v>0.39</v>
      </c>
      <c r="K907" s="3">
        <f t="shared" si="1178"/>
        <v>2.5483338762215078</v>
      </c>
      <c r="L907" s="3">
        <f t="shared" si="1179"/>
        <v>0.30508925081433158</v>
      </c>
      <c r="M907" s="5">
        <f t="shared" si="1180"/>
        <v>5.7646650933862939E-2</v>
      </c>
      <c r="N907" s="5">
        <f t="shared" si="1181"/>
        <v>0.14690291342547915</v>
      </c>
      <c r="O907" s="5">
        <f t="shared" si="1182"/>
        <v>1.7587373545367536E-2</v>
      </c>
      <c r="P907" s="5">
        <f t="shared" si="1183"/>
        <v>4.4818499799422054E-2</v>
      </c>
      <c r="Q907" s="5">
        <f t="shared" si="1184"/>
        <v>0.18717883539889196</v>
      </c>
      <c r="R907" s="5">
        <f t="shared" si="1185"/>
        <v>2.6828593093739875E-3</v>
      </c>
      <c r="S907" s="5">
        <f t="shared" si="1186"/>
        <v>8.7112516153598444E-3</v>
      </c>
      <c r="T907" s="5">
        <f t="shared" si="1187"/>
        <v>5.7106250660147045E-2</v>
      </c>
      <c r="U907" s="5">
        <f t="shared" si="1188"/>
        <v>6.8368212632139705E-3</v>
      </c>
      <c r="V907" s="5">
        <f t="shared" si="1189"/>
        <v>7.5252560681885697E-4</v>
      </c>
      <c r="W907" s="5">
        <f t="shared" si="1190"/>
        <v>0.15899805571956196</v>
      </c>
      <c r="X907" s="5">
        <f t="shared" si="1191"/>
        <v>4.8508597700416524E-2</v>
      </c>
      <c r="Y907" s="5">
        <f t="shared" si="1192"/>
        <v>7.3997258652369405E-3</v>
      </c>
      <c r="Z907" s="5">
        <f t="shared" si="1193"/>
        <v>2.7283717891238843E-4</v>
      </c>
      <c r="AA907" s="5">
        <f t="shared" si="1194"/>
        <v>6.952802257151479E-4</v>
      </c>
      <c r="AB907" s="5">
        <f t="shared" si="1195"/>
        <v>8.85903076328424E-4</v>
      </c>
      <c r="AC907" s="5">
        <f t="shared" si="1196"/>
        <v>3.6566596033659238E-5</v>
      </c>
      <c r="AD907" s="5">
        <f t="shared" si="1197"/>
        <v>0.10129503291087869</v>
      </c>
      <c r="AE907" s="5">
        <f t="shared" si="1198"/>
        <v>3.0904025701993045E-2</v>
      </c>
      <c r="AF907" s="5">
        <f t="shared" si="1199"/>
        <v>4.7142430242839524E-3</v>
      </c>
      <c r="AG907" s="5">
        <f t="shared" si="1200"/>
        <v>4.794216241451602E-4</v>
      </c>
      <c r="AH907" s="5">
        <f t="shared" si="1201"/>
        <v>2.0809922627169078E-5</v>
      </c>
      <c r="AI907" s="5">
        <f t="shared" si="1202"/>
        <v>5.3030630792363444E-5</v>
      </c>
      <c r="AJ907" s="5">
        <f t="shared" si="1203"/>
        <v>6.7569876462787604E-5</v>
      </c>
      <c r="AK907" s="5">
        <f t="shared" si="1204"/>
        <v>5.7396868400741321E-5</v>
      </c>
      <c r="AL907" s="5">
        <f t="shared" si="1205"/>
        <v>1.1371761935522257E-6</v>
      </c>
      <c r="AM907" s="5">
        <f t="shared" si="1206"/>
        <v>5.162671277195291E-2</v>
      </c>
      <c r="AN907" s="5">
        <f t="shared" si="1207"/>
        <v>1.57507551216018E-2</v>
      </c>
      <c r="AO907" s="5">
        <f t="shared" si="1208"/>
        <v>2.402693039904744E-3</v>
      </c>
      <c r="AP907" s="5">
        <f t="shared" si="1209"/>
        <v>2.4434527316044926E-4</v>
      </c>
      <c r="AQ907" s="5">
        <f t="shared" si="1210"/>
        <v>1.8636779082136162E-5</v>
      </c>
      <c r="AR907" s="5">
        <f t="shared" si="1211"/>
        <v>1.2697767407654444E-6</v>
      </c>
      <c r="AS907" s="5">
        <f t="shared" si="1212"/>
        <v>3.2358150837307177E-6</v>
      </c>
      <c r="AT907" s="5">
        <f t="shared" si="1213"/>
        <v>4.122968597529762E-6</v>
      </c>
      <c r="AU907" s="5">
        <f t="shared" si="1214"/>
        <v>3.5022335158941909E-6</v>
      </c>
      <c r="AV907" s="5">
        <f t="shared" si="1215"/>
        <v>2.2312150777478813E-6</v>
      </c>
      <c r="AW907" s="5">
        <f t="shared" si="1216"/>
        <v>2.4558876350327333E-8</v>
      </c>
      <c r="AX907" s="5">
        <f t="shared" si="1217"/>
        <v>2.1927016845787534E-2</v>
      </c>
      <c r="AY907" s="5">
        <f t="shared" si="1218"/>
        <v>6.6896971420745488E-3</v>
      </c>
      <c r="AZ907" s="5">
        <f t="shared" si="1219"/>
        <v>1.0204773446251493E-3</v>
      </c>
      <c r="BA907" s="5">
        <f t="shared" si="1220"/>
        <v>1.0377888951489515E-4</v>
      </c>
      <c r="BB907" s="5">
        <f t="shared" si="1221"/>
        <v>7.915455913110661E-6</v>
      </c>
      <c r="BC907" s="5">
        <f t="shared" si="1222"/>
        <v>4.8298410287696064E-7</v>
      </c>
      <c r="BD907" s="5">
        <f t="shared" si="1223"/>
        <v>6.4565872423598883E-8</v>
      </c>
      <c r="BE907" s="5">
        <f t="shared" si="1224"/>
        <v>1.6453539994485311E-7</v>
      </c>
      <c r="BF907" s="5">
        <f t="shared" si="1225"/>
        <v>2.0964556675856182E-7</v>
      </c>
      <c r="BG907" s="5">
        <f t="shared" si="1226"/>
        <v>1.7808229992350024E-7</v>
      </c>
      <c r="BH907" s="5">
        <f t="shared" si="1227"/>
        <v>1.1345328941262365E-7</v>
      </c>
      <c r="BI907" s="5">
        <f t="shared" si="1228"/>
        <v>5.7823372155790324E-8</v>
      </c>
      <c r="BJ907" s="8">
        <f t="shared" si="1229"/>
        <v>0.84327961367875448</v>
      </c>
      <c r="BK907" s="8">
        <f t="shared" si="1230"/>
        <v>0.11865632886976547</v>
      </c>
      <c r="BL907" s="8">
        <f t="shared" si="1231"/>
        <v>2.8902194833098412E-2</v>
      </c>
      <c r="BM907" s="8">
        <f t="shared" si="1232"/>
        <v>0.52760416956493517</v>
      </c>
      <c r="BN907" s="8">
        <f t="shared" si="1233"/>
        <v>0.45681713241239763</v>
      </c>
    </row>
    <row r="908" spans="1:66" x14ac:dyDescent="0.25">
      <c r="A908" t="s">
        <v>154</v>
      </c>
      <c r="B908" t="s">
        <v>156</v>
      </c>
      <c r="C908" t="s">
        <v>164</v>
      </c>
      <c r="D908" s="11">
        <v>44259</v>
      </c>
      <c r="E908">
        <f>VLOOKUP(A908,home!$A$2:$E$405,3,FALSE)</f>
        <v>1.3192182410423501</v>
      </c>
      <c r="F908">
        <f>VLOOKUP(B908,home!$B$2:$E$405,3,FALSE)</f>
        <v>1.41</v>
      </c>
      <c r="G908">
        <f>VLOOKUP(C908,away!$B$2:$E$405,4,FALSE)</f>
        <v>1.04</v>
      </c>
      <c r="H908">
        <f>VLOOKUP(A908,away!$A$2:$E$405,3,FALSE)</f>
        <v>1.0293159609120499</v>
      </c>
      <c r="I908">
        <f>VLOOKUP(C908,away!$B$2:$E$405,3,FALSE)</f>
        <v>0.47</v>
      </c>
      <c r="J908">
        <f>VLOOKUP(B908,home!$B$2:$E$405,4,FALSE)</f>
        <v>0.71</v>
      </c>
      <c r="K908" s="3">
        <f t="shared" si="1178"/>
        <v>1.934501628664502</v>
      </c>
      <c r="L908" s="3">
        <f t="shared" si="1179"/>
        <v>0.343482736156351</v>
      </c>
      <c r="M908" s="5">
        <f t="shared" si="1180"/>
        <v>0.10249058227991667</v>
      </c>
      <c r="N908" s="5">
        <f t="shared" si="1181"/>
        <v>0.19826819834327192</v>
      </c>
      <c r="O908" s="5">
        <f t="shared" si="1182"/>
        <v>3.52037456317634E-2</v>
      </c>
      <c r="P908" s="5">
        <f t="shared" si="1183"/>
        <v>6.8101703259737134E-2</v>
      </c>
      <c r="Q908" s="5">
        <f t="shared" si="1184"/>
        <v>0.19177507630371807</v>
      </c>
      <c r="R908" s="5">
        <f t="shared" si="1185"/>
        <v>6.0459394362751403E-3</v>
      </c>
      <c r="S908" s="5">
        <f t="shared" si="1186"/>
        <v>1.1312849150887525E-2</v>
      </c>
      <c r="T908" s="5">
        <f t="shared" si="1187"/>
        <v>6.5871427935394078E-2</v>
      </c>
      <c r="U908" s="5">
        <f t="shared" si="1188"/>
        <v>1.1695879686281198E-2</v>
      </c>
      <c r="V908" s="5">
        <f t="shared" si="1189"/>
        <v>8.3522502887335324E-4</v>
      </c>
      <c r="W908" s="5">
        <f t="shared" si="1190"/>
        <v>0.12366306581560058</v>
      </c>
      <c r="X908" s="5">
        <f t="shared" si="1191"/>
        <v>4.2476128207825398E-2</v>
      </c>
      <c r="Y908" s="5">
        <f t="shared" si="1192"/>
        <v>7.294908369075914E-3</v>
      </c>
      <c r="Z908" s="5">
        <f t="shared" si="1193"/>
        <v>6.9222527340245734E-4</v>
      </c>
      <c r="AA908" s="5">
        <f t="shared" si="1194"/>
        <v>1.3391109187997836E-3</v>
      </c>
      <c r="AB908" s="5">
        <f t="shared" si="1195"/>
        <v>1.2952561266903E-3</v>
      </c>
      <c r="AC908" s="5">
        <f t="shared" si="1196"/>
        <v>3.4686264463359597E-5</v>
      </c>
      <c r="AD908" s="5">
        <f t="shared" si="1197"/>
        <v>5.9806600556481244E-2</v>
      </c>
      <c r="AE908" s="5">
        <f t="shared" si="1198"/>
        <v>2.0542534799350119E-2</v>
      </c>
      <c r="AF908" s="5">
        <f t="shared" si="1199"/>
        <v>3.5280030302339178E-3</v>
      </c>
      <c r="AG908" s="5">
        <f t="shared" si="1200"/>
        <v>4.0393604466421463E-4</v>
      </c>
      <c r="AH908" s="5">
        <f t="shared" si="1201"/>
        <v>5.9441857736213526E-5</v>
      </c>
      <c r="AI908" s="5">
        <f t="shared" si="1202"/>
        <v>1.1499037060154867E-4</v>
      </c>
      <c r="AJ908" s="5">
        <f t="shared" si="1203"/>
        <v>1.1122452960471533E-4</v>
      </c>
      <c r="AK908" s="5">
        <f t="shared" si="1204"/>
        <v>7.1721344555921622E-5</v>
      </c>
      <c r="AL908" s="5">
        <f t="shared" si="1205"/>
        <v>9.2191638963314195E-7</v>
      </c>
      <c r="AM908" s="5">
        <f t="shared" si="1206"/>
        <v>2.3139193236280043E-2</v>
      </c>
      <c r="AN908" s="5">
        <f t="shared" si="1207"/>
        <v>7.9479134052479992E-3</v>
      </c>
      <c r="AO908" s="5">
        <f t="shared" si="1208"/>
        <v>1.3649855215841617E-3</v>
      </c>
      <c r="AP908" s="5">
        <f t="shared" si="1209"/>
        <v>1.5628298725584396E-4</v>
      </c>
      <c r="AQ908" s="5">
        <f t="shared" si="1210"/>
        <v>1.3420127019331349E-5</v>
      </c>
      <c r="AR908" s="5">
        <f t="shared" si="1211"/>
        <v>4.0834503874902386E-6</v>
      </c>
      <c r="AS908" s="5">
        <f t="shared" si="1212"/>
        <v>7.8994414251705576E-6</v>
      </c>
      <c r="AT908" s="5">
        <f t="shared" si="1213"/>
        <v>7.6407411512661406E-6</v>
      </c>
      <c r="AU908" s="5">
        <f t="shared" si="1214"/>
        <v>4.9270087337760768E-6</v>
      </c>
      <c r="AV908" s="5">
        <f t="shared" si="1215"/>
        <v>2.3828266049835131E-6</v>
      </c>
      <c r="AW908" s="5">
        <f t="shared" si="1216"/>
        <v>1.7016218303630181E-8</v>
      </c>
      <c r="AX908" s="5">
        <f t="shared" si="1217"/>
        <v>7.4604678335943942E-3</v>
      </c>
      <c r="AY908" s="5">
        <f t="shared" si="1218"/>
        <v>2.5625419044894467E-3</v>
      </c>
      <c r="AZ908" s="5">
        <f t="shared" si="1219"/>
        <v>4.4009445243467087E-4</v>
      </c>
      <c r="BA908" s="5">
        <f t="shared" si="1220"/>
        <v>5.0388282229830617E-5</v>
      </c>
      <c r="BB908" s="5">
        <f t="shared" si="1221"/>
        <v>4.3268762626301634E-6</v>
      </c>
      <c r="BC908" s="5">
        <f t="shared" si="1222"/>
        <v>2.9724145953963509E-7</v>
      </c>
      <c r="BD908" s="5">
        <f t="shared" si="1223"/>
        <v>2.337657853423097E-7</v>
      </c>
      <c r="BE908" s="5">
        <f t="shared" si="1224"/>
        <v>4.5222029247073439E-7</v>
      </c>
      <c r="BF908" s="5">
        <f t="shared" si="1225"/>
        <v>4.3741044614988669E-7</v>
      </c>
      <c r="BG908" s="5">
        <f t="shared" si="1226"/>
        <v>2.8205707349060736E-7</v>
      </c>
      <c r="BH908" s="5">
        <f t="shared" si="1227"/>
        <v>1.3640996701098086E-7</v>
      </c>
      <c r="BI908" s="5">
        <f t="shared" si="1228"/>
        <v>5.2777060669762665E-8</v>
      </c>
      <c r="BJ908" s="8">
        <f t="shared" si="1229"/>
        <v>0.75676979127347332</v>
      </c>
      <c r="BK908" s="8">
        <f t="shared" si="1230"/>
        <v>0.18533850980475711</v>
      </c>
      <c r="BL908" s="8">
        <f t="shared" si="1231"/>
        <v>5.5965838011236051E-2</v>
      </c>
      <c r="BM908" s="8">
        <f t="shared" si="1232"/>
        <v>0.39431859421991539</v>
      </c>
      <c r="BN908" s="8">
        <f t="shared" si="1233"/>
        <v>0.60188524525468245</v>
      </c>
    </row>
    <row r="909" spans="1:66" x14ac:dyDescent="0.25">
      <c r="A909" t="s">
        <v>154</v>
      </c>
      <c r="B909" t="s">
        <v>171</v>
      </c>
      <c r="C909" t="s">
        <v>165</v>
      </c>
      <c r="D909" s="11">
        <v>44259</v>
      </c>
      <c r="E909">
        <f>VLOOKUP(A909,home!$A$2:$E$405,3,FALSE)</f>
        <v>1.3192182410423501</v>
      </c>
      <c r="F909">
        <f>VLOOKUP(B909,home!$B$2:$E$405,3,FALSE)</f>
        <v>0.9</v>
      </c>
      <c r="G909">
        <f>VLOOKUP(C909,away!$B$2:$E$405,4,FALSE)</f>
        <v>1.47</v>
      </c>
      <c r="H909">
        <f>VLOOKUP(A909,away!$A$2:$E$405,3,FALSE)</f>
        <v>1.0293159609120499</v>
      </c>
      <c r="I909">
        <f>VLOOKUP(C909,away!$B$2:$E$405,3,FALSE)</f>
        <v>0.76</v>
      </c>
      <c r="J909">
        <f>VLOOKUP(B909,home!$B$2:$E$405,4,FALSE)</f>
        <v>0.97</v>
      </c>
      <c r="K909" s="3">
        <f t="shared" si="1178"/>
        <v>1.745325732899029</v>
      </c>
      <c r="L909" s="3">
        <f t="shared" si="1179"/>
        <v>0.75881172638436312</v>
      </c>
      <c r="M909" s="5">
        <f t="shared" si="1180"/>
        <v>8.1746076905208562E-2</v>
      </c>
      <c r="N909" s="5">
        <f t="shared" si="1181"/>
        <v>0.14267353158620352</v>
      </c>
      <c r="O909" s="5">
        <f t="shared" si="1182"/>
        <v>6.2029881741590215E-2</v>
      </c>
      <c r="P909" s="5">
        <f t="shared" si="1183"/>
        <v>0.10826234881228104</v>
      </c>
      <c r="Q909" s="5">
        <f t="shared" si="1184"/>
        <v>0.12450589304049173</v>
      </c>
      <c r="R909" s="5">
        <f t="shared" si="1185"/>
        <v>2.3534500825876978E-2</v>
      </c>
      <c r="S909" s="5">
        <f t="shared" si="1186"/>
        <v>3.5844950039447127E-2</v>
      </c>
      <c r="T909" s="5">
        <f t="shared" si="1187"/>
        <v>9.4476531643082381E-2</v>
      </c>
      <c r="U909" s="5">
        <f t="shared" si="1188"/>
        <v>4.1075369902336539E-2</v>
      </c>
      <c r="V909" s="5">
        <f t="shared" si="1189"/>
        <v>5.2746785211062273E-3</v>
      </c>
      <c r="W909" s="5">
        <f t="shared" si="1190"/>
        <v>7.2434446340381445E-2</v>
      </c>
      <c r="X909" s="5">
        <f t="shared" si="1191"/>
        <v>5.4964107277240354E-2</v>
      </c>
      <c r="Y909" s="5">
        <f t="shared" si="1192"/>
        <v>2.0853704566109046E-2</v>
      </c>
      <c r="Z909" s="5">
        <f t="shared" si="1193"/>
        <v>5.9527517337593103E-3</v>
      </c>
      <c r="AA909" s="5">
        <f t="shared" si="1194"/>
        <v>1.0389490782489434E-2</v>
      </c>
      <c r="AB909" s="5">
        <f t="shared" si="1195"/>
        <v>9.0665228071980398E-3</v>
      </c>
      <c r="AC909" s="5">
        <f t="shared" si="1196"/>
        <v>4.3660282207397895E-4</v>
      </c>
      <c r="AD909" s="5">
        <f t="shared" si="1197"/>
        <v>3.1605425786540416E-2</v>
      </c>
      <c r="AE909" s="5">
        <f t="shared" si="1198"/>
        <v>2.3982567704197596E-2</v>
      </c>
      <c r="AF909" s="5">
        <f t="shared" si="1199"/>
        <v>9.0991268013760254E-3</v>
      </c>
      <c r="AG909" s="5">
        <f t="shared" si="1200"/>
        <v>2.3015080389141235E-3</v>
      </c>
      <c r="AH909" s="5">
        <f t="shared" si="1201"/>
        <v>1.1292544549578532E-3</v>
      </c>
      <c r="AI909" s="5">
        <f t="shared" si="1202"/>
        <v>1.9709168592288084E-3</v>
      </c>
      <c r="AJ909" s="5">
        <f t="shared" si="1203"/>
        <v>1.7199459559082866E-3</v>
      </c>
      <c r="AK909" s="5">
        <f t="shared" si="1204"/>
        <v>1.0006219786807837E-3</v>
      </c>
      <c r="AL909" s="5">
        <f t="shared" si="1205"/>
        <v>2.3129010616918147E-5</v>
      </c>
      <c r="AM909" s="5">
        <f t="shared" si="1206"/>
        <v>1.1032352584895901E-2</v>
      </c>
      <c r="AN909" s="5">
        <f t="shared" si="1207"/>
        <v>8.37147851102585E-3</v>
      </c>
      <c r="AO909" s="5">
        <f t="shared" si="1208"/>
        <v>3.1761880306705615E-3</v>
      </c>
      <c r="AP909" s="5">
        <f t="shared" si="1209"/>
        <v>8.0337624095815974E-4</v>
      </c>
      <c r="AQ909" s="5">
        <f t="shared" si="1210"/>
        <v>1.5240282808441031E-4</v>
      </c>
      <c r="AR909" s="5">
        <f t="shared" si="1211"/>
        <v>1.7137830449876038E-4</v>
      </c>
      <c r="AS909" s="5">
        <f t="shared" si="1212"/>
        <v>2.9911096490229191E-4</v>
      </c>
      <c r="AT909" s="5">
        <f t="shared" si="1213"/>
        <v>2.6102303201811422E-4</v>
      </c>
      <c r="AU909" s="5">
        <f t="shared" si="1214"/>
        <v>1.5185673822018064E-4</v>
      </c>
      <c r="AV909" s="5">
        <f t="shared" si="1215"/>
        <v>6.6259868232448207E-5</v>
      </c>
      <c r="AW909" s="5">
        <f t="shared" si="1216"/>
        <v>8.5087366129146471E-7</v>
      </c>
      <c r="AX909" s="5">
        <f t="shared" si="1217"/>
        <v>3.2091748101389923E-3</v>
      </c>
      <c r="AY909" s="5">
        <f t="shared" si="1218"/>
        <v>2.4351594779507789E-3</v>
      </c>
      <c r="AZ909" s="5">
        <f t="shared" si="1219"/>
        <v>9.2391378374253761E-4</v>
      </c>
      <c r="BA909" s="5">
        <f t="shared" si="1220"/>
        <v>2.3369220442399471E-4</v>
      </c>
      <c r="BB909" s="5">
        <f t="shared" si="1221"/>
        <v>4.4332096270384725E-5</v>
      </c>
      <c r="BC909" s="5">
        <f t="shared" si="1222"/>
        <v>6.7279429010336866E-6</v>
      </c>
      <c r="BD909" s="5">
        <f t="shared" si="1223"/>
        <v>2.1673977850254888E-5</v>
      </c>
      <c r="BE909" s="5">
        <f t="shared" si="1224"/>
        <v>3.7828151276333438E-5</v>
      </c>
      <c r="BF909" s="5">
        <f t="shared" si="1225"/>
        <v>3.3011222925290999E-5</v>
      </c>
      <c r="BG909" s="5">
        <f t="shared" si="1226"/>
        <v>1.920511228199225E-5</v>
      </c>
      <c r="BH909" s="5">
        <f t="shared" si="1227"/>
        <v>8.3797941672440678E-6</v>
      </c>
      <c r="BI909" s="5">
        <f t="shared" si="1228"/>
        <v>2.9250940792976516E-6</v>
      </c>
      <c r="BJ909" s="8">
        <f t="shared" si="1229"/>
        <v>0.60728564129559925</v>
      </c>
      <c r="BK909" s="8">
        <f t="shared" si="1230"/>
        <v>0.23402294558868461</v>
      </c>
      <c r="BL909" s="8">
        <f t="shared" si="1231"/>
        <v>0.15298915756871914</v>
      </c>
      <c r="BM909" s="8">
        <f t="shared" si="1232"/>
        <v>0.45506395467082061</v>
      </c>
      <c r="BN909" s="8">
        <f t="shared" si="1233"/>
        <v>0.54275223291165198</v>
      </c>
    </row>
    <row r="910" spans="1:66" x14ac:dyDescent="0.25">
      <c r="A910" t="s">
        <v>154</v>
      </c>
      <c r="B910" t="s">
        <v>158</v>
      </c>
      <c r="C910" t="s">
        <v>174</v>
      </c>
      <c r="D910" s="11">
        <v>44259</v>
      </c>
      <c r="E910">
        <f>VLOOKUP(A910,home!$A$2:$E$405,3,FALSE)</f>
        <v>1.3192182410423501</v>
      </c>
      <c r="F910">
        <f>VLOOKUP(B910,home!$B$2:$E$405,3,FALSE)</f>
        <v>0.95</v>
      </c>
      <c r="G910">
        <f>VLOOKUP(C910,away!$B$2:$E$405,4,FALSE)</f>
        <v>0.76</v>
      </c>
      <c r="H910">
        <f>VLOOKUP(A910,away!$A$2:$E$405,3,FALSE)</f>
        <v>1.0293159609120499</v>
      </c>
      <c r="I910">
        <f>VLOOKUP(C910,away!$B$2:$E$405,3,FALSE)</f>
        <v>0.9</v>
      </c>
      <c r="J910">
        <f>VLOOKUP(B910,home!$B$2:$E$405,4,FALSE)</f>
        <v>1.0900000000000001</v>
      </c>
      <c r="K910" s="3">
        <f t="shared" si="1178"/>
        <v>0.95247557003257666</v>
      </c>
      <c r="L910" s="3">
        <f t="shared" si="1179"/>
        <v>1.009758957654721</v>
      </c>
      <c r="M910" s="5">
        <f t="shared" si="1180"/>
        <v>0.14054402027879773</v>
      </c>
      <c r="N910" s="5">
        <f t="shared" si="1181"/>
        <v>0.13386474582971788</v>
      </c>
      <c r="O910" s="5">
        <f t="shared" si="1182"/>
        <v>0.14191558342132277</v>
      </c>
      <c r="P910" s="5">
        <f t="shared" si="1183"/>
        <v>0.1351711262157301</v>
      </c>
      <c r="Q910" s="5">
        <f t="shared" si="1184"/>
        <v>6.3751450045713254E-2</v>
      </c>
      <c r="R910" s="5">
        <f t="shared" si="1185"/>
        <v>7.1650265795238241E-2</v>
      </c>
      <c r="S910" s="5">
        <f t="shared" si="1186"/>
        <v>3.2500908480816389E-2</v>
      </c>
      <c r="T910" s="5">
        <f t="shared" si="1187"/>
        <v>6.4373597747136427E-2</v>
      </c>
      <c r="U910" s="5">
        <f t="shared" si="1188"/>
        <v>6.8245127756305174E-2</v>
      </c>
      <c r="V910" s="5">
        <f t="shared" si="1189"/>
        <v>3.4731580845406207E-3</v>
      </c>
      <c r="W910" s="5">
        <f t="shared" si="1190"/>
        <v>2.0240566240898025E-2</v>
      </c>
      <c r="X910" s="5">
        <f t="shared" si="1191"/>
        <v>2.0438093069750526E-2</v>
      </c>
      <c r="Y910" s="5">
        <f t="shared" si="1192"/>
        <v>1.0318773777280734E-2</v>
      </c>
      <c r="Z910" s="5">
        <f t="shared" si="1193"/>
        <v>2.4116499235027823E-2</v>
      </c>
      <c r="AA910" s="5">
        <f t="shared" si="1194"/>
        <v>2.2970376356073328E-2</v>
      </c>
      <c r="AB910" s="5">
        <f t="shared" si="1195"/>
        <v>1.093936115680688E-2</v>
      </c>
      <c r="AC910" s="5">
        <f t="shared" si="1196"/>
        <v>2.0877386355593985E-4</v>
      </c>
      <c r="AD910" s="5">
        <f t="shared" si="1197"/>
        <v>4.8196612170203672E-3</v>
      </c>
      <c r="AE910" s="5">
        <f t="shared" si="1198"/>
        <v>4.8666960867473708E-3</v>
      </c>
      <c r="AF910" s="5">
        <f t="shared" si="1199"/>
        <v>2.4570949838881671E-3</v>
      </c>
      <c r="AG910" s="5">
        <f t="shared" si="1200"/>
        <v>8.2702455659651973E-4</v>
      </c>
      <c r="AH910" s="5">
        <f t="shared" si="1201"/>
        <v>6.087962782460642E-3</v>
      </c>
      <c r="AI910" s="5">
        <f t="shared" si="1202"/>
        <v>5.7986358215613119E-3</v>
      </c>
      <c r="AJ910" s="5">
        <f t="shared" si="1203"/>
        <v>2.7615294797764638E-3</v>
      </c>
      <c r="AK910" s="5">
        <f t="shared" si="1204"/>
        <v>8.7676312180395095E-4</v>
      </c>
      <c r="AL910" s="5">
        <f t="shared" si="1205"/>
        <v>8.0317037196701963E-6</v>
      </c>
      <c r="AM910" s="5">
        <f t="shared" si="1206"/>
        <v>9.1812191300907572E-4</v>
      </c>
      <c r="AN910" s="5">
        <f t="shared" si="1207"/>
        <v>9.2708182588000269E-4</v>
      </c>
      <c r="AO910" s="5">
        <f t="shared" si="1208"/>
        <v>4.6806458908061352E-4</v>
      </c>
      <c r="AP910" s="5">
        <f t="shared" si="1209"/>
        <v>1.5754413719504189E-4</v>
      </c>
      <c r="AQ910" s="5">
        <f t="shared" si="1210"/>
        <v>3.9770400939669452E-5</v>
      </c>
      <c r="AR910" s="5">
        <f t="shared" si="1211"/>
        <v>1.2294749906916391E-3</v>
      </c>
      <c r="AS910" s="5">
        <f t="shared" si="1212"/>
        <v>1.1710448925998159E-3</v>
      </c>
      <c r="AT910" s="5">
        <f t="shared" si="1213"/>
        <v>5.5769582580637346E-4</v>
      </c>
      <c r="AU910" s="5">
        <f t="shared" si="1214"/>
        <v>1.7706388319657141E-4</v>
      </c>
      <c r="AV910" s="5">
        <f t="shared" si="1215"/>
        <v>4.2162255769958978E-5</v>
      </c>
      <c r="AW910" s="5">
        <f t="shared" si="1216"/>
        <v>2.1457382278308229E-7</v>
      </c>
      <c r="AX910" s="5">
        <f t="shared" si="1217"/>
        <v>1.4574811540878646E-4</v>
      </c>
      <c r="AY910" s="5">
        <f t="shared" si="1218"/>
        <v>1.471704650953162E-4</v>
      </c>
      <c r="AZ910" s="5">
        <f t="shared" si="1219"/>
        <v>7.4303347716103493E-5</v>
      </c>
      <c r="BA910" s="5">
        <f t="shared" si="1220"/>
        <v>2.500949031335632E-5</v>
      </c>
      <c r="BB910" s="5">
        <f t="shared" si="1221"/>
        <v>6.3133892175726279E-6</v>
      </c>
      <c r="BC910" s="5">
        <f t="shared" si="1222"/>
        <v>1.275000263120939E-6</v>
      </c>
      <c r="BD910" s="5">
        <f t="shared" si="1223"/>
        <v>2.0691223084388948E-4</v>
      </c>
      <c r="BE910" s="5">
        <f t="shared" si="1224"/>
        <v>1.9707884501974574E-4</v>
      </c>
      <c r="BF910" s="5">
        <f t="shared" si="1225"/>
        <v>9.3856392625772054E-5</v>
      </c>
      <c r="BG910" s="5">
        <f t="shared" si="1226"/>
        <v>2.9798640355811195E-5</v>
      </c>
      <c r="BH910" s="5">
        <f t="shared" si="1227"/>
        <v>7.0956192397742511E-6</v>
      </c>
      <c r="BI910" s="5">
        <f t="shared" si="1228"/>
        <v>1.35168079602762E-6</v>
      </c>
      <c r="BJ910" s="8">
        <f t="shared" si="1229"/>
        <v>0.32886810622886803</v>
      </c>
      <c r="BK910" s="8">
        <f t="shared" si="1230"/>
        <v>0.31205318909225577</v>
      </c>
      <c r="BL910" s="8">
        <f t="shared" si="1231"/>
        <v>0.33495914094829421</v>
      </c>
      <c r="BM910" s="8">
        <f t="shared" si="1232"/>
        <v>0.31295278802665327</v>
      </c>
      <c r="BN910" s="8">
        <f t="shared" si="1233"/>
        <v>0.68689719158651996</v>
      </c>
    </row>
    <row r="911" spans="1:66" x14ac:dyDescent="0.25">
      <c r="A911" t="s">
        <v>154</v>
      </c>
      <c r="B911" t="s">
        <v>157</v>
      </c>
      <c r="C911" t="s">
        <v>169</v>
      </c>
      <c r="D911" s="11">
        <v>44259</v>
      </c>
      <c r="E911">
        <f>VLOOKUP(A911,home!$A$2:$E$405,3,FALSE)</f>
        <v>1.3192182410423501</v>
      </c>
      <c r="F911">
        <f>VLOOKUP(B911,home!$B$2:$E$405,3,FALSE)</f>
        <v>1.23</v>
      </c>
      <c r="G911">
        <f>VLOOKUP(C911,away!$B$2:$E$405,4,FALSE)</f>
        <v>0.95</v>
      </c>
      <c r="H911">
        <f>VLOOKUP(A911,away!$A$2:$E$405,3,FALSE)</f>
        <v>1.0293159609120499</v>
      </c>
      <c r="I911">
        <f>VLOOKUP(C911,away!$B$2:$E$405,3,FALSE)</f>
        <v>0.76</v>
      </c>
      <c r="J911">
        <f>VLOOKUP(B911,home!$B$2:$E$405,4,FALSE)</f>
        <v>0.85</v>
      </c>
      <c r="K911" s="3">
        <f t="shared" si="1178"/>
        <v>1.5415065146579858</v>
      </c>
      <c r="L911" s="3">
        <f t="shared" si="1179"/>
        <v>0.66493811074918419</v>
      </c>
      <c r="M911" s="5">
        <f t="shared" si="1180"/>
        <v>0.11009136958235553</v>
      </c>
      <c r="N911" s="5">
        <f t="shared" si="1181"/>
        <v>0.16970656341882107</v>
      </c>
      <c r="O911" s="5">
        <f t="shared" si="1182"/>
        <v>7.3203947299881694E-2</v>
      </c>
      <c r="P911" s="5">
        <f t="shared" si="1183"/>
        <v>0.1128443616614475</v>
      </c>
      <c r="Q911" s="5">
        <f t="shared" si="1184"/>
        <v>0.13080188654516567</v>
      </c>
      <c r="R911" s="5">
        <f t="shared" si="1185"/>
        <v>2.4338047208483087E-2</v>
      </c>
      <c r="S911" s="5">
        <f t="shared" si="1186"/>
        <v>2.891654906076405E-2</v>
      </c>
      <c r="T911" s="5">
        <f t="shared" si="1187"/>
        <v>8.6975159321771606E-2</v>
      </c>
      <c r="U911" s="5">
        <f t="shared" si="1188"/>
        <v>3.7517258325930281E-2</v>
      </c>
      <c r="V911" s="5">
        <f t="shared" si="1189"/>
        <v>3.2932943008992183E-3</v>
      </c>
      <c r="W911" s="5">
        <f t="shared" si="1190"/>
        <v>6.7210653412975899E-2</v>
      </c>
      <c r="X911" s="5">
        <f t="shared" si="1191"/>
        <v>4.4690924902642398E-2</v>
      </c>
      <c r="Y911" s="5">
        <f t="shared" si="1192"/>
        <v>1.4858349586198352E-2</v>
      </c>
      <c r="Z911" s="5">
        <f t="shared" si="1193"/>
        <v>5.3944317100443999E-3</v>
      </c>
      <c r="AA911" s="5">
        <f t="shared" si="1194"/>
        <v>8.3155516239110609E-3</v>
      </c>
      <c r="AB911" s="5">
        <f t="shared" si="1195"/>
        <v>6.4092385006168477E-3</v>
      </c>
      <c r="AC911" s="5">
        <f t="shared" si="1196"/>
        <v>2.1097798955431059E-4</v>
      </c>
      <c r="AD911" s="5">
        <f t="shared" si="1197"/>
        <v>2.5901415022630585E-2</v>
      </c>
      <c r="AE911" s="5">
        <f t="shared" si="1198"/>
        <v>1.7222837970878518E-2</v>
      </c>
      <c r="AF911" s="5">
        <f t="shared" si="1199"/>
        <v>5.7260606710476374E-3</v>
      </c>
      <c r="AG911" s="5">
        <f t="shared" si="1200"/>
        <v>1.2691586548805405E-3</v>
      </c>
      <c r="AH911" s="5">
        <f t="shared" si="1201"/>
        <v>8.9674080746060341E-4</v>
      </c>
      <c r="AI911" s="5">
        <f t="shared" si="1202"/>
        <v>1.3823317966601826E-3</v>
      </c>
      <c r="AJ911" s="5">
        <f t="shared" si="1203"/>
        <v>1.065436734985275E-3</v>
      </c>
      <c r="AK911" s="5">
        <f t="shared" si="1204"/>
        <v>5.4745922264524526E-4</v>
      </c>
      <c r="AL911" s="5">
        <f t="shared" si="1205"/>
        <v>8.6501518315882263E-6</v>
      </c>
      <c r="AM911" s="5">
        <f t="shared" si="1206"/>
        <v>7.9854399992490537E-3</v>
      </c>
      <c r="AN911" s="5">
        <f t="shared" si="1207"/>
        <v>5.3098233866016326E-3</v>
      </c>
      <c r="AO911" s="5">
        <f t="shared" si="1208"/>
        <v>1.7653519655493623E-3</v>
      </c>
      <c r="AP911" s="5">
        <f t="shared" si="1209"/>
        <v>3.9128326692658395E-4</v>
      </c>
      <c r="AQ911" s="5">
        <f t="shared" si="1210"/>
        <v>6.5044789069482859E-5</v>
      </c>
      <c r="AR911" s="5">
        <f t="shared" si="1211"/>
        <v>1.1925542766891036E-4</v>
      </c>
      <c r="AS911" s="5">
        <f t="shared" si="1212"/>
        <v>1.8383301865994953E-4</v>
      </c>
      <c r="AT911" s="5">
        <f t="shared" si="1213"/>
        <v>1.4168989793677766E-4</v>
      </c>
      <c r="AU911" s="5">
        <f t="shared" si="1214"/>
        <v>7.2805300243589314E-5</v>
      </c>
      <c r="AV911" s="5">
        <f t="shared" si="1215"/>
        <v>2.8057461156780893E-5</v>
      </c>
      <c r="AW911" s="5">
        <f t="shared" si="1216"/>
        <v>2.4629059011346714E-7</v>
      </c>
      <c r="AX911" s="5">
        <f t="shared" si="1217"/>
        <v>2.0516012968754792E-3</v>
      </c>
      <c r="AY911" s="5">
        <f t="shared" si="1218"/>
        <v>1.3641878903549573E-3</v>
      </c>
      <c r="AZ911" s="5">
        <f t="shared" si="1219"/>
        <v>4.5355025925977017E-4</v>
      </c>
      <c r="BA911" s="5">
        <f t="shared" si="1220"/>
        <v>1.0052761750733142E-4</v>
      </c>
      <c r="BB911" s="5">
        <f t="shared" si="1221"/>
        <v>1.6711161015860391E-5</v>
      </c>
      <c r="BC911" s="5">
        <f t="shared" si="1222"/>
        <v>2.222377566862326E-6</v>
      </c>
      <c r="BD911" s="5">
        <f t="shared" si="1223"/>
        <v>1.3216246461791866E-5</v>
      </c>
      <c r="BE911" s="5">
        <f t="shared" si="1224"/>
        <v>2.0372930020177715E-5</v>
      </c>
      <c r="BF911" s="5">
        <f t="shared" si="1225"/>
        <v>1.57025021743876E-5</v>
      </c>
      <c r="BG911" s="5">
        <f t="shared" si="1226"/>
        <v>8.0685031327498942E-6</v>
      </c>
      <c r="BH911" s="5">
        <f t="shared" si="1227"/>
        <v>3.1094125356680825E-6</v>
      </c>
      <c r="BI911" s="5">
        <f t="shared" si="1228"/>
        <v>9.5863593609831124E-7</v>
      </c>
      <c r="BJ911" s="8">
        <f t="shared" si="1229"/>
        <v>0.58386875351698864</v>
      </c>
      <c r="BK911" s="8">
        <f t="shared" si="1230"/>
        <v>0.25672939063720718</v>
      </c>
      <c r="BL911" s="8">
        <f t="shared" si="1231"/>
        <v>0.15428308085650116</v>
      </c>
      <c r="BM911" s="8">
        <f t="shared" si="1232"/>
        <v>0.37792553940482199</v>
      </c>
      <c r="BN911" s="8">
        <f t="shared" si="1233"/>
        <v>0.62098617571615455</v>
      </c>
    </row>
    <row r="912" spans="1:66" x14ac:dyDescent="0.25">
      <c r="A912" t="s">
        <v>175</v>
      </c>
      <c r="B912" t="s">
        <v>285</v>
      </c>
      <c r="C912" t="s">
        <v>179</v>
      </c>
      <c r="D912" s="11">
        <v>44259</v>
      </c>
      <c r="E912">
        <f>VLOOKUP(A912,home!$A$2:$E$405,3,FALSE)</f>
        <v>1.2091836734693899</v>
      </c>
      <c r="F912">
        <f>VLOOKUP(B912,home!$B$2:$E$405,3,FALSE)</f>
        <v>1</v>
      </c>
      <c r="G912">
        <f>VLOOKUP(C912,away!$B$2:$E$405,4,FALSE)</f>
        <v>0.89</v>
      </c>
      <c r="H912">
        <f>VLOOKUP(A912,away!$A$2:$E$405,3,FALSE)</f>
        <v>1.06632653061225</v>
      </c>
      <c r="I912">
        <f>VLOOKUP(C912,away!$B$2:$E$405,3,FALSE)</f>
        <v>0.71</v>
      </c>
      <c r="J912">
        <f>VLOOKUP(B912,home!$B$2:$E$405,4,FALSE)</f>
        <v>1.21</v>
      </c>
      <c r="K912" s="3">
        <f t="shared" si="1178"/>
        <v>1.0761734693877572</v>
      </c>
      <c r="L912" s="3">
        <f t="shared" si="1179"/>
        <v>0.91608112244898399</v>
      </c>
      <c r="M912" s="5">
        <f t="shared" si="1180"/>
        <v>0.13638758021826553</v>
      </c>
      <c r="N912" s="5">
        <f t="shared" si="1181"/>
        <v>0.14677669538489183</v>
      </c>
      <c r="O912" s="5">
        <f t="shared" si="1182"/>
        <v>0.12494208757444954</v>
      </c>
      <c r="P912" s="5">
        <f t="shared" si="1183"/>
        <v>0.13445935985754431</v>
      </c>
      <c r="Q912" s="5">
        <f t="shared" si="1184"/>
        <v>7.8978592748814511E-2</v>
      </c>
      <c r="R912" s="5">
        <f t="shared" si="1185"/>
        <v>5.7228543913160485E-2</v>
      </c>
      <c r="S912" s="5">
        <f t="shared" si="1186"/>
        <v>3.3139600072762614E-2</v>
      </c>
      <c r="T912" s="5">
        <f t="shared" si="1187"/>
        <v>7.2350797894775193E-2</v>
      </c>
      <c r="U912" s="5">
        <f t="shared" si="1188"/>
        <v>6.1587840651035522E-2</v>
      </c>
      <c r="V912" s="5">
        <f t="shared" si="1189"/>
        <v>3.6301198919756004E-3</v>
      </c>
      <c r="W912" s="5">
        <f t="shared" si="1190"/>
        <v>2.833155538861816E-2</v>
      </c>
      <c r="X912" s="5">
        <f t="shared" si="1191"/>
        <v>2.5954003061130885E-2</v>
      </c>
      <c r="Y912" s="5">
        <f t="shared" si="1192"/>
        <v>1.1887986128142573E-2</v>
      </c>
      <c r="Z912" s="5">
        <f t="shared" si="1193"/>
        <v>1.7475329581363011E-2</v>
      </c>
      <c r="AA912" s="5">
        <f t="shared" si="1194"/>
        <v>1.8806486064269934E-2</v>
      </c>
      <c r="AB912" s="5">
        <f t="shared" si="1195"/>
        <v>1.0119520677388938E-2</v>
      </c>
      <c r="AC912" s="5">
        <f t="shared" si="1196"/>
        <v>2.2367487388699945E-4</v>
      </c>
      <c r="AD912" s="5">
        <f t="shared" si="1197"/>
        <v>7.6224170639301514E-3</v>
      </c>
      <c r="AE912" s="5">
        <f t="shared" si="1198"/>
        <v>6.9827523796994221E-3</v>
      </c>
      <c r="AF912" s="5">
        <f t="shared" si="1199"/>
        <v>3.1983838188891799E-3</v>
      </c>
      <c r="AG912" s="5">
        <f t="shared" si="1200"/>
        <v>9.7665967961022286E-4</v>
      </c>
      <c r="AH912" s="5">
        <f t="shared" si="1201"/>
        <v>4.0022048845152394E-3</v>
      </c>
      <c r="AI912" s="5">
        <f t="shared" si="1202"/>
        <v>4.3070667157693926E-3</v>
      </c>
      <c r="AJ912" s="5">
        <f t="shared" si="1203"/>
        <v>2.3175754651970398E-3</v>
      </c>
      <c r="AK912" s="5">
        <f t="shared" si="1204"/>
        <v>8.313710763163479E-4</v>
      </c>
      <c r="AL912" s="5">
        <f t="shared" si="1205"/>
        <v>8.820504128288697E-6</v>
      </c>
      <c r="AM912" s="5">
        <f t="shared" si="1206"/>
        <v>1.6406086033620309E-3</v>
      </c>
      <c r="AN912" s="5">
        <f t="shared" si="1207"/>
        <v>1.5029305708673492E-3</v>
      </c>
      <c r="AO912" s="5">
        <f t="shared" si="1208"/>
        <v>6.8840316216152669E-4</v>
      </c>
      <c r="AP912" s="5">
        <f t="shared" si="1209"/>
        <v>2.1021104716345383E-4</v>
      </c>
      <c r="AQ912" s="5">
        <f t="shared" si="1210"/>
        <v>4.8142593009168261E-5</v>
      </c>
      <c r="AR912" s="5">
        <f t="shared" si="1211"/>
        <v>7.332688685755056E-4</v>
      </c>
      <c r="AS912" s="5">
        <f t="shared" si="1212"/>
        <v>7.891245022889371E-4</v>
      </c>
      <c r="AT912" s="5">
        <f t="shared" si="1213"/>
        <v>4.2461742670358622E-4</v>
      </c>
      <c r="AU912" s="5">
        <f t="shared" si="1214"/>
        <v>1.5232066975270003E-4</v>
      </c>
      <c r="AV912" s="5">
        <f t="shared" si="1215"/>
        <v>4.098086590680749E-5</v>
      </c>
      <c r="AW912" s="5">
        <f t="shared" si="1216"/>
        <v>2.4155004453169639E-7</v>
      </c>
      <c r="AX912" s="5">
        <f t="shared" si="1217"/>
        <v>2.942632420979199E-4</v>
      </c>
      <c r="AY912" s="5">
        <f t="shared" si="1218"/>
        <v>2.6956900111653958E-4</v>
      </c>
      <c r="AZ912" s="5">
        <f t="shared" si="1219"/>
        <v>1.2347353656014546E-4</v>
      </c>
      <c r="BA912" s="5">
        <f t="shared" si="1220"/>
        <v>3.7703925321587922E-5</v>
      </c>
      <c r="BB912" s="5">
        <f t="shared" si="1221"/>
        <v>8.6349635573332306E-6</v>
      </c>
      <c r="BC912" s="5">
        <f t="shared" si="1222"/>
        <v>1.5820654215815799E-6</v>
      </c>
      <c r="BD912" s="5">
        <f t="shared" si="1223"/>
        <v>1.1195562803025758E-4</v>
      </c>
      <c r="BE912" s="5">
        <f t="shared" si="1224"/>
        <v>1.2048367663480753E-4</v>
      </c>
      <c r="BF912" s="5">
        <f t="shared" si="1225"/>
        <v>6.483066814433672E-5</v>
      </c>
      <c r="BG912" s="5">
        <f t="shared" si="1226"/>
        <v>2.3256348353205737E-5</v>
      </c>
      <c r="BH912" s="5">
        <f t="shared" si="1227"/>
        <v>6.2569662731399166E-6</v>
      </c>
      <c r="BI912" s="5">
        <f t="shared" si="1228"/>
        <v>1.346716220401434E-6</v>
      </c>
      <c r="BJ912" s="8">
        <f t="shared" si="1229"/>
        <v>0.38788536625914077</v>
      </c>
      <c r="BK912" s="8">
        <f t="shared" si="1230"/>
        <v>0.30811872441967991</v>
      </c>
      <c r="BL912" s="8">
        <f t="shared" si="1231"/>
        <v>0.28661113935898613</v>
      </c>
      <c r="BM912" s="8">
        <f t="shared" si="1232"/>
        <v>0.32104837247097162</v>
      </c>
      <c r="BN912" s="8">
        <f t="shared" si="1233"/>
        <v>0.6787728596971262</v>
      </c>
    </row>
    <row r="913" spans="1:66" x14ac:dyDescent="0.25">
      <c r="A913" t="s">
        <v>175</v>
      </c>
      <c r="B913" t="s">
        <v>278</v>
      </c>
      <c r="C913" t="s">
        <v>277</v>
      </c>
      <c r="D913" s="11">
        <v>44259</v>
      </c>
      <c r="E913">
        <f>VLOOKUP(A913,home!$A$2:$E$405,3,FALSE)</f>
        <v>1.2091836734693899</v>
      </c>
      <c r="F913">
        <f>VLOOKUP(B913,home!$B$2:$E$405,3,FALSE)</f>
        <v>0.83</v>
      </c>
      <c r="G913">
        <f>VLOOKUP(C913,away!$B$2:$E$405,4,FALSE)</f>
        <v>0.89</v>
      </c>
      <c r="H913">
        <f>VLOOKUP(A913,away!$A$2:$E$405,3,FALSE)</f>
        <v>1.06632653061225</v>
      </c>
      <c r="I913">
        <f>VLOOKUP(C913,away!$B$2:$E$405,3,FALSE)</f>
        <v>0.89</v>
      </c>
      <c r="J913">
        <f>VLOOKUP(B913,home!$B$2:$E$405,4,FALSE)</f>
        <v>1.67</v>
      </c>
      <c r="K913" s="3">
        <f t="shared" si="1178"/>
        <v>0.89322397959183819</v>
      </c>
      <c r="L913" s="3">
        <f t="shared" si="1179"/>
        <v>1.5848811224489872</v>
      </c>
      <c r="M913" s="5">
        <f t="shared" si="1180"/>
        <v>8.3902060900289205E-2</v>
      </c>
      <c r="N913" s="5">
        <f t="shared" si="1181"/>
        <v>7.4943332733313092E-2</v>
      </c>
      <c r="O913" s="5">
        <f t="shared" si="1182"/>
        <v>0.13297479245543364</v>
      </c>
      <c r="P913" s="5">
        <f t="shared" si="1183"/>
        <v>0.11877627330244118</v>
      </c>
      <c r="Q913" s="5">
        <f t="shared" si="1184"/>
        <v>3.3470590953962591E-2</v>
      </c>
      <c r="R913" s="5">
        <f t="shared" si="1185"/>
        <v>0.10537461916209441</v>
      </c>
      <c r="S913" s="5">
        <f t="shared" si="1186"/>
        <v>4.2036521356674961E-2</v>
      </c>
      <c r="T913" s="5">
        <f t="shared" si="1187"/>
        <v>5.3046907760147151E-2</v>
      </c>
      <c r="U913" s="5">
        <f t="shared" si="1188"/>
        <v>9.4123136675940342E-2</v>
      </c>
      <c r="V913" s="5">
        <f t="shared" si="1189"/>
        <v>6.6121291311015554E-3</v>
      </c>
      <c r="W913" s="5">
        <f t="shared" si="1190"/>
        <v>9.9655781503963509E-3</v>
      </c>
      <c r="X913" s="5">
        <f t="shared" si="1191"/>
        <v>1.5794256684853271E-2</v>
      </c>
      <c r="Y913" s="5">
        <f t="shared" si="1192"/>
        <v>1.2516009631468837E-2</v>
      </c>
      <c r="Z913" s="5">
        <f t="shared" si="1193"/>
        <v>5.5668748231751587E-2</v>
      </c>
      <c r="AA913" s="5">
        <f t="shared" si="1194"/>
        <v>4.9724660834461261E-2</v>
      </c>
      <c r="AB913" s="5">
        <f t="shared" si="1195"/>
        <v>2.2207629717205947E-2</v>
      </c>
      <c r="AC913" s="5">
        <f t="shared" si="1196"/>
        <v>5.850303678178511E-4</v>
      </c>
      <c r="AD913" s="5">
        <f t="shared" si="1197"/>
        <v>2.2253733436076238E-3</v>
      </c>
      <c r="AE913" s="5">
        <f t="shared" si="1198"/>
        <v>3.5269522026849069E-3</v>
      </c>
      <c r="AF913" s="5">
        <f t="shared" si="1199"/>
        <v>2.7948999829075921E-3</v>
      </c>
      <c r="AG913" s="5">
        <f t="shared" si="1200"/>
        <v>1.4765280740144133E-3</v>
      </c>
      <c r="AH913" s="5">
        <f t="shared" si="1201"/>
        <v>2.2057087045717131E-2</v>
      </c>
      <c r="AI913" s="5">
        <f t="shared" si="1202"/>
        <v>1.9701919069179036E-2</v>
      </c>
      <c r="AJ913" s="5">
        <f t="shared" si="1203"/>
        <v>8.7991132782842107E-3</v>
      </c>
      <c r="AK913" s="5">
        <f t="shared" si="1204"/>
        <v>2.6198596597694699E-3</v>
      </c>
      <c r="AL913" s="5">
        <f t="shared" si="1205"/>
        <v>3.3128019079646349E-5</v>
      </c>
      <c r="AM913" s="5">
        <f t="shared" si="1206"/>
        <v>3.9755136681095954E-4</v>
      </c>
      <c r="AN913" s="5">
        <f t="shared" si="1207"/>
        <v>6.3007165646248252E-4</v>
      </c>
      <c r="AO913" s="5">
        <f t="shared" si="1208"/>
        <v>4.9929433705877613E-4</v>
      </c>
      <c r="AP913" s="5">
        <f t="shared" si="1209"/>
        <v>2.6377405645004536E-4</v>
      </c>
      <c r="AQ913" s="5">
        <f t="shared" si="1210"/>
        <v>1.045126306648676E-4</v>
      </c>
      <c r="AR913" s="5">
        <f t="shared" si="1211"/>
        <v>6.9915721749942341E-3</v>
      </c>
      <c r="AS913" s="5">
        <f t="shared" si="1212"/>
        <v>6.2450399217519135E-3</v>
      </c>
      <c r="AT913" s="5">
        <f t="shared" si="1213"/>
        <v>2.7891097058085727E-3</v>
      </c>
      <c r="AU913" s="5">
        <f t="shared" si="1214"/>
        <v>8.3043322364685158E-4</v>
      </c>
      <c r="AV913" s="5">
        <f t="shared" si="1215"/>
        <v>1.8544071720277987E-4</v>
      </c>
      <c r="AW913" s="5">
        <f t="shared" si="1216"/>
        <v>1.3027168575251017E-6</v>
      </c>
      <c r="AX913" s="5">
        <f t="shared" si="1217"/>
        <v>5.9183735659176628E-5</v>
      </c>
      <c r="AY913" s="5">
        <f t="shared" si="1218"/>
        <v>9.3799185402240002E-5</v>
      </c>
      <c r="AZ913" s="5">
        <f t="shared" si="1219"/>
        <v>7.4330279122551422E-5</v>
      </c>
      <c r="BA913" s="5">
        <f t="shared" si="1220"/>
        <v>3.9268218735898607E-5</v>
      </c>
      <c r="BB913" s="5">
        <f t="shared" si="1221"/>
        <v>1.5558864646680832E-5</v>
      </c>
      <c r="BC913" s="5">
        <f t="shared" si="1222"/>
        <v>4.9317901730526742E-6</v>
      </c>
      <c r="BD913" s="5">
        <f t="shared" si="1223"/>
        <v>1.8468017927313286E-3</v>
      </c>
      <c r="BE913" s="5">
        <f t="shared" si="1224"/>
        <v>1.6496076468208185E-3</v>
      </c>
      <c r="BF913" s="5">
        <f t="shared" si="1225"/>
        <v>7.367345535292094E-4</v>
      </c>
      <c r="BG913" s="5">
        <f t="shared" si="1226"/>
        <v>2.1935632326872557E-4</v>
      </c>
      <c r="BH913" s="5">
        <f t="shared" si="1227"/>
        <v>4.8983582004681179E-5</v>
      </c>
      <c r="BI913" s="5">
        <f t="shared" si="1228"/>
        <v>8.7506620105768972E-6</v>
      </c>
      <c r="BJ913" s="8">
        <f t="shared" si="1229"/>
        <v>0.21194270563854251</v>
      </c>
      <c r="BK913" s="8">
        <f t="shared" si="1230"/>
        <v>0.25203894226280665</v>
      </c>
      <c r="BL913" s="8">
        <f t="shared" si="1231"/>
        <v>0.47913464820185514</v>
      </c>
      <c r="BM913" s="8">
        <f t="shared" si="1232"/>
        <v>0.44925087835887717</v>
      </c>
      <c r="BN913" s="8">
        <f t="shared" si="1233"/>
        <v>0.54944166950753415</v>
      </c>
    </row>
    <row r="914" spans="1:66" x14ac:dyDescent="0.25">
      <c r="A914" t="s">
        <v>175</v>
      </c>
      <c r="B914" t="s">
        <v>281</v>
      </c>
      <c r="C914" t="s">
        <v>280</v>
      </c>
      <c r="D914" s="11">
        <v>44259</v>
      </c>
      <c r="E914">
        <f>VLOOKUP(A914,home!$A$2:$E$405,3,FALSE)</f>
        <v>1.2091836734693899</v>
      </c>
      <c r="F914">
        <f>VLOOKUP(B914,home!$B$2:$E$405,3,FALSE)</f>
        <v>0.59</v>
      </c>
      <c r="G914">
        <f>VLOOKUP(C914,away!$B$2:$E$405,4,FALSE)</f>
        <v>1.18</v>
      </c>
      <c r="H914">
        <f>VLOOKUP(A914,away!$A$2:$E$405,3,FALSE)</f>
        <v>1.06632653061225</v>
      </c>
      <c r="I914">
        <f>VLOOKUP(C914,away!$B$2:$E$405,3,FALSE)</f>
        <v>1</v>
      </c>
      <c r="J914">
        <f>VLOOKUP(B914,home!$B$2:$E$405,4,FALSE)</f>
        <v>1.27</v>
      </c>
      <c r="K914" s="3">
        <f t="shared" si="1178"/>
        <v>0.84183367346938909</v>
      </c>
      <c r="L914" s="3">
        <f t="shared" si="1179"/>
        <v>1.3542346938775576</v>
      </c>
      <c r="M914" s="5">
        <f t="shared" si="1180"/>
        <v>0.11123965318419161</v>
      </c>
      <c r="N914" s="5">
        <f t="shared" si="1181"/>
        <v>9.3645285875508855E-2</v>
      </c>
      <c r="O914" s="5">
        <f t="shared" si="1182"/>
        <v>0.15064459767693938</v>
      </c>
      <c r="P914" s="5">
        <f t="shared" si="1183"/>
        <v>0.12681769505069607</v>
      </c>
      <c r="Q914" s="5">
        <f t="shared" si="1184"/>
        <v>3.9416877505835349E-2</v>
      </c>
      <c r="R914" s="5">
        <f t="shared" si="1185"/>
        <v>0.10200407030966893</v>
      </c>
      <c r="S914" s="5">
        <f t="shared" si="1186"/>
        <v>3.6144322904669214E-2</v>
      </c>
      <c r="T914" s="5">
        <f t="shared" si="1187"/>
        <v>5.337970304272411E-2</v>
      </c>
      <c r="U914" s="5">
        <f t="shared" si="1188"/>
        <v>8.5870461217618432E-2</v>
      </c>
      <c r="V914" s="5">
        <f t="shared" si="1189"/>
        <v>4.578443016926342E-3</v>
      </c>
      <c r="W914" s="5">
        <f t="shared" si="1190"/>
        <v>1.106081826247677E-2</v>
      </c>
      <c r="X914" s="5">
        <f t="shared" si="1191"/>
        <v>1.4978943833720523E-2</v>
      </c>
      <c r="Y914" s="5">
        <f t="shared" si="1192"/>
        <v>1.0142502708633823E-2</v>
      </c>
      <c r="Z914" s="5">
        <f t="shared" si="1193"/>
        <v>4.6045816976693126E-2</v>
      </c>
      <c r="AA914" s="5">
        <f t="shared" si="1194"/>
        <v>3.8762919253388733E-2</v>
      </c>
      <c r="AB914" s="5">
        <f t="shared" si="1195"/>
        <v>1.6315965354738771E-2</v>
      </c>
      <c r="AC914" s="5">
        <f t="shared" si="1196"/>
        <v>3.2622561610637244E-4</v>
      </c>
      <c r="AD914" s="5">
        <f t="shared" si="1197"/>
        <v>2.3278423173695309E-3</v>
      </c>
      <c r="AE914" s="5">
        <f t="shared" si="1198"/>
        <v>3.1524448280581502E-3</v>
      </c>
      <c r="AF914" s="5">
        <f t="shared" si="1199"/>
        <v>2.13457507834561E-3</v>
      </c>
      <c r="AG914" s="5">
        <f t="shared" si="1200"/>
        <v>9.6357187592734366E-4</v>
      </c>
      <c r="AH914" s="5">
        <f t="shared" si="1201"/>
        <v>1.5589210714443512E-2</v>
      </c>
      <c r="AI914" s="5">
        <f t="shared" si="1202"/>
        <v>1.3123522522228341E-2</v>
      </c>
      <c r="AJ914" s="5">
        <f t="shared" si="1203"/>
        <v>5.5239115868728726E-3</v>
      </c>
      <c r="AK914" s="5">
        <f t="shared" si="1204"/>
        <v>1.5500715943657711E-3</v>
      </c>
      <c r="AL914" s="5">
        <f t="shared" si="1205"/>
        <v>1.4876414845558943E-5</v>
      </c>
      <c r="AM914" s="5">
        <f t="shared" si="1206"/>
        <v>3.9193120985773762E-4</v>
      </c>
      <c r="AN914" s="5">
        <f t="shared" si="1207"/>
        <v>5.3076684200275399E-4</v>
      </c>
      <c r="AO914" s="5">
        <f t="shared" si="1208"/>
        <v>3.5939143589997885E-4</v>
      </c>
      <c r="AP914" s="5">
        <f t="shared" si="1209"/>
        <v>1.6223345039274127E-4</v>
      </c>
      <c r="AQ914" s="5">
        <f t="shared" si="1210"/>
        <v>5.4925541757328458E-5</v>
      </c>
      <c r="AR914" s="5">
        <f t="shared" si="1211"/>
        <v>4.2222899999334301E-3</v>
      </c>
      <c r="AS914" s="5">
        <f t="shared" si="1212"/>
        <v>3.5544659010970261E-3</v>
      </c>
      <c r="AT914" s="5">
        <f t="shared" si="1213"/>
        <v>1.4961345433710956E-3</v>
      </c>
      <c r="AU914" s="5">
        <f t="shared" si="1214"/>
        <v>4.1983214621684552E-4</v>
      </c>
      <c r="AV914" s="5">
        <f t="shared" si="1215"/>
        <v>8.8357209472566186E-5</v>
      </c>
      <c r="AW914" s="5">
        <f t="shared" si="1216"/>
        <v>4.7110315115178049E-7</v>
      </c>
      <c r="AX914" s="5">
        <f t="shared" si="1217"/>
        <v>5.499014835697353E-5</v>
      </c>
      <c r="AY914" s="5">
        <f t="shared" si="1218"/>
        <v>7.4469566726487511E-5</v>
      </c>
      <c r="AZ914" s="5">
        <f t="shared" si="1219"/>
        <v>5.0424635449519593E-5</v>
      </c>
      <c r="BA914" s="5">
        <f t="shared" si="1220"/>
        <v>2.276226358395587E-5</v>
      </c>
      <c r="BB914" s="5">
        <f t="shared" si="1221"/>
        <v>7.7063617641446862E-6</v>
      </c>
      <c r="BC914" s="5">
        <f t="shared" si="1222"/>
        <v>2.0872444929152391E-6</v>
      </c>
      <c r="BD914" s="5">
        <f t="shared" si="1223"/>
        <v>9.5299526758701905E-4</v>
      </c>
      <c r="BE914" s="5">
        <f t="shared" si="1224"/>
        <v>8.0226350691172364E-4</v>
      </c>
      <c r="BF914" s="5">
        <f t="shared" si="1225"/>
        <v>3.3768621755696541E-4</v>
      </c>
      <c r="BG914" s="5">
        <f t="shared" si="1226"/>
        <v>9.4758543001987846E-5</v>
      </c>
      <c r="BH914" s="5">
        <f t="shared" si="1227"/>
        <v>1.9942733086992623E-5</v>
      </c>
      <c r="BI914" s="5">
        <f t="shared" si="1228"/>
        <v>3.3576928507285069E-6</v>
      </c>
      <c r="BJ914" s="8">
        <f t="shared" si="1229"/>
        <v>0.23291425402888458</v>
      </c>
      <c r="BK914" s="8">
        <f t="shared" si="1230"/>
        <v>0.27919568575416159</v>
      </c>
      <c r="BL914" s="8">
        <f t="shared" si="1231"/>
        <v>0.44137681399135109</v>
      </c>
      <c r="BM914" s="8">
        <f t="shared" si="1232"/>
        <v>0.37569039268467491</v>
      </c>
      <c r="BN914" s="8">
        <f t="shared" si="1233"/>
        <v>0.62376817960284026</v>
      </c>
    </row>
    <row r="915" spans="1:66" x14ac:dyDescent="0.25">
      <c r="A915" t="s">
        <v>175</v>
      </c>
      <c r="B915" t="s">
        <v>178</v>
      </c>
      <c r="C915" t="s">
        <v>177</v>
      </c>
      <c r="D915" s="11">
        <v>44259</v>
      </c>
      <c r="E915">
        <f>VLOOKUP(A915,home!$A$2:$E$405,3,FALSE)</f>
        <v>1.2091836734693899</v>
      </c>
      <c r="F915">
        <f>VLOOKUP(B915,home!$B$2:$E$405,3,FALSE)</f>
        <v>0.47</v>
      </c>
      <c r="G915">
        <f>VLOOKUP(C915,away!$B$2:$E$405,4,FALSE)</f>
        <v>1.06</v>
      </c>
      <c r="H915">
        <f>VLOOKUP(A915,away!$A$2:$E$405,3,FALSE)</f>
        <v>1.06632653061225</v>
      </c>
      <c r="I915">
        <f>VLOOKUP(C915,away!$B$2:$E$405,3,FALSE)</f>
        <v>0.18</v>
      </c>
      <c r="J915">
        <f>VLOOKUP(B915,home!$B$2:$E$405,4,FALSE)</f>
        <v>1.27</v>
      </c>
      <c r="K915" s="3">
        <f t="shared" si="1178"/>
        <v>0.60241530612245009</v>
      </c>
      <c r="L915" s="3">
        <f t="shared" si="1179"/>
        <v>0.24376224489796033</v>
      </c>
      <c r="M915" s="5">
        <f t="shared" si="1180"/>
        <v>0.42905183020617693</v>
      </c>
      <c r="N915" s="5">
        <f t="shared" si="1181"/>
        <v>0.25846738963605159</v>
      </c>
      <c r="O915" s="5">
        <f t="shared" si="1182"/>
        <v>0.10458663730863621</v>
      </c>
      <c r="P915" s="5">
        <f t="shared" si="1183"/>
        <v>6.3004591130599738E-2</v>
      </c>
      <c r="Q915" s="5">
        <f t="shared" si="1184"/>
        <v>7.7852355825136277E-2</v>
      </c>
      <c r="R915" s="5">
        <f t="shared" si="1185"/>
        <v>1.2747136748340967E-2</v>
      </c>
      <c r="S915" s="5">
        <f t="shared" si="1186"/>
        <v>2.3129947386697439E-3</v>
      </c>
      <c r="T915" s="5">
        <f t="shared" si="1187"/>
        <v>1.897746502653002E-2</v>
      </c>
      <c r="U915" s="5">
        <f t="shared" si="1188"/>
        <v>7.6790702864365564E-3</v>
      </c>
      <c r="V915" s="5">
        <f t="shared" si="1189"/>
        <v>3.773936375189781E-5</v>
      </c>
      <c r="W915" s="5">
        <f t="shared" si="1190"/>
        <v>1.5633150255584462E-2</v>
      </c>
      <c r="X915" s="5">
        <f t="shared" si="1191"/>
        <v>3.8107718011283912E-3</v>
      </c>
      <c r="Y915" s="5">
        <f t="shared" si="1192"/>
        <v>4.6446114451845016E-4</v>
      </c>
      <c r="Z915" s="5">
        <f t="shared" si="1193"/>
        <v>1.035756889932294E-3</v>
      </c>
      <c r="AA915" s="5">
        <f t="shared" si="1194"/>
        <v>6.2395580391699963E-4</v>
      </c>
      <c r="AB915" s="5">
        <f t="shared" si="1195"/>
        <v>1.8794026331176935E-4</v>
      </c>
      <c r="AC915" s="5">
        <f t="shared" si="1196"/>
        <v>3.4636741637582121E-7</v>
      </c>
      <c r="AD915" s="5">
        <f t="shared" si="1197"/>
        <v>2.3544122492190427E-3</v>
      </c>
      <c r="AE915" s="5">
        <f t="shared" si="1198"/>
        <v>5.7391681528488989E-4</v>
      </c>
      <c r="AF915" s="5">
        <f t="shared" si="1199"/>
        <v>6.9949625639266391E-5</v>
      </c>
      <c r="AG915" s="5">
        <f t="shared" si="1200"/>
        <v>5.6836925918665022E-6</v>
      </c>
      <c r="AH915" s="5">
        <f t="shared" si="1201"/>
        <v>6.3119606164606373E-5</v>
      </c>
      <c r="AI915" s="5">
        <f t="shared" si="1202"/>
        <v>3.8024216869979834E-5</v>
      </c>
      <c r="AJ915" s="5">
        <f t="shared" si="1203"/>
        <v>1.1453185122897663E-5</v>
      </c>
      <c r="AK915" s="5">
        <f t="shared" si="1204"/>
        <v>2.2998580072958297E-6</v>
      </c>
      <c r="AL915" s="5">
        <f t="shared" si="1205"/>
        <v>2.0345082727402978E-9</v>
      </c>
      <c r="AM915" s="5">
        <f t="shared" si="1206"/>
        <v>2.8366679517034717E-4</v>
      </c>
      <c r="AN915" s="5">
        <f t="shared" si="1207"/>
        <v>6.9147254793733726E-5</v>
      </c>
      <c r="AO915" s="5">
        <f t="shared" si="1208"/>
        <v>8.4277450285258915E-6</v>
      </c>
      <c r="AP915" s="5">
        <f t="shared" si="1209"/>
        <v>6.8478868252703228E-7</v>
      </c>
      <c r="AQ915" s="5">
        <f t="shared" si="1210"/>
        <v>4.1731406633376498E-8</v>
      </c>
      <c r="AR915" s="5">
        <f t="shared" si="1211"/>
        <v>3.0772353791519175E-6</v>
      </c>
      <c r="AS915" s="5">
        <f t="shared" si="1212"/>
        <v>1.8537736929426361E-6</v>
      </c>
      <c r="AT915" s="5">
        <f t="shared" si="1213"/>
        <v>5.5837082335789128E-7</v>
      </c>
      <c r="AU915" s="5">
        <f t="shared" si="1214"/>
        <v>1.1212371016099623E-7</v>
      </c>
      <c r="AV915" s="5">
        <f t="shared" si="1215"/>
        <v>1.6886259795055346E-8</v>
      </c>
      <c r="AW915" s="5">
        <f t="shared" si="1216"/>
        <v>8.2988783413046081E-12</v>
      </c>
      <c r="AX915" s="5">
        <f t="shared" si="1217"/>
        <v>2.8480869874886506E-5</v>
      </c>
      <c r="AY915" s="5">
        <f t="shared" si="1218"/>
        <v>6.9425607773490256E-6</v>
      </c>
      <c r="AZ915" s="5">
        <f t="shared" si="1219"/>
        <v>8.461671002135635E-7</v>
      </c>
      <c r="BA915" s="5">
        <f t="shared" si="1220"/>
        <v>6.8754530635618564E-8</v>
      </c>
      <c r="BB915" s="5">
        <f t="shared" si="1221"/>
        <v>4.1899396836609905E-9</v>
      </c>
      <c r="BC915" s="5">
        <f t="shared" si="1222"/>
        <v>2.0426982065525059E-10</v>
      </c>
      <c r="BD915" s="5">
        <f t="shared" si="1223"/>
        <v>1.2501896735024963E-7</v>
      </c>
      <c r="BE915" s="5">
        <f t="shared" si="1224"/>
        <v>7.5313339487413218E-8</v>
      </c>
      <c r="BF915" s="5">
        <f t="shared" si="1225"/>
        <v>2.2684954231207016E-8</v>
      </c>
      <c r="BG915" s="5">
        <f t="shared" si="1226"/>
        <v>4.5552545491887825E-9</v>
      </c>
      <c r="BH915" s="5">
        <f t="shared" si="1227"/>
        <v>6.8603876592881073E-10</v>
      </c>
      <c r="BI915" s="5">
        <f t="shared" si="1228"/>
        <v>8.2656050637774486E-11</v>
      </c>
      <c r="BJ915" s="8">
        <f t="shared" si="1229"/>
        <v>0.37860786713325856</v>
      </c>
      <c r="BK915" s="8">
        <f t="shared" si="1230"/>
        <v>0.4944144464019003</v>
      </c>
      <c r="BL915" s="8">
        <f t="shared" si="1231"/>
        <v>0.12594548400788308</v>
      </c>
      <c r="BM915" s="8">
        <f t="shared" si="1232"/>
        <v>5.4286671025554165E-2</v>
      </c>
      <c r="BN915" s="8">
        <f t="shared" si="1233"/>
        <v>0.94570994085494176</v>
      </c>
    </row>
    <row r="916" spans="1:66" x14ac:dyDescent="0.25">
      <c r="A916" t="s">
        <v>24</v>
      </c>
      <c r="B916" t="s">
        <v>327</v>
      </c>
      <c r="C916" t="s">
        <v>184</v>
      </c>
      <c r="D916" s="11">
        <v>44259</v>
      </c>
      <c r="E916">
        <f>VLOOKUP(A916,home!$A$2:$E$405,3,FALSE)</f>
        <v>1.59861591695502</v>
      </c>
      <c r="F916">
        <f>VLOOKUP(B916,home!$B$2:$E$405,3,FALSE)</f>
        <v>1.08</v>
      </c>
      <c r="G916">
        <f>VLOOKUP(C916,away!$B$2:$E$405,4,FALSE)</f>
        <v>0.92</v>
      </c>
      <c r="H916">
        <f>VLOOKUP(A916,away!$A$2:$E$405,3,FALSE)</f>
        <v>1.4152249134948101</v>
      </c>
      <c r="I916">
        <f>VLOOKUP(C916,away!$B$2:$E$405,3,FALSE)</f>
        <v>0.71</v>
      </c>
      <c r="J916">
        <f>VLOOKUP(B916,home!$B$2:$E$405,4,FALSE)</f>
        <v>0.99</v>
      </c>
      <c r="K916" s="3">
        <f t="shared" si="1178"/>
        <v>1.5883847750865081</v>
      </c>
      <c r="L916" s="3">
        <f t="shared" si="1179"/>
        <v>0.99476159169550193</v>
      </c>
      <c r="M916" s="5">
        <f t="shared" si="1180"/>
        <v>7.5535965887662773E-2</v>
      </c>
      <c r="N916" s="5">
        <f t="shared" si="1181"/>
        <v>0.11998017818741737</v>
      </c>
      <c r="O916" s="5">
        <f t="shared" si="1182"/>
        <v>7.5140277656668558E-2</v>
      </c>
      <c r="P916" s="5">
        <f t="shared" si="1183"/>
        <v>0.11935167302562523</v>
      </c>
      <c r="Q916" s="5">
        <f t="shared" si="1184"/>
        <v>9.528734417253007E-2</v>
      </c>
      <c r="R916" s="5">
        <f t="shared" si="1185"/>
        <v>3.7373331101094781E-2</v>
      </c>
      <c r="S916" s="5">
        <f t="shared" si="1186"/>
        <v>4.7145825457506847E-2</v>
      </c>
      <c r="T916" s="5">
        <f t="shared" si="1187"/>
        <v>9.4788190157503116E-2</v>
      </c>
      <c r="U916" s="5">
        <f t="shared" si="1188"/>
        <v>5.9363230115246024E-2</v>
      </c>
      <c r="V916" s="5">
        <f t="shared" si="1189"/>
        <v>8.2770477148093376E-3</v>
      </c>
      <c r="W916" s="5">
        <f t="shared" si="1190"/>
        <v>5.0450988914024955E-2</v>
      </c>
      <c r="X916" s="5">
        <f t="shared" si="1191"/>
        <v>5.018670603472758E-2</v>
      </c>
      <c r="Y916" s="5">
        <f t="shared" si="1192"/>
        <v>2.4961903788529926E-2</v>
      </c>
      <c r="Z916" s="5">
        <f t="shared" si="1193"/>
        <v>1.2392518111029352E-2</v>
      </c>
      <c r="AA916" s="5">
        <f t="shared" si="1194"/>
        <v>1.9684087092542834E-2</v>
      </c>
      <c r="AB916" s="5">
        <f t="shared" si="1195"/>
        <v>1.5632952124635946E-2</v>
      </c>
      <c r="AC916" s="5">
        <f t="shared" si="1196"/>
        <v>8.1739165646650322E-4</v>
      </c>
      <c r="AD916" s="5">
        <f t="shared" si="1197"/>
        <v>2.0033895669773871E-2</v>
      </c>
      <c r="AE916" s="5">
        <f t="shared" si="1198"/>
        <v>1.9928949944325879E-2</v>
      </c>
      <c r="AF916" s="5">
        <f t="shared" si="1199"/>
        <v>9.9122769837187968E-3</v>
      </c>
      <c r="AG916" s="5">
        <f t="shared" si="1200"/>
        <v>3.2867841432169336E-3</v>
      </c>
      <c r="AH916" s="5">
        <f t="shared" si="1201"/>
        <v>3.0819002603107229E-3</v>
      </c>
      <c r="AI916" s="5">
        <f t="shared" si="1202"/>
        <v>4.895243451812698E-3</v>
      </c>
      <c r="AJ916" s="5">
        <f t="shared" si="1203"/>
        <v>3.8877650846006078E-3</v>
      </c>
      <c r="AK916" s="5">
        <f t="shared" si="1204"/>
        <v>2.0584222898308384E-3</v>
      </c>
      <c r="AL916" s="5">
        <f t="shared" si="1205"/>
        <v>5.1661250674440981E-5</v>
      </c>
      <c r="AM916" s="5">
        <f t="shared" si="1206"/>
        <v>6.3643069735080616E-3</v>
      </c>
      <c r="AN916" s="5">
        <f t="shared" si="1207"/>
        <v>6.3309681350056613E-3</v>
      </c>
      <c r="AO916" s="5">
        <f t="shared" si="1208"/>
        <v>3.1489019694758672E-3</v>
      </c>
      <c r="AP916" s="5">
        <f t="shared" si="1209"/>
        <v>1.0441355784163049E-3</v>
      </c>
      <c r="AQ916" s="5">
        <f t="shared" si="1210"/>
        <v>2.5966649248282674E-4</v>
      </c>
      <c r="AR916" s="5">
        <f t="shared" si="1211"/>
        <v>6.1315120167869548E-4</v>
      </c>
      <c r="AS916" s="5">
        <f t="shared" si="1212"/>
        <v>9.739200335724368E-4</v>
      </c>
      <c r="AT916" s="5">
        <f t="shared" si="1213"/>
        <v>7.7347987673909992E-4</v>
      </c>
      <c r="AU916" s="5">
        <f t="shared" si="1214"/>
        <v>4.0952788668272504E-4</v>
      </c>
      <c r="AV916" s="5">
        <f t="shared" si="1215"/>
        <v>1.626219650450484E-4</v>
      </c>
      <c r="AW916" s="5">
        <f t="shared" si="1216"/>
        <v>2.2674469727148901E-6</v>
      </c>
      <c r="AX916" s="5">
        <f t="shared" si="1217"/>
        <v>1.6848280501161833E-3</v>
      </c>
      <c r="AY916" s="5">
        <f t="shared" si="1218"/>
        <v>1.6760022328668033E-3</v>
      </c>
      <c r="AZ916" s="5">
        <f t="shared" si="1219"/>
        <v>8.3361132442589809E-4</v>
      </c>
      <c r="BA916" s="5">
        <f t="shared" si="1220"/>
        <v>2.764148426471007E-4</v>
      </c>
      <c r="BB916" s="5">
        <f t="shared" si="1221"/>
        <v>6.8741717209972887E-5</v>
      </c>
      <c r="BC916" s="5">
        <f t="shared" si="1222"/>
        <v>1.3676324005534947E-5</v>
      </c>
      <c r="BD916" s="5">
        <f t="shared" si="1223"/>
        <v>1.0165654422198477E-4</v>
      </c>
      <c r="BE916" s="5">
        <f t="shared" si="1224"/>
        <v>1.6146970713010891E-4</v>
      </c>
      <c r="BF916" s="5">
        <f t="shared" si="1225"/>
        <v>1.2823801222157122E-4</v>
      </c>
      <c r="BG916" s="5">
        <f t="shared" si="1226"/>
        <v>6.7897102066700419E-5</v>
      </c>
      <c r="BH916" s="5">
        <f t="shared" si="1227"/>
        <v>2.6961680798810425E-5</v>
      </c>
      <c r="BI916" s="5">
        <f t="shared" si="1228"/>
        <v>8.5651046583145348E-6</v>
      </c>
      <c r="BJ916" s="8">
        <f t="shared" si="1229"/>
        <v>0.51051847163592856</v>
      </c>
      <c r="BK916" s="8">
        <f t="shared" si="1230"/>
        <v>0.25285556722561192</v>
      </c>
      <c r="BL916" s="8">
        <f t="shared" si="1231"/>
        <v>0.22454469829155846</v>
      </c>
      <c r="BM916" s="8">
        <f t="shared" si="1232"/>
        <v>0.47596875044723569</v>
      </c>
      <c r="BN916" s="8">
        <f t="shared" si="1233"/>
        <v>0.52266877003099876</v>
      </c>
    </row>
    <row r="917" spans="1:66" x14ac:dyDescent="0.25">
      <c r="A917" t="s">
        <v>24</v>
      </c>
      <c r="B917" t="s">
        <v>292</v>
      </c>
      <c r="C917" t="s">
        <v>185</v>
      </c>
      <c r="D917" s="11">
        <v>44259</v>
      </c>
      <c r="E917">
        <f>VLOOKUP(A917,home!$A$2:$E$405,3,FALSE)</f>
        <v>1.59861591695502</v>
      </c>
      <c r="F917">
        <f>VLOOKUP(B917,home!$B$2:$E$405,3,FALSE)</f>
        <v>1.71</v>
      </c>
      <c r="G917">
        <f>VLOOKUP(C917,away!$B$2:$E$405,4,FALSE)</f>
        <v>1.08</v>
      </c>
      <c r="H917">
        <f>VLOOKUP(A917,away!$A$2:$E$405,3,FALSE)</f>
        <v>1.4152249134948101</v>
      </c>
      <c r="I917">
        <f>VLOOKUP(C917,away!$B$2:$E$405,3,FALSE)</f>
        <v>0.83</v>
      </c>
      <c r="J917">
        <f>VLOOKUP(B917,home!$B$2:$E$405,4,FALSE)</f>
        <v>1.04</v>
      </c>
      <c r="K917" s="3">
        <f t="shared" si="1178"/>
        <v>2.9523238754325312</v>
      </c>
      <c r="L917" s="3">
        <f t="shared" si="1179"/>
        <v>1.2216221453287199</v>
      </c>
      <c r="M917" s="5">
        <f t="shared" si="1180"/>
        <v>1.5391405330755467E-2</v>
      </c>
      <c r="N917" s="5">
        <f t="shared" si="1181"/>
        <v>4.5440413434448906E-2</v>
      </c>
      <c r="O917" s="5">
        <f t="shared" si="1182"/>
        <v>1.8802481599781391E-2</v>
      </c>
      <c r="P917" s="5">
        <f t="shared" si="1183"/>
        <v>5.5511015344415465E-2</v>
      </c>
      <c r="Q917" s="5">
        <f t="shared" si="1184"/>
        <v>6.7077408746024331E-2</v>
      </c>
      <c r="R917" s="5">
        <f t="shared" si="1185"/>
        <v>1.1484763954714365E-2</v>
      </c>
      <c r="S917" s="5">
        <f t="shared" si="1186"/>
        <v>5.0051843193461648E-2</v>
      </c>
      <c r="T917" s="5">
        <f t="shared" si="1187"/>
        <v>8.1943247975409694E-2</v>
      </c>
      <c r="U917" s="5">
        <f t="shared" si="1188"/>
        <v>3.3906742827210165E-2</v>
      </c>
      <c r="V917" s="5">
        <f t="shared" si="1189"/>
        <v>2.0057576693118633E-2</v>
      </c>
      <c r="W917" s="5">
        <f t="shared" si="1190"/>
        <v>6.6011411781011498E-2</v>
      </c>
      <c r="X917" s="5">
        <f t="shared" si="1191"/>
        <v>8.0641002476096804E-2</v>
      </c>
      <c r="Y917" s="5">
        <f t="shared" si="1192"/>
        <v>4.9256417223154013E-2</v>
      </c>
      <c r="Z917" s="5">
        <f t="shared" si="1193"/>
        <v>4.676680660317371E-3</v>
      </c>
      <c r="AA917" s="5">
        <f t="shared" si="1194"/>
        <v>1.3807075971228551E-2</v>
      </c>
      <c r="AB917" s="5">
        <f t="shared" si="1195"/>
        <v>2.0381480019884431E-2</v>
      </c>
      <c r="AC917" s="5">
        <f t="shared" si="1196"/>
        <v>4.5212588765312584E-3</v>
      </c>
      <c r="AD917" s="5">
        <f t="shared" si="1197"/>
        <v>4.8721766763022124E-2</v>
      </c>
      <c r="AE917" s="5">
        <f t="shared" si="1198"/>
        <v>5.9519589237248614E-2</v>
      </c>
      <c r="AF917" s="5">
        <f t="shared" si="1199"/>
        <v>3.6355224146545934E-2</v>
      </c>
      <c r="AG917" s="5">
        <f t="shared" si="1200"/>
        <v>1.4804115638603302E-2</v>
      </c>
      <c r="AH917" s="5">
        <f t="shared" si="1201"/>
        <v>1.4282841653185615E-3</v>
      </c>
      <c r="AI917" s="5">
        <f t="shared" si="1202"/>
        <v>4.2167574421722144E-3</v>
      </c>
      <c r="AJ917" s="5">
        <f t="shared" si="1203"/>
        <v>6.2246168367164198E-3</v>
      </c>
      <c r="AK917" s="5">
        <f t="shared" si="1204"/>
        <v>6.125694967485734E-3</v>
      </c>
      <c r="AL917" s="5">
        <f t="shared" si="1205"/>
        <v>6.5225927191895304E-4</v>
      </c>
      <c r="AM917" s="5">
        <f t="shared" si="1206"/>
        <v>2.8768487053545084E-2</v>
      </c>
      <c r="AN917" s="5">
        <f t="shared" si="1207"/>
        <v>3.514422087221325E-2</v>
      </c>
      <c r="AO917" s="5">
        <f t="shared" si="1208"/>
        <v>2.1466479248909771E-2</v>
      </c>
      <c r="AP917" s="5">
        <f t="shared" si="1209"/>
        <v>8.7413088109025306E-3</v>
      </c>
      <c r="AQ917" s="5">
        <f t="shared" si="1210"/>
        <v>2.6696441056389001E-3</v>
      </c>
      <c r="AR917" s="5">
        <f t="shared" si="1211"/>
        <v>3.4896471323510027E-4</v>
      </c>
      <c r="AS917" s="5">
        <f t="shared" si="1212"/>
        <v>1.0302568545674533E-3</v>
      </c>
      <c r="AT917" s="5">
        <f t="shared" si="1213"/>
        <v>1.5208259547837568E-3</v>
      </c>
      <c r="AU917" s="5">
        <f t="shared" si="1214"/>
        <v>1.4966569255618531E-3</v>
      </c>
      <c r="AV917" s="5">
        <f t="shared" si="1215"/>
        <v>1.1046539936669269E-3</v>
      </c>
      <c r="AW917" s="5">
        <f t="shared" si="1216"/>
        <v>6.534594700011528E-5</v>
      </c>
      <c r="AX917" s="5">
        <f t="shared" si="1217"/>
        <v>1.4155648531375468E-2</v>
      </c>
      <c r="AY917" s="5">
        <f t="shared" si="1218"/>
        <v>1.7292853727418244E-2</v>
      </c>
      <c r="AZ917" s="5">
        <f t="shared" si="1219"/>
        <v>1.0562666534672216E-2</v>
      </c>
      <c r="BA917" s="5">
        <f t="shared" si="1220"/>
        <v>4.3011957841593814E-3</v>
      </c>
      <c r="BB917" s="5">
        <f t="shared" si="1221"/>
        <v>1.3136090053309085E-3</v>
      </c>
      <c r="BC917" s="5">
        <f t="shared" si="1222"/>
        <v>3.2094677024309409E-4</v>
      </c>
      <c r="BD917" s="5">
        <f t="shared" si="1223"/>
        <v>7.1050503604380656E-5</v>
      </c>
      <c r="BE917" s="5">
        <f t="shared" si="1224"/>
        <v>2.0976409815271816E-4</v>
      </c>
      <c r="BF917" s="5">
        <f t="shared" si="1225"/>
        <v>3.0964577759242138E-4</v>
      </c>
      <c r="BG917" s="5">
        <f t="shared" si="1226"/>
        <v>3.0472487403765901E-4</v>
      </c>
      <c r="BH917" s="5">
        <f t="shared" si="1227"/>
        <v>2.2491163026488783E-4</v>
      </c>
      <c r="BI917" s="5">
        <f t="shared" si="1228"/>
        <v>1.3280239517869647E-4</v>
      </c>
      <c r="BJ917" s="8">
        <f t="shared" si="1229"/>
        <v>0.69450765786597402</v>
      </c>
      <c r="BK917" s="8">
        <f t="shared" si="1230"/>
        <v>0.16347821243761965</v>
      </c>
      <c r="BL917" s="8">
        <f t="shared" si="1231"/>
        <v>0.12313215550515769</v>
      </c>
      <c r="BM917" s="8">
        <f t="shared" si="1232"/>
        <v>0.75485971027851051</v>
      </c>
      <c r="BN917" s="8">
        <f t="shared" si="1233"/>
        <v>0.21370748841013995</v>
      </c>
    </row>
    <row r="918" spans="1:66" x14ac:dyDescent="0.25">
      <c r="A918" t="s">
        <v>24</v>
      </c>
      <c r="B918" t="s">
        <v>289</v>
      </c>
      <c r="C918" t="s">
        <v>291</v>
      </c>
      <c r="D918" s="11">
        <v>44259</v>
      </c>
      <c r="E918">
        <f>VLOOKUP(A918,home!$A$2:$E$405,3,FALSE)</f>
        <v>1.59861591695502</v>
      </c>
      <c r="F918">
        <f>VLOOKUP(B918,home!$B$2:$E$405,3,FALSE)</f>
        <v>0.63</v>
      </c>
      <c r="G918">
        <f>VLOOKUP(C918,away!$B$2:$E$405,4,FALSE)</f>
        <v>1.43</v>
      </c>
      <c r="H918">
        <f>VLOOKUP(A918,away!$A$2:$E$405,3,FALSE)</f>
        <v>1.4152249134948101</v>
      </c>
      <c r="I918">
        <f>VLOOKUP(C918,away!$B$2:$E$405,3,FALSE)</f>
        <v>0.85</v>
      </c>
      <c r="J918">
        <f>VLOOKUP(B918,home!$B$2:$E$405,4,FALSE)</f>
        <v>1.41</v>
      </c>
      <c r="K918" s="3">
        <f t="shared" si="1178"/>
        <v>1.4401930795847773</v>
      </c>
      <c r="L918" s="3">
        <f t="shared" si="1179"/>
        <v>1.6961470588235299</v>
      </c>
      <c r="M918" s="5">
        <f t="shared" si="1180"/>
        <v>4.3441497183147652E-2</v>
      </c>
      <c r="N918" s="5">
        <f t="shared" si="1181"/>
        <v>6.256414360997084E-2</v>
      </c>
      <c r="O918" s="5">
        <f t="shared" si="1182"/>
        <v>7.3683167678086539E-2</v>
      </c>
      <c r="P918" s="5">
        <f t="shared" si="1183"/>
        <v>0.10611798817186496</v>
      </c>
      <c r="Q918" s="5">
        <f t="shared" si="1184"/>
        <v>4.5052223328614097E-2</v>
      </c>
      <c r="R918" s="5">
        <f t="shared" si="1185"/>
        <v>6.2488744070993751E-2</v>
      </c>
      <c r="S918" s="5">
        <f t="shared" si="1186"/>
        <v>6.4805705050680174E-2</v>
      </c>
      <c r="T918" s="5">
        <f t="shared" si="1187"/>
        <v>7.6415196092289611E-2</v>
      </c>
      <c r="U918" s="5">
        <f t="shared" si="1188"/>
        <v>8.9995856762989476E-2</v>
      </c>
      <c r="V918" s="5">
        <f t="shared" si="1189"/>
        <v>1.7589559108129236E-2</v>
      </c>
      <c r="W918" s="5">
        <f t="shared" si="1190"/>
        <v>2.1627966752592619E-2</v>
      </c>
      <c r="X918" s="5">
        <f t="shared" si="1191"/>
        <v>3.6684212195743061E-2</v>
      </c>
      <c r="Y918" s="5">
        <f t="shared" si="1192"/>
        <v>3.1110909310533938E-2</v>
      </c>
      <c r="Z918" s="5">
        <f t="shared" si="1193"/>
        <v>3.5330033155197449E-2</v>
      </c>
      <c r="AA918" s="5">
        <f t="shared" si="1194"/>
        <v>5.0882069251616098E-2</v>
      </c>
      <c r="AB918" s="5">
        <f t="shared" si="1195"/>
        <v>3.6640002005565456E-2</v>
      </c>
      <c r="AC918" s="5">
        <f t="shared" si="1196"/>
        <v>2.6854631320534935E-3</v>
      </c>
      <c r="AD918" s="5">
        <f t="shared" si="1197"/>
        <v>7.787112010643386E-3</v>
      </c>
      <c r="AE918" s="5">
        <f t="shared" si="1198"/>
        <v>1.3208087133582163E-2</v>
      </c>
      <c r="AF918" s="5">
        <f t="shared" si="1199"/>
        <v>1.1201429072155149E-2</v>
      </c>
      <c r="AG918" s="5">
        <f t="shared" si="1200"/>
        <v>6.3330903251187795E-3</v>
      </c>
      <c r="AH918" s="5">
        <f t="shared" si="1201"/>
        <v>1.4981232956081491E-2</v>
      </c>
      <c r="AI918" s="5">
        <f t="shared" si="1202"/>
        <v>2.1575868026995956E-2</v>
      </c>
      <c r="AJ918" s="5">
        <f t="shared" si="1203"/>
        <v>1.5536707909257024E-2</v>
      </c>
      <c r="AK918" s="5">
        <f t="shared" si="1204"/>
        <v>7.4586197368140114E-3</v>
      </c>
      <c r="AL918" s="5">
        <f t="shared" si="1205"/>
        <v>2.6239974527745636E-4</v>
      </c>
      <c r="AM918" s="5">
        <f t="shared" si="1206"/>
        <v>2.2429889655360214E-3</v>
      </c>
      <c r="AN918" s="5">
        <f t="shared" si="1207"/>
        <v>3.8044391368675539E-3</v>
      </c>
      <c r="AO918" s="5">
        <f t="shared" si="1208"/>
        <v>3.2264441262355162E-3</v>
      </c>
      <c r="AP918" s="5">
        <f t="shared" si="1209"/>
        <v>1.8241745717242749E-3</v>
      </c>
      <c r="AQ918" s="5">
        <f t="shared" si="1210"/>
        <v>7.7351708365270048E-4</v>
      </c>
      <c r="AR918" s="5">
        <f t="shared" si="1211"/>
        <v>5.0820748432015492E-3</v>
      </c>
      <c r="AS918" s="5">
        <f t="shared" si="1212"/>
        <v>7.3191690191107628E-3</v>
      </c>
      <c r="AT918" s="5">
        <f t="shared" si="1213"/>
        <v>5.2705082848173131E-3</v>
      </c>
      <c r="AU918" s="5">
        <f t="shared" si="1214"/>
        <v>2.5301831858960421E-3</v>
      </c>
      <c r="AV918" s="5">
        <f t="shared" si="1215"/>
        <v>9.1098807860231113E-4</v>
      </c>
      <c r="AW918" s="5">
        <f t="shared" si="1216"/>
        <v>1.7805129293425646E-5</v>
      </c>
      <c r="AX918" s="5">
        <f t="shared" si="1217"/>
        <v>5.3838953095833254E-4</v>
      </c>
      <c r="AY918" s="5">
        <f t="shared" si="1218"/>
        <v>9.1318781943635534E-4</v>
      </c>
      <c r="AZ918" s="5">
        <f t="shared" si="1219"/>
        <v>7.7445041704522365E-4</v>
      </c>
      <c r="BA918" s="5">
        <f t="shared" si="1220"/>
        <v>4.3786059902530412E-4</v>
      </c>
      <c r="BB918" s="5">
        <f t="shared" si="1221"/>
        <v>1.8566899180286968E-4</v>
      </c>
      <c r="BC918" s="5">
        <f t="shared" si="1222"/>
        <v>6.2984382872233475E-5</v>
      </c>
      <c r="BD918" s="5">
        <f t="shared" si="1223"/>
        <v>1.4366577163362263E-3</v>
      </c>
      <c r="BE918" s="5">
        <f t="shared" si="1224"/>
        <v>2.0690645007995028E-3</v>
      </c>
      <c r="BF918" s="5">
        <f t="shared" si="1225"/>
        <v>1.4899261876329883E-3</v>
      </c>
      <c r="BG918" s="5">
        <f t="shared" si="1226"/>
        <v>7.1526046150705317E-4</v>
      </c>
      <c r="BH918" s="5">
        <f t="shared" si="1227"/>
        <v>2.5752829169076803E-4</v>
      </c>
      <c r="BI918" s="5">
        <f t="shared" si="1228"/>
        <v>7.4178092698066813E-5</v>
      </c>
      <c r="BJ918" s="8">
        <f t="shared" si="1229"/>
        <v>0.32676847545640003</v>
      </c>
      <c r="BK918" s="8">
        <f t="shared" si="1230"/>
        <v>0.23581580021058934</v>
      </c>
      <c r="BL918" s="8">
        <f t="shared" si="1231"/>
        <v>0.40039780706069239</v>
      </c>
      <c r="BM918" s="8">
        <f t="shared" si="1232"/>
        <v>0.60406896915005837</v>
      </c>
      <c r="BN918" s="8">
        <f t="shared" si="1233"/>
        <v>0.39334776404267785</v>
      </c>
    </row>
    <row r="919" spans="1:66" x14ac:dyDescent="0.25">
      <c r="A919" t="s">
        <v>24</v>
      </c>
      <c r="B919" t="s">
        <v>326</v>
      </c>
      <c r="C919" t="s">
        <v>181</v>
      </c>
      <c r="D919" s="11">
        <v>44259</v>
      </c>
      <c r="E919">
        <f>VLOOKUP(A919,home!$A$2:$E$405,3,FALSE)</f>
        <v>1.59861591695502</v>
      </c>
      <c r="F919">
        <f>VLOOKUP(B919,home!$B$2:$E$405,3,FALSE)</f>
        <v>0.63</v>
      </c>
      <c r="G919">
        <f>VLOOKUP(C919,away!$B$2:$E$405,4,FALSE)</f>
        <v>0.75</v>
      </c>
      <c r="H919">
        <f>VLOOKUP(A919,away!$A$2:$E$405,3,FALSE)</f>
        <v>1.4152249134948101</v>
      </c>
      <c r="I919">
        <f>VLOOKUP(C919,away!$B$2:$E$405,3,FALSE)</f>
        <v>0.83</v>
      </c>
      <c r="J919">
        <f>VLOOKUP(B919,home!$B$2:$E$405,4,FALSE)</f>
        <v>1.22</v>
      </c>
      <c r="K919" s="3">
        <f t="shared" si="1178"/>
        <v>0.75534602076124691</v>
      </c>
      <c r="L919" s="3">
        <f t="shared" si="1179"/>
        <v>1.4330567474048446</v>
      </c>
      <c r="M919" s="5">
        <f t="shared" si="1180"/>
        <v>0.11209564844518473</v>
      </c>
      <c r="N919" s="5">
        <f t="shared" si="1181"/>
        <v>8.4671001997721929E-2</v>
      </c>
      <c r="O919" s="5">
        <f t="shared" si="1182"/>
        <v>0.16063942535909334</v>
      </c>
      <c r="P919" s="5">
        <f t="shared" si="1183"/>
        <v>0.12133835072236447</v>
      </c>
      <c r="Q919" s="5">
        <f t="shared" si="1184"/>
        <v>3.1977952216423425E-2</v>
      </c>
      <c r="R919" s="5">
        <f t="shared" si="1185"/>
        <v>0.11510270620504284</v>
      </c>
      <c r="S919" s="5">
        <f t="shared" si="1186"/>
        <v>3.2835787027056508E-2</v>
      </c>
      <c r="T919" s="5">
        <f t="shared" si="1187"/>
        <v>4.5826220191935288E-2</v>
      </c>
      <c r="U919" s="5">
        <f t="shared" si="1188"/>
        <v>8.6942371110829975E-2</v>
      </c>
      <c r="V919" s="5">
        <f t="shared" si="1189"/>
        <v>3.9492466159203122E-3</v>
      </c>
      <c r="W919" s="5">
        <f t="shared" si="1190"/>
        <v>8.0514729862562438E-3</v>
      </c>
      <c r="X919" s="5">
        <f t="shared" si="1191"/>
        <v>1.1538217689502342E-2</v>
      </c>
      <c r="Y919" s="5">
        <f t="shared" si="1192"/>
        <v>8.2674603564836368E-3</v>
      </c>
      <c r="Z919" s="5">
        <f t="shared" si="1193"/>
        <v>5.4982903257231368E-2</v>
      </c>
      <c r="AA919" s="5">
        <f t="shared" si="1194"/>
        <v>4.1531117185250307E-2</v>
      </c>
      <c r="AB919" s="5">
        <f t="shared" si="1195"/>
        <v>1.5685182051823929E-2</v>
      </c>
      <c r="AC919" s="5">
        <f t="shared" si="1196"/>
        <v>2.6717979110824856E-4</v>
      </c>
      <c r="AD919" s="5">
        <f t="shared" si="1197"/>
        <v>1.5204120203588317E-3</v>
      </c>
      <c r="AE919" s="5">
        <f t="shared" si="1198"/>
        <v>2.1788367046106554E-3</v>
      </c>
      <c r="AF919" s="5">
        <f t="shared" si="1199"/>
        <v>1.5611983205178184E-3</v>
      </c>
      <c r="AG919" s="5">
        <f t="shared" si="1200"/>
        <v>7.4576192908505689E-4</v>
      </c>
      <c r="AH919" s="5">
        <f t="shared" si="1201"/>
        <v>1.9698405126170809E-2</v>
      </c>
      <c r="AI919" s="5">
        <f t="shared" si="1202"/>
        <v>1.4879111927396065E-2</v>
      </c>
      <c r="AJ919" s="5">
        <f t="shared" si="1203"/>
        <v>5.6194389934099125E-3</v>
      </c>
      <c r="AK919" s="5">
        <f t="shared" si="1204"/>
        <v>1.4148736275275884E-3</v>
      </c>
      <c r="AL919" s="5">
        <f t="shared" si="1205"/>
        <v>1.156839026281163E-5</v>
      </c>
      <c r="AM919" s="5">
        <f t="shared" si="1206"/>
        <v>2.2968743389912232E-4</v>
      </c>
      <c r="AN919" s="5">
        <f t="shared" si="1207"/>
        <v>3.2915512694324148E-4</v>
      </c>
      <c r="AO919" s="5">
        <f t="shared" si="1208"/>
        <v>2.3584898780445524E-4</v>
      </c>
      <c r="AP919" s="5">
        <f t="shared" si="1209"/>
        <v>1.1266166111392582E-4</v>
      </c>
      <c r="AQ919" s="5">
        <f t="shared" si="1210"/>
        <v>4.0362638408287353E-5</v>
      </c>
      <c r="AR919" s="5">
        <f t="shared" si="1211"/>
        <v>5.6457864758346528E-3</v>
      </c>
      <c r="AS919" s="5">
        <f t="shared" si="1212"/>
        <v>4.2645223485893681E-3</v>
      </c>
      <c r="AT919" s="5">
        <f t="shared" si="1213"/>
        <v>1.6105949932271933E-3</v>
      </c>
      <c r="AU919" s="5">
        <f t="shared" si="1214"/>
        <v>4.0551883973071601E-4</v>
      </c>
      <c r="AV919" s="5">
        <f t="shared" si="1215"/>
        <v>7.6576760483578529E-5</v>
      </c>
      <c r="AW919" s="5">
        <f t="shared" si="1216"/>
        <v>3.4784019383644496E-7</v>
      </c>
      <c r="AX919" s="5">
        <f t="shared" si="1217"/>
        <v>2.8915581535760658E-5</v>
      </c>
      <c r="AY919" s="5">
        <f t="shared" si="1218"/>
        <v>4.1437669224956745E-5</v>
      </c>
      <c r="AZ919" s="5">
        <f t="shared" si="1219"/>
        <v>2.9691265739777179E-5</v>
      </c>
      <c r="BA919" s="5">
        <f t="shared" si="1220"/>
        <v>1.4183089569125992E-5</v>
      </c>
      <c r="BB919" s="5">
        <f t="shared" si="1221"/>
        <v>5.0812930515208196E-6</v>
      </c>
      <c r="BC919" s="5">
        <f t="shared" si="1222"/>
        <v>1.4563562586046531E-6</v>
      </c>
      <c r="BD919" s="5">
        <f t="shared" si="1223"/>
        <v>1.3484554006003094E-3</v>
      </c>
      <c r="BE919" s="5">
        <f t="shared" si="1224"/>
        <v>1.0185504210174568E-3</v>
      </c>
      <c r="BF919" s="5">
        <f t="shared" si="1225"/>
        <v>3.8467900373011433E-4</v>
      </c>
      <c r="BG919" s="5">
        <f t="shared" si="1226"/>
        <v>9.6855251579314246E-5</v>
      </c>
      <c r="BH919" s="5">
        <f t="shared" si="1227"/>
        <v>1.828980721756612E-5</v>
      </c>
      <c r="BI919" s="5">
        <f t="shared" si="1228"/>
        <v>2.7630266204557813E-6</v>
      </c>
      <c r="BJ919" s="8">
        <f t="shared" si="1229"/>
        <v>0.19740701551644402</v>
      </c>
      <c r="BK919" s="8">
        <f t="shared" si="1230"/>
        <v>0.27053921866112202</v>
      </c>
      <c r="BL919" s="8">
        <f t="shared" si="1231"/>
        <v>0.47638522391517546</v>
      </c>
      <c r="BM919" s="8">
        <f t="shared" si="1232"/>
        <v>0.37344818657511092</v>
      </c>
      <c r="BN919" s="8">
        <f t="shared" si="1233"/>
        <v>0.62582508494583078</v>
      </c>
    </row>
    <row r="920" spans="1:66" x14ac:dyDescent="0.25">
      <c r="A920" t="s">
        <v>24</v>
      </c>
      <c r="B920" t="s">
        <v>293</v>
      </c>
      <c r="C920" t="s">
        <v>287</v>
      </c>
      <c r="D920" s="11">
        <v>44259</v>
      </c>
      <c r="E920">
        <f>VLOOKUP(A920,home!$A$2:$E$405,3,FALSE)</f>
        <v>1.59861591695502</v>
      </c>
      <c r="F920">
        <f>VLOOKUP(B920,home!$B$2:$E$405,3,FALSE)</f>
        <v>0.88</v>
      </c>
      <c r="G920">
        <f>VLOOKUP(C920,away!$B$2:$E$405,4,FALSE)</f>
        <v>1.21</v>
      </c>
      <c r="H920">
        <f>VLOOKUP(A920,away!$A$2:$E$405,3,FALSE)</f>
        <v>1.4152249134948101</v>
      </c>
      <c r="I920">
        <f>VLOOKUP(C920,away!$B$2:$E$405,3,FALSE)</f>
        <v>0.71</v>
      </c>
      <c r="J920">
        <f>VLOOKUP(B920,home!$B$2:$E$405,4,FALSE)</f>
        <v>1.04</v>
      </c>
      <c r="K920" s="3">
        <f t="shared" si="1178"/>
        <v>1.7022062283737052</v>
      </c>
      <c r="L920" s="3">
        <f t="shared" si="1179"/>
        <v>1.0450020761245677</v>
      </c>
      <c r="M920" s="5">
        <f t="shared" si="1180"/>
        <v>6.4106577674182708E-2</v>
      </c>
      <c r="N920" s="5">
        <f t="shared" si="1181"/>
        <v>0.1091226157967165</v>
      </c>
      <c r="O920" s="5">
        <f t="shared" si="1182"/>
        <v>6.6991506762761777E-2</v>
      </c>
      <c r="P920" s="5">
        <f t="shared" si="1183"/>
        <v>0.11403336005971229</v>
      </c>
      <c r="Q920" s="5">
        <f t="shared" si="1184"/>
        <v>9.2874598132800884E-2</v>
      </c>
      <c r="R920" s="5">
        <f t="shared" si="1185"/>
        <v>3.5003131824899544E-2</v>
      </c>
      <c r="S920" s="5">
        <f t="shared" si="1186"/>
        <v>5.0710893009286571E-2</v>
      </c>
      <c r="T920" s="5">
        <f t="shared" si="1187"/>
        <v>9.7054147868011822E-2</v>
      </c>
      <c r="U920" s="5">
        <f t="shared" si="1188"/>
        <v>5.9582549004929854E-2</v>
      </c>
      <c r="V920" s="5">
        <f t="shared" si="1189"/>
        <v>1.0022777227267224E-2</v>
      </c>
      <c r="W920" s="5">
        <f t="shared" si="1190"/>
        <v>5.2697239799786175E-2</v>
      </c>
      <c r="X920" s="5">
        <f t="shared" si="1191"/>
        <v>5.5068724996810745E-2</v>
      </c>
      <c r="Y920" s="5">
        <f t="shared" si="1192"/>
        <v>2.8773465975600054E-2</v>
      </c>
      <c r="Z920" s="5">
        <f t="shared" si="1193"/>
        <v>1.2192781809293984E-2</v>
      </c>
      <c r="AA920" s="5">
        <f t="shared" si="1194"/>
        <v>2.0754629136981836E-2</v>
      </c>
      <c r="AB920" s="5">
        <f t="shared" si="1195"/>
        <v>1.7664329492278433E-2</v>
      </c>
      <c r="AC920" s="5">
        <f t="shared" si="1196"/>
        <v>1.1142879227660119E-3</v>
      </c>
      <c r="AD920" s="5">
        <f t="shared" si="1197"/>
        <v>2.2425392451324688E-2</v>
      </c>
      <c r="AE920" s="5">
        <f t="shared" si="1198"/>
        <v>2.3434581669542508E-2</v>
      </c>
      <c r="AF920" s="5">
        <f t="shared" si="1199"/>
        <v>1.2244593248891331E-2</v>
      </c>
      <c r="AG920" s="5">
        <f t="shared" si="1200"/>
        <v>4.2652084554641026E-3</v>
      </c>
      <c r="AH920" s="5">
        <f t="shared" si="1201"/>
        <v>3.1853705761115186E-3</v>
      </c>
      <c r="AI920" s="5">
        <f t="shared" si="1202"/>
        <v>5.422157634335365E-3</v>
      </c>
      <c r="AJ920" s="5">
        <f t="shared" si="1203"/>
        <v>4.6148152481948479E-3</v>
      </c>
      <c r="AK920" s="5">
        <f t="shared" si="1204"/>
        <v>2.6184557527570715E-3</v>
      </c>
      <c r="AL920" s="5">
        <f t="shared" si="1205"/>
        <v>7.9284217324948898E-5</v>
      </c>
      <c r="AM920" s="5">
        <f t="shared" si="1206"/>
        <v>7.6345285408739062E-3</v>
      </c>
      <c r="AN920" s="5">
        <f t="shared" si="1207"/>
        <v>7.9780981754454978E-3</v>
      </c>
      <c r="AO920" s="5">
        <f t="shared" si="1208"/>
        <v>4.1685645784330858E-3</v>
      </c>
      <c r="AP920" s="5">
        <f t="shared" si="1209"/>
        <v>1.4520528796406363E-3</v>
      </c>
      <c r="AQ920" s="5">
        <f t="shared" si="1210"/>
        <v>3.7934956846678045E-4</v>
      </c>
      <c r="AR920" s="5">
        <f t="shared" si="1211"/>
        <v>6.6574377305252976E-4</v>
      </c>
      <c r="AS920" s="5">
        <f t="shared" si="1212"/>
        <v>1.1332331969910266E-3</v>
      </c>
      <c r="AT920" s="5">
        <f t="shared" si="1213"/>
        <v>9.6449830305898594E-4</v>
      </c>
      <c r="AU920" s="5">
        <f t="shared" si="1214"/>
        <v>5.4725833957429166E-4</v>
      </c>
      <c r="AV920" s="5">
        <f t="shared" si="1215"/>
        <v>2.3288663853820294E-4</v>
      </c>
      <c r="AW920" s="5">
        <f t="shared" si="1216"/>
        <v>3.9175411865685424E-6</v>
      </c>
      <c r="AX920" s="5">
        <f t="shared" si="1217"/>
        <v>2.1659236721620649E-3</v>
      </c>
      <c r="AY920" s="5">
        <f t="shared" si="1218"/>
        <v>2.2633947341367052E-3</v>
      </c>
      <c r="AZ920" s="5">
        <f t="shared" si="1219"/>
        <v>1.1826260981311354E-3</v>
      </c>
      <c r="BA920" s="5">
        <f t="shared" si="1220"/>
        <v>4.1194890927537784E-4</v>
      </c>
      <c r="BB920" s="5">
        <f t="shared" si="1221"/>
        <v>1.0762186636250523E-4</v>
      </c>
      <c r="BC920" s="5">
        <f t="shared" si="1222"/>
        <v>2.2493014757043758E-5</v>
      </c>
      <c r="BD920" s="5">
        <f t="shared" si="1223"/>
        <v>1.1595060416781605E-4</v>
      </c>
      <c r="BE920" s="5">
        <f t="shared" si="1224"/>
        <v>1.9737184059815058E-4</v>
      </c>
      <c r="BF920" s="5">
        <f t="shared" si="1225"/>
        <v>1.6798378818587707E-4</v>
      </c>
      <c r="BG920" s="5">
        <f t="shared" si="1226"/>
        <v>9.5314350171936372E-5</v>
      </c>
      <c r="BH920" s="5">
        <f t="shared" si="1227"/>
        <v>4.0561170129015619E-5</v>
      </c>
      <c r="BI920" s="5">
        <f t="shared" si="1228"/>
        <v>1.3808695284747166E-5</v>
      </c>
      <c r="BJ920" s="8">
        <f t="shared" si="1229"/>
        <v>0.52572717043263362</v>
      </c>
      <c r="BK920" s="8">
        <f t="shared" si="1230"/>
        <v>0.24233057484467646</v>
      </c>
      <c r="BL920" s="8">
        <f t="shared" si="1231"/>
        <v>0.22001155613300283</v>
      </c>
      <c r="BM920" s="8">
        <f t="shared" si="1232"/>
        <v>0.51587081577558291</v>
      </c>
      <c r="BN920" s="8">
        <f t="shared" si="1233"/>
        <v>0.48213179025107367</v>
      </c>
    </row>
    <row r="921" spans="1:66" x14ac:dyDescent="0.25">
      <c r="A921" t="s">
        <v>24</v>
      </c>
      <c r="B921" t="s">
        <v>25</v>
      </c>
      <c r="C921" t="s">
        <v>183</v>
      </c>
      <c r="D921" s="11">
        <v>44259</v>
      </c>
      <c r="E921">
        <f>VLOOKUP(A921,home!$A$2:$E$405,3,FALSE)</f>
        <v>1.59861591695502</v>
      </c>
      <c r="F921">
        <f>VLOOKUP(B921,home!$B$2:$E$405,3,FALSE)</f>
        <v>1.03</v>
      </c>
      <c r="G921">
        <f>VLOOKUP(C921,away!$B$2:$E$405,4,FALSE)</f>
        <v>1.25</v>
      </c>
      <c r="H921">
        <f>VLOOKUP(A921,away!$A$2:$E$405,3,FALSE)</f>
        <v>1.4152249134948101</v>
      </c>
      <c r="I921">
        <f>VLOOKUP(C921,away!$B$2:$E$405,3,FALSE)</f>
        <v>0.83</v>
      </c>
      <c r="J921">
        <f>VLOOKUP(B921,home!$B$2:$E$405,4,FALSE)</f>
        <v>0.86</v>
      </c>
      <c r="K921" s="3">
        <f t="shared" si="1178"/>
        <v>2.0582179930795883</v>
      </c>
      <c r="L921" s="3">
        <f t="shared" si="1179"/>
        <v>1.0101875432525953</v>
      </c>
      <c r="M921" s="5">
        <f t="shared" si="1180"/>
        <v>4.6495230742229325E-2</v>
      </c>
      <c r="N921" s="5">
        <f t="shared" si="1181"/>
        <v>9.5697320506043612E-2</v>
      </c>
      <c r="O921" s="5">
        <f t="shared" si="1182"/>
        <v>4.6968902916455182E-2</v>
      </c>
      <c r="P921" s="5">
        <f t="shared" si="1183"/>
        <v>9.6672241097856396E-2</v>
      </c>
      <c r="Q921" s="5">
        <f t="shared" si="1184"/>
        <v>9.8482973477521635E-2</v>
      </c>
      <c r="R921" s="5">
        <f t="shared" si="1185"/>
        <v>2.3723700323221755E-2</v>
      </c>
      <c r="S921" s="5">
        <f t="shared" si="1186"/>
        <v>5.0249896869497636E-2</v>
      </c>
      <c r="T921" s="5">
        <f t="shared" si="1187"/>
        <v>9.9486273029468067E-2</v>
      </c>
      <c r="U921" s="5">
        <f t="shared" si="1188"/>
        <v>4.8828546867683058E-2</v>
      </c>
      <c r="V921" s="5">
        <f t="shared" si="1189"/>
        <v>1.1608765668036626E-2</v>
      </c>
      <c r="W921" s="5">
        <f t="shared" si="1190"/>
        <v>6.7566476007804965E-2</v>
      </c>
      <c r="X921" s="5">
        <f t="shared" si="1191"/>
        <v>6.8254812404559911E-2</v>
      </c>
      <c r="Y921" s="5">
        <f t="shared" si="1192"/>
        <v>3.4475080629064563E-2</v>
      </c>
      <c r="Z921" s="5">
        <f t="shared" si="1193"/>
        <v>7.9884621821253964E-3</v>
      </c>
      <c r="AA921" s="5">
        <f t="shared" si="1194"/>
        <v>1.6441996600286321E-2</v>
      </c>
      <c r="AB921" s="5">
        <f t="shared" si="1195"/>
        <v>1.6920606622431368E-2</v>
      </c>
      <c r="AC921" s="5">
        <f t="shared" si="1196"/>
        <v>1.5085490699717008E-3</v>
      </c>
      <c r="AD921" s="5">
        <f t="shared" si="1197"/>
        <v>3.4766634162061126E-2</v>
      </c>
      <c r="AE921" s="5">
        <f t="shared" si="1198"/>
        <v>3.5120820751334277E-2</v>
      </c>
      <c r="AF921" s="5">
        <f t="shared" si="1199"/>
        <v>1.7739307815902567E-2</v>
      </c>
      <c r="AG921" s="5">
        <f t="shared" si="1200"/>
        <v>5.9733425938493928E-3</v>
      </c>
      <c r="AH921" s="5">
        <f t="shared" si="1201"/>
        <v>2.0174612465318803E-3</v>
      </c>
      <c r="AI921" s="5">
        <f t="shared" si="1202"/>
        <v>4.1523750379526903E-3</v>
      </c>
      <c r="AJ921" s="5">
        <f t="shared" si="1203"/>
        <v>4.2732465085643847E-3</v>
      </c>
      <c r="AK921" s="5">
        <f t="shared" si="1204"/>
        <v>2.9317576175972478E-3</v>
      </c>
      <c r="AL921" s="5">
        <f t="shared" si="1205"/>
        <v>1.2546217499920625E-4</v>
      </c>
      <c r="AM921" s="5">
        <f t="shared" si="1206"/>
        <v>1.4311462398233929E-2</v>
      </c>
      <c r="AN921" s="5">
        <f t="shared" si="1207"/>
        <v>1.4457261040423827E-2</v>
      </c>
      <c r="AO921" s="5">
        <f t="shared" si="1208"/>
        <v>7.3022725062936011E-3</v>
      </c>
      <c r="AP921" s="5">
        <f t="shared" si="1209"/>
        <v>2.4588882410979018E-3</v>
      </c>
      <c r="AQ921" s="5">
        <f t="shared" si="1210"/>
        <v>6.2098456785184615E-4</v>
      </c>
      <c r="AR921" s="5">
        <f t="shared" si="1211"/>
        <v>4.0760284404827183E-4</v>
      </c>
      <c r="AS921" s="5">
        <f t="shared" si="1212"/>
        <v>8.389355076505664E-4</v>
      </c>
      <c r="AT921" s="5">
        <f t="shared" si="1213"/>
        <v>8.6335607843987744E-4</v>
      </c>
      <c r="AU921" s="5">
        <f t="shared" si="1214"/>
        <v>5.9232500502652931E-4</v>
      </c>
      <c r="AV921" s="5">
        <f t="shared" si="1215"/>
        <v>3.047834957741401E-4</v>
      </c>
      <c r="AW921" s="5">
        <f t="shared" si="1216"/>
        <v>7.2460894474595479E-6</v>
      </c>
      <c r="AX921" s="5">
        <f t="shared" si="1217"/>
        <v>4.9093515692211773E-3</v>
      </c>
      <c r="AY921" s="5">
        <f t="shared" si="1218"/>
        <v>4.9593658006748132E-3</v>
      </c>
      <c r="AZ921" s="5">
        <f t="shared" si="1219"/>
        <v>2.5049447771373148E-3</v>
      </c>
      <c r="BA921" s="5">
        <f t="shared" si="1220"/>
        <v>8.4348800346658811E-4</v>
      </c>
      <c r="BB921" s="5">
        <f t="shared" si="1221"/>
        <v>2.130202684962373E-4</v>
      </c>
      <c r="BC921" s="5">
        <f t="shared" si="1222"/>
        <v>4.3038084339044446E-5</v>
      </c>
      <c r="BD921" s="5">
        <f t="shared" si="1223"/>
        <v>6.8625885941982375E-5</v>
      </c>
      <c r="BE921" s="5">
        <f t="shared" si="1224"/>
        <v>1.4124703323681567E-4</v>
      </c>
      <c r="BF921" s="5">
        <f t="shared" si="1225"/>
        <v>1.4535859263856238E-4</v>
      </c>
      <c r="BG921" s="5">
        <f t="shared" si="1226"/>
        <v>9.9726556939138417E-5</v>
      </c>
      <c r="BH921" s="5">
        <f t="shared" si="1227"/>
        <v>5.1314748470002695E-5</v>
      </c>
      <c r="BI921" s="5">
        <f t="shared" si="1228"/>
        <v>2.1123387722262547E-5</v>
      </c>
      <c r="BJ921" s="8">
        <f t="shared" si="1229"/>
        <v>0.61018711863484631</v>
      </c>
      <c r="BK921" s="8">
        <f t="shared" si="1230"/>
        <v>0.21161951142326568</v>
      </c>
      <c r="BL921" s="8">
        <f t="shared" si="1231"/>
        <v>0.16979299287661204</v>
      </c>
      <c r="BM921" s="8">
        <f t="shared" si="1232"/>
        <v>0.5865955963422943</v>
      </c>
      <c r="BN921" s="8">
        <f t="shared" si="1233"/>
        <v>0.40804036906332791</v>
      </c>
    </row>
    <row r="922" spans="1:66" x14ac:dyDescent="0.25">
      <c r="A922" t="s">
        <v>24</v>
      </c>
      <c r="B922" t="s">
        <v>286</v>
      </c>
      <c r="C922" t="s">
        <v>288</v>
      </c>
      <c r="D922" s="11">
        <v>44259</v>
      </c>
      <c r="E922">
        <f>VLOOKUP(A922,home!$A$2:$E$405,3,FALSE)</f>
        <v>1.59861591695502</v>
      </c>
      <c r="F922">
        <f>VLOOKUP(B922,home!$B$2:$E$405,3,FALSE)</f>
        <v>1.65</v>
      </c>
      <c r="G922">
        <f>VLOOKUP(C922,away!$B$2:$E$405,4,FALSE)</f>
        <v>1.88</v>
      </c>
      <c r="H922">
        <f>VLOOKUP(A922,away!$A$2:$E$405,3,FALSE)</f>
        <v>1.4152249134948101</v>
      </c>
      <c r="I922">
        <f>VLOOKUP(C922,away!$B$2:$E$405,3,FALSE)</f>
        <v>0.63</v>
      </c>
      <c r="J922">
        <f>VLOOKUP(B922,home!$B$2:$E$405,4,FALSE)</f>
        <v>0.71</v>
      </c>
      <c r="K922" s="3">
        <f t="shared" si="1178"/>
        <v>4.9589065743944722</v>
      </c>
      <c r="L922" s="3">
        <f t="shared" si="1179"/>
        <v>0.63303010380622848</v>
      </c>
      <c r="M922" s="5">
        <f t="shared" si="1180"/>
        <v>3.7278013176503043E-3</v>
      </c>
      <c r="N922" s="5">
        <f t="shared" si="1181"/>
        <v>1.8485818462132469E-2</v>
      </c>
      <c r="O922" s="5">
        <f t="shared" si="1182"/>
        <v>2.3598104550811671E-3</v>
      </c>
      <c r="P922" s="5">
        <f t="shared" si="1183"/>
        <v>1.1702079580026812E-2</v>
      </c>
      <c r="Q922" s="5">
        <f t="shared" si="1184"/>
        <v>4.583472335246571E-2</v>
      </c>
      <c r="R922" s="5">
        <f t="shared" si="1185"/>
        <v>7.4691552867152725E-4</v>
      </c>
      <c r="S922" s="5">
        <f t="shared" si="1186"/>
        <v>9.1836081666226803E-3</v>
      </c>
      <c r="T922" s="5">
        <f t="shared" si="1187"/>
        <v>2.9014759681741133E-2</v>
      </c>
      <c r="U922" s="5">
        <f t="shared" si="1188"/>
        <v>3.7038843256465594E-3</v>
      </c>
      <c r="V922" s="5">
        <f t="shared" si="1189"/>
        <v>3.2031783897437864E-3</v>
      </c>
      <c r="W922" s="5">
        <f t="shared" si="1190"/>
        <v>7.5763370322698045E-2</v>
      </c>
      <c r="X922" s="5">
        <f t="shared" si="1191"/>
        <v>4.7960494180087278E-2</v>
      </c>
      <c r="Y922" s="5">
        <f t="shared" si="1192"/>
        <v>1.5180218304709331E-2</v>
      </c>
      <c r="Z922" s="5">
        <f t="shared" si="1193"/>
        <v>1.57606671549807E-4</v>
      </c>
      <c r="AA922" s="5">
        <f t="shared" si="1194"/>
        <v>7.8155675971676821E-4</v>
      </c>
      <c r="AB922" s="5">
        <f t="shared" si="1195"/>
        <v>1.9378334770109615E-3</v>
      </c>
      <c r="AC922" s="5">
        <f t="shared" si="1196"/>
        <v>6.2845101629220232E-4</v>
      </c>
      <c r="AD922" s="5">
        <f t="shared" si="1197"/>
        <v>9.3925868797877579E-2</v>
      </c>
      <c r="AE922" s="5">
        <f t="shared" si="1198"/>
        <v>5.9457902475210642E-2</v>
      </c>
      <c r="AF922" s="5">
        <f t="shared" si="1199"/>
        <v>1.88193210879916E-2</v>
      </c>
      <c r="AG922" s="5">
        <f t="shared" si="1200"/>
        <v>3.9710655939646892E-3</v>
      </c>
      <c r="AH922" s="5">
        <f t="shared" si="1201"/>
        <v>2.4942441912932116E-5</v>
      </c>
      <c r="AI922" s="5">
        <f t="shared" si="1202"/>
        <v>1.236872391834913E-4</v>
      </c>
      <c r="AJ922" s="5">
        <f t="shared" si="1203"/>
        <v>3.0667673177785834E-4</v>
      </c>
      <c r="AK922" s="5">
        <f t="shared" si="1204"/>
        <v>5.0692708714234413E-4</v>
      </c>
      <c r="AL922" s="5">
        <f t="shared" si="1205"/>
        <v>7.8911757125892584E-5</v>
      </c>
      <c r="AM922" s="5">
        <f t="shared" si="1206"/>
        <v>9.3153921657501526E-2</v>
      </c>
      <c r="AN922" s="5">
        <f t="shared" si="1207"/>
        <v>5.8969236696805462E-2</v>
      </c>
      <c r="AO922" s="5">
        <f t="shared" si="1208"/>
        <v>1.8664651013776408E-2</v>
      </c>
      <c r="AP922" s="5">
        <f t="shared" si="1209"/>
        <v>3.9384286562526372E-3</v>
      </c>
      <c r="AQ922" s="5">
        <f t="shared" si="1210"/>
        <v>6.232859752752578E-4</v>
      </c>
      <c r="AR922" s="5">
        <f t="shared" si="1211"/>
        <v>3.1578633186648493E-6</v>
      </c>
      <c r="AS922" s="5">
        <f t="shared" si="1212"/>
        <v>1.5659549171966268E-5</v>
      </c>
      <c r="AT922" s="5">
        <f t="shared" si="1213"/>
        <v>3.8827120670458522E-5</v>
      </c>
      <c r="AU922" s="5">
        <f t="shared" si="1214"/>
        <v>6.4180021319181445E-5</v>
      </c>
      <c r="AV922" s="5">
        <f t="shared" si="1215"/>
        <v>7.956568241611655E-5</v>
      </c>
      <c r="AW922" s="5">
        <f t="shared" si="1216"/>
        <v>6.880967440472964E-6</v>
      </c>
      <c r="AX922" s="5">
        <f t="shared" si="1217"/>
        <v>7.699026575633533E-2</v>
      </c>
      <c r="AY922" s="5">
        <f t="shared" si="1218"/>
        <v>4.8737155923802067E-2</v>
      </c>
      <c r="AZ922" s="5">
        <f t="shared" si="1219"/>
        <v>1.5426043436832383E-2</v>
      </c>
      <c r="BA922" s="5">
        <f t="shared" si="1220"/>
        <v>3.2550499593791316E-3</v>
      </c>
      <c r="BB922" s="5">
        <f t="shared" si="1221"/>
        <v>5.1513615342005782E-4</v>
      </c>
      <c r="BC922" s="5">
        <f t="shared" si="1222"/>
        <v>6.5219338534768103E-5</v>
      </c>
      <c r="BD922" s="5">
        <f t="shared" si="1223"/>
        <v>3.3317042407004826E-7</v>
      </c>
      <c r="BE922" s="5">
        <f t="shared" si="1224"/>
        <v>1.6521610063147568E-6</v>
      </c>
      <c r="BF922" s="5">
        <f t="shared" si="1225"/>
        <v>4.0964560380862174E-6</v>
      </c>
      <c r="BG922" s="5">
        <f t="shared" si="1226"/>
        <v>6.7713142596612278E-6</v>
      </c>
      <c r="BH922" s="5">
        <f t="shared" si="1227"/>
        <v>8.3945786998812734E-6</v>
      </c>
      <c r="BI922" s="5">
        <f t="shared" si="1228"/>
        <v>8.3255863008226081E-6</v>
      </c>
      <c r="BJ922" s="8">
        <f t="shared" si="1229"/>
        <v>0.72875193682679351</v>
      </c>
      <c r="BK922" s="8">
        <f t="shared" si="1230"/>
        <v>7.7261186151263747E-2</v>
      </c>
      <c r="BL922" s="8">
        <f t="shared" si="1231"/>
        <v>1.0723197549768831E-2</v>
      </c>
      <c r="BM922" s="8">
        <f t="shared" si="1232"/>
        <v>0.68530650354698608</v>
      </c>
      <c r="BN922" s="8">
        <f t="shared" si="1233"/>
        <v>8.2857148696027991E-2</v>
      </c>
    </row>
    <row r="923" spans="1:66" x14ac:dyDescent="0.25">
      <c r="A923" t="s">
        <v>24</v>
      </c>
      <c r="B923" t="s">
        <v>290</v>
      </c>
      <c r="C923" t="s">
        <v>26</v>
      </c>
      <c r="D923" s="11">
        <v>44259</v>
      </c>
      <c r="E923">
        <f>VLOOKUP(A923,home!$A$2:$E$405,3,FALSE)</f>
        <v>1.59861591695502</v>
      </c>
      <c r="F923">
        <f>VLOOKUP(B923,home!$B$2:$E$405,3,FALSE)</f>
        <v>1.03</v>
      </c>
      <c r="G923">
        <f>VLOOKUP(C923,away!$B$2:$E$405,4,FALSE)</f>
        <v>1.07</v>
      </c>
      <c r="H923">
        <f>VLOOKUP(A923,away!$A$2:$E$405,3,FALSE)</f>
        <v>1.4152249134948101</v>
      </c>
      <c r="I923">
        <f>VLOOKUP(C923,away!$B$2:$E$405,3,FALSE)</f>
        <v>0.89</v>
      </c>
      <c r="J923">
        <f>VLOOKUP(B923,home!$B$2:$E$405,4,FALSE)</f>
        <v>1.1100000000000001</v>
      </c>
      <c r="K923" s="3">
        <f t="shared" si="1178"/>
        <v>1.7618346020761277</v>
      </c>
      <c r="L923" s="3">
        <f t="shared" si="1179"/>
        <v>1.3981006920415229</v>
      </c>
      <c r="M923" s="5">
        <f t="shared" si="1180"/>
        <v>4.2428486364339373E-2</v>
      </c>
      <c r="N923" s="5">
        <f t="shared" si="1181"/>
        <v>7.4751975390408273E-2</v>
      </c>
      <c r="O923" s="5">
        <f t="shared" si="1182"/>
        <v>5.9319296148257199E-2</v>
      </c>
      <c r="P923" s="5">
        <f t="shared" si="1183"/>
        <v>0.1045107885248007</v>
      </c>
      <c r="Q923" s="5">
        <f t="shared" si="1184"/>
        <v>6.5850308408182234E-2</v>
      </c>
      <c r="R923" s="5">
        <f t="shared" si="1185"/>
        <v>4.1467174498147227E-2</v>
      </c>
      <c r="S923" s="5">
        <f t="shared" si="1186"/>
        <v>6.4358322992496914E-2</v>
      </c>
      <c r="T923" s="5">
        <f t="shared" si="1187"/>
        <v>9.2065361756627301E-2</v>
      </c>
      <c r="U923" s="5">
        <f t="shared" si="1188"/>
        <v>7.3058302881164564E-2</v>
      </c>
      <c r="V923" s="5">
        <f t="shared" si="1189"/>
        <v>1.7614316492518097E-2</v>
      </c>
      <c r="W923" s="5">
        <f t="shared" si="1190"/>
        <v>3.8672450636973353E-2</v>
      </c>
      <c r="X923" s="5">
        <f t="shared" si="1191"/>
        <v>5.4067979998494081E-2</v>
      </c>
      <c r="Y923" s="5">
        <f t="shared" si="1192"/>
        <v>3.7796240126590906E-2</v>
      </c>
      <c r="Z923" s="5">
        <f t="shared" si="1193"/>
        <v>1.9325095120955399E-2</v>
      </c>
      <c r="AA923" s="5">
        <f t="shared" si="1194"/>
        <v>3.404762127251177E-2</v>
      </c>
      <c r="AB923" s="5">
        <f t="shared" si="1195"/>
        <v>2.9993138638147246E-2</v>
      </c>
      <c r="AC923" s="5">
        <f t="shared" si="1196"/>
        <v>2.7117484379340696E-3</v>
      </c>
      <c r="AD923" s="5">
        <f t="shared" si="1197"/>
        <v>1.7033615419825156E-2</v>
      </c>
      <c r="AE923" s="5">
        <f t="shared" si="1198"/>
        <v>2.3814709506426706E-2</v>
      </c>
      <c r="AF923" s="5">
        <f t="shared" si="1199"/>
        <v>1.6647680920851511E-2</v>
      </c>
      <c r="AG923" s="5">
        <f t="shared" si="1200"/>
        <v>7.758378072109647E-3</v>
      </c>
      <c r="AH923" s="5">
        <f t="shared" si="1201"/>
        <v>6.7546072155940037E-3</v>
      </c>
      <c r="AI923" s="5">
        <f t="shared" si="1202"/>
        <v>1.1900500715866602E-2</v>
      </c>
      <c r="AJ923" s="5">
        <f t="shared" si="1203"/>
        <v>1.0483356971622755E-2</v>
      </c>
      <c r="AK923" s="5">
        <f t="shared" si="1204"/>
        <v>6.1566470195069936E-3</v>
      </c>
      <c r="AL923" s="5">
        <f t="shared" si="1205"/>
        <v>2.6718555556823787E-4</v>
      </c>
      <c r="AM923" s="5">
        <f t="shared" si="1206"/>
        <v>6.002082609021085E-3</v>
      </c>
      <c r="AN923" s="5">
        <f t="shared" si="1207"/>
        <v>8.3915158493627681E-3</v>
      </c>
      <c r="AO923" s="5">
        <f t="shared" si="1208"/>
        <v>5.8660920581357487E-3</v>
      </c>
      <c r="AP923" s="5">
        <f t="shared" si="1209"/>
        <v>2.7337957886862888E-3</v>
      </c>
      <c r="AQ923" s="5">
        <f t="shared" si="1210"/>
        <v>9.5553044601562592E-4</v>
      </c>
      <c r="AR923" s="5">
        <f t="shared" si="1211"/>
        <v>1.8887242045181249E-3</v>
      </c>
      <c r="AS923" s="5">
        <f t="shared" si="1212"/>
        <v>3.327619657298741E-3</v>
      </c>
      <c r="AT923" s="5">
        <f t="shared" si="1213"/>
        <v>2.9313577273888149E-3</v>
      </c>
      <c r="AU923" s="5">
        <f t="shared" si="1214"/>
        <v>1.7215224917256186E-3</v>
      </c>
      <c r="AV923" s="5">
        <f t="shared" si="1215"/>
        <v>7.5825947354362701E-4</v>
      </c>
      <c r="AW923" s="5">
        <f t="shared" si="1216"/>
        <v>1.828159404711688E-5</v>
      </c>
      <c r="AX923" s="5">
        <f t="shared" si="1217"/>
        <v>1.7624461375154536E-3</v>
      </c>
      <c r="AY923" s="5">
        <f t="shared" si="1218"/>
        <v>2.4640771645462649E-3</v>
      </c>
      <c r="AZ923" s="5">
        <f t="shared" si="1219"/>
        <v>1.7225139944979236E-3</v>
      </c>
      <c r="BA923" s="5">
        <f t="shared" si="1220"/>
        <v>8.0274933591958453E-4</v>
      </c>
      <c r="BB923" s="5">
        <f t="shared" si="1221"/>
        <v>2.8058110052126114E-4</v>
      </c>
      <c r="BC923" s="5">
        <f t="shared" si="1222"/>
        <v>7.8456126162509336E-5</v>
      </c>
      <c r="BD923" s="5">
        <f t="shared" si="1223"/>
        <v>4.4010443623539397E-4</v>
      </c>
      <c r="BE923" s="5">
        <f t="shared" si="1224"/>
        <v>7.753912242867238E-4</v>
      </c>
      <c r="BF923" s="5">
        <f t="shared" si="1225"/>
        <v>6.8305554454726103E-4</v>
      </c>
      <c r="BG923" s="5">
        <f t="shared" si="1226"/>
        <v>4.0114363117443885E-4</v>
      </c>
      <c r="BH923" s="5">
        <f t="shared" si="1227"/>
        <v>1.7668718245139755E-4</v>
      </c>
      <c r="BI923" s="5">
        <f t="shared" si="1228"/>
        <v>6.225871835724199E-5</v>
      </c>
      <c r="BJ923" s="8">
        <f t="shared" si="1229"/>
        <v>0.45951854084687371</v>
      </c>
      <c r="BK923" s="8">
        <f t="shared" si="1230"/>
        <v>0.23435492553220366</v>
      </c>
      <c r="BL923" s="8">
        <f t="shared" si="1231"/>
        <v>0.28634676965234579</v>
      </c>
      <c r="BM923" s="8">
        <f t="shared" si="1232"/>
        <v>0.60877150624774445</v>
      </c>
      <c r="BN923" s="8">
        <f t="shared" si="1233"/>
        <v>0.38832802933413502</v>
      </c>
    </row>
    <row r="924" spans="1:66" x14ac:dyDescent="0.25">
      <c r="A924" t="s">
        <v>24</v>
      </c>
      <c r="B924" t="s">
        <v>182</v>
      </c>
      <c r="C924" t="s">
        <v>295</v>
      </c>
      <c r="D924" s="11">
        <v>44259</v>
      </c>
      <c r="E924">
        <f>VLOOKUP(A924,home!$A$2:$E$405,3,FALSE)</f>
        <v>1.59861591695502</v>
      </c>
      <c r="F924">
        <f>VLOOKUP(B924,home!$B$2:$E$405,3,FALSE)</f>
        <v>0.89</v>
      </c>
      <c r="G924">
        <f>VLOOKUP(C924,away!$B$2:$E$405,4,FALSE)</f>
        <v>0.67</v>
      </c>
      <c r="H924">
        <f>VLOOKUP(A924,away!$A$2:$E$405,3,FALSE)</f>
        <v>1.4152249134948101</v>
      </c>
      <c r="I924">
        <f>VLOOKUP(C924,away!$B$2:$E$405,3,FALSE)</f>
        <v>1.21</v>
      </c>
      <c r="J924">
        <f>VLOOKUP(B924,home!$B$2:$E$405,4,FALSE)</f>
        <v>1.26</v>
      </c>
      <c r="K924" s="3">
        <f t="shared" si="1178"/>
        <v>0.95325467128027852</v>
      </c>
      <c r="L924" s="3">
        <f t="shared" si="1179"/>
        <v>2.1576519031141874</v>
      </c>
      <c r="M924" s="5">
        <f t="shared" si="1180"/>
        <v>4.4560539578909576E-2</v>
      </c>
      <c r="N924" s="5">
        <f t="shared" si="1181"/>
        <v>4.2477542508365287E-2</v>
      </c>
      <c r="O924" s="5">
        <f t="shared" si="1182"/>
        <v>9.6146133026229333E-2</v>
      </c>
      <c r="P924" s="5">
        <f t="shared" si="1183"/>
        <v>9.1651750432788157E-2</v>
      </c>
      <c r="Q924" s="5">
        <f t="shared" si="1184"/>
        <v>2.0245957910302904E-2</v>
      </c>
      <c r="R924" s="5">
        <f t="shared" si="1185"/>
        <v>0.10372494345055679</v>
      </c>
      <c r="S924" s="5">
        <f t="shared" si="1186"/>
        <v>4.7127141170042137E-2</v>
      </c>
      <c r="T924" s="5">
        <f t="shared" si="1187"/>
        <v>4.3683729615534801E-2</v>
      </c>
      <c r="U924" s="5">
        <f t="shared" si="1188"/>
        <v>9.887628687252599E-2</v>
      </c>
      <c r="V924" s="5">
        <f t="shared" si="1189"/>
        <v>1.0770079491715897E-2</v>
      </c>
      <c r="W924" s="5">
        <f t="shared" si="1190"/>
        <v>6.4331846508467166E-3</v>
      </c>
      <c r="X924" s="5">
        <f t="shared" si="1191"/>
        <v>1.3880573104984398E-2</v>
      </c>
      <c r="Y924" s="5">
        <f t="shared" si="1192"/>
        <v>1.4974722488142599E-2</v>
      </c>
      <c r="Z924" s="5">
        <f t="shared" si="1193"/>
        <v>7.4600773878835097E-2</v>
      </c>
      <c r="AA924" s="5">
        <f t="shared" si="1194"/>
        <v>7.111353618112333E-2</v>
      </c>
      <c r="AB924" s="5">
        <f t="shared" si="1195"/>
        <v>3.3894655277957458E-2</v>
      </c>
      <c r="AC924" s="5">
        <f t="shared" si="1196"/>
        <v>1.3844881691345513E-3</v>
      </c>
      <c r="AD924" s="5">
        <f t="shared" si="1197"/>
        <v>1.5331158299070548E-3</v>
      </c>
      <c r="AE924" s="5">
        <f t="shared" si="1198"/>
        <v>3.3079302880934438E-3</v>
      </c>
      <c r="AF924" s="5">
        <f t="shared" si="1199"/>
        <v>3.5686810407369414E-3</v>
      </c>
      <c r="AG924" s="5">
        <f t="shared" si="1200"/>
        <v>2.5666571463845264E-3</v>
      </c>
      <c r="AH924" s="5">
        <f t="shared" si="1201"/>
        <v>4.0240625433364943E-2</v>
      </c>
      <c r="AI924" s="5">
        <f t="shared" si="1202"/>
        <v>3.8359564169595115E-2</v>
      </c>
      <c r="AJ924" s="5">
        <f t="shared" si="1203"/>
        <v>1.8283216866471066E-2</v>
      </c>
      <c r="AK924" s="5">
        <f t="shared" si="1204"/>
        <v>5.8095206279979742E-3</v>
      </c>
      <c r="AL924" s="5">
        <f t="shared" si="1205"/>
        <v>1.1390415408230364E-4</v>
      </c>
      <c r="AM924" s="5">
        <f t="shared" si="1206"/>
        <v>2.9228996529452833E-4</v>
      </c>
      <c r="AN924" s="5">
        <f t="shared" si="1207"/>
        <v>6.306599998789188E-4</v>
      </c>
      <c r="AO924" s="5">
        <f t="shared" si="1208"/>
        <v>6.8037237447837132E-4</v>
      </c>
      <c r="AP924" s="5">
        <f t="shared" si="1209"/>
        <v>4.8933558287319213E-4</v>
      </c>
      <c r="AQ924" s="5">
        <f t="shared" si="1210"/>
        <v>2.6395396291195838E-4</v>
      </c>
      <c r="AR924" s="5">
        <f t="shared" si="1211"/>
        <v>1.7365052409760995E-2</v>
      </c>
      <c r="AS924" s="5">
        <f t="shared" si="1212"/>
        <v>1.6553317326631525E-2</v>
      </c>
      <c r="AT924" s="5">
        <f t="shared" si="1213"/>
        <v>7.8897635333981357E-3</v>
      </c>
      <c r="AU924" s="5">
        <f t="shared" si="1214"/>
        <v>2.5069846478361895E-3</v>
      </c>
      <c r="AV924" s="5">
        <f t="shared" si="1215"/>
        <v>5.9744870659444787E-4</v>
      </c>
      <c r="AW924" s="5">
        <f t="shared" si="1216"/>
        <v>6.5076979180465019E-6</v>
      </c>
      <c r="AX924" s="5">
        <f t="shared" si="1217"/>
        <v>4.6437795797559912E-5</v>
      </c>
      <c r="AY924" s="5">
        <f t="shared" si="1218"/>
        <v>1.0019659847903315E-4</v>
      </c>
      <c r="AZ924" s="5">
        <f t="shared" si="1219"/>
        <v>1.0809469069692702E-4</v>
      </c>
      <c r="BA924" s="5">
        <f t="shared" si="1220"/>
        <v>7.7743571699587997E-5</v>
      </c>
      <c r="BB924" s="5">
        <f t="shared" si="1221"/>
        <v>4.1935891358127598E-5</v>
      </c>
      <c r="BC924" s="5">
        <f t="shared" si="1222"/>
        <v>1.809661115953075E-5</v>
      </c>
      <c r="BD924" s="5">
        <f t="shared" si="1223"/>
        <v>6.2446230632664107E-3</v>
      </c>
      <c r="BE924" s="5">
        <f t="shared" si="1224"/>
        <v>5.9527161054432681E-3</v>
      </c>
      <c r="BF924" s="5">
        <f t="shared" si="1225"/>
        <v>2.8372272171595706E-3</v>
      </c>
      <c r="BG924" s="5">
        <f t="shared" si="1226"/>
        <v>9.0153336608030197E-4</v>
      </c>
      <c r="BH924" s="5">
        <f t="shared" si="1227"/>
        <v>2.148477231327703E-4</v>
      </c>
      <c r="BI924" s="5">
        <f t="shared" si="1228"/>
        <v>4.0960919138049065E-5</v>
      </c>
      <c r="BJ924" s="8">
        <f t="shared" si="1229"/>
        <v>0.15542121162792641</v>
      </c>
      <c r="BK924" s="8">
        <f t="shared" si="1230"/>
        <v>0.19570809959515167</v>
      </c>
      <c r="BL924" s="8">
        <f t="shared" si="1231"/>
        <v>0.56755295692426366</v>
      </c>
      <c r="BM924" s="8">
        <f t="shared" si="1232"/>
        <v>0.59438248621846379</v>
      </c>
      <c r="BN924" s="8">
        <f t="shared" si="1233"/>
        <v>0.39880686690715206</v>
      </c>
    </row>
    <row r="925" spans="1:66" x14ac:dyDescent="0.25">
      <c r="A925" t="s">
        <v>24</v>
      </c>
      <c r="B925" t="s">
        <v>180</v>
      </c>
      <c r="C925" t="s">
        <v>294</v>
      </c>
      <c r="D925" s="11">
        <v>44259</v>
      </c>
      <c r="E925">
        <f>VLOOKUP(A925,home!$A$2:$E$405,3,FALSE)</f>
        <v>1.59861591695502</v>
      </c>
      <c r="F925">
        <f>VLOOKUP(B925,home!$B$2:$E$405,3,FALSE)</f>
        <v>1.07</v>
      </c>
      <c r="G925">
        <f>VLOOKUP(C925,away!$B$2:$E$405,4,FALSE)</f>
        <v>0.5</v>
      </c>
      <c r="H925">
        <f>VLOOKUP(A925,away!$A$2:$E$405,3,FALSE)</f>
        <v>1.4152249134948101</v>
      </c>
      <c r="I925">
        <f>VLOOKUP(C925,away!$B$2:$E$405,3,FALSE)</f>
        <v>1.25</v>
      </c>
      <c r="J925">
        <f>VLOOKUP(B925,home!$B$2:$E$405,4,FALSE)</f>
        <v>1.1100000000000001</v>
      </c>
      <c r="K925" s="3">
        <f t="shared" si="1178"/>
        <v>0.85525951557093571</v>
      </c>
      <c r="L925" s="3">
        <f t="shared" si="1179"/>
        <v>1.9636245674740491</v>
      </c>
      <c r="M925" s="5">
        <f t="shared" si="1180"/>
        <v>5.9672495117602226E-2</v>
      </c>
      <c r="N925" s="5">
        <f t="shared" si="1181"/>
        <v>5.10354692671895E-2</v>
      </c>
      <c r="O925" s="5">
        <f t="shared" si="1182"/>
        <v>0.11717437741539896</v>
      </c>
      <c r="P925" s="5">
        <f t="shared" si="1183"/>
        <v>0.10021450126562009</v>
      </c>
      <c r="Q925" s="5">
        <f t="shared" si="1184"/>
        <v>2.1824285361195933E-2</v>
      </c>
      <c r="R925" s="5">
        <f t="shared" si="1185"/>
        <v>0.11504324308567691</v>
      </c>
      <c r="S925" s="5">
        <f t="shared" si="1186"/>
        <v>4.2075273725878194E-2</v>
      </c>
      <c r="T925" s="5">
        <f t="shared" si="1187"/>
        <v>4.2854702902808579E-2</v>
      </c>
      <c r="U925" s="5">
        <f t="shared" si="1188"/>
        <v>9.8391828351165431E-2</v>
      </c>
      <c r="V925" s="5">
        <f t="shared" si="1189"/>
        <v>7.8512862654047007E-3</v>
      </c>
      <c r="W925" s="5">
        <f t="shared" si="1190"/>
        <v>6.2218092418994337E-3</v>
      </c>
      <c r="X925" s="5">
        <f t="shared" si="1191"/>
        <v>1.2217297481530815E-2</v>
      </c>
      <c r="Y925" s="5">
        <f t="shared" si="1192"/>
        <v>1.1995092741436371E-2</v>
      </c>
      <c r="Z925" s="5">
        <f t="shared" si="1193"/>
        <v>7.5300579481641414E-2</v>
      </c>
      <c r="AA925" s="5">
        <f t="shared" si="1194"/>
        <v>6.4401537129679359E-2</v>
      </c>
      <c r="AB925" s="5">
        <f t="shared" si="1195"/>
        <v>2.75400137237766E-2</v>
      </c>
      <c r="AC925" s="5">
        <f t="shared" si="1196"/>
        <v>8.2409485290343813E-4</v>
      </c>
      <c r="AD925" s="5">
        <f t="shared" si="1197"/>
        <v>1.3303153895504198E-3</v>
      </c>
      <c r="AE925" s="5">
        <f t="shared" si="1198"/>
        <v>2.6122399814100137E-3</v>
      </c>
      <c r="AF925" s="5">
        <f t="shared" si="1199"/>
        <v>2.5647293018173289E-3</v>
      </c>
      <c r="AG925" s="5">
        <f t="shared" si="1200"/>
        <v>1.6787218219896909E-3</v>
      </c>
      <c r="AH925" s="5">
        <f t="shared" si="1201"/>
        <v>3.6965516953795824E-2</v>
      </c>
      <c r="AI925" s="5">
        <f t="shared" si="1202"/>
        <v>3.1615110122732624E-2</v>
      </c>
      <c r="AJ925" s="5">
        <f t="shared" si="1203"/>
        <v>1.3519561884145043E-2</v>
      </c>
      <c r="AK925" s="5">
        <f t="shared" si="1204"/>
        <v>3.8542446492550596E-3</v>
      </c>
      <c r="AL925" s="5">
        <f t="shared" si="1205"/>
        <v>5.5359679206657683E-5</v>
      </c>
      <c r="AM925" s="5">
        <f t="shared" si="1206"/>
        <v>2.2755297912469059E-4</v>
      </c>
      <c r="AN925" s="5">
        <f t="shared" si="1207"/>
        <v>4.4682862021115183E-4</v>
      </c>
      <c r="AO925" s="5">
        <f t="shared" si="1208"/>
        <v>4.3870182804857464E-4</v>
      </c>
      <c r="AP925" s="5">
        <f t="shared" si="1209"/>
        <v>2.8714856245065239E-4</v>
      </c>
      <c r="AQ925" s="5">
        <f t="shared" si="1210"/>
        <v>1.4096299293573923E-4</v>
      </c>
      <c r="AR925" s="5">
        <f t="shared" si="1211"/>
        <v>1.4517279447970389E-2</v>
      </c>
      <c r="AS925" s="5">
        <f t="shared" si="1212"/>
        <v>1.2416041388079056E-2</v>
      </c>
      <c r="AT925" s="5">
        <f t="shared" si="1213"/>
        <v>5.3094687714385896E-3</v>
      </c>
      <c r="AU925" s="5">
        <f t="shared" si="1214"/>
        <v>1.5136578964665269E-3</v>
      </c>
      <c r="AV925" s="5">
        <f t="shared" si="1215"/>
        <v>3.2364257981802076E-4</v>
      </c>
      <c r="AW925" s="5">
        <f t="shared" si="1216"/>
        <v>2.5825422541762053E-6</v>
      </c>
      <c r="AX925" s="5">
        <f t="shared" si="1217"/>
        <v>3.2436141782151008E-5</v>
      </c>
      <c r="AY925" s="5">
        <f t="shared" si="1218"/>
        <v>6.36924048775032E-5</v>
      </c>
      <c r="AZ925" s="5">
        <f t="shared" si="1219"/>
        <v>6.2533985489484633E-5</v>
      </c>
      <c r="BA925" s="5">
        <f t="shared" si="1220"/>
        <v>4.0931090069739243E-5</v>
      </c>
      <c r="BB925" s="5">
        <f t="shared" si="1221"/>
        <v>2.0093323508608257E-5</v>
      </c>
      <c r="BC925" s="5">
        <f t="shared" si="1222"/>
        <v>7.8911487367414066E-6</v>
      </c>
      <c r="BD925" s="5">
        <f t="shared" si="1223"/>
        <v>4.7510810961534601E-3</v>
      </c>
      <c r="BE925" s="5">
        <f t="shared" si="1224"/>
        <v>4.0634073167344379E-3</v>
      </c>
      <c r="BF925" s="5">
        <f t="shared" si="1225"/>
        <v>1.7376338866388454E-3</v>
      </c>
      <c r="BG925" s="5">
        <f t="shared" si="1226"/>
        <v>4.9537597204212718E-4</v>
      </c>
      <c r="BH925" s="5">
        <f t="shared" si="1227"/>
        <v>1.0591875346855774E-4</v>
      </c>
      <c r="BI925" s="5">
        <f t="shared" si="1228"/>
        <v>1.8117604356279217E-5</v>
      </c>
      <c r="BJ925" s="8">
        <f t="shared" si="1229"/>
        <v>0.15610343656806311</v>
      </c>
      <c r="BK925" s="8">
        <f t="shared" si="1230"/>
        <v>0.21075670331149282</v>
      </c>
      <c r="BL925" s="8">
        <f t="shared" si="1231"/>
        <v>0.55375705802879205</v>
      </c>
      <c r="BM925" s="8">
        <f t="shared" si="1232"/>
        <v>0.53089229601468246</v>
      </c>
      <c r="BN925" s="8">
        <f t="shared" si="1233"/>
        <v>0.46496437151268366</v>
      </c>
    </row>
    <row r="926" spans="1:66" x14ac:dyDescent="0.25">
      <c r="A926" t="s">
        <v>196</v>
      </c>
      <c r="B926" t="s">
        <v>304</v>
      </c>
      <c r="C926" t="s">
        <v>302</v>
      </c>
      <c r="D926" s="11">
        <v>44259</v>
      </c>
      <c r="E926">
        <f>VLOOKUP(A926,home!$A$2:$E$405,3,FALSE)</f>
        <v>1.6215139442231099</v>
      </c>
      <c r="F926">
        <f>VLOOKUP(B926,home!$B$2:$E$405,3,FALSE)</f>
        <v>0.75</v>
      </c>
      <c r="G926">
        <f>VLOOKUP(C926,away!$B$2:$E$405,4,FALSE)</f>
        <v>0.97</v>
      </c>
      <c r="H926">
        <f>VLOOKUP(A926,away!$A$2:$E$405,3,FALSE)</f>
        <v>1.4223107569721101</v>
      </c>
      <c r="I926">
        <f>VLOOKUP(C926,away!$B$2:$E$405,3,FALSE)</f>
        <v>0.84</v>
      </c>
      <c r="J926">
        <f>VLOOKUP(B926,home!$B$2:$E$405,4,FALSE)</f>
        <v>1.86</v>
      </c>
      <c r="K926" s="3">
        <f t="shared" si="1178"/>
        <v>1.1796513944223124</v>
      </c>
      <c r="L926" s="3">
        <f t="shared" si="1179"/>
        <v>2.2222183266932247</v>
      </c>
      <c r="M926" s="5">
        <f t="shared" si="1180"/>
        <v>3.3310929550538104E-2</v>
      </c>
      <c r="N926" s="5">
        <f t="shared" si="1181"/>
        <v>3.9295284493795678E-2</v>
      </c>
      <c r="O926" s="5">
        <f t="shared" si="1182"/>
        <v>7.4024158126392667E-2</v>
      </c>
      <c r="P926" s="5">
        <f t="shared" si="1183"/>
        <v>8.732270135473684E-2</v>
      </c>
      <c r="Q926" s="5">
        <f t="shared" si="1184"/>
        <v>2.3177368573663773E-2</v>
      </c>
      <c r="R926" s="5">
        <f t="shared" si="1185"/>
        <v>8.2248920403253503E-2</v>
      </c>
      <c r="S926" s="5">
        <f t="shared" si="1186"/>
        <v>5.722786991218462E-2</v>
      </c>
      <c r="T926" s="5">
        <f t="shared" si="1187"/>
        <v>5.1505173208919237E-2</v>
      </c>
      <c r="U926" s="5">
        <f t="shared" si="1188"/>
        <v>9.7025053643427769E-2</v>
      </c>
      <c r="V926" s="5">
        <f t="shared" si="1189"/>
        <v>1.6668843999844037E-2</v>
      </c>
      <c r="W926" s="5">
        <f t="shared" si="1190"/>
        <v>9.1137383856541195E-3</v>
      </c>
      <c r="X926" s="5">
        <f t="shared" si="1191"/>
        <v>2.0252716465288107E-2</v>
      </c>
      <c r="Y926" s="5">
        <f t="shared" si="1192"/>
        <v>2.2502978847242432E-2</v>
      </c>
      <c r="Z926" s="5">
        <f t="shared" si="1193"/>
        <v>6.0925019423614085E-2</v>
      </c>
      <c r="AA926" s="5">
        <f t="shared" si="1194"/>
        <v>7.1870284118272815E-2</v>
      </c>
      <c r="AB926" s="5">
        <f t="shared" si="1195"/>
        <v>4.2390940438824153E-2</v>
      </c>
      <c r="AC926" s="5">
        <f t="shared" si="1196"/>
        <v>2.7310264719548429E-3</v>
      </c>
      <c r="AD926" s="5">
        <f t="shared" si="1197"/>
        <v>2.6877585487592578E-3</v>
      </c>
      <c r="AE926" s="5">
        <f t="shared" si="1198"/>
        <v>5.9727863047792078E-3</v>
      </c>
      <c r="AF926" s="5">
        <f t="shared" si="1199"/>
        <v>6.6364175939513312E-3</v>
      </c>
      <c r="AG926" s="5">
        <f t="shared" si="1200"/>
        <v>4.9158562669560013E-3</v>
      </c>
      <c r="AH926" s="5">
        <f t="shared" si="1201"/>
        <v>3.3847173679323987E-2</v>
      </c>
      <c r="AI926" s="5">
        <f t="shared" si="1202"/>
        <v>3.9927865628068722E-2</v>
      </c>
      <c r="AJ926" s="5">
        <f t="shared" si="1203"/>
        <v>2.3550481182228997E-2</v>
      </c>
      <c r="AK926" s="5">
        <f t="shared" si="1204"/>
        <v>9.2604526553109554E-3</v>
      </c>
      <c r="AL926" s="5">
        <f t="shared" si="1205"/>
        <v>2.8636920340584248E-4</v>
      </c>
      <c r="AM926" s="5">
        <f t="shared" si="1206"/>
        <v>6.3412362398287026E-4</v>
      </c>
      <c r="AN926" s="5">
        <f t="shared" si="1207"/>
        <v>1.4091611386038575E-3</v>
      </c>
      <c r="AO926" s="5">
        <f t="shared" si="1208"/>
        <v>1.565731853734692E-3</v>
      </c>
      <c r="AP926" s="5">
        <f t="shared" si="1209"/>
        <v>1.1597993400188629E-3</v>
      </c>
      <c r="AQ926" s="5">
        <f t="shared" si="1210"/>
        <v>6.443318371691561E-4</v>
      </c>
      <c r="AR926" s="5">
        <f t="shared" si="1211"/>
        <v>1.5043161931392452E-2</v>
      </c>
      <c r="AS926" s="5">
        <f t="shared" si="1212"/>
        <v>1.774568694888775E-2</v>
      </c>
      <c r="AT926" s="5">
        <f t="shared" si="1213"/>
        <v>1.0466862177118633E-2</v>
      </c>
      <c r="AU926" s="5">
        <f t="shared" si="1214"/>
        <v>4.1157495208213862E-3</v>
      </c>
      <c r="AV926" s="5">
        <f t="shared" si="1215"/>
        <v>1.2137874153324776E-3</v>
      </c>
      <c r="AW926" s="5">
        <f t="shared" si="1216"/>
        <v>2.0852792464826924E-5</v>
      </c>
      <c r="AX926" s="5">
        <f t="shared" si="1217"/>
        <v>1.2467413621125394E-4</v>
      </c>
      <c r="AY926" s="5">
        <f t="shared" si="1218"/>
        <v>2.7705315035329587E-4</v>
      </c>
      <c r="AZ926" s="5">
        <f t="shared" si="1219"/>
        <v>3.0783629409159382E-4</v>
      </c>
      <c r="BA926" s="5">
        <f t="shared" si="1220"/>
        <v>2.2802648478388837E-4</v>
      </c>
      <c r="BB926" s="5">
        <f t="shared" si="1221"/>
        <v>1.2668115836454765E-4</v>
      </c>
      <c r="BC926" s="5">
        <f t="shared" si="1222"/>
        <v>5.6302638352884865E-5</v>
      </c>
      <c r="BD926" s="5">
        <f t="shared" si="1223"/>
        <v>5.5715316892256898E-3</v>
      </c>
      <c r="BE926" s="5">
        <f t="shared" si="1224"/>
        <v>6.5724651262631861E-3</v>
      </c>
      <c r="BF926" s="5">
        <f t="shared" si="1225"/>
        <v>3.876608825494194E-3</v>
      </c>
      <c r="BG926" s="5">
        <f t="shared" si="1226"/>
        <v>1.524349002208023E-3</v>
      </c>
      <c r="BH926" s="5">
        <f t="shared" si="1227"/>
        <v>4.4955010651023857E-4</v>
      </c>
      <c r="BI926" s="5">
        <f t="shared" si="1228"/>
        <v>1.0606248200150047E-4</v>
      </c>
      <c r="BJ926" s="8">
        <f t="shared" si="1229"/>
        <v>0.19259380034467607</v>
      </c>
      <c r="BK926" s="8">
        <f t="shared" si="1230"/>
        <v>0.19782479364301755</v>
      </c>
      <c r="BL926" s="8">
        <f t="shared" si="1231"/>
        <v>0.54083114510035912</v>
      </c>
      <c r="BM926" s="8">
        <f t="shared" si="1232"/>
        <v>0.65253919565139784</v>
      </c>
      <c r="BN926" s="8">
        <f t="shared" si="1233"/>
        <v>0.33937936250238054</v>
      </c>
    </row>
    <row r="927" spans="1:66" x14ac:dyDescent="0.25">
      <c r="A927" t="s">
        <v>196</v>
      </c>
      <c r="B927" t="s">
        <v>303</v>
      </c>
      <c r="C927" t="s">
        <v>198</v>
      </c>
      <c r="D927" s="11">
        <v>44259</v>
      </c>
      <c r="E927">
        <f>VLOOKUP(A927,home!$A$2:$E$405,3,FALSE)</f>
        <v>1.6215139442231099</v>
      </c>
      <c r="F927">
        <f>VLOOKUP(B927,home!$B$2:$E$405,3,FALSE)</f>
        <v>0.79</v>
      </c>
      <c r="G927">
        <f>VLOOKUP(C927,away!$B$2:$E$405,4,FALSE)</f>
        <v>0.88</v>
      </c>
      <c r="H927">
        <f>VLOOKUP(A927,away!$A$2:$E$405,3,FALSE)</f>
        <v>1.4223107569721101</v>
      </c>
      <c r="I927">
        <f>VLOOKUP(C927,away!$B$2:$E$405,3,FALSE)</f>
        <v>1.01</v>
      </c>
      <c r="J927">
        <f>VLOOKUP(B927,home!$B$2:$E$405,4,FALSE)</f>
        <v>1</v>
      </c>
      <c r="K927" s="3">
        <f t="shared" si="1178"/>
        <v>1.127276494023906</v>
      </c>
      <c r="L927" s="3">
        <f t="shared" si="1179"/>
        <v>1.4365338645418311</v>
      </c>
      <c r="M927" s="5">
        <f t="shared" si="1180"/>
        <v>7.7010742138568164E-2</v>
      </c>
      <c r="N927" s="5">
        <f t="shared" si="1181"/>
        <v>8.6812399400144194E-2</v>
      </c>
      <c r="O927" s="5">
        <f t="shared" si="1182"/>
        <v>0.11062853901555178</v>
      </c>
      <c r="P927" s="5">
        <f t="shared" si="1183"/>
        <v>0.1247089516004381</v>
      </c>
      <c r="Q927" s="5">
        <f t="shared" si="1184"/>
        <v>4.8930788616798809E-2</v>
      </c>
      <c r="R927" s="5">
        <f t="shared" si="1185"/>
        <v>7.9460821340313667E-2</v>
      </c>
      <c r="S927" s="5">
        <f t="shared" si="1186"/>
        <v>5.0487510499822759E-2</v>
      </c>
      <c r="T927" s="5">
        <f t="shared" si="1187"/>
        <v>7.0290734866769441E-2</v>
      </c>
      <c r="U927" s="5">
        <f t="shared" si="1188"/>
        <v>8.9574316092768752E-2</v>
      </c>
      <c r="V927" s="5">
        <f t="shared" si="1189"/>
        <v>9.0842225794363837E-3</v>
      </c>
      <c r="W927" s="5">
        <f t="shared" si="1190"/>
        <v>1.838617594725659E-2</v>
      </c>
      <c r="X927" s="5">
        <f t="shared" si="1191"/>
        <v>2.6412364387658576E-2</v>
      </c>
      <c r="Y927" s="5">
        <f t="shared" si="1192"/>
        <v>1.8971127942745105E-2</v>
      </c>
      <c r="Z927" s="5">
        <f t="shared" si="1193"/>
        <v>3.8049386919889606E-2</v>
      </c>
      <c r="AA927" s="5">
        <f t="shared" si="1194"/>
        <v>4.2892179486812225E-2</v>
      </c>
      <c r="AB927" s="5">
        <f t="shared" si="1195"/>
        <v>2.4175672856468898E-2</v>
      </c>
      <c r="AC927" s="5">
        <f t="shared" si="1196"/>
        <v>9.1942033225385995E-4</v>
      </c>
      <c r="AD927" s="5">
        <f t="shared" si="1197"/>
        <v>5.1815759900825211E-3</v>
      </c>
      <c r="AE927" s="5">
        <f t="shared" si="1198"/>
        <v>7.4435093814504104E-3</v>
      </c>
      <c r="AF927" s="5">
        <f t="shared" si="1199"/>
        <v>5.3464266487441656E-3</v>
      </c>
      <c r="AG927" s="5">
        <f t="shared" si="1200"/>
        <v>2.5601076450699634E-3</v>
      </c>
      <c r="AH927" s="5">
        <f t="shared" si="1201"/>
        <v>1.3664808208869101E-2</v>
      </c>
      <c r="AI927" s="5">
        <f t="shared" si="1202"/>
        <v>1.540401708920305E-2</v>
      </c>
      <c r="AJ927" s="5">
        <f t="shared" si="1203"/>
        <v>8.6822931891005761E-3</v>
      </c>
      <c r="AK927" s="5">
        <f t="shared" si="1204"/>
        <v>3.2624483420989766E-3</v>
      </c>
      <c r="AL927" s="5">
        <f t="shared" si="1205"/>
        <v>5.9555299705692245E-5</v>
      </c>
      <c r="AM927" s="5">
        <f t="shared" si="1206"/>
        <v>1.1682137631237343E-3</v>
      </c>
      <c r="AN927" s="5">
        <f t="shared" si="1207"/>
        <v>1.6781786317510937E-3</v>
      </c>
      <c r="AO927" s="5">
        <f t="shared" si="1208"/>
        <v>1.2053802176304603E-3</v>
      </c>
      <c r="AP927" s="5">
        <f t="shared" si="1209"/>
        <v>5.7718983409165315E-4</v>
      </c>
      <c r="AQ927" s="5">
        <f t="shared" si="1210"/>
        <v>2.0728818573548515E-4</v>
      </c>
      <c r="AR927" s="5">
        <f t="shared" si="1211"/>
        <v>3.9259919489019321E-3</v>
      </c>
      <c r="AS927" s="5">
        <f t="shared" si="1212"/>
        <v>4.4256784397242515E-3</v>
      </c>
      <c r="AT927" s="5">
        <f t="shared" si="1213"/>
        <v>2.494481637604773E-3</v>
      </c>
      <c r="AU927" s="5">
        <f t="shared" si="1214"/>
        <v>9.3732350494870611E-4</v>
      </c>
      <c r="AV927" s="5">
        <f t="shared" si="1215"/>
        <v>2.6415568860619428E-4</v>
      </c>
      <c r="AW927" s="5">
        <f t="shared" si="1216"/>
        <v>2.6789476890202911E-6</v>
      </c>
      <c r="AX927" s="5">
        <f t="shared" si="1217"/>
        <v>2.1948331919409954E-4</v>
      </c>
      <c r="AY927" s="5">
        <f t="shared" si="1218"/>
        <v>3.1529522072436809E-4</v>
      </c>
      <c r="AZ927" s="5">
        <f t="shared" si="1219"/>
        <v>2.2646613094937305E-4</v>
      </c>
      <c r="BA927" s="5">
        <f t="shared" si="1220"/>
        <v>1.0844208876017978E-4</v>
      </c>
      <c r="BB927" s="5">
        <f t="shared" si="1221"/>
        <v>3.8945183211412323E-5</v>
      </c>
      <c r="BC927" s="5">
        <f t="shared" si="1222"/>
        <v>1.1189214908795952E-5</v>
      </c>
      <c r="BD927" s="5">
        <f t="shared" si="1223"/>
        <v>9.399700644193694E-4</v>
      </c>
      <c r="BE927" s="5">
        <f t="shared" si="1224"/>
        <v>1.0596061587060917E-3</v>
      </c>
      <c r="BF927" s="5">
        <f t="shared" si="1225"/>
        <v>5.9723455781617095E-4</v>
      </c>
      <c r="BG927" s="5">
        <f t="shared" si="1226"/>
        <v>2.2441615948164354E-4</v>
      </c>
      <c r="BH927" s="5">
        <f t="shared" si="1227"/>
        <v>6.3244765365694236E-5</v>
      </c>
      <c r="BI927" s="5">
        <f t="shared" si="1228"/>
        <v>1.4258867473360866E-5</v>
      </c>
      <c r="BJ927" s="8">
        <f t="shared" si="1229"/>
        <v>0.2960912826168004</v>
      </c>
      <c r="BK927" s="8">
        <f t="shared" si="1230"/>
        <v>0.2625856976709493</v>
      </c>
      <c r="BL927" s="8">
        <f t="shared" si="1231"/>
        <v>0.40269145741423523</v>
      </c>
      <c r="BM927" s="8">
        <f t="shared" si="1232"/>
        <v>0.47155296623702447</v>
      </c>
      <c r="BN927" s="8">
        <f t="shared" si="1233"/>
        <v>0.52755224211181473</v>
      </c>
    </row>
    <row r="928" spans="1:66" s="10" customFormat="1" x14ac:dyDescent="0.25">
      <c r="A928" t="s">
        <v>196</v>
      </c>
      <c r="B928" t="s">
        <v>301</v>
      </c>
      <c r="C928" t="s">
        <v>205</v>
      </c>
      <c r="D928" s="11">
        <v>44259</v>
      </c>
      <c r="E928">
        <f>VLOOKUP(A928,home!$A$2:$E$405,3,FALSE)</f>
        <v>1.6215139442231099</v>
      </c>
      <c r="F928">
        <f>VLOOKUP(B928,home!$B$2:$E$405,3,FALSE)</f>
        <v>0.84</v>
      </c>
      <c r="G928">
        <f>VLOOKUP(C928,away!$B$2:$E$405,4,FALSE)</f>
        <v>0.88</v>
      </c>
      <c r="H928">
        <f>VLOOKUP(A928,away!$A$2:$E$405,3,FALSE)</f>
        <v>1.4223107569721101</v>
      </c>
      <c r="I928">
        <f>VLOOKUP(C928,away!$B$2:$E$405,3,FALSE)</f>
        <v>1.45</v>
      </c>
      <c r="J928">
        <f>VLOOKUP(B928,home!$B$2:$E$405,4,FALSE)</f>
        <v>1.51</v>
      </c>
      <c r="K928" s="3">
        <f t="shared" si="1178"/>
        <v>1.1986231075697229</v>
      </c>
      <c r="L928" s="3">
        <f t="shared" si="1179"/>
        <v>3.114149402390435</v>
      </c>
      <c r="M928" s="5">
        <f t="shared" si="1180"/>
        <v>1.3396356527094222E-2</v>
      </c>
      <c r="N928" s="5">
        <f t="shared" si="1181"/>
        <v>1.6057182490617616E-2</v>
      </c>
      <c r="O928" s="5">
        <f t="shared" si="1182"/>
        <v>4.171825567305968E-2</v>
      </c>
      <c r="P928" s="5">
        <f t="shared" si="1183"/>
        <v>5.0004465257231005E-2</v>
      </c>
      <c r="Q928" s="5">
        <f t="shared" si="1184"/>
        <v>9.6232549878591186E-3</v>
      </c>
      <c r="R928" s="5">
        <f t="shared" si="1185"/>
        <v>6.4958440486515098E-2</v>
      </c>
      <c r="S928" s="5">
        <f t="shared" si="1186"/>
        <v>4.6662809783474597E-2</v>
      </c>
      <c r="T928" s="5">
        <f t="shared" si="1187"/>
        <v>2.9968253769492248E-2</v>
      </c>
      <c r="U928" s="5">
        <f t="shared" si="1188"/>
        <v>7.7860687798829611E-2</v>
      </c>
      <c r="V928" s="5">
        <f t="shared" si="1189"/>
        <v>1.9353096707910595E-2</v>
      </c>
      <c r="W928" s="5">
        <f t="shared" si="1190"/>
        <v>3.8448852661611766E-3</v>
      </c>
      <c r="X928" s="5">
        <f t="shared" si="1191"/>
        <v>1.1973547153875616E-2</v>
      </c>
      <c r="Y928" s="5">
        <f t="shared" si="1192"/>
        <v>1.8643707356867725E-2</v>
      </c>
      <c r="Z928" s="5">
        <f t="shared" si="1193"/>
        <v>6.7430096207098542E-2</v>
      </c>
      <c r="AA928" s="5">
        <f t="shared" si="1194"/>
        <v>8.0823271459477833E-2</v>
      </c>
      <c r="AB928" s="5">
        <f t="shared" si="1195"/>
        <v>4.8438320400355325E-2</v>
      </c>
      <c r="AC928" s="5">
        <f t="shared" si="1196"/>
        <v>4.5149461440937514E-3</v>
      </c>
      <c r="AD928" s="5">
        <f t="shared" si="1197"/>
        <v>1.1521420814937879E-3</v>
      </c>
      <c r="AE928" s="5">
        <f t="shared" si="1198"/>
        <v>3.5879425745527519E-3</v>
      </c>
      <c r="AF928" s="5">
        <f t="shared" si="1199"/>
        <v>5.5866946121773267E-3</v>
      </c>
      <c r="AG928" s="5">
        <f t="shared" si="1200"/>
        <v>5.7992672292832949E-3</v>
      </c>
      <c r="AH928" s="5">
        <f t="shared" si="1201"/>
        <v>5.2496848451616361E-2</v>
      </c>
      <c r="AI928" s="5">
        <f t="shared" si="1202"/>
        <v>6.2923935628693195E-2</v>
      </c>
      <c r="AJ928" s="5">
        <f t="shared" si="1203"/>
        <v>3.7711041631890735E-2</v>
      </c>
      <c r="AK928" s="5">
        <f t="shared" si="1204"/>
        <v>1.5067108636836017E-2</v>
      </c>
      <c r="AL928" s="5">
        <f t="shared" si="1205"/>
        <v>6.7411603190461208E-4</v>
      </c>
      <c r="AM928" s="5">
        <f t="shared" si="1206"/>
        <v>2.7619682441638665E-4</v>
      </c>
      <c r="AN928" s="5">
        <f t="shared" si="1207"/>
        <v>8.601181756984265E-4</v>
      </c>
      <c r="AO928" s="5">
        <f t="shared" si="1208"/>
        <v>1.3392682514182033E-3</v>
      </c>
      <c r="AP928" s="5">
        <f t="shared" si="1209"/>
        <v>1.3902271415981602E-3</v>
      </c>
      <c r="AQ928" s="5">
        <f t="shared" si="1210"/>
        <v>1.0823437555487184E-3</v>
      </c>
      <c r="AR928" s="5">
        <f t="shared" si="1211"/>
        <v>3.269660584659647E-2</v>
      </c>
      <c r="AS928" s="5">
        <f t="shared" si="1212"/>
        <v>3.9190907306829822E-2</v>
      </c>
      <c r="AT928" s="5">
        <f t="shared" si="1213"/>
        <v>2.3487563552294671E-2</v>
      </c>
      <c r="AU928" s="5">
        <f t="shared" si="1214"/>
        <v>9.3842454714309301E-3</v>
      </c>
      <c r="AV928" s="5">
        <f t="shared" si="1215"/>
        <v>2.8120433672909114E-3</v>
      </c>
      <c r="AW928" s="5">
        <f t="shared" si="1216"/>
        <v>6.9896309386105314E-5</v>
      </c>
      <c r="AX928" s="5">
        <f t="shared" si="1217"/>
        <v>5.5175982663809684E-5</v>
      </c>
      <c r="AY928" s="5">
        <f t="shared" si="1218"/>
        <v>1.7182625343880795E-4</v>
      </c>
      <c r="AZ928" s="5">
        <f t="shared" si="1219"/>
        <v>2.6754631223072567E-4</v>
      </c>
      <c r="BA928" s="5">
        <f t="shared" si="1220"/>
        <v>2.7772639611502636E-4</v>
      </c>
      <c r="BB928" s="5">
        <f t="shared" si="1221"/>
        <v>2.162203726224146E-4</v>
      </c>
      <c r="BC928" s="5">
        <f t="shared" si="1222"/>
        <v>1.3466850883734593E-4</v>
      </c>
      <c r="BD928" s="5">
        <f t="shared" si="1223"/>
        <v>1.6970352592895668E-2</v>
      </c>
      <c r="BE928" s="5">
        <f t="shared" si="1224"/>
        <v>2.0341056761450507E-2</v>
      </c>
      <c r="BF928" s="5">
        <f t="shared" si="1225"/>
        <v>1.219063033333097E-2</v>
      </c>
      <c r="BG928" s="5">
        <f t="shared" si="1226"/>
        <v>4.87065707112363E-3</v>
      </c>
      <c r="BH928" s="5">
        <f t="shared" si="1227"/>
        <v>1.4595205286241631E-3</v>
      </c>
      <c r="BI928" s="5">
        <f t="shared" si="1228"/>
        <v>3.4988300631625985E-4</v>
      </c>
      <c r="BJ928" s="8">
        <f t="shared" si="1229"/>
        <v>0.11230819549696867</v>
      </c>
      <c r="BK928" s="8">
        <f t="shared" si="1230"/>
        <v>0.13477761670514762</v>
      </c>
      <c r="BL928" s="8">
        <f t="shared" si="1231"/>
        <v>0.64575137600545796</v>
      </c>
      <c r="BM928" s="8">
        <f t="shared" si="1232"/>
        <v>0.76440739904824317</v>
      </c>
      <c r="BN928" s="8">
        <f t="shared" si="1233"/>
        <v>0.19575795542237673</v>
      </c>
    </row>
    <row r="929" spans="1:66" x14ac:dyDescent="0.25">
      <c r="A929" t="s">
        <v>196</v>
      </c>
      <c r="B929" t="s">
        <v>199</v>
      </c>
      <c r="C929" t="s">
        <v>203</v>
      </c>
      <c r="D929" s="11">
        <v>44259</v>
      </c>
      <c r="E929">
        <f>VLOOKUP(A929,home!$A$2:$E$405,3,FALSE)</f>
        <v>1.6215139442231099</v>
      </c>
      <c r="F929">
        <f>VLOOKUP(B929,home!$B$2:$E$405,3,FALSE)</f>
        <v>1.1000000000000001</v>
      </c>
      <c r="G929">
        <f>VLOOKUP(C929,away!$B$2:$E$405,4,FALSE)</f>
        <v>1.28</v>
      </c>
      <c r="H929">
        <f>VLOOKUP(A929,away!$A$2:$E$405,3,FALSE)</f>
        <v>1.4223107569721101</v>
      </c>
      <c r="I929">
        <f>VLOOKUP(C929,away!$B$2:$E$405,3,FALSE)</f>
        <v>0.88</v>
      </c>
      <c r="J929">
        <f>VLOOKUP(B929,home!$B$2:$E$405,4,FALSE)</f>
        <v>1.36</v>
      </c>
      <c r="K929" s="3">
        <f t="shared" si="1178"/>
        <v>2.2830916334661389</v>
      </c>
      <c r="L929" s="3">
        <f t="shared" si="1179"/>
        <v>1.7022215139442216</v>
      </c>
      <c r="M929" s="5">
        <f t="shared" si="1180"/>
        <v>1.8586623058450349E-2</v>
      </c>
      <c r="N929" s="5">
        <f t="shared" si="1181"/>
        <v>4.2434963599136809E-2</v>
      </c>
      <c r="O929" s="5">
        <f t="shared" si="1182"/>
        <v>3.1638549641665924E-2</v>
      </c>
      <c r="P929" s="5">
        <f t="shared" si="1183"/>
        <v>7.2233707981890577E-2</v>
      </c>
      <c r="Q929" s="5">
        <f t="shared" si="1184"/>
        <v>4.8441455179814706E-2</v>
      </c>
      <c r="R929" s="5">
        <f t="shared" si="1185"/>
        <v>2.6927909935017997E-2</v>
      </c>
      <c r="S929" s="5">
        <f t="shared" si="1186"/>
        <v>7.0180964993003817E-2</v>
      </c>
      <c r="T929" s="5">
        <f t="shared" si="1187"/>
        <v>8.2458087173845326E-2</v>
      </c>
      <c r="U929" s="5">
        <f t="shared" si="1188"/>
        <v>6.1478885879369304E-2</v>
      </c>
      <c r="V929" s="5">
        <f t="shared" si="1189"/>
        <v>3.0305136448878736E-2</v>
      </c>
      <c r="W929" s="5">
        <f t="shared" si="1190"/>
        <v>3.6865427011319965E-2</v>
      </c>
      <c r="X929" s="5">
        <f t="shared" si="1191"/>
        <v>6.2753122979409257E-2</v>
      </c>
      <c r="Y929" s="5">
        <f t="shared" si="1192"/>
        <v>5.3409858001368993E-2</v>
      </c>
      <c r="Z929" s="5">
        <f t="shared" si="1193"/>
        <v>1.5279089205646657E-2</v>
      </c>
      <c r="AA929" s="5">
        <f t="shared" si="1194"/>
        <v>3.4883560732394674E-2</v>
      </c>
      <c r="AB929" s="5">
        <f t="shared" si="1195"/>
        <v>3.9821182826819117E-2</v>
      </c>
      <c r="AC929" s="5">
        <f t="shared" si="1196"/>
        <v>7.3609806960213643E-3</v>
      </c>
      <c r="AD929" s="5">
        <f t="shared" si="1197"/>
        <v>2.1041786993425318E-2</v>
      </c>
      <c r="AE929" s="5">
        <f t="shared" si="1198"/>
        <v>3.5817782512040264E-2</v>
      </c>
      <c r="AF929" s="5">
        <f t="shared" si="1199"/>
        <v>3.0484899986885035E-2</v>
      </c>
      <c r="AG929" s="5">
        <f t="shared" si="1200"/>
        <v>1.7297350869371203E-2</v>
      </c>
      <c r="AH929" s="5">
        <f t="shared" si="1201"/>
        <v>6.5020985898311687E-3</v>
      </c>
      <c r="AI929" s="5">
        <f t="shared" si="1202"/>
        <v>1.4844886890415521E-2</v>
      </c>
      <c r="AJ929" s="5">
        <f t="shared" si="1203"/>
        <v>1.6946118529629423E-2</v>
      </c>
      <c r="AK929" s="5">
        <f t="shared" si="1204"/>
        <v>1.2896513811574147E-2</v>
      </c>
      <c r="AL929" s="5">
        <f t="shared" si="1205"/>
        <v>1.1442873261799957E-3</v>
      </c>
      <c r="AM929" s="5">
        <f t="shared" si="1206"/>
        <v>9.6080655675731819E-3</v>
      </c>
      <c r="AN929" s="5">
        <f t="shared" si="1207"/>
        <v>1.6355055916509764E-2</v>
      </c>
      <c r="AO929" s="5">
        <f t="shared" si="1208"/>
        <v>1.391996402142183E-2</v>
      </c>
      <c r="AP929" s="5">
        <f t="shared" si="1209"/>
        <v>7.8982874101979194E-3</v>
      </c>
      <c r="AQ929" s="5">
        <f t="shared" si="1210"/>
        <v>3.3611586882384228E-3</v>
      </c>
      <c r="AR929" s="5">
        <f t="shared" si="1211"/>
        <v>2.2136024210793991E-3</v>
      </c>
      <c r="AS929" s="5">
        <f t="shared" si="1212"/>
        <v>5.0538571673867643E-3</v>
      </c>
      <c r="AT929" s="5">
        <f t="shared" si="1213"/>
        <v>5.769209507796802E-3</v>
      </c>
      <c r="AU929" s="5">
        <f t="shared" si="1214"/>
        <v>4.3905446529880592E-3</v>
      </c>
      <c r="AV929" s="5">
        <f t="shared" si="1215"/>
        <v>2.5060039408991339E-3</v>
      </c>
      <c r="AW929" s="5">
        <f t="shared" si="1216"/>
        <v>1.235298758005977E-4</v>
      </c>
      <c r="AX929" s="5">
        <f t="shared" si="1217"/>
        <v>3.656015685186741E-3</v>
      </c>
      <c r="AY929" s="5">
        <f t="shared" si="1218"/>
        <v>6.2233485546423937E-3</v>
      </c>
      <c r="AZ929" s="5">
        <f t="shared" si="1219"/>
        <v>5.2967588992429808E-3</v>
      </c>
      <c r="BA929" s="5">
        <f t="shared" si="1220"/>
        <v>3.0054189841556378E-3</v>
      </c>
      <c r="BB929" s="5">
        <f t="shared" si="1221"/>
        <v>1.278972213311529E-3</v>
      </c>
      <c r="BC929" s="5">
        <f t="shared" si="1222"/>
        <v>4.3541880344714835E-4</v>
      </c>
      <c r="BD929" s="5">
        <f t="shared" si="1223"/>
        <v>6.2800694408006127E-4</v>
      </c>
      <c r="BE929" s="5">
        <f t="shared" si="1224"/>
        <v>1.4337973997878254E-3</v>
      </c>
      <c r="BF929" s="5">
        <f t="shared" si="1225"/>
        <v>1.6367454237705445E-3</v>
      </c>
      <c r="BG929" s="5">
        <f t="shared" si="1226"/>
        <v>1.2456132610415066E-3</v>
      </c>
      <c r="BH929" s="5">
        <f t="shared" si="1227"/>
        <v>7.109623037045848E-4</v>
      </c>
      <c r="BI929" s="5">
        <f t="shared" si="1228"/>
        <v>3.2463841745954954E-4</v>
      </c>
      <c r="BJ929" s="8">
        <f t="shared" si="1229"/>
        <v>0.50204319905054451</v>
      </c>
      <c r="BK929" s="8">
        <f t="shared" si="1230"/>
        <v>0.20603504905906722</v>
      </c>
      <c r="BL929" s="8">
        <f t="shared" si="1231"/>
        <v>0.2718526882767115</v>
      </c>
      <c r="BM929" s="8">
        <f t="shared" si="1232"/>
        <v>0.74884699751715167</v>
      </c>
      <c r="BN929" s="8">
        <f t="shared" si="1233"/>
        <v>0.24026320939597637</v>
      </c>
    </row>
    <row r="930" spans="1:66" x14ac:dyDescent="0.25">
      <c r="A930" t="s">
        <v>32</v>
      </c>
      <c r="B930" t="s">
        <v>34</v>
      </c>
      <c r="C930" t="s">
        <v>312</v>
      </c>
      <c r="D930" s="11">
        <v>44259</v>
      </c>
      <c r="E930">
        <f>VLOOKUP(A930,home!$A$2:$E$405,3,FALSE)</f>
        <v>1.24444444444444</v>
      </c>
      <c r="F930">
        <f>VLOOKUP(B930,home!$B$2:$E$405,3,FALSE)</f>
        <v>0.68</v>
      </c>
      <c r="G930">
        <f>VLOOKUP(C930,away!$B$2:$E$405,4,FALSE)</f>
        <v>1.17</v>
      </c>
      <c r="H930">
        <f>VLOOKUP(A930,away!$A$2:$E$405,3,FALSE)</f>
        <v>1.1244444444444399</v>
      </c>
      <c r="I930">
        <f>VLOOKUP(C930,away!$B$2:$E$405,3,FALSE)</f>
        <v>0.87</v>
      </c>
      <c r="J930">
        <f>VLOOKUP(B930,home!$B$2:$E$405,4,FALSE)</f>
        <v>0.82</v>
      </c>
      <c r="K930" s="3">
        <f t="shared" si="1178"/>
        <v>0.99007999999999652</v>
      </c>
      <c r="L930" s="3">
        <f t="shared" si="1179"/>
        <v>0.80217866666666338</v>
      </c>
      <c r="M930" s="5">
        <f t="shared" si="1180"/>
        <v>0.16658348785661764</v>
      </c>
      <c r="N930" s="5">
        <f t="shared" si="1181"/>
        <v>0.16493097965707942</v>
      </c>
      <c r="O930" s="5">
        <f t="shared" si="1182"/>
        <v>0.13362972017750385</v>
      </c>
      <c r="P930" s="5">
        <f t="shared" si="1183"/>
        <v>0.13230411335334252</v>
      </c>
      <c r="Q930" s="5">
        <f t="shared" si="1184"/>
        <v>8.1647432169440301E-2</v>
      </c>
      <c r="R930" s="5">
        <f t="shared" si="1185"/>
        <v>5.3597455379514672E-2</v>
      </c>
      <c r="S930" s="5">
        <f t="shared" si="1186"/>
        <v>2.6269678098708893E-2</v>
      </c>
      <c r="T930" s="5">
        <f t="shared" si="1187"/>
        <v>6.549582827443845E-2</v>
      </c>
      <c r="U930" s="5">
        <f t="shared" si="1188"/>
        <v>5.3065768622149699E-2</v>
      </c>
      <c r="V930" s="5">
        <f t="shared" si="1189"/>
        <v>2.3182146039447682E-3</v>
      </c>
      <c r="W930" s="5">
        <f t="shared" si="1190"/>
        <v>2.6945829880773063E-2</v>
      </c>
      <c r="X930" s="5">
        <f t="shared" si="1191"/>
        <v>2.161536988598527E-2</v>
      </c>
      <c r="Y930" s="5">
        <f t="shared" si="1192"/>
        <v>8.6696942973232046E-3</v>
      </c>
      <c r="Z930" s="5">
        <f t="shared" si="1193"/>
        <v>1.433157843102169E-2</v>
      </c>
      <c r="AA930" s="5">
        <f t="shared" si="1194"/>
        <v>1.4189409172985903E-2</v>
      </c>
      <c r="AB930" s="5">
        <f t="shared" si="1195"/>
        <v>7.0243251169949169E-3</v>
      </c>
      <c r="AC930" s="5">
        <f t="shared" si="1196"/>
        <v>1.1507342792645007E-4</v>
      </c>
      <c r="AD930" s="5">
        <f t="shared" si="1197"/>
        <v>6.6696318120889227E-3</v>
      </c>
      <c r="AE930" s="5">
        <f t="shared" si="1198"/>
        <v>5.3502363541790537E-3</v>
      </c>
      <c r="AF930" s="5">
        <f t="shared" si="1199"/>
        <v>2.1459227324734315E-3</v>
      </c>
      <c r="AG930" s="5">
        <f t="shared" si="1200"/>
        <v>5.7380447876840678E-4</v>
      </c>
      <c r="AH930" s="5">
        <f t="shared" si="1201"/>
        <v>2.8741216192564225E-3</v>
      </c>
      <c r="AI930" s="5">
        <f t="shared" si="1202"/>
        <v>2.8456103327933885E-3</v>
      </c>
      <c r="AJ930" s="5">
        <f t="shared" si="1203"/>
        <v>1.4086909391460341E-3</v>
      </c>
      <c r="AK930" s="5">
        <f t="shared" si="1204"/>
        <v>4.6490557500990026E-4</v>
      </c>
      <c r="AL930" s="5">
        <f t="shared" si="1205"/>
        <v>3.6557495699556981E-6</v>
      </c>
      <c r="AM930" s="5">
        <f t="shared" si="1206"/>
        <v>1.3206938129025961E-3</v>
      </c>
      <c r="AN930" s="5">
        <f t="shared" si="1207"/>
        <v>1.0594324019091161E-3</v>
      </c>
      <c r="AO930" s="5">
        <f t="shared" si="1208"/>
        <v>4.2492703579345768E-4</v>
      </c>
      <c r="AP930" s="5">
        <f t="shared" si="1209"/>
        <v>1.1362246766780448E-4</v>
      </c>
      <c r="AQ930" s="5">
        <f t="shared" si="1210"/>
        <v>2.2786379904283865E-5</v>
      </c>
      <c r="AR930" s="5">
        <f t="shared" si="1211"/>
        <v>4.6111180967458985E-4</v>
      </c>
      <c r="AS930" s="5">
        <f t="shared" si="1212"/>
        <v>4.5653758052261628E-4</v>
      </c>
      <c r="AT930" s="5">
        <f t="shared" si="1213"/>
        <v>2.2600436386191518E-4</v>
      </c>
      <c r="AU930" s="5">
        <f t="shared" si="1214"/>
        <v>7.4587466857468072E-5</v>
      </c>
      <c r="AV930" s="5">
        <f t="shared" si="1215"/>
        <v>1.8461889796560426E-5</v>
      </c>
      <c r="AW930" s="5">
        <f t="shared" si="1216"/>
        <v>8.0652035491183058E-8</v>
      </c>
      <c r="AX930" s="5">
        <f t="shared" si="1217"/>
        <v>2.1793208837976618E-4</v>
      </c>
      <c r="AY930" s="5">
        <f t="shared" si="1218"/>
        <v>1.7482047208036225E-4</v>
      </c>
      <c r="AZ930" s="5">
        <f t="shared" si="1219"/>
        <v>7.0118626599730824E-5</v>
      </c>
      <c r="BA930" s="5">
        <f t="shared" si="1220"/>
        <v>1.8749222131423237E-5</v>
      </c>
      <c r="BB930" s="5">
        <f t="shared" si="1221"/>
        <v>3.760056502605547E-6</v>
      </c>
      <c r="BC930" s="5">
        <f t="shared" si="1222"/>
        <v>6.032474223702872E-7</v>
      </c>
      <c r="BD930" s="5">
        <f t="shared" si="1223"/>
        <v>6.1649009444835761E-5</v>
      </c>
      <c r="BE930" s="5">
        <f t="shared" si="1224"/>
        <v>6.1037451271142774E-5</v>
      </c>
      <c r="BF930" s="5">
        <f t="shared" si="1225"/>
        <v>3.0215979877266412E-5</v>
      </c>
      <c r="BG930" s="5">
        <f t="shared" si="1226"/>
        <v>9.9720791189612761E-6</v>
      </c>
      <c r="BH930" s="5">
        <f t="shared" si="1227"/>
        <v>2.4682890235252856E-6</v>
      </c>
      <c r="BI930" s="5">
        <f t="shared" si="1228"/>
        <v>4.8876071928238141E-7</v>
      </c>
      <c r="BJ930" s="8">
        <f t="shared" si="1229"/>
        <v>0.38747217535384304</v>
      </c>
      <c r="BK930" s="8">
        <f t="shared" si="1230"/>
        <v>0.32776904356219055</v>
      </c>
      <c r="BL930" s="8">
        <f t="shared" si="1231"/>
        <v>0.2705025416155229</v>
      </c>
      <c r="BM930" s="8">
        <f t="shared" si="1232"/>
        <v>0.26720741054903491</v>
      </c>
      <c r="BN930" s="8">
        <f t="shared" si="1233"/>
        <v>0.73269318859349841</v>
      </c>
    </row>
    <row r="931" spans="1:66" x14ac:dyDescent="0.25">
      <c r="A931" t="s">
        <v>32</v>
      </c>
      <c r="B931" t="s">
        <v>35</v>
      </c>
      <c r="C931" t="s">
        <v>310</v>
      </c>
      <c r="D931" s="11">
        <v>44259</v>
      </c>
      <c r="E931">
        <f>VLOOKUP(A931,home!$A$2:$E$405,3,FALSE)</f>
        <v>1.24444444444444</v>
      </c>
      <c r="F931">
        <f>VLOOKUP(B931,home!$B$2:$E$405,3,FALSE)</f>
        <v>1.67</v>
      </c>
      <c r="G931">
        <f>VLOOKUP(C931,away!$B$2:$E$405,4,FALSE)</f>
        <v>0.99</v>
      </c>
      <c r="H931">
        <f>VLOOKUP(A931,away!$A$2:$E$405,3,FALSE)</f>
        <v>1.1244444444444399</v>
      </c>
      <c r="I931">
        <f>VLOOKUP(C931,away!$B$2:$E$405,3,FALSE)</f>
        <v>0.93</v>
      </c>
      <c r="J931">
        <f>VLOOKUP(B931,home!$B$2:$E$405,4,FALSE)</f>
        <v>0.82</v>
      </c>
      <c r="K931" s="3">
        <f t="shared" si="1178"/>
        <v>2.0574399999999926</v>
      </c>
      <c r="L931" s="3">
        <f t="shared" si="1179"/>
        <v>0.8575013333333299</v>
      </c>
      <c r="M931" s="5">
        <f t="shared" si="1180"/>
        <v>5.420721109607559E-2</v>
      </c>
      <c r="N931" s="5">
        <f t="shared" si="1181"/>
        <v>0.11152808439750936</v>
      </c>
      <c r="O931" s="5">
        <f t="shared" si="1182"/>
        <v>4.6482755791166092E-2</v>
      </c>
      <c r="P931" s="5">
        <f t="shared" si="1183"/>
        <v>9.5635481074976422E-2</v>
      </c>
      <c r="Q931" s="5">
        <f t="shared" si="1184"/>
        <v>0.11473117098140542</v>
      </c>
      <c r="R931" s="5">
        <f t="shared" si="1185"/>
        <v>1.9929512533966239E-2</v>
      </c>
      <c r="S931" s="5">
        <f t="shared" si="1186"/>
        <v>4.2181404722296811E-2</v>
      </c>
      <c r="T931" s="5">
        <f t="shared" si="1187"/>
        <v>9.8382132091449401E-2</v>
      </c>
      <c r="U931" s="5">
        <f t="shared" si="1188"/>
        <v>4.1003776267883353E-2</v>
      </c>
      <c r="V931" s="5">
        <f t="shared" si="1189"/>
        <v>8.2687623851481536E-3</v>
      </c>
      <c r="W931" s="5">
        <f t="shared" si="1190"/>
        <v>7.8684166807993977E-2</v>
      </c>
      <c r="X931" s="5">
        <f t="shared" si="1191"/>
        <v>6.7471777950076986E-2</v>
      </c>
      <c r="Y931" s="5">
        <f t="shared" si="1192"/>
        <v>2.8928569777280682E-2</v>
      </c>
      <c r="Z931" s="5">
        <f t="shared" si="1193"/>
        <v>5.6965278568531213E-3</v>
      </c>
      <c r="AA931" s="5">
        <f t="shared" si="1194"/>
        <v>1.1720264273803845E-2</v>
      </c>
      <c r="AB931" s="5">
        <f t="shared" si="1195"/>
        <v>1.2056870263747448E-2</v>
      </c>
      <c r="AC931" s="5">
        <f t="shared" si="1196"/>
        <v>9.1176415071043417E-4</v>
      </c>
      <c r="AD931" s="5">
        <f t="shared" si="1197"/>
        <v>4.0471988039359655E-2</v>
      </c>
      <c r="AE931" s="5">
        <f t="shared" si="1198"/>
        <v>3.4704783706401482E-2</v>
      </c>
      <c r="AF931" s="5">
        <f t="shared" si="1199"/>
        <v>1.4879699150642044E-2</v>
      </c>
      <c r="AG931" s="5">
        <f t="shared" si="1200"/>
        <v>4.2531206204247905E-3</v>
      </c>
      <c r="AH931" s="5">
        <f t="shared" si="1201"/>
        <v>1.2211950581555017E-3</v>
      </c>
      <c r="AI931" s="5">
        <f t="shared" si="1202"/>
        <v>2.5125355604514467E-3</v>
      </c>
      <c r="AJ931" s="5">
        <f t="shared" si="1203"/>
        <v>2.5846955817476029E-3</v>
      </c>
      <c r="AK931" s="5">
        <f t="shared" si="1204"/>
        <v>1.7726186925702565E-3</v>
      </c>
      <c r="AL931" s="5">
        <f t="shared" si="1205"/>
        <v>6.4343471222353608E-5</v>
      </c>
      <c r="AM931" s="5">
        <f t="shared" si="1206"/>
        <v>1.6653737414339956E-2</v>
      </c>
      <c r="AN931" s="5">
        <f t="shared" si="1207"/>
        <v>1.4280602037779675E-2</v>
      </c>
      <c r="AO931" s="5">
        <f t="shared" si="1208"/>
        <v>6.1228176440993685E-3</v>
      </c>
      <c r="AP931" s="5">
        <f t="shared" si="1209"/>
        <v>1.7501080978573492E-3</v>
      </c>
      <c r="AQ931" s="5">
        <f t="shared" si="1210"/>
        <v>3.7518000684753363E-4</v>
      </c>
      <c r="AR931" s="5">
        <f t="shared" si="1211"/>
        <v>2.0943527812568329E-4</v>
      </c>
      <c r="AS931" s="5">
        <f t="shared" si="1212"/>
        <v>4.3090051862690435E-4</v>
      </c>
      <c r="AT931" s="5">
        <f t="shared" si="1213"/>
        <v>4.4327598152186745E-4</v>
      </c>
      <c r="AU931" s="5">
        <f t="shared" si="1214"/>
        <v>3.0400457847411591E-4</v>
      </c>
      <c r="AV931" s="5">
        <f t="shared" si="1215"/>
        <v>1.5636779498394575E-4</v>
      </c>
      <c r="AW931" s="5">
        <f t="shared" si="1216"/>
        <v>3.1532904017538942E-6</v>
      </c>
      <c r="AX931" s="5">
        <f t="shared" si="1217"/>
        <v>5.7106775842932457E-3</v>
      </c>
      <c r="AY931" s="5">
        <f t="shared" si="1218"/>
        <v>4.8969136427682181E-3</v>
      </c>
      <c r="AZ931" s="5">
        <f t="shared" si="1219"/>
        <v>2.0995549889459598E-3</v>
      </c>
      <c r="BA931" s="5">
        <f t="shared" si="1220"/>
        <v>6.0012373414260189E-4</v>
      </c>
      <c r="BB931" s="5">
        <f t="shared" si="1221"/>
        <v>1.2865172554806444E-4</v>
      </c>
      <c r="BC931" s="5">
        <f t="shared" si="1222"/>
        <v>2.2063805238619787E-5</v>
      </c>
      <c r="BD931" s="5">
        <f t="shared" si="1223"/>
        <v>2.9931838373301681E-5</v>
      </c>
      <c r="BE931" s="5">
        <f t="shared" si="1224"/>
        <v>6.1582961542765597E-5</v>
      </c>
      <c r="BF931" s="5">
        <f t="shared" si="1225"/>
        <v>6.3351624198273605E-5</v>
      </c>
      <c r="BG931" s="5">
        <f t="shared" si="1226"/>
        <v>4.3447388563498528E-5</v>
      </c>
      <c r="BH931" s="5">
        <f t="shared" si="1227"/>
        <v>2.2347598781521028E-5</v>
      </c>
      <c r="BI931" s="5">
        <f t="shared" si="1228"/>
        <v>9.1957687274104873E-6</v>
      </c>
      <c r="BJ931" s="8">
        <f t="shared" si="1229"/>
        <v>0.64667592420440456</v>
      </c>
      <c r="BK931" s="8">
        <f t="shared" si="1230"/>
        <v>0.20616588054319798</v>
      </c>
      <c r="BL931" s="8">
        <f t="shared" si="1231"/>
        <v>0.14105806535541104</v>
      </c>
      <c r="BM931" s="8">
        <f t="shared" si="1232"/>
        <v>0.55218842173240112</v>
      </c>
      <c r="BN931" s="8">
        <f t="shared" si="1233"/>
        <v>0.44251421587509909</v>
      </c>
    </row>
    <row r="932" spans="1:66" x14ac:dyDescent="0.25">
      <c r="A932" t="s">
        <v>37</v>
      </c>
      <c r="B932" t="s">
        <v>229</v>
      </c>
      <c r="C932" t="s">
        <v>224</v>
      </c>
      <c r="D932" s="11">
        <v>44259</v>
      </c>
      <c r="E932">
        <f>VLOOKUP(A932,home!$A$2:$E$405,3,FALSE)</f>
        <v>1.55752212389381</v>
      </c>
      <c r="F932">
        <f>VLOOKUP(B932,home!$B$2:$E$405,3,FALSE)</f>
        <v>0.64</v>
      </c>
      <c r="G932">
        <f>VLOOKUP(C932,away!$B$2:$E$405,4,FALSE)</f>
        <v>1.4</v>
      </c>
      <c r="H932">
        <f>VLOOKUP(A932,away!$A$2:$E$405,3,FALSE)</f>
        <v>1.3097345132743401</v>
      </c>
      <c r="I932">
        <f>VLOOKUP(C932,away!$B$2:$E$405,3,FALSE)</f>
        <v>0.64</v>
      </c>
      <c r="J932">
        <f>VLOOKUP(B932,home!$B$2:$E$405,4,FALSE)</f>
        <v>0.7</v>
      </c>
      <c r="K932" s="3">
        <f t="shared" si="1178"/>
        <v>1.3955398230088538</v>
      </c>
      <c r="L932" s="3">
        <f t="shared" si="1179"/>
        <v>0.58676106194690436</v>
      </c>
      <c r="M932" s="5">
        <f t="shared" si="1180"/>
        <v>0.13775192107398027</v>
      </c>
      <c r="N932" s="5">
        <f t="shared" si="1181"/>
        <v>0.19223829155471198</v>
      </c>
      <c r="O932" s="5">
        <f t="shared" si="1182"/>
        <v>8.0827463494594798E-2</v>
      </c>
      <c r="P932" s="5">
        <f t="shared" si="1183"/>
        <v>0.1127979440995014</v>
      </c>
      <c r="Q932" s="5">
        <f t="shared" si="1184"/>
        <v>0.13413809568589363</v>
      </c>
      <c r="R932" s="5">
        <f t="shared" si="1185"/>
        <v>2.3713204157281547E-2</v>
      </c>
      <c r="S932" s="5">
        <f t="shared" si="1186"/>
        <v>2.3091104817044815E-2</v>
      </c>
      <c r="T932" s="5">
        <f t="shared" si="1187"/>
        <v>7.8707011472190419E-2</v>
      </c>
      <c r="U932" s="5">
        <f t="shared" si="1188"/>
        <v>3.3092720732625501E-2</v>
      </c>
      <c r="V932" s="5">
        <f t="shared" si="1189"/>
        <v>2.1009016547378205E-3</v>
      </c>
      <c r="W932" s="5">
        <f t="shared" si="1190"/>
        <v>6.2398351437412222E-2</v>
      </c>
      <c r="X932" s="5">
        <f t="shared" si="1191"/>
        <v>3.661292295315214E-2</v>
      </c>
      <c r="Y932" s="5">
        <f t="shared" si="1192"/>
        <v>1.0741518776485869E-2</v>
      </c>
      <c r="Z932" s="5">
        <f t="shared" si="1193"/>
        <v>4.6379949511634218E-3</v>
      </c>
      <c r="AA932" s="5">
        <f t="shared" si="1194"/>
        <v>6.4725066532625589E-3</v>
      </c>
      <c r="AB932" s="5">
        <f t="shared" si="1195"/>
        <v>4.5163203946588315E-3</v>
      </c>
      <c r="AC932" s="5">
        <f t="shared" si="1196"/>
        <v>1.075200011559172E-4</v>
      </c>
      <c r="AD932" s="5">
        <f t="shared" si="1197"/>
        <v>2.1769846080252633E-2</v>
      </c>
      <c r="AE932" s="5">
        <f t="shared" si="1198"/>
        <v>1.2773698004469687E-2</v>
      </c>
      <c r="AF932" s="5">
        <f t="shared" si="1199"/>
        <v>3.7475543030458434E-3</v>
      </c>
      <c r="AG932" s="5">
        <f t="shared" si="1200"/>
        <v>7.3297298085295661E-4</v>
      </c>
      <c r="AH932" s="5">
        <f t="shared" si="1201"/>
        <v>6.803487107122576E-4</v>
      </c>
      <c r="AI932" s="5">
        <f t="shared" si="1202"/>
        <v>9.4945371933168564E-4</v>
      </c>
      <c r="AJ932" s="5">
        <f t="shared" si="1203"/>
        <v>6.6250023771561944E-4</v>
      </c>
      <c r="AK932" s="5">
        <f t="shared" si="1204"/>
        <v>3.08181821494993E-4</v>
      </c>
      <c r="AL932" s="5">
        <f t="shared" si="1205"/>
        <v>3.5217033593165113E-6</v>
      </c>
      <c r="AM932" s="5">
        <f t="shared" si="1206"/>
        <v>6.0761374291531485E-3</v>
      </c>
      <c r="AN932" s="5">
        <f t="shared" si="1207"/>
        <v>3.5652408504652342E-3</v>
      </c>
      <c r="AO932" s="5">
        <f t="shared" si="1208"/>
        <v>1.0459722537577328E-3</v>
      </c>
      <c r="AP932" s="5">
        <f t="shared" si="1209"/>
        <v>2.0457859679396135E-4</v>
      </c>
      <c r="AQ932" s="5">
        <f t="shared" si="1210"/>
        <v>3.0009688676608081E-5</v>
      </c>
      <c r="AR932" s="5">
        <f t="shared" si="1211"/>
        <v>7.9840426398346327E-5</v>
      </c>
      <c r="AS932" s="5">
        <f t="shared" si="1212"/>
        <v>1.1142049452489964E-4</v>
      </c>
      <c r="AT932" s="5">
        <f t="shared" si="1213"/>
        <v>7.7745868604418733E-5</v>
      </c>
      <c r="AU932" s="5">
        <f t="shared" si="1214"/>
        <v>3.6165818570626697E-5</v>
      </c>
      <c r="AV932" s="5">
        <f t="shared" si="1215"/>
        <v>1.2617710011755677E-5</v>
      </c>
      <c r="AW932" s="5">
        <f t="shared" si="1216"/>
        <v>8.0103923932023848E-8</v>
      </c>
      <c r="AX932" s="5">
        <f t="shared" si="1217"/>
        <v>1.4132486254096418E-3</v>
      </c>
      <c r="AY932" s="5">
        <f t="shared" si="1218"/>
        <v>8.2923926424036413E-4</v>
      </c>
      <c r="AZ932" s="5">
        <f t="shared" si="1219"/>
        <v>2.4328265564687286E-4</v>
      </c>
      <c r="BA932" s="5">
        <f t="shared" si="1220"/>
        <v>4.7582929793540717E-5</v>
      </c>
      <c r="BB932" s="5">
        <f t="shared" si="1221"/>
        <v>6.9799526040507361E-6</v>
      </c>
      <c r="BC932" s="5">
        <f t="shared" si="1222"/>
        <v>8.1911288045837447E-7</v>
      </c>
      <c r="BD932" s="5">
        <f t="shared" si="1223"/>
        <v>7.8078755632978843E-6</v>
      </c>
      <c r="BE932" s="5">
        <f t="shared" si="1224"/>
        <v>1.0896201281679884E-5</v>
      </c>
      <c r="BF932" s="5">
        <f t="shared" si="1225"/>
        <v>7.6030414040521973E-6</v>
      </c>
      <c r="BG932" s="5">
        <f t="shared" si="1226"/>
        <v>3.5367823517799964E-6</v>
      </c>
      <c r="BH932" s="5">
        <f t="shared" si="1227"/>
        <v>1.2339301543059736E-6</v>
      </c>
      <c r="BI932" s="5">
        <f t="shared" si="1228"/>
        <v>3.4439973382908916E-7</v>
      </c>
      <c r="BJ932" s="8">
        <f t="shared" si="1229"/>
        <v>0.56732335460788896</v>
      </c>
      <c r="BK932" s="8">
        <f t="shared" si="1230"/>
        <v>0.27668215261401991</v>
      </c>
      <c r="BL932" s="8">
        <f t="shared" si="1231"/>
        <v>0.15157191247027682</v>
      </c>
      <c r="BM932" s="8">
        <f t="shared" si="1232"/>
        <v>0.31791933541706929</v>
      </c>
      <c r="BN932" s="8">
        <f t="shared" si="1233"/>
        <v>0.68146692006596354</v>
      </c>
    </row>
    <row r="933" spans="1:66" x14ac:dyDescent="0.25">
      <c r="A933" t="s">
        <v>37</v>
      </c>
      <c r="B933" t="s">
        <v>39</v>
      </c>
      <c r="C933" t="s">
        <v>225</v>
      </c>
      <c r="D933" s="11">
        <v>44259</v>
      </c>
      <c r="E933">
        <f>VLOOKUP(A933,home!$A$2:$E$405,3,FALSE)</f>
        <v>1.55752212389381</v>
      </c>
      <c r="F933">
        <f>VLOOKUP(B933,home!$B$2:$E$405,3,FALSE)</f>
        <v>0.99</v>
      </c>
      <c r="G933">
        <f>VLOOKUP(C933,away!$B$2:$E$405,4,FALSE)</f>
        <v>0.47</v>
      </c>
      <c r="H933">
        <f>VLOOKUP(A933,away!$A$2:$E$405,3,FALSE)</f>
        <v>1.3097345132743401</v>
      </c>
      <c r="I933">
        <f>VLOOKUP(C933,away!$B$2:$E$405,3,FALSE)</f>
        <v>0.88</v>
      </c>
      <c r="J933">
        <f>VLOOKUP(B933,home!$B$2:$E$405,4,FALSE)</f>
        <v>0.62</v>
      </c>
      <c r="K933" s="3">
        <f t="shared" si="1178"/>
        <v>0.72471504424778965</v>
      </c>
      <c r="L933" s="3">
        <f t="shared" si="1179"/>
        <v>0.71459115044248001</v>
      </c>
      <c r="M933" s="5">
        <f t="shared" si="1180"/>
        <v>0.23709219745676913</v>
      </c>
      <c r="N933" s="5">
        <f t="shared" si="1181"/>
        <v>0.17182428237068814</v>
      </c>
      <c r="O933" s="5">
        <f t="shared" si="1182"/>
        <v>0.16942398614156828</v>
      </c>
      <c r="P933" s="5">
        <f t="shared" si="1183"/>
        <v>0.12278411161322357</v>
      </c>
      <c r="Q933" s="5">
        <f t="shared" si="1184"/>
        <v>6.2261821200558967E-2</v>
      </c>
      <c r="R933" s="5">
        <f t="shared" si="1185"/>
        <v>6.0534440584727026E-2</v>
      </c>
      <c r="S933" s="5">
        <f t="shared" si="1186"/>
        <v>1.5896704137002917E-2</v>
      </c>
      <c r="T933" s="5">
        <f t="shared" si="1187"/>
        <v>4.4491746440351428E-2</v>
      </c>
      <c r="U933" s="5">
        <f t="shared" si="1188"/>
        <v>4.3870219786875643E-2</v>
      </c>
      <c r="V933" s="5">
        <f t="shared" si="1189"/>
        <v>9.147227749735804E-4</v>
      </c>
      <c r="W933" s="5">
        <f t="shared" si="1190"/>
        <v>1.5040692835437023E-2</v>
      </c>
      <c r="X933" s="5">
        <f t="shared" si="1191"/>
        <v>1.0747945996726909E-2</v>
      </c>
      <c r="Y933" s="5">
        <f t="shared" si="1192"/>
        <v>3.840193547347364E-3</v>
      </c>
      <c r="Z933" s="5">
        <f t="shared" si="1193"/>
        <v>1.441912517961068E-2</v>
      </c>
      <c r="AA933" s="5">
        <f t="shared" si="1194"/>
        <v>1.0449756942555972E-2</v>
      </c>
      <c r="AB933" s="5">
        <f t="shared" si="1195"/>
        <v>3.786548032501549E-3</v>
      </c>
      <c r="AC933" s="5">
        <f t="shared" si="1196"/>
        <v>2.9607001121892844E-5</v>
      </c>
      <c r="AD933" s="5">
        <f t="shared" si="1197"/>
        <v>2.7250540934377885E-3</v>
      </c>
      <c r="AE933" s="5">
        <f t="shared" si="1198"/>
        <v>1.9472995396476987E-3</v>
      </c>
      <c r="AF933" s="5">
        <f t="shared" si="1199"/>
        <v>6.9576150914648022E-4</v>
      </c>
      <c r="AG933" s="5">
        <f t="shared" si="1200"/>
        <v>1.6572833908485982E-4</v>
      </c>
      <c r="AH933" s="5">
        <f t="shared" si="1201"/>
        <v>2.5759448126180312E-3</v>
      </c>
      <c r="AI933" s="5">
        <f t="shared" si="1202"/>
        <v>1.866825958856341E-3</v>
      </c>
      <c r="AJ933" s="5">
        <f t="shared" si="1203"/>
        <v>6.7645842868774763E-4</v>
      </c>
      <c r="AK933" s="5">
        <f t="shared" si="1204"/>
        <v>1.6341320002607714E-4</v>
      </c>
      <c r="AL933" s="5">
        <f t="shared" si="1205"/>
        <v>6.1330897756703707E-7</v>
      </c>
      <c r="AM933" s="5">
        <f t="shared" si="1206"/>
        <v>3.9497753958067758E-4</v>
      </c>
      <c r="AN933" s="5">
        <f t="shared" si="1207"/>
        <v>2.8224745440789657E-4</v>
      </c>
      <c r="AO933" s="5">
        <f t="shared" si="1208"/>
        <v>1.008457665774001E-4</v>
      </c>
      <c r="AP933" s="5">
        <f t="shared" si="1209"/>
        <v>2.4021164118599379E-5</v>
      </c>
      <c r="AQ933" s="5">
        <f t="shared" si="1210"/>
        <v>4.2913278256193873E-6</v>
      </c>
      <c r="AR933" s="5">
        <f t="shared" si="1211"/>
        <v>3.6814947342501167E-4</v>
      </c>
      <c r="AS933" s="5">
        <f t="shared" si="1212"/>
        <v>2.6680346192300779E-4</v>
      </c>
      <c r="AT933" s="5">
        <f t="shared" si="1213"/>
        <v>9.6678241356498018E-5</v>
      </c>
      <c r="AU933" s="5">
        <f t="shared" si="1214"/>
        <v>2.335472532082432E-5</v>
      </c>
      <c r="AV933" s="5">
        <f t="shared" si="1215"/>
        <v>4.2313801985690429E-6</v>
      </c>
      <c r="AW933" s="5">
        <f t="shared" si="1216"/>
        <v>8.8227044587573611E-9</v>
      </c>
      <c r="AX933" s="5">
        <f t="shared" si="1217"/>
        <v>4.7707694179015617E-5</v>
      </c>
      <c r="AY933" s="5">
        <f t="shared" si="1218"/>
        <v>3.4091496068340779E-5</v>
      </c>
      <c r="AZ933" s="5">
        <f t="shared" si="1219"/>
        <v>1.2180740697890458E-5</v>
      </c>
      <c r="BA933" s="5">
        <f t="shared" si="1220"/>
        <v>2.9014165028490267E-6</v>
      </c>
      <c r="BB933" s="5">
        <f t="shared" si="1221"/>
        <v>5.1833163917092063E-7</v>
      </c>
      <c r="BC933" s="5">
        <f t="shared" si="1222"/>
        <v>7.407904046917696E-8</v>
      </c>
      <c r="BD933" s="5">
        <f t="shared" si="1223"/>
        <v>4.3846059291595363E-5</v>
      </c>
      <c r="BE933" s="5">
        <f t="shared" si="1224"/>
        <v>3.1775898799599742E-5</v>
      </c>
      <c r="BF933" s="5">
        <f t="shared" si="1225"/>
        <v>1.1514235952282606E-5</v>
      </c>
      <c r="BG933" s="5">
        <f t="shared" si="1226"/>
        <v>2.7815133392126601E-6</v>
      </c>
      <c r="BH933" s="5">
        <f t="shared" si="1227"/>
        <v>5.0395114067582998E-7</v>
      </c>
      <c r="BI933" s="5">
        <f t="shared" si="1228"/>
        <v>7.3044194642721656E-8</v>
      </c>
      <c r="BJ933" s="8">
        <f t="shared" si="1229"/>
        <v>0.31464438288306446</v>
      </c>
      <c r="BK933" s="8">
        <f t="shared" si="1230"/>
        <v>0.37675204778813692</v>
      </c>
      <c r="BL933" s="8">
        <f t="shared" si="1231"/>
        <v>0.29419730587335852</v>
      </c>
      <c r="BM933" s="8">
        <f t="shared" si="1232"/>
        <v>0.17605793968327185</v>
      </c>
      <c r="BN933" s="8">
        <f t="shared" si="1233"/>
        <v>0.82392083936753513</v>
      </c>
    </row>
    <row r="934" spans="1:66" x14ac:dyDescent="0.25">
      <c r="A934" t="s">
        <v>344</v>
      </c>
      <c r="B934" t="s">
        <v>350</v>
      </c>
      <c r="C934" t="s">
        <v>379</v>
      </c>
      <c r="D934" s="11">
        <v>44259</v>
      </c>
      <c r="E934">
        <f>VLOOKUP(A934,home!$A$2:$E$405,3,FALSE)</f>
        <v>1.36231884057971</v>
      </c>
      <c r="F934">
        <f>VLOOKUP(B934,home!$B$2:$E$405,3,FALSE)</f>
        <v>0.49</v>
      </c>
      <c r="G934">
        <f>VLOOKUP(C934,away!$B$2:$E$405,4,FALSE)</f>
        <v>0.86</v>
      </c>
      <c r="H934">
        <f>VLOOKUP(A934,away!$A$2:$E$405,3,FALSE)</f>
        <v>1.36231884057971</v>
      </c>
      <c r="I934">
        <f>VLOOKUP(C934,away!$B$2:$E$405,3,FALSE)</f>
        <v>1.47</v>
      </c>
      <c r="J934">
        <f>VLOOKUP(B934,home!$B$2:$E$405,4,FALSE)</f>
        <v>1.59</v>
      </c>
      <c r="K934" s="3">
        <f t="shared" si="1178"/>
        <v>0.5740811594202897</v>
      </c>
      <c r="L934" s="3">
        <f t="shared" si="1179"/>
        <v>3.184147826086956</v>
      </c>
      <c r="M934" s="5">
        <f t="shared" si="1180"/>
        <v>2.3325012752748599E-2</v>
      </c>
      <c r="N934" s="5">
        <f t="shared" si="1181"/>
        <v>1.339045036459096E-2</v>
      </c>
      <c r="O934" s="5">
        <f t="shared" si="1182"/>
        <v>7.4270288650114966E-2</v>
      </c>
      <c r="P934" s="5">
        <f t="shared" si="1183"/>
        <v>4.2637173418737587E-2</v>
      </c>
      <c r="Q934" s="5">
        <f t="shared" si="1184"/>
        <v>3.8436026352321093E-3</v>
      </c>
      <c r="R934" s="5">
        <f t="shared" si="1185"/>
        <v>0.11824378907405715</v>
      </c>
      <c r="S934" s="5">
        <f t="shared" si="1186"/>
        <v>1.9484754160801906E-2</v>
      </c>
      <c r="T934" s="5">
        <f t="shared" si="1187"/>
        <v>1.2238598975316414E-2</v>
      </c>
      <c r="U934" s="5">
        <f t="shared" si="1188"/>
        <v>6.7881531525882916E-2</v>
      </c>
      <c r="V934" s="5">
        <f t="shared" si="1189"/>
        <v>3.9574819004722355E-3</v>
      </c>
      <c r="W934" s="5">
        <f t="shared" si="1190"/>
        <v>7.3551328572831018E-4</v>
      </c>
      <c r="X934" s="5">
        <f t="shared" si="1191"/>
        <v>2.3419830298098726E-3</v>
      </c>
      <c r="Y934" s="5">
        <f t="shared" si="1192"/>
        <v>3.7286100865508245E-3</v>
      </c>
      <c r="Z934" s="5">
        <f t="shared" si="1193"/>
        <v>0.12550190130948125</v>
      </c>
      <c r="AA934" s="5">
        <f t="shared" si="1194"/>
        <v>7.204827701319777E-2</v>
      </c>
      <c r="AB934" s="5">
        <f t="shared" si="1195"/>
        <v>2.0680779200985388E-2</v>
      </c>
      <c r="AC934" s="5">
        <f t="shared" si="1196"/>
        <v>4.5213223429016729E-4</v>
      </c>
      <c r="AD934" s="5">
        <f t="shared" si="1197"/>
        <v>1.0556107995998377E-4</v>
      </c>
      <c r="AE934" s="5">
        <f t="shared" si="1198"/>
        <v>3.361220832739736E-4</v>
      </c>
      <c r="AF934" s="5">
        <f t="shared" si="1199"/>
        <v>5.3513120037832103E-4</v>
      </c>
      <c r="AG934" s="5">
        <f t="shared" si="1200"/>
        <v>5.679789494519781E-4</v>
      </c>
      <c r="AH934" s="5">
        <f t="shared" si="1201"/>
        <v>9.9904151556091086E-2</v>
      </c>
      <c r="AI934" s="5">
        <f t="shared" si="1202"/>
        <v>5.7353091156221114E-2</v>
      </c>
      <c r="AJ934" s="5">
        <f t="shared" si="1203"/>
        <v>1.646266453365049E-2</v>
      </c>
      <c r="AK934" s="5">
        <f t="shared" si="1204"/>
        <v>3.1503018475417862E-3</v>
      </c>
      <c r="AL934" s="5">
        <f t="shared" si="1205"/>
        <v>3.3059172461733381E-5</v>
      </c>
      <c r="AM934" s="5">
        <f t="shared" si="1206"/>
        <v>1.2120125434617079E-5</v>
      </c>
      <c r="AN934" s="5">
        <f t="shared" si="1207"/>
        <v>3.8592271054537193E-5</v>
      </c>
      <c r="AO934" s="5">
        <f t="shared" si="1208"/>
        <v>6.1441747991031577E-5</v>
      </c>
      <c r="AP934" s="5">
        <f t="shared" si="1209"/>
        <v>6.5213202765541947E-5</v>
      </c>
      <c r="AQ934" s="5">
        <f t="shared" si="1210"/>
        <v>5.1912119454517066E-5</v>
      </c>
      <c r="AR934" s="5">
        <f t="shared" si="1211"/>
        <v>6.3621917398877847E-2</v>
      </c>
      <c r="AS934" s="5">
        <f t="shared" si="1212"/>
        <v>3.6524144104889703E-2</v>
      </c>
      <c r="AT934" s="5">
        <f t="shared" si="1213"/>
        <v>1.0483911497284408E-2</v>
      </c>
      <c r="AU934" s="5">
        <f t="shared" si="1214"/>
        <v>2.0062053558735802E-3</v>
      </c>
      <c r="AV934" s="5">
        <f t="shared" si="1215"/>
        <v>2.8793117418377488E-4</v>
      </c>
      <c r="AW934" s="5">
        <f t="shared" si="1216"/>
        <v>1.6786339152933341E-6</v>
      </c>
      <c r="AX934" s="5">
        <f t="shared" si="1217"/>
        <v>1.1596559436373856E-6</v>
      </c>
      <c r="AY934" s="5">
        <f t="shared" si="1218"/>
        <v>3.6925159519417987E-6</v>
      </c>
      <c r="AZ934" s="5">
        <f t="shared" si="1219"/>
        <v>5.878758320583443E-6</v>
      </c>
      <c r="BA934" s="5">
        <f t="shared" si="1220"/>
        <v>6.2396118421921256E-6</v>
      </c>
      <c r="BB934" s="5">
        <f t="shared" si="1221"/>
        <v>4.9669616207356212E-6</v>
      </c>
      <c r="BC934" s="5">
        <f t="shared" si="1222"/>
        <v>3.1631080093845347E-6</v>
      </c>
      <c r="BD934" s="5">
        <f t="shared" si="1223"/>
        <v>3.3763598329520132E-2</v>
      </c>
      <c r="BE934" s="5">
        <f t="shared" si="1224"/>
        <v>1.9383045675211878E-2</v>
      </c>
      <c r="BF934" s="5">
        <f t="shared" si="1225"/>
        <v>5.5637206671610324E-3</v>
      </c>
      <c r="BG934" s="5">
        <f t="shared" si="1226"/>
        <v>1.0646757370981446E-3</v>
      </c>
      <c r="BH934" s="5">
        <f t="shared" si="1227"/>
        <v>1.5280257038998858E-4</v>
      </c>
      <c r="BI934" s="5">
        <f t="shared" si="1228"/>
        <v>1.7544215354377018E-5</v>
      </c>
      <c r="BJ934" s="8">
        <f t="shared" si="1229"/>
        <v>3.8077931768681468E-2</v>
      </c>
      <c r="BK934" s="8">
        <f t="shared" si="1230"/>
        <v>8.9893306155464175E-2</v>
      </c>
      <c r="BL934" s="8">
        <f t="shared" si="1231"/>
        <v>0.7028643712835877</v>
      </c>
      <c r="BM934" s="8">
        <f t="shared" si="1232"/>
        <v>0.68062517973969672</v>
      </c>
      <c r="BN934" s="8">
        <f t="shared" si="1233"/>
        <v>0.27571031689548137</v>
      </c>
    </row>
    <row r="935" spans="1:66" x14ac:dyDescent="0.25">
      <c r="A935" t="s">
        <v>344</v>
      </c>
      <c r="B935" t="s">
        <v>370</v>
      </c>
      <c r="C935" t="s">
        <v>345</v>
      </c>
      <c r="D935" s="11">
        <v>44259</v>
      </c>
      <c r="E935">
        <f>VLOOKUP(A935,home!$A$2:$E$405,3,FALSE)</f>
        <v>1.36231884057971</v>
      </c>
      <c r="F935">
        <f>VLOOKUP(B935,home!$B$2:$E$405,3,FALSE)</f>
        <v>0.52</v>
      </c>
      <c r="G935">
        <f>VLOOKUP(C935,away!$B$2:$E$405,4,FALSE)</f>
        <v>1.68</v>
      </c>
      <c r="H935">
        <f>VLOOKUP(A935,away!$A$2:$E$405,3,FALSE)</f>
        <v>1.36231884057971</v>
      </c>
      <c r="I935">
        <f>VLOOKUP(C935,away!$B$2:$E$405,3,FALSE)</f>
        <v>0.73</v>
      </c>
      <c r="J935">
        <f>VLOOKUP(B935,home!$B$2:$E$405,4,FALSE)</f>
        <v>1.26</v>
      </c>
      <c r="K935" s="3">
        <f t="shared" si="1178"/>
        <v>1.1901217391304346</v>
      </c>
      <c r="L935" s="3">
        <f t="shared" si="1179"/>
        <v>1.2530608695652172</v>
      </c>
      <c r="M935" s="5">
        <f t="shared" si="1180"/>
        <v>8.6883893536324711E-2</v>
      </c>
      <c r="N935" s="5">
        <f t="shared" si="1181"/>
        <v>0.10340241047787431</v>
      </c>
      <c r="O935" s="5">
        <f t="shared" si="1182"/>
        <v>0.1088708071858388</v>
      </c>
      <c r="P935" s="5">
        <f t="shared" si="1183"/>
        <v>0.12956951438854472</v>
      </c>
      <c r="Q935" s="5">
        <f t="shared" si="1184"/>
        <v>6.1530728294103443E-2</v>
      </c>
      <c r="R935" s="5">
        <f t="shared" si="1185"/>
        <v>6.8210874161277149E-2</v>
      </c>
      <c r="S935" s="5">
        <f t="shared" si="1186"/>
        <v>4.8306591635031898E-2</v>
      </c>
      <c r="T935" s="5">
        <f t="shared" si="1187"/>
        <v>7.7101747901190371E-2</v>
      </c>
      <c r="U935" s="5">
        <f t="shared" si="1188"/>
        <v>8.1179244184426402E-2</v>
      </c>
      <c r="V935" s="5">
        <f t="shared" si="1189"/>
        <v>8.0043752966838643E-3</v>
      </c>
      <c r="W935" s="5">
        <f t="shared" si="1190"/>
        <v>2.4409685789113532E-2</v>
      </c>
      <c r="X935" s="5">
        <f t="shared" si="1191"/>
        <v>3.0586822100720331E-2</v>
      </c>
      <c r="Y935" s="5">
        <f t="shared" si="1192"/>
        <v>1.9163574949382613E-2</v>
      </c>
      <c r="Z935" s="5">
        <f t="shared" si="1193"/>
        <v>2.8490792430111184E-2</v>
      </c>
      <c r="AA935" s="5">
        <f t="shared" si="1194"/>
        <v>3.3907511436128149E-2</v>
      </c>
      <c r="AB935" s="5">
        <f t="shared" si="1195"/>
        <v>2.0177033239974971E-2</v>
      </c>
      <c r="AC935" s="5">
        <f t="shared" si="1196"/>
        <v>7.4605529428577915E-4</v>
      </c>
      <c r="AD935" s="5">
        <f t="shared" si="1197"/>
        <v>7.2626244257418173E-3</v>
      </c>
      <c r="AE935" s="5">
        <f t="shared" si="1198"/>
        <v>9.100510478245628E-3</v>
      </c>
      <c r="AF935" s="5">
        <f t="shared" si="1199"/>
        <v>5.7017467866789205E-3</v>
      </c>
      <c r="AG935" s="5">
        <f t="shared" si="1200"/>
        <v>2.3815452621855238E-3</v>
      </c>
      <c r="AH935" s="5">
        <f t="shared" si="1201"/>
        <v>8.9251742842693105E-3</v>
      </c>
      <c r="AI935" s="5">
        <f t="shared" si="1202"/>
        <v>1.0622043941236824E-2</v>
      </c>
      <c r="AJ935" s="5">
        <f t="shared" si="1203"/>
        <v>6.3207627042323345E-3</v>
      </c>
      <c r="AK935" s="5">
        <f t="shared" si="1204"/>
        <v>2.5074923673972572E-3</v>
      </c>
      <c r="AL935" s="5">
        <f t="shared" si="1205"/>
        <v>4.450354064632095E-5</v>
      </c>
      <c r="AM935" s="5">
        <f t="shared" si="1206"/>
        <v>1.7286814424430053E-3</v>
      </c>
      <c r="AN935" s="5">
        <f t="shared" si="1207"/>
        <v>2.1661430714688865E-3</v>
      </c>
      <c r="AO935" s="5">
        <f t="shared" si="1208"/>
        <v>1.3571545603687368E-3</v>
      </c>
      <c r="AP935" s="5">
        <f t="shared" si="1209"/>
        <v>5.6686575785001652E-4</v>
      </c>
      <c r="AQ935" s="5">
        <f t="shared" si="1210"/>
        <v>1.7757932486457193E-4</v>
      </c>
      <c r="AR935" s="5">
        <f t="shared" si="1211"/>
        <v>2.2367573299335239E-3</v>
      </c>
      <c r="AS935" s="5">
        <f t="shared" si="1212"/>
        <v>2.6620135235132332E-3</v>
      </c>
      <c r="AT935" s="5">
        <f t="shared" si="1213"/>
        <v>1.584060082096153E-3</v>
      </c>
      <c r="AU935" s="5">
        <f t="shared" si="1214"/>
        <v>6.284081132637906E-4</v>
      </c>
      <c r="AV935" s="5">
        <f t="shared" si="1215"/>
        <v>1.8697053916029452E-4</v>
      </c>
      <c r="AW935" s="5">
        <f t="shared" si="1216"/>
        <v>1.8435529671381574E-6</v>
      </c>
      <c r="AX935" s="5">
        <f t="shared" si="1217"/>
        <v>3.4289022744712959E-4</v>
      </c>
      <c r="AY935" s="5">
        <f t="shared" si="1218"/>
        <v>4.2966232657031531E-4</v>
      </c>
      <c r="AZ935" s="5">
        <f t="shared" si="1219"/>
        <v>2.6919652427580688E-4</v>
      </c>
      <c r="BA935" s="5">
        <f t="shared" si="1220"/>
        <v>1.1243987693099223E-4</v>
      </c>
      <c r="BB935" s="5">
        <f t="shared" si="1221"/>
        <v>3.5223502490238795E-5</v>
      </c>
      <c r="BC935" s="5">
        <f t="shared" si="1222"/>
        <v>8.827438531910245E-6</v>
      </c>
      <c r="BD935" s="5">
        <f t="shared" si="1223"/>
        <v>4.6713218080881197E-4</v>
      </c>
      <c r="BE935" s="5">
        <f t="shared" si="1224"/>
        <v>5.5594416342797607E-4</v>
      </c>
      <c r="BF935" s="5">
        <f t="shared" si="1225"/>
        <v>3.308206173191588E-4</v>
      </c>
      <c r="BG935" s="5">
        <f t="shared" si="1226"/>
        <v>1.3123893614136036E-4</v>
      </c>
      <c r="BH935" s="5">
        <f t="shared" si="1227"/>
        <v>3.9047577730545987E-5</v>
      </c>
      <c r="BI935" s="5">
        <f t="shared" si="1228"/>
        <v>9.2942742235016446E-6</v>
      </c>
      <c r="BJ935" s="8">
        <f t="shared" si="1229"/>
        <v>0.3478360605184781</v>
      </c>
      <c r="BK935" s="8">
        <f t="shared" si="1230"/>
        <v>0.27398459601808767</v>
      </c>
      <c r="BL935" s="8">
        <f t="shared" si="1231"/>
        <v>0.34955263084239957</v>
      </c>
      <c r="BM935" s="8">
        <f t="shared" si="1232"/>
        <v>0.44096803299151011</v>
      </c>
      <c r="BN935" s="8">
        <f t="shared" si="1233"/>
        <v>0.55846822804396312</v>
      </c>
    </row>
    <row r="936" spans="1:66" x14ac:dyDescent="0.25">
      <c r="A936" t="s">
        <v>344</v>
      </c>
      <c r="B936" t="s">
        <v>411</v>
      </c>
      <c r="C936" t="s">
        <v>422</v>
      </c>
      <c r="D936" s="11">
        <v>44259</v>
      </c>
      <c r="E936">
        <f>VLOOKUP(A936,home!$A$2:$E$405,3,FALSE)</f>
        <v>1.36231884057971</v>
      </c>
      <c r="F936">
        <f>VLOOKUP(B936,home!$B$2:$E$405,3,FALSE)</f>
        <v>1.89</v>
      </c>
      <c r="G936">
        <f>VLOOKUP(C936,away!$B$2:$E$405,4,FALSE)</f>
        <v>0.84</v>
      </c>
      <c r="H936">
        <f>VLOOKUP(A936,away!$A$2:$E$405,3,FALSE)</f>
        <v>1.36231884057971</v>
      </c>
      <c r="I936">
        <f>VLOOKUP(C936,away!$B$2:$E$405,3,FALSE)</f>
        <v>1.47</v>
      </c>
      <c r="J936">
        <f>VLOOKUP(B936,home!$B$2:$E$405,4,FALSE)</f>
        <v>0.42</v>
      </c>
      <c r="K936" s="3">
        <f t="shared" si="1178"/>
        <v>2.1628173913043471</v>
      </c>
      <c r="L936" s="3">
        <f t="shared" si="1179"/>
        <v>0.84109565217391291</v>
      </c>
      <c r="M936" s="5">
        <f t="shared" si="1180"/>
        <v>4.9592630075532981E-2</v>
      </c>
      <c r="N936" s="5">
        <f t="shared" si="1181"/>
        <v>0.10725980280788573</v>
      </c>
      <c r="O936" s="5">
        <f t="shared" si="1182"/>
        <v>4.1712145536400014E-2</v>
      </c>
      <c r="P936" s="5">
        <f t="shared" si="1183"/>
        <v>9.0215753794743947E-2</v>
      </c>
      <c r="Q936" s="5">
        <f t="shared" si="1184"/>
        <v>0.1159916834503851</v>
      </c>
      <c r="R936" s="5">
        <f t="shared" si="1185"/>
        <v>1.7541952126755772E-2</v>
      </c>
      <c r="S936" s="5">
        <f t="shared" si="1186"/>
        <v>4.1028688236325557E-2</v>
      </c>
      <c r="T936" s="5">
        <f t="shared" si="1187"/>
        <v>9.7560100638451705E-2</v>
      </c>
      <c r="U936" s="5">
        <f t="shared" si="1188"/>
        <v>3.7940039137175662E-2</v>
      </c>
      <c r="V936" s="5">
        <f t="shared" si="1189"/>
        <v>8.2929751430406672E-3</v>
      </c>
      <c r="W936" s="5">
        <f t="shared" si="1190"/>
        <v>8.3622943404387154E-2</v>
      </c>
      <c r="X936" s="5">
        <f t="shared" si="1191"/>
        <v>7.0334894119415223E-2</v>
      </c>
      <c r="Y936" s="5">
        <f t="shared" si="1192"/>
        <v>2.957918681997633E-2</v>
      </c>
      <c r="Z936" s="5">
        <f t="shared" si="1193"/>
        <v>4.9181532214857349E-3</v>
      </c>
      <c r="AA936" s="5">
        <f t="shared" si="1194"/>
        <v>1.0637067320528848E-2</v>
      </c>
      <c r="AB936" s="5">
        <f t="shared" si="1195"/>
        <v>1.1503017096657466E-2</v>
      </c>
      <c r="AC936" s="5">
        <f t="shared" si="1196"/>
        <v>9.4287825957076914E-4</v>
      </c>
      <c r="AD936" s="5">
        <f t="shared" si="1197"/>
        <v>4.5215289076766925E-2</v>
      </c>
      <c r="AE936" s="5">
        <f t="shared" si="1198"/>
        <v>3.8030383054255275E-2</v>
      </c>
      <c r="AF936" s="5">
        <f t="shared" si="1199"/>
        <v>1.5993594918721283E-2</v>
      </c>
      <c r="AG936" s="5">
        <f t="shared" si="1200"/>
        <v>4.4840477162557532E-3</v>
      </c>
      <c r="AH936" s="5">
        <f t="shared" si="1201"/>
        <v>1.0341593228291935E-3</v>
      </c>
      <c r="AI936" s="5">
        <f t="shared" si="1202"/>
        <v>2.2366977687945065E-3</v>
      </c>
      <c r="AJ936" s="5">
        <f t="shared" si="1203"/>
        <v>2.4187844167201946E-3</v>
      </c>
      <c r="AK936" s="5">
        <f t="shared" si="1204"/>
        <v>1.7437963340994594E-3</v>
      </c>
      <c r="AL936" s="5">
        <f t="shared" si="1205"/>
        <v>6.8608962899767331E-5</v>
      </c>
      <c r="AM936" s="5">
        <f t="shared" si="1206"/>
        <v>1.9558482713616994E-2</v>
      </c>
      <c r="AN936" s="5">
        <f t="shared" si="1207"/>
        <v>1.6450554773541886E-2</v>
      </c>
      <c r="AO936" s="5">
        <f t="shared" si="1208"/>
        <v>6.9182450479374448E-3</v>
      </c>
      <c r="AP936" s="5">
        <f t="shared" si="1209"/>
        <v>1.9396352768312963E-3</v>
      </c>
      <c r="AQ936" s="5">
        <f t="shared" si="1210"/>
        <v>4.0785469953648671E-4</v>
      </c>
      <c r="AR936" s="5">
        <f t="shared" si="1211"/>
        <v>1.7396538201735058E-4</v>
      </c>
      <c r="AS936" s="5">
        <f t="shared" si="1212"/>
        <v>3.7625535371203035E-4</v>
      </c>
      <c r="AT936" s="5">
        <f t="shared" si="1213"/>
        <v>4.0688581128987404E-4</v>
      </c>
      <c r="AU936" s="5">
        <f t="shared" si="1214"/>
        <v>2.933399029775727E-4</v>
      </c>
      <c r="AV936" s="5">
        <f t="shared" si="1215"/>
        <v>1.5861016093085604E-4</v>
      </c>
      <c r="AW936" s="5">
        <f t="shared" si="1216"/>
        <v>3.466918200261998E-6</v>
      </c>
      <c r="AX936" s="5">
        <f t="shared" si="1217"/>
        <v>7.0502377600893777E-3</v>
      </c>
      <c r="AY936" s="5">
        <f t="shared" si="1218"/>
        <v>5.9299243268035222E-3</v>
      </c>
      <c r="AZ936" s="5">
        <f t="shared" si="1219"/>
        <v>2.4938167844973801E-3</v>
      </c>
      <c r="BA936" s="5">
        <f t="shared" si="1220"/>
        <v>6.991794849196915E-4</v>
      </c>
      <c r="BB936" s="5">
        <f t="shared" si="1221"/>
        <v>1.4701920621378706E-4</v>
      </c>
      <c r="BC936" s="5">
        <f t="shared" si="1222"/>
        <v>2.4731443026495251E-5</v>
      </c>
      <c r="BD936" s="5">
        <f t="shared" si="1223"/>
        <v>2.4386921073927893E-5</v>
      </c>
      <c r="BE936" s="5">
        <f t="shared" si="1224"/>
        <v>5.2744457019057732E-5</v>
      </c>
      <c r="BF936" s="5">
        <f t="shared" si="1225"/>
        <v>5.703831446786137E-5</v>
      </c>
      <c r="BG936" s="5">
        <f t="shared" si="1226"/>
        <v>4.1121152833925638E-5</v>
      </c>
      <c r="BH936" s="5">
        <f t="shared" si="1227"/>
        <v>2.2234386124924604E-5</v>
      </c>
      <c r="BI936" s="5">
        <f t="shared" si="1228"/>
        <v>9.6177833991925993E-6</v>
      </c>
      <c r="BJ936" s="8">
        <f t="shared" si="1229"/>
        <v>0.66969160752351498</v>
      </c>
      <c r="BK936" s="8">
        <f t="shared" si="1230"/>
        <v>0.19607145879891721</v>
      </c>
      <c r="BL936" s="8">
        <f t="shared" si="1231"/>
        <v>0.12838385868580768</v>
      </c>
      <c r="BM936" s="8">
        <f t="shared" si="1232"/>
        <v>0.57082465302941876</v>
      </c>
      <c r="BN936" s="8">
        <f t="shared" si="1233"/>
        <v>0.4223139677917036</v>
      </c>
    </row>
    <row r="937" spans="1:66" x14ac:dyDescent="0.25">
      <c r="A937" t="s">
        <v>340</v>
      </c>
      <c r="B937" t="s">
        <v>387</v>
      </c>
      <c r="C937" t="s">
        <v>431</v>
      </c>
      <c r="D937" s="11">
        <v>44259</v>
      </c>
      <c r="E937">
        <f>VLOOKUP(A937,home!$A$2:$E$405,3,FALSE)</f>
        <v>1.33793103448276</v>
      </c>
      <c r="F937">
        <f>VLOOKUP(B937,home!$B$2:$E$405,3,FALSE)</f>
        <v>1</v>
      </c>
      <c r="G937">
        <f>VLOOKUP(C937,away!$B$2:$E$405,4,FALSE)</f>
        <v>0.8</v>
      </c>
      <c r="H937">
        <f>VLOOKUP(A937,away!$A$2:$E$405,3,FALSE)</f>
        <v>1.1275862068965501</v>
      </c>
      <c r="I937">
        <f>VLOOKUP(C937,away!$B$2:$E$405,3,FALSE)</f>
        <v>1.1000000000000001</v>
      </c>
      <c r="J937">
        <f>VLOOKUP(B937,home!$B$2:$E$405,4,FALSE)</f>
        <v>1.1200000000000001</v>
      </c>
      <c r="K937" s="3">
        <f t="shared" si="1178"/>
        <v>1.070344827586208</v>
      </c>
      <c r="L937" s="3">
        <f t="shared" si="1179"/>
        <v>1.3891862068965499</v>
      </c>
      <c r="M937" s="5">
        <f t="shared" si="1180"/>
        <v>8.5475026409557939E-2</v>
      </c>
      <c r="N937" s="5">
        <f t="shared" si="1181"/>
        <v>9.1487752405264855E-2</v>
      </c>
      <c r="O937" s="5">
        <f t="shared" si="1182"/>
        <v>0.1187407277222762</v>
      </c>
      <c r="P937" s="5">
        <f t="shared" si="1183"/>
        <v>0.12709352374136057</v>
      </c>
      <c r="Q937" s="5">
        <f t="shared" si="1184"/>
        <v>4.8961721287231447E-2</v>
      </c>
      <c r="R937" s="5">
        <f t="shared" si="1185"/>
        <v>8.2476490574322464E-2</v>
      </c>
      <c r="S937" s="5">
        <f t="shared" si="1186"/>
        <v>4.7244102913753437E-2</v>
      </c>
      <c r="T937" s="5">
        <f t="shared" si="1187"/>
        <v>6.8016947878135114E-2</v>
      </c>
      <c r="U937" s="5">
        <f t="shared" si="1188"/>
        <v>8.8278285083688693E-2</v>
      </c>
      <c r="V937" s="5">
        <f t="shared" si="1189"/>
        <v>7.8052941537149825E-3</v>
      </c>
      <c r="W937" s="5">
        <f t="shared" si="1190"/>
        <v>1.7468641709835239E-2</v>
      </c>
      <c r="X937" s="5">
        <f t="shared" si="1191"/>
        <v>2.4267196116520874E-2</v>
      </c>
      <c r="Y937" s="5">
        <f t="shared" si="1192"/>
        <v>1.6855827062562164E-2</v>
      </c>
      <c r="Z937" s="5">
        <f t="shared" si="1193"/>
        <v>3.819173436636069E-2</v>
      </c>
      <c r="AA937" s="5">
        <f t="shared" si="1194"/>
        <v>4.0878325335580584E-2</v>
      </c>
      <c r="AB937" s="5">
        <f t="shared" si="1195"/>
        <v>2.187695204166246E-2</v>
      </c>
      <c r="AC937" s="5">
        <f t="shared" si="1196"/>
        <v>7.2535977722329686E-4</v>
      </c>
      <c r="AD937" s="5">
        <f t="shared" si="1197"/>
        <v>4.6743675747697097E-3</v>
      </c>
      <c r="AE937" s="5">
        <f t="shared" si="1198"/>
        <v>6.493566960834557E-3</v>
      </c>
      <c r="AF937" s="5">
        <f t="shared" si="1199"/>
        <v>4.5103868277752588E-3</v>
      </c>
      <c r="AG937" s="5">
        <f t="shared" si="1200"/>
        <v>2.0885890563044247E-3</v>
      </c>
      <c r="AH937" s="5">
        <f t="shared" si="1201"/>
        <v>1.32638576498013E-2</v>
      </c>
      <c r="AI937" s="5">
        <f t="shared" si="1202"/>
        <v>1.4196901429304578E-2</v>
      </c>
      <c r="AJ937" s="5">
        <f t="shared" si="1203"/>
        <v>7.5977900063036981E-3</v>
      </c>
      <c r="AK937" s="5">
        <f t="shared" si="1204"/>
        <v>2.7107517447777824E-3</v>
      </c>
      <c r="AL937" s="5">
        <f t="shared" si="1205"/>
        <v>4.3141738091232013E-5</v>
      </c>
      <c r="AM937" s="5">
        <f t="shared" si="1206"/>
        <v>1.0006370311782895E-3</v>
      </c>
      <c r="AN937" s="5">
        <f t="shared" si="1207"/>
        <v>1.3900711618227927E-3</v>
      </c>
      <c r="AO937" s="5">
        <f t="shared" si="1208"/>
        <v>9.6553384230444307E-4</v>
      </c>
      <c r="AP937" s="5">
        <f t="shared" si="1209"/>
        <v>4.4710209867372024E-4</v>
      </c>
      <c r="AQ937" s="5">
        <f t="shared" si="1210"/>
        <v>1.5527701713800805E-4</v>
      </c>
      <c r="AR937" s="5">
        <f t="shared" si="1211"/>
        <v>3.6851936194686524E-3</v>
      </c>
      <c r="AS937" s="5">
        <f t="shared" si="1212"/>
        <v>3.9444279292519683E-3</v>
      </c>
      <c r="AT937" s="5">
        <f t="shared" si="1213"/>
        <v>2.1109490159307107E-3</v>
      </c>
      <c r="AU937" s="5">
        <f t="shared" si="1214"/>
        <v>7.5314778683321069E-4</v>
      </c>
      <c r="AV937" s="5">
        <f t="shared" si="1215"/>
        <v>2.0153195951123175E-4</v>
      </c>
      <c r="AW937" s="5">
        <f t="shared" si="1216"/>
        <v>1.7818835332703896E-6</v>
      </c>
      <c r="AX937" s="5">
        <f t="shared" si="1217"/>
        <v>1.7850444510215014E-4</v>
      </c>
      <c r="AY937" s="5">
        <f t="shared" si="1218"/>
        <v>2.4797591300562938E-4</v>
      </c>
      <c r="AZ937" s="5">
        <f t="shared" si="1219"/>
        <v>1.722423589949996E-4</v>
      </c>
      <c r="BA937" s="5">
        <f t="shared" si="1220"/>
        <v>7.9758903119725764E-5</v>
      </c>
      <c r="BB937" s="5">
        <f t="shared" si="1221"/>
        <v>2.7699992022780301E-5</v>
      </c>
      <c r="BC937" s="5">
        <f t="shared" si="1222"/>
        <v>7.6960893698381753E-6</v>
      </c>
      <c r="BD937" s="5">
        <f t="shared" si="1223"/>
        <v>8.5323669098483624E-4</v>
      </c>
      <c r="BE937" s="5">
        <f t="shared" si="1224"/>
        <v>9.1325747890239116E-4</v>
      </c>
      <c r="BF937" s="5">
        <f t="shared" si="1225"/>
        <v>4.8875020939879738E-4</v>
      </c>
      <c r="BG937" s="5">
        <f t="shared" si="1226"/>
        <v>1.7437708620389296E-4</v>
      </c>
      <c r="BH937" s="5">
        <f t="shared" si="1227"/>
        <v>4.6660903066972775E-5</v>
      </c>
      <c r="BI937" s="5">
        <f t="shared" si="1228"/>
        <v>9.9886512496471512E-6</v>
      </c>
      <c r="BJ937" s="8">
        <f t="shared" si="1229"/>
        <v>0.28949749573196604</v>
      </c>
      <c r="BK937" s="8">
        <f t="shared" si="1230"/>
        <v>0.26863442464670712</v>
      </c>
      <c r="BL937" s="8">
        <f t="shared" si="1231"/>
        <v>0.4032016029185202</v>
      </c>
      <c r="BM937" s="8">
        <f t="shared" si="1232"/>
        <v>0.44504382149406824</v>
      </c>
      <c r="BN937" s="8">
        <f t="shared" si="1233"/>
        <v>0.55423524214001352</v>
      </c>
    </row>
    <row r="938" spans="1:66" x14ac:dyDescent="0.25">
      <c r="A938" t="s">
        <v>340</v>
      </c>
      <c r="B938" t="s">
        <v>413</v>
      </c>
      <c r="C938" t="s">
        <v>377</v>
      </c>
      <c r="D938" s="11">
        <v>44259</v>
      </c>
      <c r="E938">
        <f>VLOOKUP(A938,home!$A$2:$E$405,3,FALSE)</f>
        <v>1.33793103448276</v>
      </c>
      <c r="F938">
        <f>VLOOKUP(B938,home!$B$2:$E$405,3,FALSE)</f>
        <v>1.33</v>
      </c>
      <c r="G938">
        <f>VLOOKUP(C938,away!$B$2:$E$405,4,FALSE)</f>
        <v>0.9</v>
      </c>
      <c r="H938">
        <f>VLOOKUP(A938,away!$A$2:$E$405,3,FALSE)</f>
        <v>1.1275862068965501</v>
      </c>
      <c r="I938">
        <f>VLOOKUP(C938,away!$B$2:$E$405,3,FALSE)</f>
        <v>0.7</v>
      </c>
      <c r="J938">
        <f>VLOOKUP(B938,home!$B$2:$E$405,4,FALSE)</f>
        <v>0.56999999999999995</v>
      </c>
      <c r="K938" s="3">
        <f t="shared" si="1178"/>
        <v>1.6015034482758639</v>
      </c>
      <c r="L938" s="3">
        <f t="shared" si="1179"/>
        <v>0.44990689655172339</v>
      </c>
      <c r="M938" s="5">
        <f t="shared" si="1180"/>
        <v>0.12855347095376127</v>
      </c>
      <c r="N938" s="5">
        <f t="shared" si="1181"/>
        <v>0.20587882702027976</v>
      </c>
      <c r="O938" s="5">
        <f t="shared" si="1182"/>
        <v>5.7837093157758847E-2</v>
      </c>
      <c r="P938" s="5">
        <f t="shared" si="1183"/>
        <v>9.2626304130403167E-2</v>
      </c>
      <c r="Q938" s="5">
        <f t="shared" si="1184"/>
        <v>0.16485782569998408</v>
      </c>
      <c r="R938" s="5">
        <f t="shared" si="1185"/>
        <v>1.3010653544090098E-2</v>
      </c>
      <c r="S938" s="5">
        <f t="shared" si="1186"/>
        <v>1.6684948592216357E-2</v>
      </c>
      <c r="T938" s="5">
        <f t="shared" si="1187"/>
        <v>7.4170672732944781E-2</v>
      </c>
      <c r="U938" s="5">
        <f t="shared" si="1188"/>
        <v>2.083660651518288E-2</v>
      </c>
      <c r="V938" s="5">
        <f t="shared" si="1189"/>
        <v>1.3357737110710874E-3</v>
      </c>
      <c r="W938" s="5">
        <f t="shared" si="1190"/>
        <v>8.8006792111261944E-2</v>
      </c>
      <c r="X938" s="5">
        <f t="shared" si="1191"/>
        <v>3.9594862714250556E-2</v>
      </c>
      <c r="Y938" s="5">
        <f t="shared" si="1192"/>
        <v>8.9070009015800051E-3</v>
      </c>
      <c r="Z938" s="5">
        <f t="shared" si="1193"/>
        <v>1.9511942527104188E-3</v>
      </c>
      <c r="AA938" s="5">
        <f t="shared" si="1194"/>
        <v>3.1248443239717829E-3</v>
      </c>
      <c r="AB938" s="5">
        <f t="shared" si="1195"/>
        <v>2.5022244800830358E-3</v>
      </c>
      <c r="AC938" s="5">
        <f t="shared" si="1196"/>
        <v>6.0153851298757844E-5</v>
      </c>
      <c r="AD938" s="5">
        <f t="shared" si="1197"/>
        <v>3.5235795259470779E-2</v>
      </c>
      <c r="AE938" s="5">
        <f t="shared" si="1198"/>
        <v>1.5852827292720424E-2</v>
      </c>
      <c r="AF938" s="5">
        <f t="shared" si="1199"/>
        <v>3.5661481644191522E-3</v>
      </c>
      <c r="AG938" s="5">
        <f t="shared" si="1200"/>
        <v>5.3481155109914857E-4</v>
      </c>
      <c r="AH938" s="5">
        <f t="shared" si="1201"/>
        <v>2.1946393770162591E-4</v>
      </c>
      <c r="AI938" s="5">
        <f t="shared" si="1202"/>
        <v>3.5147225300135324E-4</v>
      </c>
      <c r="AJ938" s="5">
        <f t="shared" si="1203"/>
        <v>2.8144201257747706E-4</v>
      </c>
      <c r="AK938" s="5">
        <f t="shared" si="1204"/>
        <v>1.5024345121084285E-4</v>
      </c>
      <c r="AL938" s="5">
        <f t="shared" si="1205"/>
        <v>1.7337000342893568E-6</v>
      </c>
      <c r="AM938" s="5">
        <f t="shared" si="1206"/>
        <v>1.1286049522156959E-2</v>
      </c>
      <c r="AN938" s="5">
        <f t="shared" si="1207"/>
        <v>5.0776715148426977E-3</v>
      </c>
      <c r="AO938" s="5">
        <f t="shared" si="1208"/>
        <v>1.1422397164759829E-3</v>
      </c>
      <c r="AP938" s="5">
        <f t="shared" si="1209"/>
        <v>1.7130050865260996E-4</v>
      </c>
      <c r="AQ938" s="5">
        <f t="shared" si="1210"/>
        <v>1.9267320056406847E-5</v>
      </c>
      <c r="AR938" s="5">
        <f t="shared" si="1211"/>
        <v>1.9747667823271864E-5</v>
      </c>
      <c r="AS938" s="5">
        <f t="shared" si="1212"/>
        <v>3.1625958114376211E-5</v>
      </c>
      <c r="AT938" s="5">
        <f t="shared" si="1213"/>
        <v>2.5324540487600771E-5</v>
      </c>
      <c r="AU938" s="5">
        <f t="shared" si="1214"/>
        <v>1.3519112972298119E-5</v>
      </c>
      <c r="AV938" s="5">
        <f t="shared" si="1215"/>
        <v>5.4127265106916012E-6</v>
      </c>
      <c r="AW938" s="5">
        <f t="shared" si="1216"/>
        <v>3.4699401617681873E-8</v>
      </c>
      <c r="AX938" s="5">
        <f t="shared" si="1217"/>
        <v>3.0124412045244233E-3</v>
      </c>
      <c r="AY938" s="5">
        <f t="shared" si="1218"/>
        <v>1.3553180733721186E-3</v>
      </c>
      <c r="AZ938" s="5">
        <f t="shared" si="1219"/>
        <v>3.0488347411565536E-4</v>
      </c>
      <c r="BA938" s="5">
        <f t="shared" si="1220"/>
        <v>4.5723059216427398E-5</v>
      </c>
      <c r="BB938" s="5">
        <f t="shared" si="1221"/>
        <v>5.1427799182283807E-6</v>
      </c>
      <c r="BC938" s="5">
        <f t="shared" si="1222"/>
        <v>4.6275443053173151E-7</v>
      </c>
      <c r="BD938" s="5">
        <f t="shared" si="1223"/>
        <v>1.480768657417094E-6</v>
      </c>
      <c r="BE938" s="5">
        <f t="shared" si="1224"/>
        <v>2.3714561109522974E-6</v>
      </c>
      <c r="BF938" s="5">
        <f t="shared" si="1225"/>
        <v>1.8989475695624869E-6</v>
      </c>
      <c r="BG938" s="5">
        <f t="shared" si="1226"/>
        <v>1.0137236935831312E-6</v>
      </c>
      <c r="BH938" s="5">
        <f t="shared" si="1227"/>
        <v>4.0587049771808253E-7</v>
      </c>
      <c r="BI938" s="5">
        <f t="shared" si="1228"/>
        <v>1.3000060032979006E-7</v>
      </c>
      <c r="BJ938" s="8">
        <f t="shared" si="1229"/>
        <v>0.65902606337577263</v>
      </c>
      <c r="BK938" s="8">
        <f t="shared" si="1230"/>
        <v>0.24061770301215701</v>
      </c>
      <c r="BL938" s="8">
        <f t="shared" si="1231"/>
        <v>9.8416974448615746E-2</v>
      </c>
      <c r="BM938" s="8">
        <f t="shared" si="1232"/>
        <v>0.33589247720900822</v>
      </c>
      <c r="BN938" s="8">
        <f t="shared" si="1233"/>
        <v>0.66276417450627734</v>
      </c>
    </row>
    <row r="939" spans="1:66" x14ac:dyDescent="0.25">
      <c r="A939" t="s">
        <v>340</v>
      </c>
      <c r="B939" t="s">
        <v>405</v>
      </c>
      <c r="C939" t="s">
        <v>385</v>
      </c>
      <c r="D939" s="11">
        <v>44259</v>
      </c>
      <c r="E939">
        <f>VLOOKUP(A939,home!$A$2:$E$405,3,FALSE)</f>
        <v>1.33793103448276</v>
      </c>
      <c r="F939">
        <f>VLOOKUP(B939,home!$B$2:$E$405,3,FALSE)</f>
        <v>0.65</v>
      </c>
      <c r="G939">
        <f>VLOOKUP(C939,away!$B$2:$E$405,4,FALSE)</f>
        <v>1.23</v>
      </c>
      <c r="H939">
        <f>VLOOKUP(A939,away!$A$2:$E$405,3,FALSE)</f>
        <v>1.1275862068965501</v>
      </c>
      <c r="I939">
        <f>VLOOKUP(C939,away!$B$2:$E$405,3,FALSE)</f>
        <v>0.48</v>
      </c>
      <c r="J939">
        <f>VLOOKUP(B939,home!$B$2:$E$405,4,FALSE)</f>
        <v>1.1200000000000001</v>
      </c>
      <c r="K939" s="3">
        <f t="shared" si="1178"/>
        <v>1.0696758620689666</v>
      </c>
      <c r="L939" s="3">
        <f t="shared" si="1179"/>
        <v>0.60619034482758538</v>
      </c>
      <c r="M939" s="5">
        <f t="shared" si="1180"/>
        <v>0.18714600209483509</v>
      </c>
      <c r="N939" s="5">
        <f t="shared" si="1181"/>
        <v>0.20018556112355335</v>
      </c>
      <c r="O939" s="5">
        <f t="shared" si="1182"/>
        <v>0.11344609954297209</v>
      </c>
      <c r="P939" s="5">
        <f t="shared" si="1183"/>
        <v>0.12135055432699046</v>
      </c>
      <c r="Q939" s="5">
        <f t="shared" si="1184"/>
        <v>0.10706683133429837</v>
      </c>
      <c r="R939" s="5">
        <f t="shared" si="1185"/>
        <v>3.4384965100649409E-2</v>
      </c>
      <c r="S939" s="5">
        <f t="shared" si="1186"/>
        <v>1.9671749423754156E-2</v>
      </c>
      <c r="T939" s="5">
        <f t="shared" si="1187"/>
        <v>6.4902879406135247E-2</v>
      </c>
      <c r="U939" s="5">
        <f t="shared" si="1188"/>
        <v>3.6780767186248488E-2</v>
      </c>
      <c r="V939" s="5">
        <f t="shared" si="1189"/>
        <v>1.4172996664714183E-3</v>
      </c>
      <c r="W939" s="5">
        <f t="shared" si="1190"/>
        <v>3.8175601702169423E-2</v>
      </c>
      <c r="X939" s="5">
        <f t="shared" si="1191"/>
        <v>2.3141681159838633E-2</v>
      </c>
      <c r="Y939" s="5">
        <f t="shared" si="1192"/>
        <v>7.0141318410863081E-3</v>
      </c>
      <c r="Z939" s="5">
        <f t="shared" si="1193"/>
        <v>6.9479446170823845E-3</v>
      </c>
      <c r="AA939" s="5">
        <f t="shared" si="1194"/>
        <v>7.4320486478850348E-3</v>
      </c>
      <c r="AB939" s="5">
        <f t="shared" si="1195"/>
        <v>3.9749415221824614E-3</v>
      </c>
      <c r="AC939" s="5">
        <f t="shared" si="1196"/>
        <v>5.7438476593334575E-5</v>
      </c>
      <c r="AD939" s="5">
        <f t="shared" si="1197"/>
        <v>1.0208879915192395E-2</v>
      </c>
      <c r="AE939" s="5">
        <f t="shared" si="1198"/>
        <v>6.1885244360938875E-3</v>
      </c>
      <c r="AF939" s="5">
        <f t="shared" si="1199"/>
        <v>1.8757118809448457E-3</v>
      </c>
      <c r="AG939" s="5">
        <f t="shared" si="1200"/>
        <v>3.7901281063571824E-4</v>
      </c>
      <c r="AH939" s="5">
        <f t="shared" si="1201"/>
        <v>1.0529442358180338E-3</v>
      </c>
      <c r="AI939" s="5">
        <f t="shared" si="1202"/>
        <v>1.1263090331592046E-3</v>
      </c>
      <c r="AJ939" s="5">
        <f t="shared" si="1203"/>
        <v>6.0239279300031829E-4</v>
      </c>
      <c r="AK939" s="5">
        <f t="shared" si="1204"/>
        <v>2.1478834338558265E-4</v>
      </c>
      <c r="AL939" s="5">
        <f t="shared" si="1205"/>
        <v>1.4897867753043255E-6</v>
      </c>
      <c r="AM939" s="5">
        <f t="shared" si="1206"/>
        <v>2.1840384848083971E-3</v>
      </c>
      <c r="AN939" s="5">
        <f t="shared" si="1207"/>
        <v>1.3239430422227192E-3</v>
      </c>
      <c r="AO939" s="5">
        <f t="shared" si="1208"/>
        <v>4.012807446485362E-4</v>
      </c>
      <c r="AP939" s="5">
        <f t="shared" si="1209"/>
        <v>8.1084170990388798E-5</v>
      </c>
      <c r="AQ939" s="5">
        <f t="shared" si="1210"/>
        <v>1.2288110393180667E-5</v>
      </c>
      <c r="AR939" s="5">
        <f t="shared" si="1211"/>
        <v>1.2765692587895052E-4</v>
      </c>
      <c r="AS939" s="5">
        <f t="shared" si="1212"/>
        <v>1.3655153223864056E-4</v>
      </c>
      <c r="AT939" s="5">
        <f t="shared" si="1213"/>
        <v>7.3032938982103065E-5</v>
      </c>
      <c r="AU939" s="5">
        <f t="shared" si="1214"/>
        <v>2.6040523988370446E-5</v>
      </c>
      <c r="AV939" s="5">
        <f t="shared" si="1215"/>
        <v>6.9637299864969382E-6</v>
      </c>
      <c r="AW939" s="5">
        <f t="shared" si="1216"/>
        <v>2.683383991769801E-8</v>
      </c>
      <c r="AX939" s="5">
        <f t="shared" si="1217"/>
        <v>3.8936887483820352E-4</v>
      </c>
      <c r="AY939" s="5">
        <f t="shared" si="1218"/>
        <v>2.3603165250329951E-4</v>
      </c>
      <c r="AZ939" s="5">
        <f t="shared" si="1219"/>
        <v>7.154005441059995E-5</v>
      </c>
      <c r="BA939" s="5">
        <f t="shared" si="1220"/>
        <v>1.4455630084048601E-5</v>
      </c>
      <c r="BB939" s="5">
        <f t="shared" si="1221"/>
        <v>2.1907158463373594E-6</v>
      </c>
      <c r="BC939" s="5">
        <f t="shared" si="1222"/>
        <v>2.6559815886209995E-7</v>
      </c>
      <c r="BD939" s="5">
        <f t="shared" si="1223"/>
        <v>1.289739931969841E-5</v>
      </c>
      <c r="BE939" s="5">
        <f t="shared" si="1224"/>
        <v>1.3796036735746099E-5</v>
      </c>
      <c r="BF939" s="5">
        <f t="shared" si="1225"/>
        <v>7.3786437442221702E-6</v>
      </c>
      <c r="BG939" s="5">
        <f t="shared" si="1226"/>
        <v>2.6309190360002127E-6</v>
      </c>
      <c r="BH939" s="5">
        <f t="shared" si="1227"/>
        <v>7.0355764696679538E-7</v>
      </c>
      <c r="BI939" s="5">
        <f t="shared" si="1228"/>
        <v>1.5051572650688414E-7</v>
      </c>
      <c r="BJ939" s="8">
        <f t="shared" si="1229"/>
        <v>0.46385530268885278</v>
      </c>
      <c r="BK939" s="8">
        <f t="shared" si="1230"/>
        <v>0.32988056542792304</v>
      </c>
      <c r="BL939" s="8">
        <f t="shared" si="1231"/>
        <v>0.19942305912858432</v>
      </c>
      <c r="BM939" s="8">
        <f t="shared" si="1232"/>
        <v>0.2362908535204804</v>
      </c>
      <c r="BN939" s="8">
        <f t="shared" si="1233"/>
        <v>0.76358001352329885</v>
      </c>
    </row>
    <row r="940" spans="1:66" x14ac:dyDescent="0.25">
      <c r="A940" t="s">
        <v>342</v>
      </c>
      <c r="B940" t="s">
        <v>396</v>
      </c>
      <c r="C940" t="s">
        <v>426</v>
      </c>
      <c r="D940" s="11">
        <v>44259</v>
      </c>
      <c r="E940">
        <f>VLOOKUP(A940,home!$A$2:$E$405,3,FALSE)</f>
        <v>1.1828254847645401</v>
      </c>
      <c r="F940">
        <f>VLOOKUP(B940,home!$B$2:$E$405,3,FALSE)</f>
        <v>0.69</v>
      </c>
      <c r="G940">
        <f>VLOOKUP(C940,away!$B$2:$E$405,4,FALSE)</f>
        <v>1.06</v>
      </c>
      <c r="H940">
        <f>VLOOKUP(A940,away!$A$2:$E$405,3,FALSE)</f>
        <v>0.86980609418282495</v>
      </c>
      <c r="I940">
        <f>VLOOKUP(C940,away!$B$2:$E$405,3,FALSE)</f>
        <v>0.48</v>
      </c>
      <c r="J940">
        <f>VLOOKUP(B940,home!$B$2:$E$405,4,FALSE)</f>
        <v>1.29</v>
      </c>
      <c r="K940" s="3">
        <f t="shared" si="1178"/>
        <v>0.86511855955678463</v>
      </c>
      <c r="L940" s="3">
        <f t="shared" si="1179"/>
        <v>0.53858393351800515</v>
      </c>
      <c r="M940" s="5">
        <f t="shared" si="1180"/>
        <v>0.24568562853794207</v>
      </c>
      <c r="N940" s="5">
        <f t="shared" si="1181"/>
        <v>0.21254719706454769</v>
      </c>
      <c r="O940" s="5">
        <f t="shared" si="1182"/>
        <v>0.13232233222680831</v>
      </c>
      <c r="P940" s="5">
        <f t="shared" si="1183"/>
        <v>0.11447450545325069</v>
      </c>
      <c r="Q940" s="5">
        <f t="shared" si="1184"/>
        <v>9.1939262481156761E-2</v>
      </c>
      <c r="R940" s="5">
        <f t="shared" si="1185"/>
        <v>3.5633341091495352E-2</v>
      </c>
      <c r="S940" s="5">
        <f t="shared" si="1186"/>
        <v>1.3334532911784217E-2</v>
      </c>
      <c r="T940" s="5">
        <f t="shared" si="1187"/>
        <v>4.9517009631845757E-2</v>
      </c>
      <c r="U940" s="5">
        <f t="shared" si="1188"/>
        <v>3.0827064717270043E-2</v>
      </c>
      <c r="V940" s="5">
        <f t="shared" si="1189"/>
        <v>6.9034203931914238E-4</v>
      </c>
      <c r="W940" s="5">
        <f t="shared" si="1190"/>
        <v>2.6512787441470495E-2</v>
      </c>
      <c r="X940" s="5">
        <f t="shared" si="1191"/>
        <v>1.4279361348753947E-2</v>
      </c>
      <c r="Y940" s="5">
        <f t="shared" si="1192"/>
        <v>3.8453173016684337E-3</v>
      </c>
      <c r="Z940" s="5">
        <f t="shared" si="1193"/>
        <v>6.3971816698154453E-3</v>
      </c>
      <c r="AA940" s="5">
        <f t="shared" si="1194"/>
        <v>5.5343205914138039E-3</v>
      </c>
      <c r="AB940" s="5">
        <f t="shared" si="1195"/>
        <v>2.3939217290846809E-3</v>
      </c>
      <c r="AC940" s="5">
        <f t="shared" si="1196"/>
        <v>2.0103578100734079E-5</v>
      </c>
      <c r="AD940" s="5">
        <f t="shared" si="1197"/>
        <v>5.7341761203000404E-3</v>
      </c>
      <c r="AE940" s="5">
        <f t="shared" si="1198"/>
        <v>3.0883351303562095E-3</v>
      </c>
      <c r="AF940" s="5">
        <f t="shared" si="1199"/>
        <v>8.316638412645442E-4</v>
      </c>
      <c r="AG940" s="5">
        <f t="shared" si="1200"/>
        <v>1.4930692766431739E-4</v>
      </c>
      <c r="AH940" s="5">
        <f t="shared" si="1201"/>
        <v>8.6135481678962069E-4</v>
      </c>
      <c r="AI940" s="5">
        <f t="shared" si="1202"/>
        <v>7.451740383683348E-4</v>
      </c>
      <c r="AJ940" s="5">
        <f t="shared" si="1203"/>
        <v>3.2233194534616292E-4</v>
      </c>
      <c r="AK940" s="5">
        <f t="shared" si="1204"/>
        <v>9.2951782752336254E-5</v>
      </c>
      <c r="AL940" s="5">
        <f t="shared" si="1205"/>
        <v>3.7468160830041074E-7</v>
      </c>
      <c r="AM940" s="5">
        <f t="shared" si="1206"/>
        <v>9.9214843708777677E-4</v>
      </c>
      <c r="AN940" s="5">
        <f t="shared" si="1207"/>
        <v>5.3435520788047588E-4</v>
      </c>
      <c r="AO940" s="5">
        <f t="shared" si="1208"/>
        <v>1.4389756487804902E-4</v>
      </c>
      <c r="AP940" s="5">
        <f t="shared" si="1209"/>
        <v>2.5833638838560663E-5</v>
      </c>
      <c r="AQ940" s="5">
        <f t="shared" si="1210"/>
        <v>3.4783957056888779E-6</v>
      </c>
      <c r="AR940" s="5">
        <f t="shared" si="1211"/>
        <v>9.2782373076246945E-5</v>
      </c>
      <c r="AS940" s="5">
        <f t="shared" si="1212"/>
        <v>8.0267752947982957E-5</v>
      </c>
      <c r="AT940" s="5">
        <f t="shared" si="1213"/>
        <v>3.4720561404609425E-5</v>
      </c>
      <c r="AU940" s="5">
        <f t="shared" si="1214"/>
        <v>1.001246735645287E-5</v>
      </c>
      <c r="AV940" s="5">
        <f t="shared" si="1215"/>
        <v>2.165492834255958E-6</v>
      </c>
      <c r="AW940" s="5">
        <f t="shared" si="1216"/>
        <v>4.8494099358533836E-9</v>
      </c>
      <c r="AX940" s="5">
        <f t="shared" si="1217"/>
        <v>1.4305433779331536E-4</v>
      </c>
      <c r="AY940" s="5">
        <f t="shared" si="1218"/>
        <v>7.7046767955537209E-5</v>
      </c>
      <c r="AZ940" s="5">
        <f t="shared" si="1219"/>
        <v>2.0748075675171108E-5</v>
      </c>
      <c r="BA940" s="5">
        <f t="shared" si="1220"/>
        <v>3.7248600700209661E-6</v>
      </c>
      <c r="BB940" s="5">
        <f t="shared" si="1221"/>
        <v>5.01537447079011E-7</v>
      </c>
      <c r="BC940" s="5">
        <f t="shared" si="1222"/>
        <v>5.402400221087843E-8</v>
      </c>
      <c r="BD940" s="5">
        <f t="shared" si="1223"/>
        <v>8.3285159087566864E-6</v>
      </c>
      <c r="BE940" s="5">
        <f t="shared" si="1224"/>
        <v>7.2051536862293494E-6</v>
      </c>
      <c r="BF940" s="5">
        <f t="shared" si="1225"/>
        <v>3.1166560892079953E-6</v>
      </c>
      <c r="BG940" s="5">
        <f t="shared" si="1226"/>
        <v>8.9875900884316776E-7</v>
      </c>
      <c r="BH940" s="5">
        <f t="shared" si="1227"/>
        <v>1.9438327477977116E-7</v>
      </c>
      <c r="BI940" s="5">
        <f t="shared" si="1228"/>
        <v>3.3632915735881271E-8</v>
      </c>
      <c r="BJ940" s="8">
        <f t="shared" si="1229"/>
        <v>0.41038926013636207</v>
      </c>
      <c r="BK940" s="8">
        <f t="shared" si="1230"/>
        <v>0.3742825339699607</v>
      </c>
      <c r="BL940" s="8">
        <f t="shared" si="1231"/>
        <v>0.20897251868783176</v>
      </c>
      <c r="BM940" s="8">
        <f t="shared" si="1232"/>
        <v>0.16736218569022349</v>
      </c>
      <c r="BN940" s="8">
        <f t="shared" si="1233"/>
        <v>0.83260226685520089</v>
      </c>
    </row>
    <row r="941" spans="1:66" x14ac:dyDescent="0.25">
      <c r="A941" t="s">
        <v>342</v>
      </c>
      <c r="B941" t="s">
        <v>386</v>
      </c>
      <c r="C941" t="s">
        <v>409</v>
      </c>
      <c r="D941" s="11">
        <v>44259</v>
      </c>
      <c r="E941">
        <f>VLOOKUP(A941,home!$A$2:$E$405,3,FALSE)</f>
        <v>1.1828254847645401</v>
      </c>
      <c r="F941">
        <f>VLOOKUP(B941,home!$B$2:$E$405,3,FALSE)</f>
        <v>0.8</v>
      </c>
      <c r="G941">
        <f>VLOOKUP(C941,away!$B$2:$E$405,4,FALSE)</f>
        <v>1.04</v>
      </c>
      <c r="H941">
        <f>VLOOKUP(A941,away!$A$2:$E$405,3,FALSE)</f>
        <v>0.86980609418282495</v>
      </c>
      <c r="I941">
        <f>VLOOKUP(C941,away!$B$2:$E$405,3,FALSE)</f>
        <v>0.75</v>
      </c>
      <c r="J941">
        <f>VLOOKUP(B941,home!$B$2:$E$405,4,FALSE)</f>
        <v>0.81</v>
      </c>
      <c r="K941" s="3">
        <f t="shared" si="1178"/>
        <v>0.98411080332409751</v>
      </c>
      <c r="L941" s="3">
        <f t="shared" si="1179"/>
        <v>0.52840720221606619</v>
      </c>
      <c r="M941" s="5">
        <f t="shared" si="1180"/>
        <v>0.22035442514706199</v>
      </c>
      <c r="N941" s="5">
        <f t="shared" si="1181"/>
        <v>0.21685317034749485</v>
      </c>
      <c r="O941" s="5">
        <f t="shared" si="1182"/>
        <v>0.11643686528788859</v>
      </c>
      <c r="P941" s="5">
        <f t="shared" si="1183"/>
        <v>0.11458677703500375</v>
      </c>
      <c r="Q941" s="5">
        <f t="shared" si="1184"/>
        <v>0.10670377383702527</v>
      </c>
      <c r="R941" s="5">
        <f t="shared" si="1185"/>
        <v>3.0763039110791104E-2</v>
      </c>
      <c r="S941" s="5">
        <f t="shared" si="1186"/>
        <v>1.4896602896114716E-2</v>
      </c>
      <c r="T941" s="5">
        <f t="shared" si="1187"/>
        <v>5.6383042599118395E-2</v>
      </c>
      <c r="U941" s="5">
        <f t="shared" si="1188"/>
        <v>3.0274239132011261E-2</v>
      </c>
      <c r="V941" s="5">
        <f t="shared" si="1189"/>
        <v>8.6071120977886605E-4</v>
      </c>
      <c r="W941" s="5">
        <f t="shared" si="1190"/>
        <v>3.5002778862822582E-2</v>
      </c>
      <c r="X941" s="5">
        <f t="shared" si="1191"/>
        <v>1.849572044869174E-2</v>
      </c>
      <c r="Y941" s="5">
        <f t="shared" si="1192"/>
        <v>4.8866359476318439E-3</v>
      </c>
      <c r="Z941" s="5">
        <f t="shared" si="1193"/>
        <v>5.4184704760655168E-3</v>
      </c>
      <c r="AA941" s="5">
        <f t="shared" si="1194"/>
        <v>5.3323753329887402E-3</v>
      </c>
      <c r="AB941" s="5">
        <f t="shared" si="1195"/>
        <v>2.6238240862865758E-3</v>
      </c>
      <c r="AC941" s="5">
        <f t="shared" si="1196"/>
        <v>2.7973718765982725E-5</v>
      </c>
      <c r="AD941" s="5">
        <f t="shared" si="1197"/>
        <v>8.6116532063170177E-3</v>
      </c>
      <c r="AE941" s="5">
        <f t="shared" si="1198"/>
        <v>4.550459577204991E-3</v>
      </c>
      <c r="AF941" s="5">
        <f t="shared" si="1199"/>
        <v>1.2022478069940964E-3</v>
      </c>
      <c r="AG941" s="5">
        <f t="shared" si="1200"/>
        <v>2.1175880002138393E-4</v>
      </c>
      <c r="AH941" s="5">
        <f t="shared" si="1201"/>
        <v>7.1578970613703382E-4</v>
      </c>
      <c r="AI941" s="5">
        <f t="shared" si="1202"/>
        <v>7.0441638271763593E-4</v>
      </c>
      <c r="AJ941" s="5">
        <f t="shared" si="1203"/>
        <v>3.4661188613545384E-4</v>
      </c>
      <c r="AK941" s="5">
        <f t="shared" si="1204"/>
        <v>1.1370150056881403E-4</v>
      </c>
      <c r="AL941" s="5">
        <f t="shared" si="1205"/>
        <v>5.8186592312603759E-7</v>
      </c>
      <c r="AM941" s="5">
        <f t="shared" si="1206"/>
        <v>1.6949641909634364E-3</v>
      </c>
      <c r="AN941" s="5">
        <f t="shared" si="1207"/>
        <v>8.9563128600340751E-4</v>
      </c>
      <c r="AO941" s="5">
        <f t="shared" si="1208"/>
        <v>2.36629011027119E-4</v>
      </c>
      <c r="AP941" s="5">
        <f t="shared" si="1209"/>
        <v>4.1678824559998219E-5</v>
      </c>
      <c r="AQ941" s="5">
        <f t="shared" si="1210"/>
        <v>5.5058477693507291E-6</v>
      </c>
      <c r="AR941" s="5">
        <f t="shared" si="1211"/>
        <v>7.5645687198986055E-5</v>
      </c>
      <c r="AS941" s="5">
        <f t="shared" si="1212"/>
        <v>7.444373799739756E-5</v>
      </c>
      <c r="AT941" s="5">
        <f t="shared" si="1213"/>
        <v>3.6630443401533778E-5</v>
      </c>
      <c r="AU941" s="5">
        <f t="shared" si="1214"/>
        <v>1.2016138360667097E-5</v>
      </c>
      <c r="AV941" s="5">
        <f t="shared" si="1215"/>
        <v>2.9563028937424004E-6</v>
      </c>
      <c r="AW941" s="5">
        <f t="shared" si="1216"/>
        <v>8.4049116116522466E-9</v>
      </c>
      <c r="AX941" s="5">
        <f t="shared" si="1217"/>
        <v>2.7800542859576771E-4</v>
      </c>
      <c r="AY941" s="5">
        <f t="shared" si="1218"/>
        <v>1.4690007072516796E-4</v>
      </c>
      <c r="AZ941" s="5">
        <f t="shared" si="1219"/>
        <v>3.8811527688614123E-5</v>
      </c>
      <c r="BA941" s="5">
        <f t="shared" si="1220"/>
        <v>6.8360969198906602E-6</v>
      </c>
      <c r="BB941" s="5">
        <f t="shared" si="1221"/>
        <v>9.0306071187932256E-7</v>
      </c>
      <c r="BC941" s="5">
        <f t="shared" si="1222"/>
        <v>9.5436756839080391E-8</v>
      </c>
      <c r="BD941" s="5">
        <f t="shared" si="1223"/>
        <v>6.6619543220879839E-6</v>
      </c>
      <c r="BE941" s="5">
        <f t="shared" si="1224"/>
        <v>6.5561012196184485E-6</v>
      </c>
      <c r="BF941" s="5">
        <f t="shared" si="1225"/>
        <v>3.2259650189564036E-6</v>
      </c>
      <c r="BG941" s="5">
        <f t="shared" si="1226"/>
        <v>1.0582356754335413E-6</v>
      </c>
      <c r="BH941" s="5">
        <f t="shared" si="1227"/>
        <v>2.6035529016428029E-7</v>
      </c>
      <c r="BI941" s="5">
        <f t="shared" si="1228"/>
        <v>5.1243690750649683E-8</v>
      </c>
      <c r="BJ941" s="8">
        <f t="shared" si="1229"/>
        <v>0.45624720221504361</v>
      </c>
      <c r="BK941" s="8">
        <f t="shared" si="1230"/>
        <v>0.35087397194337361</v>
      </c>
      <c r="BL941" s="8">
        <f t="shared" si="1231"/>
        <v>0.18753036859059455</v>
      </c>
      <c r="BM941" s="8">
        <f t="shared" si="1232"/>
        <v>0.19422507079399814</v>
      </c>
      <c r="BN941" s="8">
        <f t="shared" si="1233"/>
        <v>0.80569805076526557</v>
      </c>
    </row>
    <row r="942" spans="1:66" x14ac:dyDescent="0.25">
      <c r="A942" t="s">
        <v>342</v>
      </c>
      <c r="B942" t="s">
        <v>364</v>
      </c>
      <c r="C942" t="s">
        <v>406</v>
      </c>
      <c r="D942" s="11">
        <v>44259</v>
      </c>
      <c r="E942">
        <f>VLOOKUP(A942,home!$A$2:$E$405,3,FALSE)</f>
        <v>1.1828254847645401</v>
      </c>
      <c r="F942">
        <f>VLOOKUP(B942,home!$B$2:$E$405,3,FALSE)</f>
        <v>0.99</v>
      </c>
      <c r="G942">
        <f>VLOOKUP(C942,away!$B$2:$E$405,4,FALSE)</f>
        <v>0.8</v>
      </c>
      <c r="H942">
        <f>VLOOKUP(A942,away!$A$2:$E$405,3,FALSE)</f>
        <v>0.86980609418282495</v>
      </c>
      <c r="I942">
        <f>VLOOKUP(C942,away!$B$2:$E$405,3,FALSE)</f>
        <v>0.65</v>
      </c>
      <c r="J942">
        <f>VLOOKUP(B942,home!$B$2:$E$405,4,FALSE)</f>
        <v>1.08</v>
      </c>
      <c r="K942" s="3">
        <f t="shared" si="1178"/>
        <v>0.93679778393351576</v>
      </c>
      <c r="L942" s="3">
        <f t="shared" si="1179"/>
        <v>0.61060387811634309</v>
      </c>
      <c r="M942" s="5">
        <f t="shared" si="1180"/>
        <v>0.21280018289418567</v>
      </c>
      <c r="N942" s="5">
        <f t="shared" si="1181"/>
        <v>0.19935073975591996</v>
      </c>
      <c r="O942" s="5">
        <f t="shared" si="1182"/>
        <v>0.12993661693905686</v>
      </c>
      <c r="P942" s="5">
        <f t="shared" si="1183"/>
        <v>0.12172433480032659</v>
      </c>
      <c r="Q942" s="5">
        <f t="shared" si="1184"/>
        <v>9.3375665614426423E-2</v>
      </c>
      <c r="R942" s="5">
        <f t="shared" si="1185"/>
        <v>3.9669901106152913E-2</v>
      </c>
      <c r="S942" s="5">
        <f t="shared" si="1186"/>
        <v>1.7406956001007785E-2</v>
      </c>
      <c r="T942" s="5">
        <f t="shared" si="1187"/>
        <v>5.7015543545863641E-2</v>
      </c>
      <c r="U942" s="5">
        <f t="shared" si="1188"/>
        <v>3.7162675445105771E-2</v>
      </c>
      <c r="V942" s="5">
        <f t="shared" si="1189"/>
        <v>1.106332664497139E-3</v>
      </c>
      <c r="W942" s="5">
        <f t="shared" si="1190"/>
        <v>2.9158038873637226E-2</v>
      </c>
      <c r="X942" s="5">
        <f t="shared" si="1191"/>
        <v>1.7804011614509979E-2</v>
      </c>
      <c r="Y942" s="5">
        <f t="shared" si="1192"/>
        <v>5.4355992689241028E-3</v>
      </c>
      <c r="Z942" s="5">
        <f t="shared" si="1193"/>
        <v>8.0741984866362602E-3</v>
      </c>
      <c r="AA942" s="5">
        <f t="shared" si="1194"/>
        <v>7.5638912493201935E-3</v>
      </c>
      <c r="AB942" s="5">
        <f t="shared" si="1195"/>
        <v>3.5429182801386349E-3</v>
      </c>
      <c r="AC942" s="5">
        <f t="shared" si="1196"/>
        <v>3.9552247389500063E-5</v>
      </c>
      <c r="AD942" s="5">
        <f t="shared" si="1197"/>
        <v>6.8287965501676621E-3</v>
      </c>
      <c r="AE942" s="5">
        <f t="shared" si="1198"/>
        <v>4.1696896563998788E-3</v>
      </c>
      <c r="AF942" s="5">
        <f t="shared" si="1199"/>
        <v>1.2730143373696839E-3</v>
      </c>
      <c r="AG942" s="5">
        <f t="shared" si="1200"/>
        <v>2.5910249709854526E-4</v>
      </c>
      <c r="AH942" s="5">
        <f t="shared" si="1201"/>
        <v>1.2325342271553019E-3</v>
      </c>
      <c r="AI942" s="5">
        <f t="shared" si="1202"/>
        <v>1.1546353326212953E-3</v>
      </c>
      <c r="AJ942" s="5">
        <f t="shared" si="1203"/>
        <v>5.4082991042548364E-4</v>
      </c>
      <c r="AK942" s="5">
        <f t="shared" si="1204"/>
        <v>1.6888275385718501E-4</v>
      </c>
      <c r="AL942" s="5">
        <f t="shared" si="1205"/>
        <v>9.0497497471397135E-7</v>
      </c>
      <c r="AM942" s="5">
        <f t="shared" si="1206"/>
        <v>1.2794402950259813E-3</v>
      </c>
      <c r="AN942" s="5">
        <f t="shared" si="1207"/>
        <v>7.8123120596118231E-4</v>
      </c>
      <c r="AO942" s="5">
        <f t="shared" si="1208"/>
        <v>2.3851140203270271E-4</v>
      </c>
      <c r="AP942" s="5">
        <f t="shared" si="1209"/>
        <v>4.8545329018711504E-5</v>
      </c>
      <c r="AQ942" s="5">
        <f t="shared" si="1210"/>
        <v>7.4104915408147718E-6</v>
      </c>
      <c r="AR942" s="5">
        <f t="shared" si="1211"/>
        <v>1.5051803580243148E-4</v>
      </c>
      <c r="AS942" s="5">
        <f t="shared" si="1212"/>
        <v>1.4100496238174338E-4</v>
      </c>
      <c r="AT942" s="5">
        <f t="shared" si="1213"/>
        <v>6.6046568141422984E-5</v>
      </c>
      <c r="AU942" s="5">
        <f t="shared" si="1214"/>
        <v>2.0624092890433001E-5</v>
      </c>
      <c r="AV942" s="5">
        <f t="shared" si="1215"/>
        <v>4.8301511288491511E-6</v>
      </c>
      <c r="AW942" s="5">
        <f t="shared" si="1216"/>
        <v>1.4379357525528477E-8</v>
      </c>
      <c r="AX942" s="5">
        <f t="shared" si="1217"/>
        <v>1.9976280550926373E-4</v>
      </c>
      <c r="AY942" s="5">
        <f t="shared" si="1218"/>
        <v>1.2197594374735722E-4</v>
      </c>
      <c r="AZ942" s="5">
        <f t="shared" si="1219"/>
        <v>3.7239492144518606E-5</v>
      </c>
      <c r="BA942" s="5">
        <f t="shared" si="1220"/>
        <v>7.5795261075087195E-6</v>
      </c>
      <c r="BB942" s="5">
        <f t="shared" si="1221"/>
        <v>1.1570220088822235E-6</v>
      </c>
      <c r="BC942" s="5">
        <f t="shared" si="1222"/>
        <v>1.4129642513788958E-7</v>
      </c>
      <c r="BD942" s="5">
        <f t="shared" si="1223"/>
        <v>1.5317816064569862E-5</v>
      </c>
      <c r="BE942" s="5">
        <f t="shared" si="1224"/>
        <v>1.4349696143990253E-5</v>
      </c>
      <c r="BF942" s="5">
        <f t="shared" si="1225"/>
        <v>6.7213817739046926E-6</v>
      </c>
      <c r="BG942" s="5">
        <f t="shared" si="1226"/>
        <v>2.0988585169216801E-6</v>
      </c>
      <c r="BH942" s="5">
        <f t="shared" si="1227"/>
        <v>4.9155150186055363E-7</v>
      </c>
      <c r="BI942" s="5">
        <f t="shared" si="1228"/>
        <v>9.2096871526431668E-8</v>
      </c>
      <c r="BJ942" s="8">
        <f t="shared" si="1229"/>
        <v>0.41739319652383905</v>
      </c>
      <c r="BK942" s="8">
        <f t="shared" si="1230"/>
        <v>0.35320023952612872</v>
      </c>
      <c r="BL942" s="8">
        <f t="shared" si="1231"/>
        <v>0.22139498045505129</v>
      </c>
      <c r="BM942" s="8">
        <f t="shared" si="1232"/>
        <v>0.2030832123171972</v>
      </c>
      <c r="BN942" s="8">
        <f t="shared" si="1233"/>
        <v>0.79685744111006851</v>
      </c>
    </row>
    <row r="943" spans="1:66" x14ac:dyDescent="0.25">
      <c r="A943" t="s">
        <v>40</v>
      </c>
      <c r="B943" t="s">
        <v>237</v>
      </c>
      <c r="C943" t="s">
        <v>233</v>
      </c>
      <c r="D943" s="11">
        <v>44259</v>
      </c>
      <c r="E943">
        <f>VLOOKUP(A943,home!$A$2:$E$405,3,FALSE)</f>
        <v>1.4709480122324201</v>
      </c>
      <c r="F943">
        <f>VLOOKUP(B943,home!$B$2:$E$405,3,FALSE)</f>
        <v>0.5</v>
      </c>
      <c r="G943">
        <f>VLOOKUP(C943,away!$B$2:$E$405,4,FALSE)</f>
        <v>0.93</v>
      </c>
      <c r="H943">
        <f>VLOOKUP(A943,away!$A$2:$E$405,3,FALSE)</f>
        <v>1.15290519877676</v>
      </c>
      <c r="I943">
        <f>VLOOKUP(C943,away!$B$2:$E$405,3,FALSE)</f>
        <v>0.59</v>
      </c>
      <c r="J943">
        <f>VLOOKUP(B943,home!$B$2:$E$405,4,FALSE)</f>
        <v>0.98</v>
      </c>
      <c r="K943" s="3">
        <f t="shared" si="1178"/>
        <v>0.68399082568807534</v>
      </c>
      <c r="L943" s="3">
        <f t="shared" si="1179"/>
        <v>0.66660978593272258</v>
      </c>
      <c r="M943" s="5">
        <f t="shared" si="1180"/>
        <v>0.25908460468183853</v>
      </c>
      <c r="N943" s="5">
        <f t="shared" si="1181"/>
        <v>0.17721149267939931</v>
      </c>
      <c r="O943" s="5">
        <f t="shared" si="1182"/>
        <v>0.17270833286542445</v>
      </c>
      <c r="P943" s="5">
        <f t="shared" si="1183"/>
        <v>0.11813091519983261</v>
      </c>
      <c r="Q943" s="5">
        <f t="shared" si="1184"/>
        <v>6.0605517599599319E-2</v>
      </c>
      <c r="R943" s="5">
        <f t="shared" si="1185"/>
        <v>5.7564532400108982E-2</v>
      </c>
      <c r="S943" s="5">
        <f t="shared" si="1186"/>
        <v>1.346559470707163E-2</v>
      </c>
      <c r="T943" s="5">
        <f t="shared" si="1187"/>
        <v>4.0400231113410755E-2</v>
      </c>
      <c r="U943" s="5">
        <f t="shared" si="1188"/>
        <v>3.9373612046698508E-2</v>
      </c>
      <c r="V943" s="5">
        <f t="shared" si="1189"/>
        <v>6.821894374404203E-4</v>
      </c>
      <c r="W943" s="5">
        <f t="shared" si="1190"/>
        <v>1.3817872674734376E-2</v>
      </c>
      <c r="X943" s="5">
        <f t="shared" si="1191"/>
        <v>9.2111291457502992E-3</v>
      </c>
      <c r="Y943" s="5">
        <f t="shared" si="1192"/>
        <v>3.070114414023634E-3</v>
      </c>
      <c r="Z943" s="5">
        <f t="shared" si="1193"/>
        <v>1.2791026873517975E-2</v>
      </c>
      <c r="AA943" s="5">
        <f t="shared" si="1194"/>
        <v>8.7489450326159197E-3</v>
      </c>
      <c r="AB943" s="5">
        <f t="shared" si="1195"/>
        <v>2.9920990683792738E-3</v>
      </c>
      <c r="AC943" s="5">
        <f t="shared" si="1196"/>
        <v>1.9440479366638544E-5</v>
      </c>
      <c r="AD943" s="5">
        <f t="shared" si="1197"/>
        <v>2.3628245350110644E-3</v>
      </c>
      <c r="AE943" s="5">
        <f t="shared" si="1198"/>
        <v>1.5750819574803104E-3</v>
      </c>
      <c r="AF943" s="5">
        <f t="shared" si="1199"/>
        <v>5.2498252325122166E-4</v>
      </c>
      <c r="AG943" s="5">
        <f t="shared" si="1200"/>
        <v>1.1665282914763915E-4</v>
      </c>
      <c r="AH943" s="5">
        <f t="shared" si="1201"/>
        <v>2.1316559215038794E-3</v>
      </c>
      <c r="AI943" s="5">
        <f t="shared" si="1202"/>
        <v>1.4580330938323133E-3</v>
      </c>
      <c r="AJ943" s="5">
        <f t="shared" si="1203"/>
        <v>4.9864062986545142E-4</v>
      </c>
      <c r="AK943" s="5">
        <f t="shared" si="1204"/>
        <v>1.1368853871443073E-4</v>
      </c>
      <c r="AL943" s="5">
        <f t="shared" si="1205"/>
        <v>3.5455933359292453E-7</v>
      </c>
      <c r="AM943" s="5">
        <f t="shared" si="1206"/>
        <v>3.2323006093165217E-4</v>
      </c>
      <c r="AN943" s="5">
        <f t="shared" si="1207"/>
        <v>2.1546832172466955E-4</v>
      </c>
      <c r="AO943" s="5">
        <f t="shared" si="1208"/>
        <v>7.1816645910082478E-5</v>
      </c>
      <c r="AP943" s="5">
        <f t="shared" si="1209"/>
        <v>1.5957892985508739E-5</v>
      </c>
      <c r="AQ943" s="5">
        <f t="shared" si="1210"/>
        <v>2.6594219067518183E-6</v>
      </c>
      <c r="AR943" s="5">
        <f t="shared" si="1211"/>
        <v>2.8419653950318433E-4</v>
      </c>
      <c r="AS943" s="5">
        <f t="shared" si="1212"/>
        <v>1.9438782571247674E-4</v>
      </c>
      <c r="AT943" s="5">
        <f t="shared" si="1213"/>
        <v>6.6479744706393311E-5</v>
      </c>
      <c r="AU943" s="5">
        <f t="shared" si="1214"/>
        <v>1.5157178491086143E-5</v>
      </c>
      <c r="AV943" s="5">
        <f t="shared" si="1215"/>
        <v>2.5918427578048862E-6</v>
      </c>
      <c r="AW943" s="5">
        <f t="shared" si="1216"/>
        <v>4.4906414752699849E-9</v>
      </c>
      <c r="AX943" s="5">
        <f t="shared" si="1217"/>
        <v>3.6847732710641273E-5</v>
      </c>
      <c r="AY943" s="5">
        <f t="shared" si="1218"/>
        <v>2.4563059214346759E-5</v>
      </c>
      <c r="AZ943" s="5">
        <f t="shared" si="1219"/>
        <v>8.1869878223642401E-6</v>
      </c>
      <c r="BA943" s="5">
        <f t="shared" si="1220"/>
        <v>1.8191753999000109E-6</v>
      </c>
      <c r="BB943" s="5">
        <f t="shared" si="1221"/>
        <v>3.0317003097535525E-7</v>
      </c>
      <c r="BC943" s="5">
        <f t="shared" si="1222"/>
        <v>4.0419221889939686E-8</v>
      </c>
      <c r="BD943" s="5">
        <f t="shared" si="1223"/>
        <v>3.1574699060173036E-5</v>
      </c>
      <c r="BE943" s="5">
        <f t="shared" si="1224"/>
        <v>2.159680448102025E-5</v>
      </c>
      <c r="BF943" s="5">
        <f t="shared" si="1225"/>
        <v>7.3860080645984818E-6</v>
      </c>
      <c r="BG943" s="5">
        <f t="shared" si="1226"/>
        <v>1.6839872515478333E-6</v>
      </c>
      <c r="BH943" s="5">
        <f t="shared" si="1227"/>
        <v>2.8795795765859871E-7</v>
      </c>
      <c r="BI943" s="5">
        <f t="shared" si="1228"/>
        <v>3.9392120244471362E-8</v>
      </c>
      <c r="BJ943" s="8">
        <f t="shared" si="1229"/>
        <v>0.30959679235966669</v>
      </c>
      <c r="BK943" s="8">
        <f t="shared" si="1230"/>
        <v>0.39140766212409778</v>
      </c>
      <c r="BL943" s="8">
        <f t="shared" si="1231"/>
        <v>0.28621492157724926</v>
      </c>
      <c r="BM943" s="8">
        <f t="shared" si="1232"/>
        <v>0.15468044893975577</v>
      </c>
      <c r="BN943" s="8">
        <f t="shared" si="1233"/>
        <v>0.8453053954262032</v>
      </c>
    </row>
    <row r="944" spans="1:66" x14ac:dyDescent="0.25">
      <c r="A944" t="s">
        <v>40</v>
      </c>
      <c r="B944" t="s">
        <v>319</v>
      </c>
      <c r="C944" t="s">
        <v>42</v>
      </c>
      <c r="D944" s="11">
        <v>44259</v>
      </c>
      <c r="E944">
        <f>VLOOKUP(A944,home!$A$2:$E$405,3,FALSE)</f>
        <v>1.4709480122324201</v>
      </c>
      <c r="F944">
        <f>VLOOKUP(B944,home!$B$2:$E$405,3,FALSE)</f>
        <v>0.91</v>
      </c>
      <c r="G944">
        <f>VLOOKUP(C944,away!$B$2:$E$405,4,FALSE)</f>
        <v>0.98</v>
      </c>
      <c r="H944">
        <f>VLOOKUP(A944,away!$A$2:$E$405,3,FALSE)</f>
        <v>1.15290519877676</v>
      </c>
      <c r="I944">
        <f>VLOOKUP(C944,away!$B$2:$E$405,3,FALSE)</f>
        <v>0.76</v>
      </c>
      <c r="J944">
        <f>VLOOKUP(B944,home!$B$2:$E$405,4,FALSE)</f>
        <v>1.04</v>
      </c>
      <c r="K944" s="3">
        <f t="shared" si="1178"/>
        <v>1.3117914373088722</v>
      </c>
      <c r="L944" s="3">
        <f t="shared" si="1179"/>
        <v>0.91125626911315116</v>
      </c>
      <c r="M944" s="5">
        <f t="shared" si="1180"/>
        <v>0.10827860404309986</v>
      </c>
      <c r="N944" s="5">
        <f t="shared" si="1181"/>
        <v>0.14203894562749622</v>
      </c>
      <c r="O944" s="5">
        <f t="shared" si="1182"/>
        <v>9.8669556745095338E-2</v>
      </c>
      <c r="P944" s="5">
        <f t="shared" si="1183"/>
        <v>0.12943387966127795</v>
      </c>
      <c r="Q944" s="5">
        <f t="shared" si="1184"/>
        <v>9.3162736319265013E-2</v>
      </c>
      <c r="R944" s="5">
        <f t="shared" si="1185"/>
        <v>4.4956626077291964E-2</v>
      </c>
      <c r="S944" s="5">
        <f t="shared" si="1186"/>
        <v>3.8680608584272261E-2</v>
      </c>
      <c r="T944" s="5">
        <f t="shared" si="1187"/>
        <v>8.4895127518665708E-2</v>
      </c>
      <c r="U944" s="5">
        <f t="shared" si="1188"/>
        <v>5.8973717138488348E-2</v>
      </c>
      <c r="V944" s="5">
        <f t="shared" si="1189"/>
        <v>5.1375505714754124E-3</v>
      </c>
      <c r="W944" s="5">
        <f t="shared" si="1190"/>
        <v>4.0736693259958698E-2</v>
      </c>
      <c r="X944" s="5">
        <f t="shared" si="1191"/>
        <v>3.7121567116076816E-2</v>
      </c>
      <c r="Y944" s="5">
        <f t="shared" si="1192"/>
        <v>1.6913630376914797E-2</v>
      </c>
      <c r="Z944" s="5">
        <f t="shared" si="1193"/>
        <v>1.3655669117036025E-2</v>
      </c>
      <c r="AA944" s="5">
        <f t="shared" si="1194"/>
        <v>1.7913389818451066E-2</v>
      </c>
      <c r="AB944" s="5">
        <f t="shared" si="1195"/>
        <v>1.1749315688510021E-2</v>
      </c>
      <c r="AC944" s="5">
        <f t="shared" si="1196"/>
        <v>3.838322378522427E-4</v>
      </c>
      <c r="AD944" s="5">
        <f t="shared" si="1197"/>
        <v>1.3359511350672974E-2</v>
      </c>
      <c r="AE944" s="5">
        <f t="shared" si="1198"/>
        <v>1.2173938470589049E-2</v>
      </c>
      <c r="AF944" s="5">
        <f t="shared" si="1199"/>
        <v>5.5467888755610191E-3</v>
      </c>
      <c r="AG944" s="5">
        <f t="shared" si="1200"/>
        <v>1.6848487121006884E-3</v>
      </c>
      <c r="AH944" s="5">
        <f t="shared" si="1201"/>
        <v>3.1109535229584813E-3</v>
      </c>
      <c r="AI944" s="5">
        <f t="shared" si="1202"/>
        <v>4.0809221932828063E-3</v>
      </c>
      <c r="AJ944" s="5">
        <f t="shared" si="1203"/>
        <v>2.6766593947360642E-3</v>
      </c>
      <c r="AK944" s="5">
        <f t="shared" si="1204"/>
        <v>1.1704062915357054E-3</v>
      </c>
      <c r="AL944" s="5">
        <f t="shared" si="1205"/>
        <v>1.835298713844185E-5</v>
      </c>
      <c r="AM944" s="5">
        <f t="shared" si="1206"/>
        <v>3.5049785192887008E-3</v>
      </c>
      <c r="AN944" s="5">
        <f t="shared" si="1207"/>
        <v>3.1939336488087584E-3</v>
      </c>
      <c r="AO944" s="5">
        <f t="shared" si="1208"/>
        <v>1.4552460303042113E-3</v>
      </c>
      <c r="AP944" s="5">
        <f t="shared" si="1209"/>
        <v>4.4203402273891308E-4</v>
      </c>
      <c r="AQ944" s="5">
        <f t="shared" si="1210"/>
        <v>1.0070156859553494E-4</v>
      </c>
      <c r="AR944" s="5">
        <f t="shared" si="1211"/>
        <v>5.6697518014311207E-4</v>
      </c>
      <c r="AS944" s="5">
        <f t="shared" si="1212"/>
        <v>7.4375318647838969E-4</v>
      </c>
      <c r="AT944" s="5">
        <f t="shared" si="1213"/>
        <v>4.878245307467703E-4</v>
      </c>
      <c r="AU944" s="5">
        <f t="shared" si="1214"/>
        <v>2.1330801411427726E-4</v>
      </c>
      <c r="AV944" s="5">
        <f t="shared" si="1215"/>
        <v>6.9953906606117286E-5</v>
      </c>
      <c r="AW944" s="5">
        <f t="shared" si="1216"/>
        <v>6.0941000550674574E-7</v>
      </c>
      <c r="AX944" s="5">
        <f t="shared" si="1217"/>
        <v>7.663001349257388E-4</v>
      </c>
      <c r="AY944" s="5">
        <f t="shared" si="1218"/>
        <v>6.9829580197333305E-4</v>
      </c>
      <c r="AZ944" s="5">
        <f t="shared" si="1219"/>
        <v>3.1816321362179766E-4</v>
      </c>
      <c r="BA944" s="5">
        <f t="shared" si="1220"/>
        <v>9.6642741004683273E-5</v>
      </c>
      <c r="BB944" s="5">
        <f t="shared" si="1221"/>
        <v>2.2016575901199054E-5</v>
      </c>
      <c r="BC944" s="5">
        <f t="shared" si="1222"/>
        <v>4.0125485628746342E-6</v>
      </c>
      <c r="BD944" s="5">
        <f t="shared" si="1223"/>
        <v>8.6109947889494826E-5</v>
      </c>
      <c r="BE944" s="5">
        <f t="shared" si="1224"/>
        <v>1.129582923085525E-4</v>
      </c>
      <c r="BF944" s="5">
        <f t="shared" si="1225"/>
        <v>7.4088860311695919E-5</v>
      </c>
      <c r="BG944" s="5">
        <f t="shared" si="1226"/>
        <v>3.2396377518951937E-5</v>
      </c>
      <c r="BH944" s="5">
        <f t="shared" si="1227"/>
        <v>1.0624322657296706E-5</v>
      </c>
      <c r="BI944" s="5">
        <f t="shared" si="1228"/>
        <v>2.7873790978096941E-6</v>
      </c>
      <c r="BJ944" s="8">
        <f t="shared" si="1229"/>
        <v>0.45823611243302681</v>
      </c>
      <c r="BK944" s="8">
        <f t="shared" si="1230"/>
        <v>0.2826311238870895</v>
      </c>
      <c r="BL944" s="8">
        <f t="shared" si="1231"/>
        <v>0.24570232686822227</v>
      </c>
      <c r="BM944" s="8">
        <f t="shared" si="1232"/>
        <v>0.38298719743988041</v>
      </c>
      <c r="BN944" s="8">
        <f t="shared" si="1233"/>
        <v>0.61654034847352635</v>
      </c>
    </row>
    <row r="945" spans="1:66" x14ac:dyDescent="0.25">
      <c r="A945" t="s">
        <v>40</v>
      </c>
      <c r="B945" t="s">
        <v>235</v>
      </c>
      <c r="C945" t="s">
        <v>239</v>
      </c>
      <c r="D945" s="11">
        <v>44259</v>
      </c>
      <c r="E945">
        <f>VLOOKUP(A945,home!$A$2:$E$405,3,FALSE)</f>
        <v>1.4709480122324201</v>
      </c>
      <c r="F945">
        <f>VLOOKUP(B945,home!$B$2:$E$405,3,FALSE)</f>
        <v>0.59</v>
      </c>
      <c r="G945">
        <f>VLOOKUP(C945,away!$B$2:$E$405,4,FALSE)</f>
        <v>0.42</v>
      </c>
      <c r="H945">
        <f>VLOOKUP(A945,away!$A$2:$E$405,3,FALSE)</f>
        <v>1.15290519877676</v>
      </c>
      <c r="I945">
        <f>VLOOKUP(C945,away!$B$2:$E$405,3,FALSE)</f>
        <v>0.72</v>
      </c>
      <c r="J945">
        <f>VLOOKUP(B945,home!$B$2:$E$405,4,FALSE)</f>
        <v>0.75</v>
      </c>
      <c r="K945" s="3">
        <f t="shared" si="1178"/>
        <v>0.36450091743119367</v>
      </c>
      <c r="L945" s="3">
        <f t="shared" si="1179"/>
        <v>0.62256880733945041</v>
      </c>
      <c r="M945" s="5">
        <f t="shared" si="1180"/>
        <v>0.37266710982892221</v>
      </c>
      <c r="N945" s="5">
        <f t="shared" si="1181"/>
        <v>0.13583750342907355</v>
      </c>
      <c r="O945" s="5">
        <f t="shared" si="1182"/>
        <v>0.23201091810083208</v>
      </c>
      <c r="P945" s="5">
        <f t="shared" si="1183"/>
        <v>8.4568192501806819E-2</v>
      </c>
      <c r="Q945" s="5">
        <f t="shared" si="1184"/>
        <v>2.4756447310730102E-2</v>
      </c>
      <c r="R945" s="5">
        <f t="shared" si="1185"/>
        <v>7.2221380285882958E-2</v>
      </c>
      <c r="S945" s="5">
        <f t="shared" si="1186"/>
        <v>4.7976994711887589E-3</v>
      </c>
      <c r="T945" s="5">
        <f t="shared" si="1187"/>
        <v>1.5412591876203184E-2</v>
      </c>
      <c r="U945" s="5">
        <f t="shared" si="1188"/>
        <v>2.6324759372351462E-2</v>
      </c>
      <c r="V945" s="5">
        <f t="shared" si="1189"/>
        <v>1.2096967500374529E-4</v>
      </c>
      <c r="W945" s="5">
        <f t="shared" si="1190"/>
        <v>3.0079159190327109E-3</v>
      </c>
      <c r="X945" s="5">
        <f t="shared" si="1191"/>
        <v>1.8726346262895415E-3</v>
      </c>
      <c r="Y945" s="5">
        <f t="shared" si="1192"/>
        <v>5.829219529358186E-4</v>
      </c>
      <c r="Z945" s="5">
        <f t="shared" si="1193"/>
        <v>1.4987592862997019E-2</v>
      </c>
      <c r="AA945" s="5">
        <f t="shared" si="1194"/>
        <v>5.4629913486476233E-3</v>
      </c>
      <c r="AB945" s="5">
        <f t="shared" si="1195"/>
        <v>9.9563267925036601E-4</v>
      </c>
      <c r="AC945" s="5">
        <f t="shared" si="1196"/>
        <v>1.7157045947947415E-6</v>
      </c>
      <c r="AD945" s="5">
        <f t="shared" si="1197"/>
        <v>2.7409702801082863E-4</v>
      </c>
      <c r="AE945" s="5">
        <f t="shared" si="1198"/>
        <v>1.7064425982398951E-4</v>
      </c>
      <c r="AF945" s="5">
        <f t="shared" si="1199"/>
        <v>5.3118896658972219E-5</v>
      </c>
      <c r="AG945" s="5">
        <f t="shared" si="1200"/>
        <v>1.1023389380054617E-5</v>
      </c>
      <c r="AH945" s="5">
        <f t="shared" si="1201"/>
        <v>2.3327019534013279E-3</v>
      </c>
      <c r="AI945" s="5">
        <f t="shared" si="1202"/>
        <v>8.5027200210832145E-4</v>
      </c>
      <c r="AJ945" s="5">
        <f t="shared" si="1203"/>
        <v>1.5496246241727046E-4</v>
      </c>
      <c r="AK945" s="5">
        <f t="shared" si="1204"/>
        <v>1.8827986572830654E-5</v>
      </c>
      <c r="AL945" s="5">
        <f t="shared" si="1205"/>
        <v>1.5573581099275825E-8</v>
      </c>
      <c r="AM945" s="5">
        <f t="shared" si="1206"/>
        <v>1.9981723635022127E-5</v>
      </c>
      <c r="AN945" s="5">
        <f t="shared" si="1207"/>
        <v>1.2439997852042232E-5</v>
      </c>
      <c r="AO945" s="5">
        <f t="shared" si="1208"/>
        <v>3.8723773130256284E-6</v>
      </c>
      <c r="AP945" s="5">
        <f t="shared" si="1209"/>
        <v>8.0360710844623715E-7</v>
      </c>
      <c r="AQ945" s="5">
        <f t="shared" si="1210"/>
        <v>1.2507517976871955E-7</v>
      </c>
      <c r="AR945" s="5">
        <f t="shared" si="1211"/>
        <v>2.9045349460149429E-4</v>
      </c>
      <c r="AS945" s="5">
        <f t="shared" si="1212"/>
        <v>1.0587056525334092E-4</v>
      </c>
      <c r="AT945" s="5">
        <f t="shared" si="1213"/>
        <v>1.9294959081900905E-5</v>
      </c>
      <c r="AU945" s="5">
        <f t="shared" si="1214"/>
        <v>2.3443434290500745E-6</v>
      </c>
      <c r="AV945" s="5">
        <f t="shared" si="1215"/>
        <v>2.1362883266563553E-7</v>
      </c>
      <c r="AW945" s="5">
        <f t="shared" si="1216"/>
        <v>9.8168458421441643E-11</v>
      </c>
      <c r="AX945" s="5">
        <f t="shared" si="1217"/>
        <v>1.2138927661370219E-6</v>
      </c>
      <c r="AY945" s="5">
        <f t="shared" si="1218"/>
        <v>7.557317716519121E-7</v>
      </c>
      <c r="AZ945" s="5">
        <f t="shared" si="1219"/>
        <v>2.3524751387293039E-7</v>
      </c>
      <c r="BA945" s="5">
        <f t="shared" si="1220"/>
        <v>4.88192547138137E-8</v>
      </c>
      <c r="BB945" s="5">
        <f t="shared" si="1221"/>
        <v>7.5983362955949581E-9</v>
      </c>
      <c r="BC945" s="5">
        <f t="shared" si="1222"/>
        <v>9.4609743306252269E-10</v>
      </c>
      <c r="BD945" s="5">
        <f t="shared" si="1223"/>
        <v>3.0137880953604617E-5</v>
      </c>
      <c r="BE945" s="5">
        <f t="shared" si="1224"/>
        <v>1.0985285257020979E-5</v>
      </c>
      <c r="BF945" s="5">
        <f t="shared" si="1225"/>
        <v>2.0020732772137558E-6</v>
      </c>
      <c r="BG945" s="5">
        <f t="shared" si="1226"/>
        <v>2.4325251543629691E-7</v>
      </c>
      <c r="BH945" s="5">
        <f t="shared" si="1227"/>
        <v>2.2166441260993942E-8</v>
      </c>
      <c r="BI945" s="5">
        <f t="shared" si="1228"/>
        <v>1.6159376351633918E-9</v>
      </c>
      <c r="BJ945" s="8">
        <f t="shared" si="1229"/>
        <v>0.18201838370496717</v>
      </c>
      <c r="BK945" s="8">
        <f t="shared" si="1230"/>
        <v>0.46215645848686904</v>
      </c>
      <c r="BL945" s="8">
        <f t="shared" si="1231"/>
        <v>0.34083401545704495</v>
      </c>
      <c r="BM945" s="8">
        <f t="shared" si="1232"/>
        <v>7.793414342102721E-2</v>
      </c>
      <c r="BN945" s="8">
        <f t="shared" si="1233"/>
        <v>0.92206155145724777</v>
      </c>
    </row>
    <row r="946" spans="1:66" x14ac:dyDescent="0.25">
      <c r="A946" t="s">
        <v>40</v>
      </c>
      <c r="B946" t="s">
        <v>317</v>
      </c>
      <c r="C946" t="s">
        <v>321</v>
      </c>
      <c r="D946" s="11">
        <v>44259</v>
      </c>
      <c r="E946">
        <f>VLOOKUP(A946,home!$A$2:$E$405,3,FALSE)</f>
        <v>1.4709480122324201</v>
      </c>
      <c r="F946">
        <f>VLOOKUP(B946,home!$B$2:$E$405,3,FALSE)</f>
        <v>1.18</v>
      </c>
      <c r="G946">
        <f>VLOOKUP(C946,away!$B$2:$E$405,4,FALSE)</f>
        <v>0.72</v>
      </c>
      <c r="H946">
        <f>VLOOKUP(A946,away!$A$2:$E$405,3,FALSE)</f>
        <v>1.15290519877676</v>
      </c>
      <c r="I946">
        <f>VLOOKUP(C946,away!$B$2:$E$405,3,FALSE)</f>
        <v>1.06</v>
      </c>
      <c r="J946">
        <f>VLOOKUP(B946,home!$B$2:$E$405,4,FALSE)</f>
        <v>0.93</v>
      </c>
      <c r="K946" s="3">
        <f t="shared" si="1178"/>
        <v>1.249717431192664</v>
      </c>
      <c r="L946" s="3">
        <f t="shared" si="1179"/>
        <v>1.1365339449541303</v>
      </c>
      <c r="M946" s="5">
        <f t="shared" si="1180"/>
        <v>9.1973813699798887E-2</v>
      </c>
      <c r="N946" s="5">
        <f t="shared" si="1181"/>
        <v>0.11494127819390529</v>
      </c>
      <c r="O946" s="5">
        <f t="shared" si="1182"/>
        <v>0.10453136131670866</v>
      </c>
      <c r="P946" s="5">
        <f t="shared" si="1183"/>
        <v>0.13063466434378934</v>
      </c>
      <c r="Q946" s="5">
        <f t="shared" si="1184"/>
        <v>7.1822059461244356E-2</v>
      </c>
      <c r="R946" s="5">
        <f t="shared" si="1185"/>
        <v>5.9401720224352243E-2</v>
      </c>
      <c r="S946" s="5">
        <f t="shared" si="1186"/>
        <v>4.6386614955197379E-2</v>
      </c>
      <c r="T946" s="5">
        <f t="shared" si="1187"/>
        <v>8.1628208574218181E-2</v>
      </c>
      <c r="U946" s="5">
        <f t="shared" si="1188"/>
        <v>7.4235365207202794E-2</v>
      </c>
      <c r="V946" s="5">
        <f t="shared" si="1189"/>
        <v>7.320561788133376E-3</v>
      </c>
      <c r="W946" s="5">
        <f t="shared" si="1190"/>
        <v>2.9919093217624371E-2</v>
      </c>
      <c r="X946" s="5">
        <f t="shared" si="1191"/>
        <v>3.4004065044076985E-2</v>
      </c>
      <c r="Y946" s="5">
        <f t="shared" si="1192"/>
        <v>1.9323387094510834E-2</v>
      </c>
      <c r="Z946" s="5">
        <f t="shared" si="1193"/>
        <v>2.2504023807881534E-2</v>
      </c>
      <c r="AA946" s="5">
        <f t="shared" si="1194"/>
        <v>2.8123670824684258E-2</v>
      </c>
      <c r="AB946" s="5">
        <f t="shared" si="1195"/>
        <v>1.7573320829366246E-2</v>
      </c>
      <c r="AC946" s="5">
        <f t="shared" si="1196"/>
        <v>6.4985829493965073E-4</v>
      </c>
      <c r="AD946" s="5">
        <f t="shared" si="1197"/>
        <v>9.3476030798858387E-3</v>
      </c>
      <c r="AE946" s="5">
        <f t="shared" si="1198"/>
        <v>1.062386820424803E-2</v>
      </c>
      <c r="AF946" s="5">
        <f t="shared" si="1199"/>
        <v>6.0371934204233842E-3</v>
      </c>
      <c r="AG946" s="5">
        <f t="shared" si="1200"/>
        <v>2.2871584181883026E-3</v>
      </c>
      <c r="AH946" s="5">
        <f t="shared" si="1201"/>
        <v>6.3941467389283238E-3</v>
      </c>
      <c r="AI946" s="5">
        <f t="shared" si="1202"/>
        <v>7.9908766372424542E-3</v>
      </c>
      <c r="AJ946" s="5">
        <f t="shared" si="1203"/>
        <v>4.993168912036057E-3</v>
      </c>
      <c r="AK946" s="5">
        <f t="shared" si="1204"/>
        <v>2.0800167420869241E-3</v>
      </c>
      <c r="AL946" s="5">
        <f t="shared" si="1205"/>
        <v>3.692095252570964E-5</v>
      </c>
      <c r="AM946" s="5">
        <f t="shared" si="1206"/>
        <v>2.3363725017607126E-3</v>
      </c>
      <c r="AN946" s="5">
        <f t="shared" si="1207"/>
        <v>2.6553666563084535E-3</v>
      </c>
      <c r="AO946" s="5">
        <f t="shared" si="1208"/>
        <v>1.5089571705969526E-3</v>
      </c>
      <c r="AP946" s="5">
        <f t="shared" si="1209"/>
        <v>5.7166034862179234E-4</v>
      </c>
      <c r="AQ946" s="5">
        <f t="shared" si="1210"/>
        <v>1.6242784779824495E-4</v>
      </c>
      <c r="AR946" s="5">
        <f t="shared" si="1211"/>
        <v>1.4534329635619576E-3</v>
      </c>
      <c r="AS946" s="5">
        <f t="shared" si="1212"/>
        <v>1.8163805096333904E-3</v>
      </c>
      <c r="AT946" s="5">
        <f t="shared" si="1213"/>
        <v>1.1349811922837314E-3</v>
      </c>
      <c r="AU946" s="5">
        <f t="shared" si="1214"/>
        <v>4.7280192669093749E-4</v>
      </c>
      <c r="AV946" s="5">
        <f t="shared" si="1215"/>
        <v>1.4771720232178504E-4</v>
      </c>
      <c r="AW946" s="5">
        <f t="shared" si="1216"/>
        <v>1.4566816014827158E-6</v>
      </c>
      <c r="AX946" s="5">
        <f t="shared" si="1217"/>
        <v>4.8663424020159581E-4</v>
      </c>
      <c r="AY946" s="5">
        <f t="shared" si="1218"/>
        <v>5.5307633276607555E-4</v>
      </c>
      <c r="AZ946" s="5">
        <f t="shared" si="1219"/>
        <v>3.1429501316969561E-4</v>
      </c>
      <c r="BA946" s="5">
        <f t="shared" si="1220"/>
        <v>1.1906898373238817E-4</v>
      </c>
      <c r="BB946" s="5">
        <f t="shared" si="1221"/>
        <v>3.3831485450762605E-5</v>
      </c>
      <c r="BC946" s="5">
        <f t="shared" si="1222"/>
        <v>7.6901263246026907E-6</v>
      </c>
      <c r="BD946" s="5">
        <f t="shared" si="1223"/>
        <v>2.7531264996724051E-4</v>
      </c>
      <c r="BE946" s="5">
        <f t="shared" si="1224"/>
        <v>3.4406301769190483E-4</v>
      </c>
      <c r="BF946" s="5">
        <f t="shared" si="1225"/>
        <v>2.1499077531916176E-4</v>
      </c>
      <c r="BG946" s="5">
        <f t="shared" si="1226"/>
        <v>8.95592398206607E-5</v>
      </c>
      <c r="BH946" s="5">
        <f t="shared" si="1227"/>
        <v>2.7980935782060937E-5</v>
      </c>
      <c r="BI946" s="5">
        <f t="shared" si="1228"/>
        <v>6.9936526375848166E-6</v>
      </c>
      <c r="BJ946" s="8">
        <f t="shared" si="1229"/>
        <v>0.38868329541505686</v>
      </c>
      <c r="BK946" s="8">
        <f t="shared" si="1230"/>
        <v>0.27755551036715043</v>
      </c>
      <c r="BL946" s="8">
        <f t="shared" si="1231"/>
        <v>0.31130786149831829</v>
      </c>
      <c r="BM946" s="8">
        <f t="shared" si="1232"/>
        <v>0.42619417419744376</v>
      </c>
      <c r="BN946" s="8">
        <f t="shared" si="1233"/>
        <v>0.57330489723979872</v>
      </c>
    </row>
    <row r="947" spans="1:66" x14ac:dyDescent="0.25">
      <c r="A947" t="s">
        <v>10</v>
      </c>
      <c r="B947" t="s">
        <v>242</v>
      </c>
      <c r="C947" t="s">
        <v>244</v>
      </c>
      <c r="D947" s="11">
        <v>44290</v>
      </c>
      <c r="E947">
        <f>VLOOKUP(A947,home!$A$2:$E$405,3,FALSE)</f>
        <v>1.5</v>
      </c>
      <c r="F947">
        <f>VLOOKUP(B947,home!$B$2:$E$405,3,FALSE)</f>
        <v>0.92</v>
      </c>
      <c r="G947">
        <f>VLOOKUP(C947,away!$B$2:$E$405,4,FALSE)</f>
        <v>1.33</v>
      </c>
      <c r="H947">
        <f>VLOOKUP(A947,away!$A$2:$E$405,3,FALSE)</f>
        <v>1.4027777777777799</v>
      </c>
      <c r="I947">
        <f>VLOOKUP(C947,away!$B$2:$E$405,3,FALSE)</f>
        <v>1.08</v>
      </c>
      <c r="J947">
        <f>VLOOKUP(B947,home!$B$2:$E$405,4,FALSE)</f>
        <v>1.1599999999999999</v>
      </c>
      <c r="K947" s="3">
        <f t="shared" si="1178"/>
        <v>1.8354000000000001</v>
      </c>
      <c r="L947" s="3">
        <f t="shared" si="1179"/>
        <v>1.7574000000000025</v>
      </c>
      <c r="M947" s="5">
        <f t="shared" si="1180"/>
        <v>2.7521163182616923E-2</v>
      </c>
      <c r="N947" s="5">
        <f t="shared" si="1181"/>
        <v>5.0512342905375096E-2</v>
      </c>
      <c r="O947" s="5">
        <f t="shared" si="1182"/>
        <v>4.8365692177131048E-2</v>
      </c>
      <c r="P947" s="5">
        <f t="shared" si="1183"/>
        <v>8.8770391421906333E-2</v>
      </c>
      <c r="Q947" s="5">
        <f t="shared" si="1184"/>
        <v>4.6355177084262747E-2</v>
      </c>
      <c r="R947" s="5">
        <f t="shared" si="1185"/>
        <v>4.2498933716045115E-2</v>
      </c>
      <c r="S947" s="5">
        <f t="shared" si="1186"/>
        <v>7.1582933658267317E-2</v>
      </c>
      <c r="T947" s="5">
        <f t="shared" si="1187"/>
        <v>8.1464588207883465E-2</v>
      </c>
      <c r="U947" s="5">
        <f t="shared" si="1188"/>
        <v>7.8002542942429212E-2</v>
      </c>
      <c r="V947" s="5">
        <f t="shared" si="1189"/>
        <v>2.5654782256144593E-2</v>
      </c>
      <c r="W947" s="5">
        <f t="shared" si="1190"/>
        <v>2.8360097340151953E-2</v>
      </c>
      <c r="X947" s="5">
        <f t="shared" si="1191"/>
        <v>4.9840035065583113E-2</v>
      </c>
      <c r="Y947" s="5">
        <f t="shared" si="1192"/>
        <v>4.3794438812127946E-2</v>
      </c>
      <c r="Z947" s="5">
        <f t="shared" si="1193"/>
        <v>2.4895875370859272E-2</v>
      </c>
      <c r="AA947" s="5">
        <f t="shared" si="1194"/>
        <v>4.5693889655675106E-2</v>
      </c>
      <c r="AB947" s="5">
        <f t="shared" si="1195"/>
        <v>4.1933282537013061E-2</v>
      </c>
      <c r="AC947" s="5">
        <f t="shared" si="1196"/>
        <v>5.1718950058772138E-3</v>
      </c>
      <c r="AD947" s="5">
        <f t="shared" si="1197"/>
        <v>1.3013030664528726E-2</v>
      </c>
      <c r="AE947" s="5">
        <f t="shared" si="1198"/>
        <v>2.2869100089842814E-2</v>
      </c>
      <c r="AF947" s="5">
        <f t="shared" si="1199"/>
        <v>2.0095078248944912E-2</v>
      </c>
      <c r="AG947" s="5">
        <f t="shared" si="1200"/>
        <v>1.1771696838231949E-2</v>
      </c>
      <c r="AH947" s="5">
        <f t="shared" si="1201"/>
        <v>1.0938002844187037E-2</v>
      </c>
      <c r="AI947" s="5">
        <f t="shared" si="1202"/>
        <v>2.0075610420220887E-2</v>
      </c>
      <c r="AJ947" s="5">
        <f t="shared" si="1203"/>
        <v>1.8423387682636714E-2</v>
      </c>
      <c r="AK947" s="5">
        <f t="shared" si="1204"/>
        <v>1.1271428584237143E-2</v>
      </c>
      <c r="AL947" s="5">
        <f t="shared" si="1205"/>
        <v>6.6728450540885439E-4</v>
      </c>
      <c r="AM947" s="5">
        <f t="shared" si="1206"/>
        <v>4.7768232963352033E-3</v>
      </c>
      <c r="AN947" s="5">
        <f t="shared" si="1207"/>
        <v>8.3947892609794999E-3</v>
      </c>
      <c r="AO947" s="5">
        <f t="shared" si="1208"/>
        <v>7.3765013236226969E-3</v>
      </c>
      <c r="AP947" s="5">
        <f t="shared" si="1209"/>
        <v>4.3211544753781828E-3</v>
      </c>
      <c r="AQ947" s="5">
        <f t="shared" si="1210"/>
        <v>1.8984992187574075E-3</v>
      </c>
      <c r="AR947" s="5">
        <f t="shared" si="1211"/>
        <v>3.8444892396748646E-3</v>
      </c>
      <c r="AS947" s="5">
        <f t="shared" si="1212"/>
        <v>7.0561755504992456E-3</v>
      </c>
      <c r="AT947" s="5">
        <f t="shared" si="1213"/>
        <v>6.4754523026931609E-3</v>
      </c>
      <c r="AU947" s="5">
        <f t="shared" si="1214"/>
        <v>3.961681718787676E-3</v>
      </c>
      <c r="AV947" s="5">
        <f t="shared" si="1215"/>
        <v>1.8178176566657255E-3</v>
      </c>
      <c r="AW947" s="5">
        <f t="shared" si="1216"/>
        <v>5.9787430516918287E-5</v>
      </c>
      <c r="AX947" s="5">
        <f t="shared" si="1217"/>
        <v>1.4612302463489404E-3</v>
      </c>
      <c r="AY947" s="5">
        <f t="shared" si="1218"/>
        <v>2.567966034933632E-3</v>
      </c>
      <c r="AZ947" s="5">
        <f t="shared" si="1219"/>
        <v>2.2564717548961858E-3</v>
      </c>
      <c r="BA947" s="5">
        <f t="shared" si="1220"/>
        <v>1.3218411540181878E-3</v>
      </c>
      <c r="BB947" s="5">
        <f t="shared" si="1221"/>
        <v>5.8075091101789165E-4</v>
      </c>
      <c r="BC947" s="5">
        <f t="shared" si="1222"/>
        <v>2.0412233020456882E-4</v>
      </c>
      <c r="BD947" s="5">
        <f t="shared" si="1223"/>
        <v>1.1260508983007695E-3</v>
      </c>
      <c r="BE947" s="5">
        <f t="shared" si="1224"/>
        <v>2.0667538187412321E-3</v>
      </c>
      <c r="BF947" s="5">
        <f t="shared" si="1225"/>
        <v>1.8966599794588296E-3</v>
      </c>
      <c r="BG947" s="5">
        <f t="shared" si="1226"/>
        <v>1.1603765754329121E-3</v>
      </c>
      <c r="BH947" s="5">
        <f t="shared" si="1227"/>
        <v>5.324387916373918E-4</v>
      </c>
      <c r="BI947" s="5">
        <f t="shared" si="1228"/>
        <v>1.9544763163425373E-4</v>
      </c>
      <c r="BJ947" s="8">
        <f t="shared" si="1229"/>
        <v>0.40323573526342515</v>
      </c>
      <c r="BK947" s="8">
        <f t="shared" si="1230"/>
        <v>0.22193641606515488</v>
      </c>
      <c r="BL947" s="8">
        <f t="shared" si="1231"/>
        <v>0.34733611472310133</v>
      </c>
      <c r="BM947" s="8">
        <f t="shared" si="1232"/>
        <v>0.69087226233078669</v>
      </c>
      <c r="BN947" s="8">
        <f t="shared" si="1233"/>
        <v>0.30402370048733729</v>
      </c>
    </row>
    <row r="948" spans="1:66" x14ac:dyDescent="0.25">
      <c r="A948" t="s">
        <v>10</v>
      </c>
      <c r="B948" t="s">
        <v>243</v>
      </c>
      <c r="C948" t="s">
        <v>240</v>
      </c>
      <c r="D948" s="11">
        <v>44290</v>
      </c>
      <c r="E948">
        <f>VLOOKUP(A948,home!$A$2:$E$405,3,FALSE)</f>
        <v>1.5</v>
      </c>
      <c r="F948">
        <f>VLOOKUP(B948,home!$B$2:$E$405,3,FALSE)</f>
        <v>0.96</v>
      </c>
      <c r="G948">
        <f>VLOOKUP(C948,away!$B$2:$E$405,4,FALSE)</f>
        <v>0.79</v>
      </c>
      <c r="H948">
        <f>VLOOKUP(A948,away!$A$2:$E$405,3,FALSE)</f>
        <v>1.4027777777777799</v>
      </c>
      <c r="I948">
        <f>VLOOKUP(C948,away!$B$2:$E$405,3,FALSE)</f>
        <v>0.79</v>
      </c>
      <c r="J948">
        <f>VLOOKUP(B948,home!$B$2:$E$405,4,FALSE)</f>
        <v>0.89</v>
      </c>
      <c r="K948" s="3">
        <f t="shared" si="1178"/>
        <v>1.1375999999999999</v>
      </c>
      <c r="L948" s="3">
        <f t="shared" si="1179"/>
        <v>0.98629305555555713</v>
      </c>
      <c r="M948" s="5">
        <f t="shared" si="1180"/>
        <v>0.11956524712659325</v>
      </c>
      <c r="N948" s="5">
        <f t="shared" si="1181"/>
        <v>0.13601742513121248</v>
      </c>
      <c r="O948" s="5">
        <f t="shared" si="1182"/>
        <v>0.11792637292674296</v>
      </c>
      <c r="P948" s="5">
        <f t="shared" si="1183"/>
        <v>0.13415304184146279</v>
      </c>
      <c r="Q948" s="5">
        <f t="shared" si="1184"/>
        <v>7.7366711414633679E-2</v>
      </c>
      <c r="R948" s="5">
        <f t="shared" si="1185"/>
        <v>5.8154981342250715E-2</v>
      </c>
      <c r="S948" s="5">
        <f t="shared" si="1186"/>
        <v>3.7630162333588395E-2</v>
      </c>
      <c r="T948" s="5">
        <f t="shared" si="1187"/>
        <v>7.6306250199424067E-2</v>
      </c>
      <c r="U948" s="5">
        <f t="shared" si="1188"/>
        <v>6.6157106774944408E-2</v>
      </c>
      <c r="V948" s="5">
        <f t="shared" si="1189"/>
        <v>4.6912560885354823E-3</v>
      </c>
      <c r="W948" s="5">
        <f t="shared" si="1190"/>
        <v>2.9337456968429095E-2</v>
      </c>
      <c r="X948" s="5">
        <f t="shared" si="1191"/>
        <v>2.8935330075621605E-2</v>
      </c>
      <c r="Y948" s="5">
        <f t="shared" si="1192"/>
        <v>1.426935755689672E-2</v>
      </c>
      <c r="Z948" s="5">
        <f t="shared" si="1193"/>
        <v>1.9119284747941629E-2</v>
      </c>
      <c r="AA948" s="5">
        <f t="shared" si="1194"/>
        <v>2.1750098329258394E-2</v>
      </c>
      <c r="AB948" s="5">
        <f t="shared" si="1195"/>
        <v>1.237145592968218E-2</v>
      </c>
      <c r="AC948" s="5">
        <f t="shared" si="1196"/>
        <v>3.2897637976901976E-4</v>
      </c>
      <c r="AD948" s="5">
        <f t="shared" si="1197"/>
        <v>8.3435727618212333E-3</v>
      </c>
      <c r="AE948" s="5">
        <f t="shared" si="1198"/>
        <v>8.2292078735067831E-3</v>
      </c>
      <c r="AF948" s="5">
        <f t="shared" si="1199"/>
        <v>4.0582052891814258E-3</v>
      </c>
      <c r="AG948" s="5">
        <f t="shared" si="1200"/>
        <v>1.3341932315794911E-3</v>
      </c>
      <c r="AH948" s="5">
        <f t="shared" si="1201"/>
        <v>4.7143044435210262E-3</v>
      </c>
      <c r="AI948" s="5">
        <f t="shared" si="1202"/>
        <v>5.3629927349495192E-3</v>
      </c>
      <c r="AJ948" s="5">
        <f t="shared" si="1203"/>
        <v>3.0504702676392875E-3</v>
      </c>
      <c r="AK948" s="5">
        <f t="shared" si="1204"/>
        <v>1.1567383254888178E-3</v>
      </c>
      <c r="AL948" s="5">
        <f t="shared" si="1205"/>
        <v>1.4764551774238861E-5</v>
      </c>
      <c r="AM948" s="5">
        <f t="shared" si="1206"/>
        <v>1.8983296747695662E-3</v>
      </c>
      <c r="AN948" s="5">
        <f t="shared" si="1207"/>
        <v>1.8723093753802626E-3</v>
      </c>
      <c r="AO948" s="5">
        <f t="shared" si="1208"/>
        <v>9.2332286739455773E-4</v>
      </c>
      <c r="AP948" s="5">
        <f t="shared" si="1209"/>
        <v>3.0355564404896569E-4</v>
      </c>
      <c r="AQ948" s="5">
        <f t="shared" si="1210"/>
        <v>7.4848705925047352E-5</v>
      </c>
      <c r="AR948" s="5">
        <f t="shared" si="1211"/>
        <v>9.2993714688389907E-4</v>
      </c>
      <c r="AS948" s="5">
        <f t="shared" si="1212"/>
        <v>1.0578964982951235E-3</v>
      </c>
      <c r="AT948" s="5">
        <f t="shared" si="1213"/>
        <v>6.0173152823026648E-4</v>
      </c>
      <c r="AU948" s="5">
        <f t="shared" si="1214"/>
        <v>2.2817659550491704E-4</v>
      </c>
      <c r="AV948" s="5">
        <f t="shared" si="1215"/>
        <v>6.4893423761598393E-5</v>
      </c>
      <c r="AW948" s="5">
        <f t="shared" si="1216"/>
        <v>4.6016472631298344E-7</v>
      </c>
      <c r="AX948" s="5">
        <f t="shared" si="1217"/>
        <v>3.5992330633630973E-4</v>
      </c>
      <c r="AY948" s="5">
        <f t="shared" si="1218"/>
        <v>3.5498985757209781E-4</v>
      </c>
      <c r="AZ948" s="5">
        <f t="shared" si="1219"/>
        <v>1.7506201565800815E-4</v>
      </c>
      <c r="BA948" s="5">
        <f t="shared" si="1220"/>
        <v>5.7554150111683891E-5</v>
      </c>
      <c r="BB948" s="5">
        <f t="shared" si="1221"/>
        <v>1.4191314643388977E-5</v>
      </c>
      <c r="BC948" s="5">
        <f t="shared" si="1222"/>
        <v>2.7993590163956883E-6</v>
      </c>
      <c r="BD948" s="5">
        <f t="shared" si="1223"/>
        <v>1.5286509167912286E-4</v>
      </c>
      <c r="BE948" s="5">
        <f t="shared" si="1224"/>
        <v>1.7389932829417018E-4</v>
      </c>
      <c r="BF948" s="5">
        <f t="shared" si="1225"/>
        <v>9.8913937933724021E-5</v>
      </c>
      <c r="BG948" s="5">
        <f t="shared" si="1226"/>
        <v>3.7508165264468154E-5</v>
      </c>
      <c r="BH948" s="5">
        <f t="shared" si="1227"/>
        <v>1.0667322201214741E-5</v>
      </c>
      <c r="BI948" s="5">
        <f t="shared" si="1228"/>
        <v>2.427029147220377E-6</v>
      </c>
      <c r="BJ948" s="8">
        <f t="shared" si="1229"/>
        <v>0.39023459677316286</v>
      </c>
      <c r="BK948" s="8">
        <f t="shared" si="1230"/>
        <v>0.29673843817929529</v>
      </c>
      <c r="BL948" s="8">
        <f t="shared" si="1231"/>
        <v>0.29400343714167293</v>
      </c>
      <c r="BM948" s="8">
        <f t="shared" si="1232"/>
        <v>0.35655744736633105</v>
      </c>
      <c r="BN948" s="8">
        <f t="shared" si="1233"/>
        <v>0.64318377978289587</v>
      </c>
    </row>
    <row r="949" spans="1:66" x14ac:dyDescent="0.25">
      <c r="A949" t="s">
        <v>10</v>
      </c>
      <c r="B949" t="s">
        <v>49</v>
      </c>
      <c r="C949" t="s">
        <v>45</v>
      </c>
      <c r="D949" s="11">
        <v>44290</v>
      </c>
      <c r="E949">
        <f>VLOOKUP(A949,home!$A$2:$E$405,3,FALSE)</f>
        <v>1.5</v>
      </c>
      <c r="F949">
        <f>VLOOKUP(B949,home!$B$2:$E$405,3,FALSE)</f>
        <v>0.67</v>
      </c>
      <c r="G949">
        <f>VLOOKUP(C949,away!$B$2:$E$405,4,FALSE)</f>
        <v>1.17</v>
      </c>
      <c r="H949">
        <f>VLOOKUP(A949,away!$A$2:$E$405,3,FALSE)</f>
        <v>1.4027777777777799</v>
      </c>
      <c r="I949">
        <f>VLOOKUP(C949,away!$B$2:$E$405,3,FALSE)</f>
        <v>0.54</v>
      </c>
      <c r="J949">
        <f>VLOOKUP(B949,home!$B$2:$E$405,4,FALSE)</f>
        <v>0.57999999999999996</v>
      </c>
      <c r="K949" s="3">
        <f t="shared" si="1178"/>
        <v>1.1758500000000001</v>
      </c>
      <c r="L949" s="3">
        <f t="shared" si="1179"/>
        <v>0.43935000000000063</v>
      </c>
      <c r="M949" s="5">
        <f t="shared" si="1180"/>
        <v>0.1988508962842796</v>
      </c>
      <c r="N949" s="5">
        <f t="shared" si="1181"/>
        <v>0.23381882639587018</v>
      </c>
      <c r="O949" s="5">
        <f t="shared" si="1182"/>
        <v>8.7365141282498365E-2</v>
      </c>
      <c r="P949" s="5">
        <f t="shared" si="1183"/>
        <v>0.10272830137702571</v>
      </c>
      <c r="Q949" s="5">
        <f t="shared" si="1184"/>
        <v>0.13746793350879202</v>
      </c>
      <c r="R949" s="5">
        <f t="shared" si="1185"/>
        <v>1.9191937411232856E-2</v>
      </c>
      <c r="S949" s="5">
        <f t="shared" si="1186"/>
        <v>1.3267609174768543E-2</v>
      </c>
      <c r="T949" s="5">
        <f t="shared" si="1187"/>
        <v>6.0396536587087858E-2</v>
      </c>
      <c r="U949" s="5">
        <f t="shared" si="1188"/>
        <v>2.2566839604998154E-2</v>
      </c>
      <c r="V949" s="5">
        <f t="shared" si="1189"/>
        <v>7.6157506248060143E-4</v>
      </c>
      <c r="W949" s="5">
        <f t="shared" si="1190"/>
        <v>5.3880556538771031E-2</v>
      </c>
      <c r="X949" s="5">
        <f t="shared" si="1191"/>
        <v>2.3672422515309086E-2</v>
      </c>
      <c r="Y949" s="5">
        <f t="shared" si="1192"/>
        <v>5.2002394160505306E-3</v>
      </c>
      <c r="Z949" s="5">
        <f t="shared" si="1193"/>
        <v>2.8106592338750561E-3</v>
      </c>
      <c r="AA949" s="5">
        <f t="shared" si="1194"/>
        <v>3.3049136601519852E-3</v>
      </c>
      <c r="AB949" s="5">
        <f t="shared" si="1195"/>
        <v>1.9430413636448564E-3</v>
      </c>
      <c r="AC949" s="5">
        <f t="shared" si="1196"/>
        <v>2.4589816415727985E-5</v>
      </c>
      <c r="AD949" s="5">
        <f t="shared" si="1197"/>
        <v>1.5838863101528485E-2</v>
      </c>
      <c r="AE949" s="5">
        <f t="shared" si="1198"/>
        <v>6.9588045036565504E-3</v>
      </c>
      <c r="AF949" s="5">
        <f t="shared" si="1199"/>
        <v>1.5286753793407547E-3</v>
      </c>
      <c r="AG949" s="5">
        <f t="shared" si="1200"/>
        <v>2.2387450930445391E-4</v>
      </c>
      <c r="AH949" s="5">
        <f t="shared" si="1201"/>
        <v>3.0871578360075187E-4</v>
      </c>
      <c r="AI949" s="5">
        <f t="shared" si="1202"/>
        <v>3.630034541469441E-4</v>
      </c>
      <c r="AJ949" s="5">
        <f t="shared" si="1203"/>
        <v>2.134188057793422E-4</v>
      </c>
      <c r="AK949" s="5">
        <f t="shared" si="1204"/>
        <v>8.3649500925213173E-5</v>
      </c>
      <c r="AL949" s="5">
        <f t="shared" si="1205"/>
        <v>5.0813350480439145E-7</v>
      </c>
      <c r="AM949" s="5">
        <f t="shared" si="1206"/>
        <v>3.7248254355864499E-3</v>
      </c>
      <c r="AN949" s="5">
        <f t="shared" si="1207"/>
        <v>1.6365020551249092E-3</v>
      </c>
      <c r="AO949" s="5">
        <f t="shared" si="1208"/>
        <v>3.5949858895956491E-4</v>
      </c>
      <c r="AP949" s="5">
        <f t="shared" si="1209"/>
        <v>5.2648568353128363E-5</v>
      </c>
      <c r="AQ949" s="5">
        <f t="shared" si="1210"/>
        <v>5.7827871264867441E-6</v>
      </c>
      <c r="AR949" s="5">
        <f t="shared" si="1211"/>
        <v>2.7126855904998132E-5</v>
      </c>
      <c r="AS949" s="5">
        <f t="shared" si="1212"/>
        <v>3.1897113515892056E-5</v>
      </c>
      <c r="AT949" s="5">
        <f t="shared" si="1213"/>
        <v>1.8753110463830843E-5</v>
      </c>
      <c r="AU949" s="5">
        <f t="shared" si="1214"/>
        <v>7.3502816462984981E-6</v>
      </c>
      <c r="AV949" s="5">
        <f t="shared" si="1215"/>
        <v>2.1607071684500232E-6</v>
      </c>
      <c r="AW949" s="5">
        <f t="shared" si="1216"/>
        <v>7.2918526724058713E-9</v>
      </c>
      <c r="AX949" s="5">
        <f t="shared" si="1217"/>
        <v>7.2997266473905401E-4</v>
      </c>
      <c r="AY949" s="5">
        <f t="shared" si="1218"/>
        <v>3.2071349025310388E-4</v>
      </c>
      <c r="AZ949" s="5">
        <f t="shared" si="1219"/>
        <v>7.0452735971350685E-5</v>
      </c>
      <c r="BA949" s="5">
        <f t="shared" si="1220"/>
        <v>1.0317803183004324E-5</v>
      </c>
      <c r="BB949" s="5">
        <f t="shared" si="1221"/>
        <v>1.133281707113239E-6</v>
      </c>
      <c r="BC949" s="5">
        <f t="shared" si="1222"/>
        <v>9.9581463604040538E-8</v>
      </c>
      <c r="BD949" s="5">
        <f t="shared" si="1223"/>
        <v>1.986364023643489E-6</v>
      </c>
      <c r="BE949" s="5">
        <f t="shared" si="1224"/>
        <v>2.3356661372011968E-6</v>
      </c>
      <c r="BF949" s="5">
        <f t="shared" si="1225"/>
        <v>1.373196513714014E-6</v>
      </c>
      <c r="BG949" s="5">
        <f t="shared" si="1226"/>
        <v>5.3822437355020771E-7</v>
      </c>
      <c r="BH949" s="5">
        <f t="shared" si="1227"/>
        <v>1.5821778240975301E-7</v>
      </c>
      <c r="BI949" s="5">
        <f t="shared" si="1228"/>
        <v>3.7208075889301578E-8</v>
      </c>
      <c r="BJ949" s="8">
        <f t="shared" si="1229"/>
        <v>0.54589867944817894</v>
      </c>
      <c r="BK949" s="8">
        <f t="shared" si="1230"/>
        <v>0.3159541933387281</v>
      </c>
      <c r="BL949" s="8">
        <f t="shared" si="1231"/>
        <v>0.13543437781258438</v>
      </c>
      <c r="BM949" s="8">
        <f t="shared" si="1232"/>
        <v>0.22035416737526708</v>
      </c>
      <c r="BN949" s="8">
        <f t="shared" si="1233"/>
        <v>0.77942303625969878</v>
      </c>
    </row>
    <row r="950" spans="1:66" x14ac:dyDescent="0.25">
      <c r="A950" t="s">
        <v>13</v>
      </c>
      <c r="B950" t="s">
        <v>61</v>
      </c>
      <c r="C950" t="s">
        <v>57</v>
      </c>
      <c r="D950" s="11">
        <v>44290</v>
      </c>
      <c r="E950">
        <f>VLOOKUP(A950,home!$A$2:$E$405,3,FALSE)</f>
        <v>1.6049382716049401</v>
      </c>
      <c r="F950">
        <f>VLOOKUP(B950,home!$B$2:$E$405,3,FALSE)</f>
        <v>1.05</v>
      </c>
      <c r="G950">
        <f>VLOOKUP(C950,away!$B$2:$E$405,4,FALSE)</f>
        <v>0.89</v>
      </c>
      <c r="H950">
        <f>VLOOKUP(A950,away!$A$2:$E$405,3,FALSE)</f>
        <v>1.38271604938272</v>
      </c>
      <c r="I950">
        <f>VLOOKUP(C950,away!$B$2:$E$405,3,FALSE)</f>
        <v>0.8</v>
      </c>
      <c r="J950">
        <f>VLOOKUP(B950,home!$B$2:$E$405,4,FALSE)</f>
        <v>0.95</v>
      </c>
      <c r="K950" s="3">
        <f t="shared" si="1178"/>
        <v>1.4998148148148165</v>
      </c>
      <c r="L950" s="3">
        <f t="shared" si="1179"/>
        <v>1.0508641975308672</v>
      </c>
      <c r="M950" s="5">
        <f t="shared" si="1180"/>
        <v>7.8028665581972648E-2</v>
      </c>
      <c r="N950" s="5">
        <f t="shared" si="1181"/>
        <v>0.11702854862007356</v>
      </c>
      <c r="O950" s="5">
        <f t="shared" si="1182"/>
        <v>8.1997531041204066E-2</v>
      </c>
      <c r="P950" s="5">
        <f t="shared" si="1183"/>
        <v>0.12298111183383564</v>
      </c>
      <c r="Q950" s="5">
        <f t="shared" si="1184"/>
        <v>8.7760575488331202E-2</v>
      </c>
      <c r="R950" s="5">
        <f t="shared" si="1185"/>
        <v>4.3084134828563644E-2</v>
      </c>
      <c r="S950" s="5">
        <f t="shared" si="1186"/>
        <v>4.8457684605658094E-2</v>
      </c>
      <c r="T950" s="5">
        <f t="shared" si="1187"/>
        <v>9.2224446735392249E-2</v>
      </c>
      <c r="U950" s="5">
        <f t="shared" si="1188"/>
        <v>6.4618223699358768E-2</v>
      </c>
      <c r="V950" s="5">
        <f t="shared" si="1189"/>
        <v>8.4860265209365446E-3</v>
      </c>
      <c r="W950" s="5">
        <f t="shared" si="1190"/>
        <v>4.3874870424691063E-2</v>
      </c>
      <c r="X950" s="5">
        <f t="shared" si="1191"/>
        <v>4.6106530500613745E-2</v>
      </c>
      <c r="Y950" s="5">
        <f t="shared" si="1192"/>
        <v>2.4225851087729962E-2</v>
      </c>
      <c r="Z950" s="5">
        <f t="shared" si="1193"/>
        <v>1.5091858257643408E-2</v>
      </c>
      <c r="AA950" s="5">
        <f t="shared" si="1194"/>
        <v>2.2634992597898907E-2</v>
      </c>
      <c r="AB950" s="5">
        <f t="shared" si="1195"/>
        <v>1.6974148615776251E-2</v>
      </c>
      <c r="AC950" s="5">
        <f t="shared" si="1196"/>
        <v>8.3592754727733855E-4</v>
      </c>
      <c r="AD950" s="5">
        <f t="shared" si="1197"/>
        <v>1.6451045165258034E-2</v>
      </c>
      <c r="AE950" s="5">
        <f t="shared" si="1198"/>
        <v>1.7287814376132932E-2</v>
      </c>
      <c r="AF950" s="5">
        <f t="shared" si="1199"/>
        <v>9.0835725907187619E-3</v>
      </c>
      <c r="AG950" s="5">
        <f t="shared" si="1200"/>
        <v>3.1818670737530177E-3</v>
      </c>
      <c r="AH950" s="5">
        <f t="shared" si="1201"/>
        <v>3.9648733792920082E-3</v>
      </c>
      <c r="AI950" s="5">
        <f t="shared" si="1202"/>
        <v>5.9465758331270395E-3</v>
      </c>
      <c r="AJ950" s="5">
        <f t="shared" si="1203"/>
        <v>4.459381265971848E-3</v>
      </c>
      <c r="AK950" s="5">
        <f t="shared" si="1204"/>
        <v>2.22941536253741E-3</v>
      </c>
      <c r="AL950" s="5">
        <f t="shared" si="1205"/>
        <v>5.2700272859952345E-5</v>
      </c>
      <c r="AM950" s="5">
        <f t="shared" si="1206"/>
        <v>4.9347042516083277E-3</v>
      </c>
      <c r="AN950" s="5">
        <f t="shared" si="1207"/>
        <v>5.1857040234185433E-3</v>
      </c>
      <c r="AO950" s="5">
        <f t="shared" si="1208"/>
        <v>2.7247353486011586E-3</v>
      </c>
      <c r="AP950" s="5">
        <f t="shared" si="1209"/>
        <v>9.5444227519724803E-4</v>
      </c>
      <c r="AQ950" s="5">
        <f t="shared" si="1210"/>
        <v>2.5074730390367285E-4</v>
      </c>
      <c r="AR950" s="5">
        <f t="shared" si="1211"/>
        <v>8.3330869640823907E-4</v>
      </c>
      <c r="AS950" s="5">
        <f t="shared" si="1212"/>
        <v>1.2498087281870992E-3</v>
      </c>
      <c r="AT950" s="5">
        <f t="shared" si="1213"/>
        <v>9.3724082310993795E-4</v>
      </c>
      <c r="AU950" s="5">
        <f t="shared" si="1214"/>
        <v>4.6856255718317265E-4</v>
      </c>
      <c r="AV950" s="5">
        <f t="shared" si="1215"/>
        <v>1.7568926623270933E-4</v>
      </c>
      <c r="AW950" s="5">
        <f t="shared" si="1216"/>
        <v>2.3072497003804923E-6</v>
      </c>
      <c r="AX950" s="5">
        <f t="shared" si="1217"/>
        <v>1.2335237572153063E-3</v>
      </c>
      <c r="AY950" s="5">
        <f t="shared" si="1218"/>
        <v>1.296265953261323E-3</v>
      </c>
      <c r="AZ950" s="5">
        <f t="shared" si="1219"/>
        <v>6.810997403802724E-4</v>
      </c>
      <c r="BA950" s="5">
        <f t="shared" si="1220"/>
        <v>2.3858111070439902E-4</v>
      </c>
      <c r="BB950" s="5">
        <f t="shared" si="1221"/>
        <v>6.2679086861600324E-5</v>
      </c>
      <c r="BC950" s="5">
        <f t="shared" si="1222"/>
        <v>1.3173441663356633E-5</v>
      </c>
      <c r="BD950" s="5">
        <f t="shared" si="1223"/>
        <v>1.4594904575775613E-4</v>
      </c>
      <c r="BE950" s="5">
        <f t="shared" si="1224"/>
        <v>2.1889654103556821E-4</v>
      </c>
      <c r="BF950" s="5">
        <f t="shared" si="1225"/>
        <v>1.6415213757843233E-4</v>
      </c>
      <c r="BG950" s="5">
        <f t="shared" si="1226"/>
        <v>8.2065935941217602E-5</v>
      </c>
      <c r="BH950" s="5">
        <f t="shared" si="1227"/>
        <v>3.0770926629070484E-5</v>
      </c>
      <c r="BI950" s="5">
        <f t="shared" si="1228"/>
        <v>9.2301383247719228E-6</v>
      </c>
      <c r="BJ950" s="8">
        <f t="shared" si="1229"/>
        <v>0.47480077835550971</v>
      </c>
      <c r="BK950" s="8">
        <f t="shared" si="1230"/>
        <v>0.26013838231580155</v>
      </c>
      <c r="BL950" s="8">
        <f t="shared" si="1231"/>
        <v>0.25022495142011797</v>
      </c>
      <c r="BM950" s="8">
        <f t="shared" si="1232"/>
        <v>0.46808144425153092</v>
      </c>
      <c r="BN950" s="8">
        <f t="shared" si="1233"/>
        <v>0.53088056739398071</v>
      </c>
    </row>
    <row r="951" spans="1:66" x14ac:dyDescent="0.25">
      <c r="A951" t="s">
        <v>13</v>
      </c>
      <c r="B951" t="s">
        <v>14</v>
      </c>
      <c r="C951" t="s">
        <v>54</v>
      </c>
      <c r="D951" s="11">
        <v>44290</v>
      </c>
      <c r="E951">
        <f>VLOOKUP(A951,home!$A$2:$E$405,3,FALSE)</f>
        <v>1.6049382716049401</v>
      </c>
      <c r="F951">
        <f>VLOOKUP(B951,home!$B$2:$E$405,3,FALSE)</f>
        <v>1.1100000000000001</v>
      </c>
      <c r="G951">
        <f>VLOOKUP(C951,away!$B$2:$E$405,4,FALSE)</f>
        <v>0.98</v>
      </c>
      <c r="H951">
        <f>VLOOKUP(A951,away!$A$2:$E$405,3,FALSE)</f>
        <v>1.38271604938272</v>
      </c>
      <c r="I951">
        <f>VLOOKUP(C951,away!$B$2:$E$405,3,FALSE)</f>
        <v>0.71</v>
      </c>
      <c r="J951">
        <f>VLOOKUP(B951,home!$B$2:$E$405,4,FALSE)</f>
        <v>0.77</v>
      </c>
      <c r="K951" s="3">
        <f t="shared" si="1178"/>
        <v>1.745851851851854</v>
      </c>
      <c r="L951" s="3">
        <f t="shared" si="1179"/>
        <v>0.75593086419753297</v>
      </c>
      <c r="M951" s="5">
        <f t="shared" si="1180"/>
        <v>8.1938794738165455E-2</v>
      </c>
      <c r="N951" s="5">
        <f t="shared" si="1181"/>
        <v>0.1430529965321351</v>
      </c>
      <c r="O951" s="5">
        <f t="shared" si="1182"/>
        <v>6.194006391772567E-2</v>
      </c>
      <c r="P951" s="5">
        <f t="shared" si="1183"/>
        <v>0.10813817529458357</v>
      </c>
      <c r="Q951" s="5">
        <f t="shared" si="1184"/>
        <v>0.12487466945429247</v>
      </c>
      <c r="R951" s="5">
        <f t="shared" si="1185"/>
        <v>2.3411203022888395E-2</v>
      </c>
      <c r="S951" s="5">
        <f t="shared" si="1186"/>
        <v>3.567865805632639E-2</v>
      </c>
      <c r="T951" s="5">
        <f t="shared" si="1187"/>
        <v>9.4396616796964566E-2</v>
      </c>
      <c r="U951" s="5">
        <f t="shared" si="1188"/>
        <v>4.0872492151589425E-2</v>
      </c>
      <c r="V951" s="5">
        <f t="shared" si="1189"/>
        <v>5.231852210203493E-3</v>
      </c>
      <c r="W951" s="5">
        <f t="shared" si="1190"/>
        <v>7.2670890972054897E-2</v>
      </c>
      <c r="X951" s="5">
        <f t="shared" si="1191"/>
        <v>5.4934169414510153E-2</v>
      </c>
      <c r="Y951" s="5">
        <f t="shared" si="1192"/>
        <v>2.0763217079742168E-2</v>
      </c>
      <c r="Z951" s="5">
        <f t="shared" si="1193"/>
        <v>5.8990836443319752E-3</v>
      </c>
      <c r="AA951" s="5">
        <f t="shared" si="1194"/>
        <v>1.0298926104685963E-2</v>
      </c>
      <c r="AB951" s="5">
        <f t="shared" si="1195"/>
        <v>8.9901996059756958E-3</v>
      </c>
      <c r="AC951" s="5">
        <f t="shared" si="1196"/>
        <v>4.3154386852881272E-4</v>
      </c>
      <c r="AD951" s="5">
        <f t="shared" si="1197"/>
        <v>3.1718152394821564E-2</v>
      </c>
      <c r="AE951" s="5">
        <f t="shared" si="1198"/>
        <v>2.3976730350566512E-2</v>
      </c>
      <c r="AF951" s="5">
        <f t="shared" si="1199"/>
        <v>9.06237524726748E-3</v>
      </c>
      <c r="AG951" s="5">
        <f t="shared" si="1200"/>
        <v>2.2835097174497467E-3</v>
      </c>
      <c r="AH951" s="5">
        <f t="shared" si="1201"/>
        <v>1.1148248493083504E-3</v>
      </c>
      <c r="AI951" s="5">
        <f t="shared" si="1202"/>
        <v>1.9463190276554476E-3</v>
      </c>
      <c r="AJ951" s="5">
        <f t="shared" si="1203"/>
        <v>1.6989923393633817E-3</v>
      </c>
      <c r="AK951" s="5">
        <f t="shared" si="1204"/>
        <v>9.8872964065322474E-4</v>
      </c>
      <c r="AL951" s="5">
        <f t="shared" si="1205"/>
        <v>2.2781085150882846E-5</v>
      </c>
      <c r="AM951" s="5">
        <f t="shared" si="1206"/>
        <v>1.1075039019163702E-2</v>
      </c>
      <c r="AN951" s="5">
        <f t="shared" si="1207"/>
        <v>8.3719638167778134E-3</v>
      </c>
      <c r="AO951" s="5">
        <f t="shared" si="1208"/>
        <v>3.1643129215236645E-3</v>
      </c>
      <c r="AP951" s="5">
        <f t="shared" si="1209"/>
        <v>7.9733393378626826E-4</v>
      </c>
      <c r="AQ951" s="5">
        <f t="shared" si="1210"/>
        <v>1.5068233240526804E-4</v>
      </c>
      <c r="AR951" s="5">
        <f t="shared" si="1211"/>
        <v>1.685461023533092E-4</v>
      </c>
      <c r="AS951" s="5">
        <f t="shared" si="1212"/>
        <v>2.9425652491593695E-4</v>
      </c>
      <c r="AT951" s="5">
        <f t="shared" si="1213"/>
        <v>2.5686414947198995E-4</v>
      </c>
      <c r="AU951" s="5">
        <f t="shared" si="1214"/>
        <v>1.494822503433417E-4</v>
      </c>
      <c r="AV951" s="5">
        <f t="shared" si="1215"/>
        <v>6.5243465895226409E-5</v>
      </c>
      <c r="AW951" s="5">
        <f t="shared" si="1216"/>
        <v>8.3514401318932557E-7</v>
      </c>
      <c r="AX951" s="5">
        <f t="shared" si="1217"/>
        <v>3.2225628968230828E-3</v>
      </c>
      <c r="AY951" s="5">
        <f t="shared" si="1218"/>
        <v>2.4360347555263781E-3</v>
      </c>
      <c r="AZ951" s="5">
        <f t="shared" si="1219"/>
        <v>9.2073692898014033E-4</v>
      </c>
      <c r="BA951" s="5">
        <f t="shared" si="1220"/>
        <v>2.3200448747418009E-4</v>
      </c>
      <c r="BB951" s="5">
        <f t="shared" si="1221"/>
        <v>4.3844838178515658E-5</v>
      </c>
      <c r="BC951" s="5">
        <f t="shared" si="1222"/>
        <v>6.6287332829772668E-6</v>
      </c>
      <c r="BD951" s="5">
        <f t="shared" si="1223"/>
        <v>2.1234866801510469E-5</v>
      </c>
      <c r="BE951" s="5">
        <f t="shared" si="1224"/>
        <v>3.7072931529244509E-5</v>
      </c>
      <c r="BF951" s="5">
        <f t="shared" si="1225"/>
        <v>3.2361923081954255E-5</v>
      </c>
      <c r="BG951" s="5">
        <f t="shared" si="1226"/>
        <v>1.8833041114039037E-5</v>
      </c>
      <c r="BH951" s="5">
        <f t="shared" si="1227"/>
        <v>8.2199249262367905E-6</v>
      </c>
      <c r="BI951" s="5">
        <f t="shared" si="1228"/>
        <v>2.8701542309107411E-6</v>
      </c>
      <c r="BJ951" s="8">
        <f t="shared" si="1229"/>
        <v>0.60815447262372646</v>
      </c>
      <c r="BK951" s="8">
        <f t="shared" si="1230"/>
        <v>0.23387784000848499</v>
      </c>
      <c r="BL951" s="8">
        <f t="shared" si="1231"/>
        <v>0.15231673599450926</v>
      </c>
      <c r="BM951" s="8">
        <f t="shared" si="1232"/>
        <v>0.45445702969974899</v>
      </c>
      <c r="BN951" s="8">
        <f t="shared" si="1233"/>
        <v>0.54335590295979064</v>
      </c>
    </row>
    <row r="952" spans="1:66" x14ac:dyDescent="0.25">
      <c r="A952" t="s">
        <v>16</v>
      </c>
      <c r="B952" t="s">
        <v>253</v>
      </c>
      <c r="C952" t="s">
        <v>66</v>
      </c>
      <c r="D952" s="11">
        <v>44290</v>
      </c>
      <c r="E952">
        <f>VLOOKUP(A952,home!$A$2:$E$405,3,FALSE)</f>
        <v>1.55</v>
      </c>
      <c r="F952">
        <f>VLOOKUP(B952,home!$B$2:$E$405,3,FALSE)</f>
        <v>0.88</v>
      </c>
      <c r="G952">
        <f>VLOOKUP(C952,away!$B$2:$E$405,4,FALSE)</f>
        <v>0.97</v>
      </c>
      <c r="H952">
        <f>VLOOKUP(A952,away!$A$2:$E$405,3,FALSE)</f>
        <v>1.25416666666667</v>
      </c>
      <c r="I952">
        <f>VLOOKUP(C952,away!$B$2:$E$405,3,FALSE)</f>
        <v>0.78</v>
      </c>
      <c r="J952">
        <f>VLOOKUP(B952,home!$B$2:$E$405,4,FALSE)</f>
        <v>1.08</v>
      </c>
      <c r="K952" s="3">
        <f t="shared" si="1178"/>
        <v>1.32308</v>
      </c>
      <c r="L952" s="3">
        <f t="shared" si="1179"/>
        <v>1.0565100000000029</v>
      </c>
      <c r="M952" s="5">
        <f t="shared" si="1180"/>
        <v>9.2588531027061508E-2</v>
      </c>
      <c r="N952" s="5">
        <f t="shared" si="1181"/>
        <v>0.12250203363128453</v>
      </c>
      <c r="O952" s="5">
        <f t="shared" si="1182"/>
        <v>9.7820708915401011E-2</v>
      </c>
      <c r="P952" s="5">
        <f t="shared" si="1183"/>
        <v>0.12942462355178877</v>
      </c>
      <c r="Q952" s="5">
        <f t="shared" si="1184"/>
        <v>8.1039995328439987E-2</v>
      </c>
      <c r="R952" s="5">
        <f t="shared" si="1185"/>
        <v>5.1674278588105305E-2</v>
      </c>
      <c r="S952" s="5">
        <f t="shared" si="1186"/>
        <v>4.5228963554423351E-2</v>
      </c>
      <c r="T952" s="5">
        <f t="shared" si="1187"/>
        <v>8.5619565464450362E-2</v>
      </c>
      <c r="U952" s="5">
        <f t="shared" si="1188"/>
        <v>6.8369204514350371E-2</v>
      </c>
      <c r="V952" s="5">
        <f t="shared" si="1189"/>
        <v>7.0247980401204752E-3</v>
      </c>
      <c r="W952" s="5">
        <f t="shared" si="1190"/>
        <v>3.5740799006384133E-2</v>
      </c>
      <c r="X952" s="5">
        <f t="shared" si="1191"/>
        <v>3.7760511558235003E-2</v>
      </c>
      <c r="Y952" s="5">
        <f t="shared" si="1192"/>
        <v>1.9947179033195487E-2</v>
      </c>
      <c r="Z952" s="5">
        <f t="shared" si="1193"/>
        <v>1.8198130690373099E-2</v>
      </c>
      <c r="AA952" s="5">
        <f t="shared" si="1194"/>
        <v>2.4077582753818837E-2</v>
      </c>
      <c r="AB952" s="5">
        <f t="shared" si="1195"/>
        <v>1.5928284094961317E-2</v>
      </c>
      <c r="AC952" s="5">
        <f t="shared" si="1196"/>
        <v>6.1372466423797859E-4</v>
      </c>
      <c r="AD952" s="5">
        <f t="shared" si="1197"/>
        <v>1.1821984087341676E-2</v>
      </c>
      <c r="AE952" s="5">
        <f t="shared" si="1198"/>
        <v>1.2490044408117389E-2</v>
      </c>
      <c r="AF952" s="5">
        <f t="shared" si="1199"/>
        <v>6.5979284088100694E-3</v>
      </c>
      <c r="AG952" s="5">
        <f t="shared" si="1200"/>
        <v>2.3235924477306488E-3</v>
      </c>
      <c r="AH952" s="5">
        <f t="shared" si="1201"/>
        <v>4.8066267639215324E-3</v>
      </c>
      <c r="AI952" s="5">
        <f t="shared" si="1202"/>
        <v>6.3595517388093017E-3</v>
      </c>
      <c r="AJ952" s="5">
        <f t="shared" si="1203"/>
        <v>4.2070978572919058E-3</v>
      </c>
      <c r="AK952" s="5">
        <f t="shared" si="1204"/>
        <v>1.8554423443419255E-3</v>
      </c>
      <c r="AL952" s="5">
        <f t="shared" si="1205"/>
        <v>3.4315733386128552E-5</v>
      </c>
      <c r="AM952" s="5">
        <f t="shared" si="1206"/>
        <v>3.1282861412560039E-3</v>
      </c>
      <c r="AN952" s="5">
        <f t="shared" si="1207"/>
        <v>3.3050655910983897E-3</v>
      </c>
      <c r="AO952" s="5">
        <f t="shared" si="1208"/>
        <v>1.7459174238256847E-3</v>
      </c>
      <c r="AP952" s="5">
        <f t="shared" si="1209"/>
        <v>6.1485973914869314E-4</v>
      </c>
      <c r="AQ952" s="5">
        <f t="shared" si="1210"/>
        <v>1.6240136575199686E-4</v>
      </c>
      <c r="AR952" s="5">
        <f t="shared" si="1211"/>
        <v>1.0156498484701509E-3</v>
      </c>
      <c r="AS952" s="5">
        <f t="shared" si="1212"/>
        <v>1.3437860015138873E-3</v>
      </c>
      <c r="AT952" s="5">
        <f t="shared" si="1213"/>
        <v>8.8896819144149717E-4</v>
      </c>
      <c r="AU952" s="5">
        <f t="shared" si="1214"/>
        <v>3.9205867824413884E-4</v>
      </c>
      <c r="AV952" s="5">
        <f t="shared" si="1215"/>
        <v>1.2968124900281376E-4</v>
      </c>
      <c r="AW952" s="5">
        <f t="shared" si="1216"/>
        <v>1.3324487103607158E-6</v>
      </c>
      <c r="AX952" s="5">
        <f t="shared" si="1217"/>
        <v>6.8982880462883347E-4</v>
      </c>
      <c r="AY952" s="5">
        <f t="shared" si="1218"/>
        <v>7.2881103037841083E-4</v>
      </c>
      <c r="AZ952" s="5">
        <f t="shared" si="1219"/>
        <v>3.8499807085254849E-4</v>
      </c>
      <c r="BA952" s="5">
        <f t="shared" si="1220"/>
        <v>1.3558477061214238E-4</v>
      </c>
      <c r="BB952" s="5">
        <f t="shared" si="1221"/>
        <v>3.5811666499858735E-5</v>
      </c>
      <c r="BC952" s="5">
        <f t="shared" si="1222"/>
        <v>7.5670767547531742E-6</v>
      </c>
      <c r="BD952" s="5">
        <f t="shared" si="1223"/>
        <v>1.7884070356786696E-4</v>
      </c>
      <c r="BE952" s="5">
        <f t="shared" si="1224"/>
        <v>2.3662055807657342E-4</v>
      </c>
      <c r="BF952" s="5">
        <f t="shared" si="1225"/>
        <v>1.565339639899764E-4</v>
      </c>
      <c r="BG952" s="5">
        <f t="shared" si="1226"/>
        <v>6.9035652358619346E-5</v>
      </c>
      <c r="BH952" s="5">
        <f t="shared" si="1227"/>
        <v>2.2834922730660514E-5</v>
      </c>
      <c r="BI952" s="5">
        <f t="shared" si="1228"/>
        <v>6.04248591329646E-6</v>
      </c>
      <c r="BJ952" s="8">
        <f t="shared" si="1229"/>
        <v>0.42678276505479673</v>
      </c>
      <c r="BK952" s="8">
        <f t="shared" si="1230"/>
        <v>0.27564376760139664</v>
      </c>
      <c r="BL952" s="8">
        <f t="shared" si="1231"/>
        <v>0.27953882982631095</v>
      </c>
      <c r="BM952" s="8">
        <f t="shared" si="1232"/>
        <v>0.42438584354912817</v>
      </c>
      <c r="BN952" s="8">
        <f t="shared" si="1233"/>
        <v>0.575050171042081</v>
      </c>
    </row>
    <row r="953" spans="1:66" x14ac:dyDescent="0.25">
      <c r="A953" t="s">
        <v>16</v>
      </c>
      <c r="B953" t="s">
        <v>67</v>
      </c>
      <c r="C953" t="s">
        <v>322</v>
      </c>
      <c r="D953" s="11">
        <v>44290</v>
      </c>
      <c r="E953">
        <f>VLOOKUP(A953,home!$A$2:$E$405,3,FALSE)</f>
        <v>1.55</v>
      </c>
      <c r="F953">
        <f>VLOOKUP(B953,home!$B$2:$E$405,3,FALSE)</f>
        <v>1.24</v>
      </c>
      <c r="G953">
        <f>VLOOKUP(C953,away!$B$2:$E$405,4,FALSE)</f>
        <v>1.01</v>
      </c>
      <c r="H953">
        <f>VLOOKUP(A953,away!$A$2:$E$405,3,FALSE)</f>
        <v>1.25416666666667</v>
      </c>
      <c r="I953">
        <f>VLOOKUP(C953,away!$B$2:$E$405,3,FALSE)</f>
        <v>1.24</v>
      </c>
      <c r="J953">
        <f>VLOOKUP(B953,home!$B$2:$E$405,4,FALSE)</f>
        <v>0.8</v>
      </c>
      <c r="K953" s="3">
        <f t="shared" si="1178"/>
        <v>1.9412199999999999</v>
      </c>
      <c r="L953" s="3">
        <f t="shared" si="1179"/>
        <v>1.2441333333333366</v>
      </c>
      <c r="M953" s="5">
        <f t="shared" si="1180"/>
        <v>4.1363628070071774E-2</v>
      </c>
      <c r="N953" s="5">
        <f t="shared" si="1181"/>
        <v>8.0295902082184734E-2</v>
      </c>
      <c r="O953" s="5">
        <f t="shared" si="1182"/>
        <v>5.1461868469578766E-2</v>
      </c>
      <c r="P953" s="5">
        <f t="shared" si="1183"/>
        <v>9.9898808310515688E-2</v>
      </c>
      <c r="Q953" s="5">
        <f t="shared" si="1184"/>
        <v>7.7936005519989332E-2</v>
      </c>
      <c r="R953" s="5">
        <f t="shared" si="1185"/>
        <v>3.2012712979309382E-2</v>
      </c>
      <c r="S953" s="5">
        <f t="shared" si="1186"/>
        <v>6.031731479740484E-2</v>
      </c>
      <c r="T953" s="5">
        <f t="shared" si="1187"/>
        <v>9.6962782334269651E-2</v>
      </c>
      <c r="U953" s="5">
        <f t="shared" si="1188"/>
        <v>6.2143718689694968E-2</v>
      </c>
      <c r="V953" s="5">
        <f t="shared" si="1189"/>
        <v>1.6186061012462727E-2</v>
      </c>
      <c r="W953" s="5">
        <f t="shared" si="1190"/>
        <v>5.0430310878504567E-2</v>
      </c>
      <c r="X953" s="5">
        <f t="shared" si="1191"/>
        <v>6.2742030774310315E-2</v>
      </c>
      <c r="Y953" s="5">
        <f t="shared" si="1192"/>
        <v>3.9029725943672738E-2</v>
      </c>
      <c r="Z953" s="5">
        <f t="shared" si="1193"/>
        <v>1.3276027769330519E-2</v>
      </c>
      <c r="AA953" s="5">
        <f t="shared" si="1194"/>
        <v>2.5771690626379792E-2</v>
      </c>
      <c r="AB953" s="5">
        <f t="shared" si="1195"/>
        <v>2.5014260638870495E-2</v>
      </c>
      <c r="AC953" s="5">
        <f t="shared" si="1196"/>
        <v>2.4432216808434807E-3</v>
      </c>
      <c r="AD953" s="5">
        <f t="shared" si="1197"/>
        <v>2.4474082020892674E-2</v>
      </c>
      <c r="AE953" s="5">
        <f t="shared" si="1198"/>
        <v>3.0449021244926683E-2</v>
      </c>
      <c r="AF953" s="5">
        <f t="shared" si="1199"/>
        <v>1.8941321149094109E-2</v>
      </c>
      <c r="AG953" s="5">
        <f t="shared" si="1200"/>
        <v>7.8551763396532276E-3</v>
      </c>
      <c r="AH953" s="5">
        <f t="shared" si="1201"/>
        <v>4.1292871705207778E-3</v>
      </c>
      <c r="AI953" s="5">
        <f t="shared" si="1202"/>
        <v>8.0158548411583454E-3</v>
      </c>
      <c r="AJ953" s="5">
        <f t="shared" si="1203"/>
        <v>7.7802688673767025E-3</v>
      </c>
      <c r="AK953" s="5">
        <f t="shared" si="1204"/>
        <v>5.0344045102430008E-3</v>
      </c>
      <c r="AL953" s="5">
        <f t="shared" si="1205"/>
        <v>2.3602855527199429E-4</v>
      </c>
      <c r="AM953" s="5">
        <f t="shared" si="1206"/>
        <v>9.5019155001194507E-3</v>
      </c>
      <c r="AN953" s="5">
        <f t="shared" si="1207"/>
        <v>1.1821649804215309E-2</v>
      </c>
      <c r="AO953" s="5">
        <f t="shared" si="1208"/>
        <v>7.3538542882088899E-3</v>
      </c>
      <c r="AP953" s="5">
        <f t="shared" si="1209"/>
        <v>3.0497250828123265E-3</v>
      </c>
      <c r="AQ953" s="5">
        <f t="shared" si="1210"/>
        <v>9.4856615825739587E-4</v>
      </c>
      <c r="AR953" s="5">
        <f t="shared" si="1211"/>
        <v>1.0274767623501197E-3</v>
      </c>
      <c r="AS953" s="5">
        <f t="shared" si="1212"/>
        <v>1.9945584406092995E-3</v>
      </c>
      <c r="AT953" s="5">
        <f t="shared" si="1213"/>
        <v>1.9359383680397923E-3</v>
      </c>
      <c r="AU953" s="5">
        <f t="shared" si="1214"/>
        <v>1.2526940929354019E-3</v>
      </c>
      <c r="AV953" s="5">
        <f t="shared" si="1215"/>
        <v>6.0793870677201562E-4</v>
      </c>
      <c r="AW953" s="5">
        <f t="shared" si="1216"/>
        <v>1.583447725229434E-5</v>
      </c>
      <c r="AX953" s="5">
        <f t="shared" si="1217"/>
        <v>3.0742180678569823E-3</v>
      </c>
      <c r="AY953" s="5">
        <f t="shared" si="1218"/>
        <v>3.8247371721564769E-3</v>
      </c>
      <c r="AZ953" s="5">
        <f t="shared" si="1219"/>
        <v>2.3792415035594787E-3</v>
      </c>
      <c r="BA953" s="5">
        <f t="shared" si="1220"/>
        <v>9.8669788754282475E-4</v>
      </c>
      <c r="BB953" s="5">
        <f t="shared" si="1221"/>
        <v>3.0689593295540391E-4</v>
      </c>
      <c r="BC953" s="5">
        <f t="shared" si="1222"/>
        <v>7.6363892010850194E-5</v>
      </c>
      <c r="BD953" s="5">
        <f t="shared" si="1223"/>
        <v>2.130530148775332E-4</v>
      </c>
      <c r="BE953" s="5">
        <f t="shared" si="1224"/>
        <v>4.1358277354056506E-4</v>
      </c>
      <c r="BF953" s="5">
        <f t="shared" si="1225"/>
        <v>4.0142757582620794E-4</v>
      </c>
      <c r="BG953" s="5">
        <f t="shared" si="1226"/>
        <v>2.5975307958178375E-4</v>
      </c>
      <c r="BH953" s="5">
        <f t="shared" si="1227"/>
        <v>1.2605946828643766E-4</v>
      </c>
      <c r="BI953" s="5">
        <f t="shared" si="1228"/>
        <v>4.8941832205399676E-5</v>
      </c>
      <c r="BJ953" s="8">
        <f t="shared" si="1229"/>
        <v>0.53244022357719356</v>
      </c>
      <c r="BK953" s="8">
        <f t="shared" si="1230"/>
        <v>0.224269799598727</v>
      </c>
      <c r="BL953" s="8">
        <f t="shared" si="1231"/>
        <v>0.22964549090815684</v>
      </c>
      <c r="BM953" s="8">
        <f t="shared" si="1232"/>
        <v>0.6128537137268536</v>
      </c>
      <c r="BN953" s="8">
        <f t="shared" si="1233"/>
        <v>0.38296892543164973</v>
      </c>
    </row>
    <row r="954" spans="1:66" x14ac:dyDescent="0.25">
      <c r="A954" t="s">
        <v>16</v>
      </c>
      <c r="B954" t="s">
        <v>64</v>
      </c>
      <c r="C954" t="s">
        <v>18</v>
      </c>
      <c r="D954" s="11">
        <v>44290</v>
      </c>
      <c r="E954">
        <f>VLOOKUP(A954,home!$A$2:$E$405,3,FALSE)</f>
        <v>1.55</v>
      </c>
      <c r="F954">
        <f>VLOOKUP(B954,home!$B$2:$E$405,3,FALSE)</f>
        <v>0.78</v>
      </c>
      <c r="G954">
        <f>VLOOKUP(C954,away!$B$2:$E$405,4,FALSE)</f>
        <v>0.69</v>
      </c>
      <c r="H954">
        <f>VLOOKUP(A954,away!$A$2:$E$405,3,FALSE)</f>
        <v>1.25416666666667</v>
      </c>
      <c r="I954">
        <f>VLOOKUP(C954,away!$B$2:$E$405,3,FALSE)</f>
        <v>0.55000000000000004</v>
      </c>
      <c r="J954">
        <f>VLOOKUP(B954,home!$B$2:$E$405,4,FALSE)</f>
        <v>1.1399999999999999</v>
      </c>
      <c r="K954" s="3">
        <f t="shared" si="1178"/>
        <v>0.83421000000000001</v>
      </c>
      <c r="L954" s="3">
        <f t="shared" si="1179"/>
        <v>0.78636250000000207</v>
      </c>
      <c r="M954" s="5">
        <f t="shared" si="1180"/>
        <v>0.19778543450346858</v>
      </c>
      <c r="N954" s="5">
        <f t="shared" si="1181"/>
        <v>0.16499458731713848</v>
      </c>
      <c r="O954" s="5">
        <f t="shared" si="1182"/>
        <v>0.15553104873973422</v>
      </c>
      <c r="P954" s="5">
        <f t="shared" si="1183"/>
        <v>0.12974555616917366</v>
      </c>
      <c r="Q954" s="5">
        <f t="shared" si="1184"/>
        <v>6.8820067342915056E-2</v>
      </c>
      <c r="R954" s="5">
        <f t="shared" si="1185"/>
        <v>6.1151892157299777E-2</v>
      </c>
      <c r="S954" s="5">
        <f t="shared" si="1186"/>
        <v>2.1277994241473048E-2</v>
      </c>
      <c r="T954" s="5">
        <f t="shared" si="1187"/>
        <v>5.4117520205943181E-2</v>
      </c>
      <c r="U954" s="5">
        <f t="shared" si="1188"/>
        <v>5.1013519956541034E-2</v>
      </c>
      <c r="V954" s="5">
        <f t="shared" si="1189"/>
        <v>1.5509091702525866E-3</v>
      </c>
      <c r="W954" s="5">
        <f t="shared" si="1190"/>
        <v>1.9136796126044388E-2</v>
      </c>
      <c r="X954" s="5">
        <f t="shared" si="1191"/>
        <v>1.504845884366662E-2</v>
      </c>
      <c r="Y954" s="5">
        <f t="shared" si="1192"/>
        <v>5.9167718587264106E-3</v>
      </c>
      <c r="Z954" s="5">
        <f t="shared" si="1193"/>
        <v>1.6029184932181591E-2</v>
      </c>
      <c r="AA954" s="5">
        <f t="shared" si="1194"/>
        <v>1.3371706362275202E-2</v>
      </c>
      <c r="AB954" s="5">
        <f t="shared" si="1195"/>
        <v>5.5774055822367984E-3</v>
      </c>
      <c r="AC954" s="5">
        <f t="shared" si="1196"/>
        <v>6.3586448291634876E-5</v>
      </c>
      <c r="AD954" s="5">
        <f t="shared" si="1197"/>
        <v>3.9910266740768715E-3</v>
      </c>
      <c r="AE954" s="5">
        <f t="shared" si="1198"/>
        <v>3.1383937129937822E-3</v>
      </c>
      <c r="AF954" s="5">
        <f t="shared" si="1199"/>
        <v>1.2339575630670398E-3</v>
      </c>
      <c r="AG954" s="5">
        <f t="shared" si="1200"/>
        <v>3.2344598472910252E-4</v>
      </c>
      <c r="AH954" s="5">
        <f t="shared" si="1201"/>
        <v>3.1511874840581696E-3</v>
      </c>
      <c r="AI954" s="5">
        <f t="shared" si="1202"/>
        <v>2.628752111076165E-3</v>
      </c>
      <c r="AJ954" s="5">
        <f t="shared" si="1203"/>
        <v>1.0964656492904238E-3</v>
      </c>
      <c r="AK954" s="5">
        <f t="shared" si="1204"/>
        <v>3.0489420309818817E-4</v>
      </c>
      <c r="AL954" s="5">
        <f t="shared" si="1205"/>
        <v>1.6684866849031584E-6</v>
      </c>
      <c r="AM954" s="5">
        <f t="shared" si="1206"/>
        <v>6.6587087235633359E-4</v>
      </c>
      <c r="AN954" s="5">
        <f t="shared" si="1207"/>
        <v>5.2361588386330878E-4</v>
      </c>
      <c r="AO954" s="5">
        <f t="shared" si="1208"/>
        <v>2.0587594773723109E-4</v>
      </c>
      <c r="AP954" s="5">
        <f t="shared" si="1209"/>
        <v>5.3964374984172931E-5</v>
      </c>
      <c r="AQ954" s="5">
        <f t="shared" si="1210"/>
        <v>1.0608890205872949E-5</v>
      </c>
      <c r="AR954" s="5">
        <f t="shared" si="1211"/>
        <v>4.9559513358653998E-4</v>
      </c>
      <c r="AS954" s="5">
        <f t="shared" si="1212"/>
        <v>4.1343041638922741E-4</v>
      </c>
      <c r="AT954" s="5">
        <f t="shared" si="1213"/>
        <v>1.724438938280287E-4</v>
      </c>
      <c r="AU954" s="5">
        <f t="shared" si="1214"/>
        <v>4.7951473556759943E-5</v>
      </c>
      <c r="AV954" s="5">
        <f t="shared" si="1215"/>
        <v>1.0000399688946176E-5</v>
      </c>
      <c r="AW954" s="5">
        <f t="shared" si="1216"/>
        <v>3.0403139397145346E-8</v>
      </c>
      <c r="AX954" s="5">
        <f t="shared" si="1217"/>
        <v>9.2579356738062805E-5</v>
      </c>
      <c r="AY954" s="5">
        <f t="shared" si="1218"/>
        <v>7.280093441293511E-5</v>
      </c>
      <c r="AZ954" s="5">
        <f t="shared" si="1219"/>
        <v>2.8623962393645913E-5</v>
      </c>
      <c r="BA954" s="5">
        <f t="shared" si="1220"/>
        <v>7.5029368759244812E-6</v>
      </c>
      <c r="BB954" s="5">
        <f t="shared" si="1221"/>
        <v>1.4750070497735449E-6</v>
      </c>
      <c r="BC954" s="5">
        <f t="shared" si="1222"/>
        <v>2.3197804623551055E-7</v>
      </c>
      <c r="BD954" s="5">
        <f t="shared" si="1223"/>
        <v>6.49529047058244E-5</v>
      </c>
      <c r="BE954" s="5">
        <f t="shared" si="1224"/>
        <v>5.4184362634645763E-5</v>
      </c>
      <c r="BF954" s="5">
        <f t="shared" si="1225"/>
        <v>2.2600568576723921E-5</v>
      </c>
      <c r="BG954" s="5">
        <f t="shared" si="1226"/>
        <v>6.284540104129621E-6</v>
      </c>
      <c r="BH954" s="5">
        <f t="shared" si="1227"/>
        <v>1.3106565500664924E-6</v>
      </c>
      <c r="BI954" s="5">
        <f t="shared" si="1228"/>
        <v>2.1867256012619381E-7</v>
      </c>
      <c r="BJ954" s="8">
        <f t="shared" si="1229"/>
        <v>0.3383841757739644</v>
      </c>
      <c r="BK954" s="8">
        <f t="shared" si="1230"/>
        <v>0.35049794995375733</v>
      </c>
      <c r="BL954" s="8">
        <f t="shared" si="1231"/>
        <v>0.29511584526779105</v>
      </c>
      <c r="BM954" s="8">
        <f t="shared" si="1232"/>
        <v>0.22192579916669108</v>
      </c>
      <c r="BN954" s="8">
        <f t="shared" si="1233"/>
        <v>0.7780285862297297</v>
      </c>
    </row>
    <row r="955" spans="1:66" x14ac:dyDescent="0.25">
      <c r="A955" t="s">
        <v>16</v>
      </c>
      <c r="B955" t="s">
        <v>256</v>
      </c>
      <c r="C955" t="s">
        <v>65</v>
      </c>
      <c r="D955" s="11">
        <v>44290</v>
      </c>
      <c r="E955">
        <f>VLOOKUP(A955,home!$A$2:$E$405,3,FALSE)</f>
        <v>1.55</v>
      </c>
      <c r="F955">
        <f>VLOOKUP(B955,home!$B$2:$E$405,3,FALSE)</f>
        <v>0.88</v>
      </c>
      <c r="G955">
        <f>VLOOKUP(C955,away!$B$2:$E$405,4,FALSE)</f>
        <v>1.01</v>
      </c>
      <c r="H955">
        <f>VLOOKUP(A955,away!$A$2:$E$405,3,FALSE)</f>
        <v>1.25416666666667</v>
      </c>
      <c r="I955">
        <f>VLOOKUP(C955,away!$B$2:$E$405,3,FALSE)</f>
        <v>0.6</v>
      </c>
      <c r="J955">
        <f>VLOOKUP(B955,home!$B$2:$E$405,4,FALSE)</f>
        <v>0.97</v>
      </c>
      <c r="K955" s="3">
        <f t="shared" si="1178"/>
        <v>1.3776400000000002</v>
      </c>
      <c r="L955" s="3">
        <f t="shared" si="1179"/>
        <v>0.72992500000000182</v>
      </c>
      <c r="M955" s="5">
        <f t="shared" si="1180"/>
        <v>0.1215335405971473</v>
      </c>
      <c r="N955" s="5">
        <f t="shared" si="1181"/>
        <v>0.16742946686825402</v>
      </c>
      <c r="O955" s="5">
        <f t="shared" si="1182"/>
        <v>8.8710369620372972E-2</v>
      </c>
      <c r="P955" s="5">
        <f t="shared" si="1183"/>
        <v>0.12221095360381062</v>
      </c>
      <c r="Q955" s="5">
        <f t="shared" si="1184"/>
        <v>0.11532876536819077</v>
      </c>
      <c r="R955" s="5">
        <f t="shared" si="1185"/>
        <v>3.2375958272575445E-2</v>
      </c>
      <c r="S955" s="5">
        <f t="shared" si="1186"/>
        <v>3.0723035606812821E-2</v>
      </c>
      <c r="T955" s="5">
        <f t="shared" si="1187"/>
        <v>8.4181349061376851E-2</v>
      </c>
      <c r="U955" s="5">
        <f t="shared" si="1188"/>
        <v>4.4602415154630835E-2</v>
      </c>
      <c r="V955" s="5">
        <f t="shared" si="1189"/>
        <v>3.4326980031502124E-3</v>
      </c>
      <c r="W955" s="5">
        <f t="shared" si="1190"/>
        <v>5.2960506773944788E-2</v>
      </c>
      <c r="X955" s="5">
        <f t="shared" si="1191"/>
        <v>3.8657197906971745E-2</v>
      </c>
      <c r="Y955" s="5">
        <f t="shared" si="1192"/>
        <v>1.4108427591123207E-2</v>
      </c>
      <c r="Z955" s="5">
        <f t="shared" si="1193"/>
        <v>7.8773404473698998E-3</v>
      </c>
      <c r="AA955" s="5">
        <f t="shared" si="1194"/>
        <v>1.0852139293914669E-2</v>
      </c>
      <c r="AB955" s="5">
        <f t="shared" si="1195"/>
        <v>7.4751705884343036E-3</v>
      </c>
      <c r="AC955" s="5">
        <f t="shared" si="1196"/>
        <v>2.157394649748703E-4</v>
      </c>
      <c r="AD955" s="5">
        <f t="shared" si="1197"/>
        <v>1.8240128138014323E-2</v>
      </c>
      <c r="AE955" s="5">
        <f t="shared" si="1198"/>
        <v>1.331392553114014E-2</v>
      </c>
      <c r="AF955" s="5">
        <f t="shared" si="1199"/>
        <v>4.8590835466587445E-3</v>
      </c>
      <c r="AG955" s="5">
        <f t="shared" si="1200"/>
        <v>1.1822555192649647E-3</v>
      </c>
      <c r="AH955" s="5">
        <f t="shared" si="1201"/>
        <v>1.4374669315116216E-3</v>
      </c>
      <c r="AI955" s="5">
        <f t="shared" si="1202"/>
        <v>1.9803119435276703E-3</v>
      </c>
      <c r="AJ955" s="5">
        <f t="shared" si="1203"/>
        <v>1.3640784729407303E-3</v>
      </c>
      <c r="AK955" s="5">
        <f t="shared" si="1204"/>
        <v>6.2640302248735604E-4</v>
      </c>
      <c r="AL955" s="5">
        <f t="shared" si="1205"/>
        <v>8.6776788086674672E-6</v>
      </c>
      <c r="AM955" s="5">
        <f t="shared" si="1206"/>
        <v>5.0256660256108119E-3</v>
      </c>
      <c r="AN955" s="5">
        <f t="shared" si="1207"/>
        <v>3.668359273743981E-3</v>
      </c>
      <c r="AO955" s="5">
        <f t="shared" si="1208"/>
        <v>1.3388135714437906E-3</v>
      </c>
      <c r="AP955" s="5">
        <f t="shared" si="1209"/>
        <v>3.2574449871203721E-4</v>
      </c>
      <c r="AQ955" s="5">
        <f t="shared" si="1210"/>
        <v>5.9442263305596074E-5</v>
      </c>
      <c r="AR955" s="5">
        <f t="shared" si="1211"/>
        <v>2.0984860999672468E-4</v>
      </c>
      <c r="AS955" s="5">
        <f t="shared" si="1212"/>
        <v>2.8909583907588783E-4</v>
      </c>
      <c r="AT955" s="5">
        <f t="shared" si="1213"/>
        <v>1.9913499587225311E-4</v>
      </c>
      <c r="AU955" s="5">
        <f t="shared" si="1214"/>
        <v>9.1445445237816941E-5</v>
      </c>
      <c r="AV955" s="5">
        <f t="shared" si="1215"/>
        <v>3.1494725794356534E-5</v>
      </c>
      <c r="AW955" s="5">
        <f t="shared" si="1216"/>
        <v>2.4239019786090297E-7</v>
      </c>
      <c r="AX955" s="5">
        <f t="shared" si="1217"/>
        <v>1.1539264239204131E-3</v>
      </c>
      <c r="AY955" s="5">
        <f t="shared" si="1218"/>
        <v>8.4227974498010975E-4</v>
      </c>
      <c r="AZ955" s="5">
        <f t="shared" si="1219"/>
        <v>3.0740052142730399E-4</v>
      </c>
      <c r="BA955" s="5">
        <f t="shared" si="1220"/>
        <v>7.4793108534275168E-5</v>
      </c>
      <c r="BB955" s="5">
        <f t="shared" si="1221"/>
        <v>1.3648339936720231E-5</v>
      </c>
      <c r="BC955" s="5">
        <f t="shared" si="1222"/>
        <v>1.9924529056621089E-6</v>
      </c>
      <c r="BD955" s="5">
        <f t="shared" si="1223"/>
        <v>2.5528957775309929E-5</v>
      </c>
      <c r="BE955" s="5">
        <f t="shared" si="1224"/>
        <v>3.5169713389577976E-5</v>
      </c>
      <c r="BF955" s="5">
        <f t="shared" si="1225"/>
        <v>2.4225601977009106E-5</v>
      </c>
      <c r="BG955" s="5">
        <f t="shared" si="1226"/>
        <v>1.1124719435868946E-5</v>
      </c>
      <c r="BH955" s="5">
        <f t="shared" si="1227"/>
        <v>3.8314646209076234E-6</v>
      </c>
      <c r="BI955" s="5">
        <f t="shared" si="1228"/>
        <v>1.0556757840694359E-6</v>
      </c>
      <c r="BJ955" s="8">
        <f t="shared" si="1229"/>
        <v>0.5230731725294604</v>
      </c>
      <c r="BK955" s="8">
        <f t="shared" si="1230"/>
        <v>0.27896692469968465</v>
      </c>
      <c r="BL955" s="8">
        <f t="shared" si="1231"/>
        <v>0.19034626904935537</v>
      </c>
      <c r="BM955" s="8">
        <f t="shared" si="1232"/>
        <v>0.35183261504073676</v>
      </c>
      <c r="BN955" s="8">
        <f t="shared" si="1233"/>
        <v>0.64758905433035119</v>
      </c>
    </row>
    <row r="956" spans="1:66" x14ac:dyDescent="0.25">
      <c r="A956" t="s">
        <v>16</v>
      </c>
      <c r="B956" t="s">
        <v>257</v>
      </c>
      <c r="C956" t="s">
        <v>19</v>
      </c>
      <c r="D956" s="11">
        <v>44290</v>
      </c>
      <c r="E956">
        <f>VLOOKUP(A956,home!$A$2:$E$405,3,FALSE)</f>
        <v>1.55</v>
      </c>
      <c r="F956">
        <f>VLOOKUP(B956,home!$B$2:$E$405,3,FALSE)</f>
        <v>0.97</v>
      </c>
      <c r="G956">
        <f>VLOOKUP(C956,away!$B$2:$E$405,4,FALSE)</f>
        <v>1.39</v>
      </c>
      <c r="H956">
        <f>VLOOKUP(A956,away!$A$2:$E$405,3,FALSE)</f>
        <v>1.25416666666667</v>
      </c>
      <c r="I956">
        <f>VLOOKUP(C956,away!$B$2:$E$405,3,FALSE)</f>
        <v>0.45</v>
      </c>
      <c r="J956">
        <f>VLOOKUP(B956,home!$B$2:$E$405,4,FALSE)</f>
        <v>1.03</v>
      </c>
      <c r="K956" s="3">
        <f t="shared" ref="K956:K992" si="1234">E956*F956*G956</f>
        <v>2.0898650000000001</v>
      </c>
      <c r="L956" s="3">
        <f t="shared" ref="L956:L992" si="1235">H956*I956*J956</f>
        <v>0.58130625000000158</v>
      </c>
      <c r="M956" s="5">
        <f t="shared" ref="M956:M992" si="1236">_xlfn.POISSON.DIST(0,K956,FALSE) * _xlfn.POISSON.DIST(0,L956,FALSE)</f>
        <v>6.917116112293363E-2</v>
      </c>
      <c r="N956" s="5">
        <f t="shared" ref="N956:N992" si="1237">_xlfn.POISSON.DIST(1,K956,FALSE) * _xlfn.POISSON.DIST(0,L956,FALSE)</f>
        <v>0.14455838864017967</v>
      </c>
      <c r="O956" s="5">
        <f t="shared" ref="O956:O992" si="1238">_xlfn.POISSON.DIST(0,K956,FALSE) * _xlfn.POISSON.DIST(1,L956,FALSE)</f>
        <v>4.0209628280518453E-2</v>
      </c>
      <c r="P956" s="5">
        <f t="shared" ref="P956:P992" si="1239">_xlfn.POISSON.DIST(1,K956,FALSE) * _xlfn.POISSON.DIST(1,L956,FALSE)</f>
        <v>8.4032694806465691E-2</v>
      </c>
      <c r="Q956" s="5">
        <f t="shared" ref="Q956:Q992" si="1240">_xlfn.POISSON.DIST(2,K956,FALSE) * _xlfn.POISSON.DIST(0,L956,FALSE)</f>
        <v>0.15105375843775462</v>
      </c>
      <c r="R956" s="5">
        <f t="shared" ref="R956:R992" si="1241">_xlfn.POISSON.DIST(0,K956,FALSE) * _xlfn.POISSON.DIST(2,L956,FALSE)</f>
        <v>1.1687054114821094E-2</v>
      </c>
      <c r="S956" s="5">
        <f t="shared" ref="S956:S992" si="1242">_xlfn.POISSON.DIST(2,K956,FALSE) * _xlfn.POISSON.DIST(2,L956,FALSE)</f>
        <v>2.5521813143654804E-2</v>
      </c>
      <c r="T956" s="5">
        <f t="shared" ref="T956:T992" si="1243">_xlfn.POISSON.DIST(2,K956,FALSE) * _xlfn.POISSON.DIST(1,L956,FALSE)</f>
        <v>8.7808493865857248E-2</v>
      </c>
      <c r="U956" s="5">
        <f t="shared" ref="U956:U992" si="1244">_xlfn.POISSON.DIST(1,K956,FALSE) * _xlfn.POISSON.DIST(2,L956,FALSE)</f>
        <v>2.4424365347670583E-2</v>
      </c>
      <c r="V956" s="5">
        <f t="shared" ref="V956:V992" si="1245">_xlfn.POISSON.DIST(3,K956,FALSE) * _xlfn.POISSON.DIST(3,L956,FALSE)</f>
        <v>3.445023908794728E-3</v>
      </c>
      <c r="W956" s="5">
        <f t="shared" ref="W956:W992" si="1246">_xlfn.POISSON.DIST(3,K956,FALSE) * _xlfn.POISSON.DIST(0,L956,FALSE)</f>
        <v>0.1052273209591727</v>
      </c>
      <c r="X956" s="5">
        <f t="shared" ref="X956:X992" si="1247">_xlfn.POISSON.DIST(3,K956,FALSE) * _xlfn.POISSON.DIST(1,L956,FALSE)</f>
        <v>6.1169299344323254E-2</v>
      </c>
      <c r="Y956" s="5">
        <f t="shared" ref="Y956:Y992" si="1248">_xlfn.POISSON.DIST(3,K956,FALSE) * _xlfn.POISSON.DIST(2,L956,FALSE)</f>
        <v>1.7779048008488049E-2</v>
      </c>
      <c r="Z956" s="5">
        <f t="shared" ref="Z956:Z992" si="1249">_xlfn.POISSON.DIST(0,K956,FALSE) * _xlfn.POISSON.DIST(3,L956,FALSE)</f>
        <v>2.2645858670112457E-3</v>
      </c>
      <c r="AA956" s="5">
        <f t="shared" ref="AA956:AA992" si="1250">_xlfn.POISSON.DIST(1,K956,FALSE) * _xlfn.POISSON.DIST(3,L956,FALSE)</f>
        <v>4.7326787429614568E-3</v>
      </c>
      <c r="AB956" s="5">
        <f t="shared" ref="AB956:AB992" si="1251">_xlfn.POISSON.DIST(2,K956,FALSE) * _xlfn.POISSON.DIST(3,L956,FALSE)</f>
        <v>4.9453298305795748E-3</v>
      </c>
      <c r="AC956" s="5">
        <f t="shared" ref="AC956:AC992" si="1252">_xlfn.POISSON.DIST(4,K956,FALSE) * _xlfn.POISSON.DIST(4,L956,FALSE)</f>
        <v>2.6157454749659308E-4</v>
      </c>
      <c r="AD956" s="5">
        <f t="shared" ref="AD956:AD992" si="1253">_xlfn.POISSON.DIST(4,K956,FALSE) * _xlfn.POISSON.DIST(0,L956,FALSE)</f>
        <v>5.4977723779085337E-2</v>
      </c>
      <c r="AE956" s="5">
        <f t="shared" ref="AE956:AE992" si="1254">_xlfn.POISSON.DIST(4,K956,FALSE) * _xlfn.POISSON.DIST(1,L956,FALSE)</f>
        <v>3.1958894443556013E-2</v>
      </c>
      <c r="AF956" s="5">
        <f t="shared" ref="AF956:AF992" si="1255">_xlfn.POISSON.DIST(4,K956,FALSE) * _xlfn.POISSON.DIST(2,L956,FALSE)</f>
        <v>9.2889525415647163E-3</v>
      </c>
      <c r="AG956" s="5">
        <f t="shared" ref="AG956:AG992" si="1256">_xlfn.POISSON.DIST(4,K956,FALSE) * _xlfn.POISSON.DIST(3,L956,FALSE)</f>
        <v>1.7999087227883227E-3</v>
      </c>
      <c r="AH956" s="5">
        <f t="shared" ref="AH956:AH992" si="1257">_xlfn.POISSON.DIST(0,K956,FALSE) * _xlfn.POISSON.DIST(4,L956,FALSE)</f>
        <v>3.2910447953882741E-4</v>
      </c>
      <c r="AI956" s="5">
        <f t="shared" ref="AI956:AI992" si="1258">_xlfn.POISSON.DIST(1,K956,FALSE) * _xlfn.POISSON.DIST(4,L956,FALSE)</f>
        <v>6.8778393313141152E-4</v>
      </c>
      <c r="AJ956" s="5">
        <f t="shared" ref="AJ956:AJ992" si="1259">_xlfn.POISSON.DIST(2,K956,FALSE) * _xlfn.POISSON.DIST(4,L956,FALSE)</f>
        <v>7.1868778470683898E-4</v>
      </c>
      <c r="AK956" s="5">
        <f t="shared" ref="AK956:AK992" si="1260">_xlfn.POISSON.DIST(3,K956,FALSE) * _xlfn.POISSON.DIST(4,L956,FALSE)</f>
        <v>5.0065348239545268E-4</v>
      </c>
      <c r="AL956" s="5">
        <f t="shared" ref="AL956:AL992" si="1261">_xlfn.POISSON.DIST(5,K956,FALSE) * _xlfn.POISSON.DIST(5,L956,FALSE)</f>
        <v>1.2710970156973623E-5</v>
      </c>
      <c r="AM956" s="5">
        <f t="shared" ref="AM956:AM992" si="1262">_xlfn.POISSON.DIST(5,K956,FALSE) * _xlfn.POISSON.DIST(0,L956,FALSE)</f>
        <v>2.2979204141115643E-2</v>
      </c>
      <c r="AN956" s="5">
        <f t="shared" ref="AN956:AN992" si="1263">_xlfn.POISSON.DIST(5,K956,FALSE) * _xlfn.POISSON.DIST(1,L956,FALSE)</f>
        <v>1.3357954987256443E-2</v>
      </c>
      <c r="AO956" s="5">
        <f t="shared" ref="AO956:AO992" si="1264">_xlfn.POISSON.DIST(5,K956,FALSE) * _xlfn.POISSON.DIST(2,L956,FALSE)</f>
        <v>3.8825313606554303E-3</v>
      </c>
      <c r="AP956" s="5">
        <f t="shared" ref="AP956:AP992" si="1265">_xlfn.POISSON.DIST(5,K956,FALSE) * _xlfn.POISSON.DIST(3,L956,FALSE)</f>
        <v>7.5231324859000384E-4</v>
      </c>
      <c r="AQ956" s="5">
        <f t="shared" ref="AQ956:AQ992" si="1266">_xlfn.POISSON.DIST(5,K956,FALSE) * _xlfn.POISSON.DIST(4,L956,FALSE)</f>
        <v>1.0933109834079353E-4</v>
      </c>
      <c r="AR956" s="5">
        <f t="shared" ref="AR956:AR992" si="1267">_xlfn.POISSON.DIST(0,K956,FALSE) * _xlfn.POISSON.DIST(5,L956,FALSE)</f>
        <v>3.8262098171783623E-5</v>
      </c>
      <c r="AS956" s="5">
        <f t="shared" ref="AS956:AS992" si="1268">_xlfn.POISSON.DIST(1,K956,FALSE) * _xlfn.POISSON.DIST(5,L956,FALSE)</f>
        <v>7.9962619795774563E-5</v>
      </c>
      <c r="AT956" s="5">
        <f t="shared" ref="AT956:AT992" si="1269">_xlfn.POISSON.DIST(2,K956,FALSE) * _xlfn.POISSON.DIST(5,L956,FALSE)</f>
        <v>8.355554020974824E-5</v>
      </c>
      <c r="AU956" s="5">
        <f t="shared" ref="AU956:AU992" si="1270">_xlfn.POISSON.DIST(3,K956,FALSE) * _xlfn.POISSON.DIST(5,L956,FALSE)</f>
        <v>5.8206599680148514E-5</v>
      </c>
      <c r="AV956" s="5">
        <f t="shared" ref="AV956:AV992" si="1271">_xlfn.POISSON.DIST(4,K956,FALSE) * _xlfn.POISSON.DIST(5,L956,FALSE)</f>
        <v>3.0410983860138381E-5</v>
      </c>
      <c r="AW956" s="5">
        <f t="shared" ref="AW956:AW992" si="1272">_xlfn.POISSON.DIST(6,K956,FALSE) * _xlfn.POISSON.DIST(6,L956,FALSE)</f>
        <v>4.2894284046622743E-7</v>
      </c>
      <c r="AX956" s="5">
        <f t="shared" ref="AX956:AX992" si="1273">_xlfn.POISSON.DIST(6,K956,FALSE) * _xlfn.POISSON.DIST(0,L956,FALSE)</f>
        <v>8.0039057437287699E-3</v>
      </c>
      <c r="AY956" s="5">
        <f t="shared" ref="AY956:AY992" si="1274">_xlfn.POISSON.DIST(6,K956,FALSE) * _xlfn.POISSON.DIST(1,L956,FALSE)</f>
        <v>4.6527204332404452E-3</v>
      </c>
      <c r="AZ956" s="5">
        <f t="shared" ref="AZ956:AZ992" si="1275">_xlfn.POISSON.DIST(6,K956,FALSE) * _xlfn.POISSON.DIST(2,L956,FALSE)</f>
        <v>1.3523277336726929E-3</v>
      </c>
      <c r="BA956" s="5">
        <f t="shared" ref="BA956:BA992" si="1276">_xlfn.POISSON.DIST(6,K956,FALSE) * _xlfn.POISSON.DIST(3,L956,FALSE)</f>
        <v>2.6203885454409128E-4</v>
      </c>
      <c r="BB956" s="5">
        <f t="shared" ref="BB956:BB992" si="1277">_xlfn.POISSON.DIST(6,K956,FALSE) * _xlfn.POISSON.DIST(4,L956,FALSE)</f>
        <v>3.8081205972330395E-5</v>
      </c>
      <c r="BC956" s="5">
        <f t="shared" ref="BC956:BC992" si="1278">_xlfn.POISSON.DIST(6,K956,FALSE) * _xlfn.POISSON.DIST(5,L956,FALSE)</f>
        <v>4.4273686078506111E-6</v>
      </c>
      <c r="BD956" s="5">
        <f t="shared" ref="BD956:BD992" si="1279">_xlfn.POISSON.DIST(0,K956,FALSE) * _xlfn.POISSON.DIST(6,L956,FALSE)</f>
        <v>3.7069994675619061E-6</v>
      </c>
      <c r="BE956" s="5">
        <f t="shared" ref="BE956:BE992" si="1280">_xlfn.POISSON.DIST(1,K956,FALSE) * _xlfn.POISSON.DIST(6,L956,FALSE)</f>
        <v>7.7471284422762619E-6</v>
      </c>
      <c r="BF956" s="5">
        <f t="shared" ref="BF956:BF992" si="1281">_xlfn.POISSON.DIST(2,K956,FALSE) * _xlfn.POISSON.DIST(6,L956,FALSE)</f>
        <v>8.0952262910088445E-6</v>
      </c>
      <c r="BG956" s="5">
        <f t="shared" ref="BG956:BG992" si="1282">_xlfn.POISSON.DIST(3,K956,FALSE) * _xlfn.POISSON.DIST(6,L956,FALSE)</f>
        <v>5.6393100308864002E-6</v>
      </c>
      <c r="BH956" s="5">
        <f t="shared" ref="BH956:BH992" si="1283">_xlfn.POISSON.DIST(4,K956,FALSE) * _xlfn.POISSON.DIST(6,L956,FALSE)</f>
        <v>2.9463491644246004E-6</v>
      </c>
      <c r="BI956" s="5">
        <f t="shared" ref="BI956:BI992" si="1284">_xlfn.POISSON.DIST(5,K956,FALSE) * _xlfn.POISSON.DIST(6,L956,FALSE)</f>
        <v>1.2314943993020438E-6</v>
      </c>
      <c r="BJ956" s="8">
        <f t="shared" ref="BJ956:BJ992" si="1285">SUM(N956,Q956,T956,W956,X956,Y956,AD956,AE956,AF956,AG956,AM956,AN956,AO956,AP956,AQ956,AX956,AY956,AZ956,BA956,BB956,BC956)</f>
        <v>0.72101662491849461</v>
      </c>
      <c r="BK956" s="8">
        <f t="shared" ref="BK956:BK992" si="1286">SUM(M956,P956,S956,V956,AC956,AL956,AY956)</f>
        <v>0.18709769893274289</v>
      </c>
      <c r="BL956" s="8">
        <f t="shared" ref="BL956:BL992" si="1287">SUM(O956,R956,U956,AA956,AB956,AH956,AI956,AJ956,AK956,AR956,AS956,AT956,AU956,AV956,BD956,BE956,BF956,BG956,BH956,BI956)</f>
        <v>8.8555050345836744E-2</v>
      </c>
      <c r="BM956" s="8">
        <f t="shared" ref="BM956:BM992" si="1288">SUM(S956:BI956)</f>
        <v>0.493568983171012</v>
      </c>
      <c r="BN956" s="8">
        <f t="shared" ref="BN956:BN992" si="1289">SUM(M956:R956)</f>
        <v>0.50071268540267311</v>
      </c>
    </row>
    <row r="957" spans="1:66" x14ac:dyDescent="0.25">
      <c r="A957" t="s">
        <v>69</v>
      </c>
      <c r="B957" t="s">
        <v>79</v>
      </c>
      <c r="C957" t="s">
        <v>75</v>
      </c>
      <c r="D957" s="11">
        <v>44290</v>
      </c>
      <c r="E957">
        <f>VLOOKUP(A957,home!$A$2:$E$405,3,FALSE)</f>
        <v>1.34</v>
      </c>
      <c r="F957">
        <f>VLOOKUP(B957,home!$B$2:$E$405,3,FALSE)</f>
        <v>1.04</v>
      </c>
      <c r="G957">
        <f>VLOOKUP(C957,away!$B$2:$E$405,4,FALSE)</f>
        <v>1.19</v>
      </c>
      <c r="H957">
        <f>VLOOKUP(A957,away!$A$2:$E$405,3,FALSE)</f>
        <v>1.31666666666667</v>
      </c>
      <c r="I957">
        <f>VLOOKUP(C957,away!$B$2:$E$405,3,FALSE)</f>
        <v>0.6</v>
      </c>
      <c r="J957">
        <f>VLOOKUP(B957,home!$B$2:$E$405,4,FALSE)</f>
        <v>1.01</v>
      </c>
      <c r="K957" s="3">
        <f t="shared" si="1234"/>
        <v>1.6583840000000001</v>
      </c>
      <c r="L957" s="3">
        <f t="shared" si="1235"/>
        <v>0.79790000000000194</v>
      </c>
      <c r="M957" s="5">
        <f t="shared" si="1236"/>
        <v>8.5753017847372492E-2</v>
      </c>
      <c r="N957" s="5">
        <f t="shared" si="1237"/>
        <v>0.142211432749797</v>
      </c>
      <c r="O957" s="5">
        <f t="shared" si="1238"/>
        <v>6.8422332940418662E-2</v>
      </c>
      <c r="P957" s="5">
        <f t="shared" si="1239"/>
        <v>0.11347050219106328</v>
      </c>
      <c r="Q957" s="5">
        <f t="shared" si="1240"/>
        <v>0.11792058234466971</v>
      </c>
      <c r="R957" s="5">
        <f t="shared" si="1241"/>
        <v>2.7297089726580091E-2</v>
      </c>
      <c r="S957" s="5">
        <f t="shared" si="1242"/>
        <v>3.7536739786839503E-2</v>
      </c>
      <c r="T957" s="5">
        <f t="shared" si="1243"/>
        <v>9.4088832652812177E-2</v>
      </c>
      <c r="U957" s="5">
        <f t="shared" si="1244"/>
        <v>4.5269056849124807E-2</v>
      </c>
      <c r="V957" s="5">
        <f t="shared" si="1245"/>
        <v>5.5188374721677558E-3</v>
      </c>
      <c r="W957" s="5">
        <f t="shared" si="1246"/>
        <v>6.5185869010360914E-2</v>
      </c>
      <c r="X957" s="5">
        <f t="shared" si="1247"/>
        <v>5.2011804883367097E-2</v>
      </c>
      <c r="Y957" s="5">
        <f t="shared" si="1248"/>
        <v>2.0750109558219352E-2</v>
      </c>
      <c r="Z957" s="5">
        <f t="shared" si="1249"/>
        <v>7.2601159642794386E-3</v>
      </c>
      <c r="AA957" s="5">
        <f t="shared" si="1250"/>
        <v>1.2040060153305594E-2</v>
      </c>
      <c r="AB957" s="5">
        <f t="shared" si="1251"/>
        <v>9.9835215586397737E-3</v>
      </c>
      <c r="AC957" s="5">
        <f t="shared" si="1252"/>
        <v>4.5641634195335302E-4</v>
      </c>
      <c r="AD957" s="5">
        <f t="shared" si="1253"/>
        <v>2.7025800548219604E-2</v>
      </c>
      <c r="AE957" s="5">
        <f t="shared" si="1254"/>
        <v>2.1563886257424471E-2</v>
      </c>
      <c r="AF957" s="5">
        <f t="shared" si="1255"/>
        <v>8.6029124223995137E-3</v>
      </c>
      <c r="AG957" s="5">
        <f t="shared" si="1256"/>
        <v>2.2880879406108634E-3</v>
      </c>
      <c r="AH957" s="5">
        <f t="shared" si="1257"/>
        <v>1.4482116319746443E-3</v>
      </c>
      <c r="AI957" s="5">
        <f t="shared" si="1258"/>
        <v>2.4016909990806387E-3</v>
      </c>
      <c r="AJ957" s="5">
        <f t="shared" si="1259"/>
        <v>1.9914629629096733E-3</v>
      </c>
      <c r="AK957" s="5">
        <f t="shared" si="1260"/>
        <v>1.1008701047606655E-3</v>
      </c>
      <c r="AL957" s="5">
        <f t="shared" si="1261"/>
        <v>2.4157653143745031E-5</v>
      </c>
      <c r="AM957" s="5">
        <f t="shared" si="1262"/>
        <v>8.963831043271725E-3</v>
      </c>
      <c r="AN957" s="5">
        <f t="shared" si="1263"/>
        <v>7.1522407894265257E-3</v>
      </c>
      <c r="AO957" s="5">
        <f t="shared" si="1264"/>
        <v>2.8533864629417195E-3</v>
      </c>
      <c r="AP957" s="5">
        <f t="shared" si="1265"/>
        <v>7.589056862604013E-4</v>
      </c>
      <c r="AQ957" s="5">
        <f t="shared" si="1266"/>
        <v>1.513827117667939E-4</v>
      </c>
      <c r="AR957" s="5">
        <f t="shared" si="1267"/>
        <v>2.3110561223051431E-4</v>
      </c>
      <c r="AS957" s="5">
        <f t="shared" si="1268"/>
        <v>3.8326184963328926E-4</v>
      </c>
      <c r="AT957" s="5">
        <f t="shared" si="1269"/>
        <v>3.1779765962112647E-4</v>
      </c>
      <c r="AU957" s="5">
        <f t="shared" si="1270"/>
        <v>1.7567685131770743E-4</v>
      </c>
      <c r="AV957" s="5">
        <f t="shared" si="1271"/>
        <v>7.2834919848916262E-5</v>
      </c>
      <c r="AW957" s="5">
        <f t="shared" si="1272"/>
        <v>8.8794446565171852E-7</v>
      </c>
      <c r="AX957" s="5">
        <f t="shared" si="1273"/>
        <v>2.4775789968108572E-3</v>
      </c>
      <c r="AY957" s="5">
        <f t="shared" si="1274"/>
        <v>1.9768602815553875E-3</v>
      </c>
      <c r="AZ957" s="5">
        <f t="shared" si="1275"/>
        <v>7.886684093265237E-4</v>
      </c>
      <c r="BA957" s="5">
        <f t="shared" si="1276"/>
        <v>2.0975950793387832E-4</v>
      </c>
      <c r="BB957" s="5">
        <f t="shared" si="1277"/>
        <v>4.1841777845110474E-5</v>
      </c>
      <c r="BC957" s="5">
        <f t="shared" si="1278"/>
        <v>6.6771109085227457E-6</v>
      </c>
      <c r="BD957" s="5">
        <f t="shared" si="1279"/>
        <v>3.0733194666454626E-5</v>
      </c>
      <c r="BE957" s="5">
        <f t="shared" si="1280"/>
        <v>5.0967438303733702E-5</v>
      </c>
      <c r="BF957" s="5">
        <f t="shared" si="1281"/>
        <v>4.2261792101949564E-5</v>
      </c>
      <c r="BG957" s="5">
        <f t="shared" si="1282"/>
        <v>2.3362093277733181E-5</v>
      </c>
      <c r="BH957" s="5">
        <f t="shared" si="1283"/>
        <v>9.6858304245750684E-6</v>
      </c>
      <c r="BI957" s="5">
        <f t="shared" si="1284"/>
        <v>3.2125652405657008E-6</v>
      </c>
      <c r="BJ957" s="8">
        <f t="shared" si="1285"/>
        <v>0.57703045114592844</v>
      </c>
      <c r="BK957" s="8">
        <f t="shared" si="1286"/>
        <v>0.2447365315740955</v>
      </c>
      <c r="BL957" s="8">
        <f t="shared" si="1287"/>
        <v>0.17129519673346111</v>
      </c>
      <c r="BM957" s="8">
        <f t="shared" si="1288"/>
        <v>0.44327136528077332</v>
      </c>
      <c r="BN957" s="8">
        <f t="shared" si="1289"/>
        <v>0.55507495779990124</v>
      </c>
    </row>
    <row r="958" spans="1:66" x14ac:dyDescent="0.25">
      <c r="A958" t="s">
        <v>69</v>
      </c>
      <c r="B958" t="s">
        <v>325</v>
      </c>
      <c r="C958" t="s">
        <v>259</v>
      </c>
      <c r="D958" s="11">
        <v>44290</v>
      </c>
      <c r="E958">
        <f>VLOOKUP(A958,home!$A$2:$E$405,3,FALSE)</f>
        <v>1.34</v>
      </c>
      <c r="F958">
        <f>VLOOKUP(B958,home!$B$2:$E$405,3,FALSE)</f>
        <v>0.95</v>
      </c>
      <c r="G958">
        <f>VLOOKUP(C958,away!$B$2:$E$405,4,FALSE)</f>
        <v>0.84</v>
      </c>
      <c r="H958">
        <f>VLOOKUP(A958,away!$A$2:$E$405,3,FALSE)</f>
        <v>1.31666666666667</v>
      </c>
      <c r="I958">
        <f>VLOOKUP(C958,away!$B$2:$E$405,3,FALSE)</f>
        <v>1.21</v>
      </c>
      <c r="J958">
        <f>VLOOKUP(B958,home!$B$2:$E$405,4,FALSE)</f>
        <v>1.27</v>
      </c>
      <c r="K958" s="3">
        <f t="shared" si="1234"/>
        <v>1.0693199999999998</v>
      </c>
      <c r="L958" s="3">
        <f t="shared" si="1235"/>
        <v>2.0233216666666718</v>
      </c>
      <c r="M958" s="5">
        <f t="shared" si="1236"/>
        <v>4.5381912034175416E-2</v>
      </c>
      <c r="N958" s="5">
        <f t="shared" si="1237"/>
        <v>4.8527786176384452E-2</v>
      </c>
      <c r="O958" s="5">
        <f t="shared" si="1238"/>
        <v>9.1822205893508105E-2</v>
      </c>
      <c r="P958" s="5">
        <f t="shared" si="1239"/>
        <v>9.8187321206046063E-2</v>
      </c>
      <c r="Q958" s="5">
        <f t="shared" si="1240"/>
        <v>2.5945866157065706E-2</v>
      </c>
      <c r="R958" s="5">
        <f t="shared" si="1241"/>
        <v>9.2892929332731577E-2</v>
      </c>
      <c r="S958" s="5">
        <f t="shared" si="1242"/>
        <v>5.3108989977984938E-2</v>
      </c>
      <c r="T958" s="5">
        <f t="shared" si="1243"/>
        <v>5.2496833156024582E-2</v>
      </c>
      <c r="U958" s="5">
        <f t="shared" si="1244"/>
        <v>9.9332267194076507E-2</v>
      </c>
      <c r="V958" s="5">
        <f t="shared" si="1245"/>
        <v>1.2767273284196346E-2</v>
      </c>
      <c r="W958" s="5">
        <f t="shared" si="1246"/>
        <v>9.2481445330244993E-3</v>
      </c>
      <c r="X958" s="5">
        <f t="shared" si="1247"/>
        <v>1.8711971210133398E-2</v>
      </c>
      <c r="Y958" s="5">
        <f t="shared" si="1248"/>
        <v>1.8930168387752948E-2</v>
      </c>
      <c r="Z958" s="5">
        <f t="shared" si="1249"/>
        <v>6.2650758866350603E-2</v>
      </c>
      <c r="AA958" s="5">
        <f t="shared" si="1250"/>
        <v>6.6993709470966015E-2</v>
      </c>
      <c r="AB958" s="5">
        <f t="shared" si="1251"/>
        <v>3.5818856705746679E-2</v>
      </c>
      <c r="AC958" s="5">
        <f t="shared" si="1252"/>
        <v>1.7264372338707456E-3</v>
      </c>
      <c r="AD958" s="5">
        <f t="shared" si="1253"/>
        <v>2.4723064780134388E-3</v>
      </c>
      <c r="AE958" s="5">
        <f t="shared" si="1254"/>
        <v>5.0022712636049608E-3</v>
      </c>
      <c r="AF958" s="5">
        <f t="shared" si="1255"/>
        <v>5.0606019150979944E-3</v>
      </c>
      <c r="AG958" s="5">
        <f t="shared" si="1256"/>
        <v>3.4130751670642082E-3</v>
      </c>
      <c r="AH958" s="5">
        <f t="shared" si="1257"/>
        <v>3.1690659461849062E-2</v>
      </c>
      <c r="AI958" s="5">
        <f t="shared" si="1258"/>
        <v>3.3887455975744434E-2</v>
      </c>
      <c r="AJ958" s="5">
        <f t="shared" si="1259"/>
        <v>1.8118267211991515E-2</v>
      </c>
      <c r="AK958" s="5">
        <f t="shared" si="1260"/>
        <v>6.4580751650422548E-3</v>
      </c>
      <c r="AL958" s="5">
        <f t="shared" si="1261"/>
        <v>1.4941128711940538E-4</v>
      </c>
      <c r="AM958" s="5">
        <f t="shared" si="1262"/>
        <v>5.2873735261386599E-4</v>
      </c>
      <c r="AN958" s="5">
        <f t="shared" si="1263"/>
        <v>1.0698057415196112E-3</v>
      </c>
      <c r="AO958" s="5">
        <f t="shared" si="1264"/>
        <v>1.0822805679705175E-3</v>
      </c>
      <c r="AP958" s="5">
        <f t="shared" si="1265"/>
        <v>7.2993390752901981E-4</v>
      </c>
      <c r="AQ958" s="5">
        <f t="shared" si="1266"/>
        <v>3.6922277258453313E-4</v>
      </c>
      <c r="AR958" s="5">
        <f t="shared" si="1267"/>
        <v>1.2824079584022872E-2</v>
      </c>
      <c r="AS958" s="5">
        <f t="shared" si="1268"/>
        <v>1.3713044780787335E-2</v>
      </c>
      <c r="AT958" s="5">
        <f t="shared" si="1269"/>
        <v>7.3318165224957555E-3</v>
      </c>
      <c r="AU958" s="5">
        <f t="shared" si="1270"/>
        <v>2.6133526812783868E-3</v>
      </c>
      <c r="AV958" s="5">
        <f t="shared" si="1271"/>
        <v>6.9862757228615093E-4</v>
      </c>
      <c r="AW958" s="5">
        <f t="shared" si="1272"/>
        <v>8.9795283961703665E-6</v>
      </c>
      <c r="AX958" s="5">
        <f t="shared" si="1273"/>
        <v>9.4231570982843159E-5</v>
      </c>
      <c r="AY958" s="5">
        <f t="shared" si="1274"/>
        <v>1.9066077925362503E-4</v>
      </c>
      <c r="AZ958" s="5">
        <f t="shared" si="1275"/>
        <v>1.9288404282370554E-4</v>
      </c>
      <c r="BA958" s="5">
        <f t="shared" si="1276"/>
        <v>1.3008882099982186E-4</v>
      </c>
      <c r="BB958" s="5">
        <f t="shared" si="1277"/>
        <v>6.5802882530015461E-5</v>
      </c>
      <c r="BC958" s="5">
        <f t="shared" si="1278"/>
        <v>2.6628079590420412E-5</v>
      </c>
      <c r="BD958" s="5">
        <f t="shared" si="1279"/>
        <v>4.3245396795685313E-3</v>
      </c>
      <c r="BE958" s="5">
        <f t="shared" si="1280"/>
        <v>4.6243167701562208E-3</v>
      </c>
      <c r="BF958" s="5">
        <f t="shared" si="1281"/>
        <v>2.4724372043317248E-3</v>
      </c>
      <c r="BG958" s="5">
        <f t="shared" si="1282"/>
        <v>8.8127551711199986E-4</v>
      </c>
      <c r="BH958" s="5">
        <f t="shared" si="1283"/>
        <v>2.3559138398955088E-4</v>
      </c>
      <c r="BI958" s="5">
        <f t="shared" si="1284"/>
        <v>5.0384515745541303E-5</v>
      </c>
      <c r="BJ958" s="8">
        <f t="shared" si="1285"/>
        <v>0.19428930096256414</v>
      </c>
      <c r="BK958" s="8">
        <f t="shared" si="1286"/>
        <v>0.21151200580264654</v>
      </c>
      <c r="BL958" s="8">
        <f t="shared" si="1287"/>
        <v>0.52678389262343028</v>
      </c>
      <c r="BM958" s="8">
        <f t="shared" si="1288"/>
        <v>0.59229625620422299</v>
      </c>
      <c r="BN958" s="8">
        <f t="shared" si="1289"/>
        <v>0.40275802079991135</v>
      </c>
    </row>
    <row r="959" spans="1:66" x14ac:dyDescent="0.25">
      <c r="A959" t="s">
        <v>69</v>
      </c>
      <c r="B959" t="s">
        <v>351</v>
      </c>
      <c r="C959" t="s">
        <v>76</v>
      </c>
      <c r="D959" s="11">
        <v>44290</v>
      </c>
      <c r="E959">
        <f>VLOOKUP(A959,home!$A$2:$E$405,3,FALSE)</f>
        <v>1.34</v>
      </c>
      <c r="F959">
        <f>VLOOKUP(B959,home!$B$2:$E$405,3,FALSE)</f>
        <v>1.23</v>
      </c>
      <c r="G959">
        <f>VLOOKUP(C959,away!$B$2:$E$405,4,FALSE)</f>
        <v>0.9</v>
      </c>
      <c r="H959">
        <f>VLOOKUP(A959,away!$A$2:$E$405,3,FALSE)</f>
        <v>1.31666666666667</v>
      </c>
      <c r="I959">
        <f>VLOOKUP(C959,away!$B$2:$E$405,3,FALSE)</f>
        <v>0.75</v>
      </c>
      <c r="J959">
        <f>VLOOKUP(B959,home!$B$2:$E$405,4,FALSE)</f>
        <v>1.03</v>
      </c>
      <c r="K959" s="3">
        <f t="shared" si="1234"/>
        <v>1.4833800000000001</v>
      </c>
      <c r="L959" s="3">
        <f t="shared" si="1235"/>
        <v>1.0171250000000025</v>
      </c>
      <c r="M959" s="5">
        <f t="shared" si="1236"/>
        <v>8.2043556164695192E-2</v>
      </c>
      <c r="N959" s="5">
        <f t="shared" si="1237"/>
        <v>0.12170177034358556</v>
      </c>
      <c r="O959" s="5">
        <f t="shared" si="1238"/>
        <v>8.3448552064015802E-2</v>
      </c>
      <c r="P959" s="5">
        <f t="shared" si="1239"/>
        <v>0.12378591316071977</v>
      </c>
      <c r="Q959" s="5">
        <f t="shared" si="1240"/>
        <v>9.0264986046134005E-2</v>
      </c>
      <c r="R959" s="5">
        <f t="shared" si="1241"/>
        <v>4.2438804259056127E-2</v>
      </c>
      <c r="S959" s="5">
        <f t="shared" si="1242"/>
        <v>4.6691516717881486E-2</v>
      </c>
      <c r="T959" s="5">
        <f t="shared" si="1243"/>
        <v>9.1810773932174281E-2</v>
      </c>
      <c r="U959" s="5">
        <f t="shared" si="1244"/>
        <v>6.2952873461798689E-2</v>
      </c>
      <c r="V959" s="5">
        <f t="shared" si="1245"/>
        <v>7.8274845757669263E-3</v>
      </c>
      <c r="W959" s="5">
        <f t="shared" si="1246"/>
        <v>4.4632425000371415E-2</v>
      </c>
      <c r="X959" s="5">
        <f t="shared" si="1247"/>
        <v>4.5396755278502884E-2</v>
      </c>
      <c r="Y959" s="5">
        <f t="shared" si="1248"/>
        <v>2.3087087356323675E-2</v>
      </c>
      <c r="Z959" s="5">
        <f t="shared" si="1249"/>
        <v>1.438852292733086E-2</v>
      </c>
      <c r="AA959" s="5">
        <f t="shared" si="1250"/>
        <v>2.1343647139944053E-2</v>
      </c>
      <c r="AB959" s="5">
        <f t="shared" si="1251"/>
        <v>1.5830369647225111E-2</v>
      </c>
      <c r="AC959" s="5">
        <f t="shared" si="1252"/>
        <v>7.3812342130937121E-4</v>
      </c>
      <c r="AD959" s="5">
        <f t="shared" si="1253"/>
        <v>1.6551711649262734E-2</v>
      </c>
      <c r="AE959" s="5">
        <f t="shared" si="1254"/>
        <v>1.68351597112564E-2</v>
      </c>
      <c r="AF959" s="5">
        <f t="shared" si="1255"/>
        <v>8.5617309106558528E-3</v>
      </c>
      <c r="AG959" s="5">
        <f t="shared" si="1256"/>
        <v>2.9027835175002856E-3</v>
      </c>
      <c r="AH959" s="5">
        <f t="shared" si="1257"/>
        <v>3.6587315956153588E-3</v>
      </c>
      <c r="AI959" s="5">
        <f t="shared" si="1258"/>
        <v>5.4272892743039113E-3</v>
      </c>
      <c r="AJ959" s="5">
        <f t="shared" si="1259"/>
        <v>4.02536618185847E-3</v>
      </c>
      <c r="AK959" s="5">
        <f t="shared" si="1260"/>
        <v>1.9903825622817383E-3</v>
      </c>
      <c r="AL959" s="5">
        <f t="shared" si="1261"/>
        <v>4.454671932975674E-5</v>
      </c>
      <c r="AM959" s="5">
        <f t="shared" si="1262"/>
        <v>4.9104956052566729E-3</v>
      </c>
      <c r="AN959" s="5">
        <f t="shared" si="1263"/>
        <v>4.9945878424967061E-3</v>
      </c>
      <c r="AO959" s="5">
        <f t="shared" si="1264"/>
        <v>2.5400600796497363E-3</v>
      </c>
      <c r="AP959" s="5">
        <f t="shared" si="1265"/>
        <v>8.6118620283791498E-4</v>
      </c>
      <c r="AQ959" s="5">
        <f t="shared" si="1266"/>
        <v>2.1898350414037909E-4</v>
      </c>
      <c r="AR959" s="5">
        <f t="shared" si="1267"/>
        <v>7.4427747483805646E-4</v>
      </c>
      <c r="AS959" s="5">
        <f t="shared" si="1268"/>
        <v>1.1040463206252761E-3</v>
      </c>
      <c r="AT959" s="5">
        <f t="shared" si="1269"/>
        <v>8.1886011554456147E-4</v>
      </c>
      <c r="AU959" s="5">
        <f t="shared" si="1270"/>
        <v>4.0489357273216375E-4</v>
      </c>
      <c r="AV959" s="5">
        <f t="shared" si="1271"/>
        <v>1.5015275697985924E-4</v>
      </c>
      <c r="AW959" s="5">
        <f t="shared" si="1272"/>
        <v>1.8669813221185813E-6</v>
      </c>
      <c r="AX959" s="5">
        <f t="shared" si="1273"/>
        <v>1.214021828487606E-3</v>
      </c>
      <c r="AY959" s="5">
        <f t="shared" si="1274"/>
        <v>1.2348119523004593E-3</v>
      </c>
      <c r="AZ959" s="5">
        <f t="shared" si="1275"/>
        <v>6.2797905349180373E-4</v>
      </c>
      <c r="BA959" s="5">
        <f t="shared" si="1276"/>
        <v>2.1291106492761754E-4</v>
      </c>
      <c r="BB959" s="5">
        <f t="shared" si="1277"/>
        <v>5.4139291728625873E-5</v>
      </c>
      <c r="BC959" s="5">
        <f t="shared" si="1278"/>
        <v>1.1013285419895749E-5</v>
      </c>
      <c r="BD959" s="5">
        <f t="shared" si="1279"/>
        <v>1.2617053776577665E-4</v>
      </c>
      <c r="BE959" s="5">
        <f t="shared" si="1280"/>
        <v>1.8715885231099775E-4</v>
      </c>
      <c r="BF959" s="5">
        <f t="shared" si="1281"/>
        <v>1.38813849170544E-4</v>
      </c>
      <c r="BG959" s="5">
        <f t="shared" si="1282"/>
        <v>6.8637895860867166E-5</v>
      </c>
      <c r="BH959" s="5">
        <f t="shared" si="1283"/>
        <v>2.545402049052328E-5</v>
      </c>
      <c r="BI959" s="5">
        <f t="shared" si="1284"/>
        <v>7.5515969830464873E-6</v>
      </c>
      <c r="BJ959" s="8">
        <f t="shared" si="1285"/>
        <v>0.47862537345650469</v>
      </c>
      <c r="BK959" s="8">
        <f t="shared" si="1286"/>
        <v>0.26236595271200291</v>
      </c>
      <c r="BL959" s="8">
        <f t="shared" si="1287"/>
        <v>0.24489203317940095</v>
      </c>
      <c r="BM959" s="8">
        <f t="shared" si="1288"/>
        <v>0.45535535526605458</v>
      </c>
      <c r="BN959" s="8">
        <f t="shared" si="1289"/>
        <v>0.54368358203820644</v>
      </c>
    </row>
    <row r="960" spans="1:66" x14ac:dyDescent="0.25">
      <c r="A960" t="s">
        <v>69</v>
      </c>
      <c r="B960" t="s">
        <v>261</v>
      </c>
      <c r="C960" t="s">
        <v>73</v>
      </c>
      <c r="D960" s="11">
        <v>44290</v>
      </c>
      <c r="E960">
        <f>VLOOKUP(A960,home!$A$2:$E$405,3,FALSE)</f>
        <v>1.34</v>
      </c>
      <c r="F960">
        <f>VLOOKUP(B960,home!$B$2:$E$405,3,FALSE)</f>
        <v>1.54</v>
      </c>
      <c r="G960">
        <f>VLOOKUP(C960,away!$B$2:$E$405,4,FALSE)</f>
        <v>0.95</v>
      </c>
      <c r="H960">
        <f>VLOOKUP(A960,away!$A$2:$E$405,3,FALSE)</f>
        <v>1.31666666666667</v>
      </c>
      <c r="I960">
        <f>VLOOKUP(C960,away!$B$2:$E$405,3,FALSE)</f>
        <v>0.85</v>
      </c>
      <c r="J960">
        <f>VLOOKUP(B960,home!$B$2:$E$405,4,FALSE)</f>
        <v>1.01</v>
      </c>
      <c r="K960" s="3">
        <f t="shared" si="1234"/>
        <v>1.9604200000000001</v>
      </c>
      <c r="L960" s="3">
        <f t="shared" si="1235"/>
        <v>1.1303583333333362</v>
      </c>
      <c r="M960" s="5">
        <f t="shared" si="1236"/>
        <v>4.5466552495806563E-2</v>
      </c>
      <c r="N960" s="5">
        <f t="shared" si="1237"/>
        <v>8.9133538843829102E-2</v>
      </c>
      <c r="O960" s="5">
        <f t="shared" si="1238"/>
        <v>5.1393496501572544E-2</v>
      </c>
      <c r="P960" s="5">
        <f t="shared" si="1239"/>
        <v>0.10075283841161285</v>
      </c>
      <c r="Q960" s="5">
        <f t="shared" si="1240"/>
        <v>8.736958611010974E-2</v>
      </c>
      <c r="R960" s="5">
        <f t="shared" si="1241"/>
        <v>2.9046533524845101E-2</v>
      </c>
      <c r="S960" s="5">
        <f t="shared" si="1242"/>
        <v>5.5816495262824395E-2</v>
      </c>
      <c r="T960" s="5">
        <f t="shared" si="1243"/>
        <v>9.8758939739447049E-2</v>
      </c>
      <c r="U960" s="5">
        <f t="shared" si="1244"/>
        <v>5.6943405252776837E-2</v>
      </c>
      <c r="V960" s="5">
        <f t="shared" si="1245"/>
        <v>1.3743119378034553E-2</v>
      </c>
      <c r="W960" s="5">
        <f t="shared" si="1246"/>
        <v>5.7093694667327111E-2</v>
      </c>
      <c r="X960" s="5">
        <f t="shared" si="1247"/>
        <v>6.4536333548002256E-2</v>
      </c>
      <c r="Y960" s="5">
        <f t="shared" si="1248"/>
        <v>3.6474591214382068E-2</v>
      </c>
      <c r="Z960" s="5">
        <f t="shared" si="1249"/>
        <v>1.0944330408084929E-2</v>
      </c>
      <c r="AA960" s="5">
        <f t="shared" si="1250"/>
        <v>2.1455484218617857E-2</v>
      </c>
      <c r="AB960" s="5">
        <f t="shared" si="1251"/>
        <v>2.1030880185931414E-2</v>
      </c>
      <c r="AC960" s="5">
        <f t="shared" si="1252"/>
        <v>1.9034023501319048E-3</v>
      </c>
      <c r="AD960" s="5">
        <f t="shared" si="1253"/>
        <v>2.7981905224930367E-2</v>
      </c>
      <c r="AE960" s="5">
        <f t="shared" si="1254"/>
        <v>3.1629579753543663E-2</v>
      </c>
      <c r="AF960" s="5">
        <f t="shared" si="1255"/>
        <v>1.7876379527124731E-2</v>
      </c>
      <c r="AG960" s="5">
        <f t="shared" si="1256"/>
        <v>6.7355715227716273E-3</v>
      </c>
      <c r="AH960" s="5">
        <f t="shared" si="1257"/>
        <v>3.0927537698830581E-3</v>
      </c>
      <c r="AI960" s="5">
        <f t="shared" si="1258"/>
        <v>6.0630963455541448E-3</v>
      </c>
      <c r="AJ960" s="5">
        <f t="shared" si="1259"/>
        <v>5.9431076688756298E-3</v>
      </c>
      <c r="AK960" s="5">
        <f t="shared" si="1260"/>
        <v>3.883662378739054E-3</v>
      </c>
      <c r="AL960" s="5">
        <f t="shared" si="1261"/>
        <v>1.6871583956827276E-4</v>
      </c>
      <c r="AM960" s="5">
        <f t="shared" si="1262"/>
        <v>1.0971257328211593E-2</v>
      </c>
      <c r="AN960" s="5">
        <f t="shared" si="1263"/>
        <v>1.2401452148088408E-2</v>
      </c>
      <c r="AO960" s="5">
        <f t="shared" si="1264"/>
        <v>7.0090423905131696E-3</v>
      </c>
      <c r="AP960" s="5">
        <f t="shared" si="1265"/>
        <v>2.6409098249343898E-3</v>
      </c>
      <c r="AQ960" s="5">
        <f t="shared" si="1266"/>
        <v>7.4629360704911744E-4</v>
      </c>
      <c r="AR960" s="5">
        <f t="shared" si="1267"/>
        <v>6.9918399934708092E-4</v>
      </c>
      <c r="AS960" s="5">
        <f t="shared" si="1268"/>
        <v>1.3706942960000044E-3</v>
      </c>
      <c r="AT960" s="5">
        <f t="shared" si="1269"/>
        <v>1.3435682558821647E-3</v>
      </c>
      <c r="AU960" s="5">
        <f t="shared" si="1270"/>
        <v>8.7798602673217103E-4</v>
      </c>
      <c r="AV960" s="5">
        <f t="shared" si="1271"/>
        <v>4.3030534163157087E-4</v>
      </c>
      <c r="AW960" s="5">
        <f t="shared" si="1272"/>
        <v>1.0385289837860951E-5</v>
      </c>
      <c r="AX960" s="5">
        <f t="shared" si="1273"/>
        <v>3.5847120485620965E-3</v>
      </c>
      <c r="AY960" s="5">
        <f t="shared" si="1274"/>
        <v>4.0520091366925805E-3</v>
      </c>
      <c r="AZ960" s="5">
        <f t="shared" si="1275"/>
        <v>2.290111147201639E-3</v>
      </c>
      <c r="BA960" s="5">
        <f t="shared" si="1276"/>
        <v>8.6288207316631311E-4</v>
      </c>
      <c r="BB960" s="5">
        <f t="shared" si="1277"/>
        <v>2.4384148552187191E-4</v>
      </c>
      <c r="BC960" s="5">
        <f t="shared" si="1278"/>
        <v>5.5125651034405569E-5</v>
      </c>
      <c r="BD960" s="5">
        <f t="shared" si="1279"/>
        <v>1.3172141003255032E-4</v>
      </c>
      <c r="BE960" s="5">
        <f t="shared" si="1280"/>
        <v>2.5822928665601231E-4</v>
      </c>
      <c r="BF960" s="5">
        <f t="shared" si="1281"/>
        <v>2.5311892907308988E-4</v>
      </c>
      <c r="BG960" s="5">
        <f t="shared" si="1282"/>
        <v>1.654064703111556E-4</v>
      </c>
      <c r="BH960" s="5">
        <f t="shared" si="1283"/>
        <v>8.106653813184895E-5</v>
      </c>
      <c r="BI960" s="5">
        <f t="shared" si="1284"/>
        <v>3.1784892536887848E-5</v>
      </c>
      <c r="BJ960" s="8">
        <f t="shared" si="1285"/>
        <v>0.56244775699244332</v>
      </c>
      <c r="BK960" s="8">
        <f t="shared" si="1286"/>
        <v>0.22190313287467109</v>
      </c>
      <c r="BL960" s="8">
        <f t="shared" si="1287"/>
        <v>0.20449548529313008</v>
      </c>
      <c r="BM960" s="8">
        <f t="shared" si="1288"/>
        <v>0.59258653583369891</v>
      </c>
      <c r="BN960" s="8">
        <f t="shared" si="1289"/>
        <v>0.40316254588777589</v>
      </c>
    </row>
    <row r="961" spans="1:66" x14ac:dyDescent="0.25">
      <c r="A961" t="s">
        <v>21</v>
      </c>
      <c r="B961" t="s">
        <v>152</v>
      </c>
      <c r="C961" t="s">
        <v>22</v>
      </c>
      <c r="D961" s="11">
        <v>44290</v>
      </c>
      <c r="E961">
        <f>VLOOKUP(A961,home!$A$2:$E$405,3,FALSE)</f>
        <v>1.3612903225806501</v>
      </c>
      <c r="F961">
        <f>VLOOKUP(B961,home!$B$2:$E$405,3,FALSE)</f>
        <v>0.78</v>
      </c>
      <c r="G961">
        <f>VLOOKUP(C961,away!$B$2:$E$405,4,FALSE)</f>
        <v>0.98</v>
      </c>
      <c r="H961">
        <f>VLOOKUP(A961,away!$A$2:$E$405,3,FALSE)</f>
        <v>1.32903225806452</v>
      </c>
      <c r="I961">
        <f>VLOOKUP(C961,away!$B$2:$E$405,3,FALSE)</f>
        <v>0.93</v>
      </c>
      <c r="J961">
        <f>VLOOKUP(B961,home!$B$2:$E$405,4,FALSE)</f>
        <v>1.05</v>
      </c>
      <c r="K961" s="3">
        <f t="shared" si="1234"/>
        <v>1.0405703225806489</v>
      </c>
      <c r="L961" s="3">
        <f t="shared" si="1235"/>
        <v>1.2978000000000038</v>
      </c>
      <c r="M961" s="5">
        <f t="shared" si="1236"/>
        <v>9.6484749192698116E-2</v>
      </c>
      <c r="N961" s="5">
        <f t="shared" si="1237"/>
        <v>0.10039916659155888</v>
      </c>
      <c r="O961" s="5">
        <f t="shared" si="1238"/>
        <v>0.12521790750228398</v>
      </c>
      <c r="P961" s="5">
        <f t="shared" si="1239"/>
        <v>0.13029803840252552</v>
      </c>
      <c r="Q961" s="5">
        <f t="shared" si="1240"/>
        <v>5.2236196583503355E-2</v>
      </c>
      <c r="R961" s="5">
        <f t="shared" si="1241"/>
        <v>8.1253900178232336E-2</v>
      </c>
      <c r="S961" s="5">
        <f t="shared" si="1242"/>
        <v>4.3990317002427511E-2</v>
      </c>
      <c r="T961" s="5">
        <f t="shared" si="1243"/>
        <v>6.7792135926070862E-2</v>
      </c>
      <c r="U961" s="5">
        <f t="shared" si="1244"/>
        <v>8.4550397119399059E-2</v>
      </c>
      <c r="V961" s="5">
        <f t="shared" si="1245"/>
        <v>6.6007576465950523E-3</v>
      </c>
      <c r="W961" s="5">
        <f t="shared" si="1246"/>
        <v>1.8118478643094099E-2</v>
      </c>
      <c r="X961" s="5">
        <f t="shared" si="1247"/>
        <v>2.3514161583007592E-2</v>
      </c>
      <c r="Y961" s="5">
        <f t="shared" si="1248"/>
        <v>1.5258339451213672E-2</v>
      </c>
      <c r="Z961" s="5">
        <f t="shared" si="1249"/>
        <v>3.5150437217103397E-2</v>
      </c>
      <c r="AA961" s="5">
        <f t="shared" si="1250"/>
        <v>3.6576501793852127E-2</v>
      </c>
      <c r="AB961" s="5">
        <f t="shared" si="1251"/>
        <v>1.9030211135250195E-2</v>
      </c>
      <c r="AC961" s="5">
        <f t="shared" si="1252"/>
        <v>5.5712546575890291E-4</v>
      </c>
      <c r="AD961" s="5">
        <f t="shared" si="1253"/>
        <v>4.7133877915787534E-3</v>
      </c>
      <c r="AE961" s="5">
        <f t="shared" si="1254"/>
        <v>6.1170346759109248E-3</v>
      </c>
      <c r="AF961" s="5">
        <f t="shared" si="1255"/>
        <v>3.9693438011986111E-3</v>
      </c>
      <c r="AG961" s="5">
        <f t="shared" si="1256"/>
        <v>1.7171381283985238E-3</v>
      </c>
      <c r="AH961" s="5">
        <f t="shared" si="1257"/>
        <v>1.1404559355089236E-2</v>
      </c>
      <c r="AI961" s="5">
        <f t="shared" si="1258"/>
        <v>1.1867246007015362E-2</v>
      </c>
      <c r="AJ961" s="5">
        <f t="shared" si="1259"/>
        <v>6.1743520028319458E-3</v>
      </c>
      <c r="AK961" s="5">
        <f t="shared" si="1260"/>
        <v>2.1416158184377715E-3</v>
      </c>
      <c r="AL961" s="5">
        <f t="shared" si="1261"/>
        <v>3.0094851648522334E-5</v>
      </c>
      <c r="AM961" s="5">
        <f t="shared" si="1262"/>
        <v>9.809222909461597E-4</v>
      </c>
      <c r="AN961" s="5">
        <f t="shared" si="1263"/>
        <v>1.2730409491899298E-3</v>
      </c>
      <c r="AO961" s="5">
        <f t="shared" si="1264"/>
        <v>8.2607627192934799E-4</v>
      </c>
      <c r="AP961" s="5">
        <f t="shared" si="1265"/>
        <v>3.5736059523663692E-4</v>
      </c>
      <c r="AQ961" s="5">
        <f t="shared" si="1266"/>
        <v>1.1594564512452722E-4</v>
      </c>
      <c r="AR961" s="5">
        <f t="shared" si="1267"/>
        <v>2.9601674262069665E-3</v>
      </c>
      <c r="AS961" s="5">
        <f t="shared" si="1268"/>
        <v>3.0802623735809126E-3</v>
      </c>
      <c r="AT961" s="5">
        <f t="shared" si="1269"/>
        <v>1.6026148058550622E-3</v>
      </c>
      <c r="AU961" s="5">
        <f t="shared" si="1270"/>
        <v>5.5587780183370889E-4</v>
      </c>
      <c r="AV961" s="5">
        <f t="shared" si="1271"/>
        <v>1.4460748589238106E-4</v>
      </c>
      <c r="AW961" s="5">
        <f t="shared" si="1272"/>
        <v>1.1289349320395069E-6</v>
      </c>
      <c r="AX961" s="5">
        <f t="shared" si="1273"/>
        <v>1.7011977078606569E-4</v>
      </c>
      <c r="AY961" s="5">
        <f t="shared" si="1274"/>
        <v>2.2078143852615668E-4</v>
      </c>
      <c r="AZ961" s="5">
        <f t="shared" si="1275"/>
        <v>1.4326507545962353E-4</v>
      </c>
      <c r="BA961" s="5">
        <f t="shared" si="1276"/>
        <v>6.19764716438333E-5</v>
      </c>
      <c r="BB961" s="5">
        <f t="shared" si="1277"/>
        <v>2.0108266224841778E-5</v>
      </c>
      <c r="BC961" s="5">
        <f t="shared" si="1278"/>
        <v>5.2193015813199403E-6</v>
      </c>
      <c r="BD961" s="5">
        <f t="shared" si="1279"/>
        <v>6.4028421428856906E-4</v>
      </c>
      <c r="BE961" s="5">
        <f t="shared" si="1280"/>
        <v>6.6626075140555356E-4</v>
      </c>
      <c r="BF961" s="5">
        <f t="shared" si="1281"/>
        <v>3.4664558250645114E-4</v>
      </c>
      <c r="BG961" s="5">
        <f t="shared" si="1282"/>
        <v>1.2023636853663165E-4</v>
      </c>
      <c r="BH961" s="5">
        <f t="shared" si="1283"/>
        <v>3.1278599198522127E-5</v>
      </c>
      <c r="BI961" s="5">
        <f t="shared" si="1284"/>
        <v>6.5095164115754026E-6</v>
      </c>
      <c r="BJ961" s="8">
        <f t="shared" si="1285"/>
        <v>0.29801019925218375</v>
      </c>
      <c r="BK961" s="8">
        <f t="shared" si="1286"/>
        <v>0.2781818640001798</v>
      </c>
      <c r="BL961" s="8">
        <f t="shared" si="1287"/>
        <v>0.3883714358381084</v>
      </c>
      <c r="BM961" s="8">
        <f t="shared" si="1288"/>
        <v>0.41360432535317898</v>
      </c>
      <c r="BN961" s="8">
        <f t="shared" si="1289"/>
        <v>0.58588995845080216</v>
      </c>
    </row>
    <row r="962" spans="1:66" x14ac:dyDescent="0.25">
      <c r="A962" t="s">
        <v>21</v>
      </c>
      <c r="B962" t="s">
        <v>269</v>
      </c>
      <c r="C962" t="s">
        <v>270</v>
      </c>
      <c r="D962" s="11">
        <v>44290</v>
      </c>
      <c r="E962">
        <f>VLOOKUP(A962,home!$A$2:$E$405,3,FALSE)</f>
        <v>1.3612903225806501</v>
      </c>
      <c r="F962">
        <f>VLOOKUP(B962,home!$B$2:$E$405,3,FALSE)</f>
        <v>0.69</v>
      </c>
      <c r="G962">
        <f>VLOOKUP(C962,away!$B$2:$E$405,4,FALSE)</f>
        <v>1.24</v>
      </c>
      <c r="H962">
        <f>VLOOKUP(A962,away!$A$2:$E$405,3,FALSE)</f>
        <v>1.32903225806452</v>
      </c>
      <c r="I962">
        <f>VLOOKUP(C962,away!$B$2:$E$405,3,FALSE)</f>
        <v>1.1000000000000001</v>
      </c>
      <c r="J962">
        <f>VLOOKUP(B962,home!$B$2:$E$405,4,FALSE)</f>
        <v>0.85</v>
      </c>
      <c r="K962" s="3">
        <f t="shared" si="1234"/>
        <v>1.1647200000000042</v>
      </c>
      <c r="L962" s="3">
        <f t="shared" si="1235"/>
        <v>1.2426451612903262</v>
      </c>
      <c r="M962" s="5">
        <f t="shared" si="1236"/>
        <v>9.0052255426833899E-2</v>
      </c>
      <c r="N962" s="5">
        <f t="shared" si="1237"/>
        <v>0.10488566294074236</v>
      </c>
      <c r="O962" s="5">
        <f t="shared" si="1238"/>
        <v>0.11190299946943565</v>
      </c>
      <c r="P962" s="5">
        <f t="shared" si="1239"/>
        <v>0.13033566154204157</v>
      </c>
      <c r="Q962" s="5">
        <f t="shared" si="1240"/>
        <v>6.1081214670170948E-2</v>
      </c>
      <c r="R962" s="5">
        <f t="shared" si="1241"/>
        <v>6.9527860412284093E-2</v>
      </c>
      <c r="S962" s="5">
        <f t="shared" si="1242"/>
        <v>4.7159797911457121E-2</v>
      </c>
      <c r="T962" s="5">
        <f t="shared" si="1243"/>
        <v>7.5902275855623605E-2</v>
      </c>
      <c r="U962" s="5">
        <f t="shared" si="1244"/>
        <v>8.0980489579395812E-2</v>
      </c>
      <c r="V962" s="5">
        <f t="shared" si="1245"/>
        <v>7.5839959437930963E-3</v>
      </c>
      <c r="W962" s="5">
        <f t="shared" si="1246"/>
        <v>2.3714170783547244E-2</v>
      </c>
      <c r="X962" s="5">
        <f t="shared" si="1247"/>
        <v>2.9468299578187404E-2</v>
      </c>
      <c r="Y962" s="5">
        <f t="shared" si="1248"/>
        <v>1.8309319941144171E-2</v>
      </c>
      <c r="Z962" s="5">
        <f t="shared" si="1249"/>
        <v>2.8799486438731356E-2</v>
      </c>
      <c r="AA962" s="5">
        <f t="shared" si="1250"/>
        <v>3.3543337844919308E-2</v>
      </c>
      <c r="AB962" s="5">
        <f t="shared" si="1251"/>
        <v>1.953429822736728E-2</v>
      </c>
      <c r="AC962" s="5">
        <f t="shared" si="1252"/>
        <v>6.8603579373252457E-4</v>
      </c>
      <c r="AD962" s="5">
        <f t="shared" si="1253"/>
        <v>6.9050922487533103E-3</v>
      </c>
      <c r="AE962" s="5">
        <f t="shared" si="1254"/>
        <v>8.5805794711766373E-3</v>
      </c>
      <c r="AF962" s="5">
        <f t="shared" si="1255"/>
        <v>5.3313077804623783E-3</v>
      </c>
      <c r="AG962" s="5">
        <f t="shared" si="1256"/>
        <v>2.2083079389136812E-3</v>
      </c>
      <c r="AH962" s="5">
        <f t="shared" si="1257"/>
        <v>8.9468856176839681E-3</v>
      </c>
      <c r="AI962" s="5">
        <f t="shared" si="1258"/>
        <v>1.0420616616628908E-2</v>
      </c>
      <c r="AJ962" s="5">
        <f t="shared" si="1259"/>
        <v>6.0685502928600338E-3</v>
      </c>
      <c r="AK962" s="5">
        <f t="shared" si="1260"/>
        <v>2.3560539656999869E-3</v>
      </c>
      <c r="AL962" s="5">
        <f t="shared" si="1261"/>
        <v>3.9716908185735129E-5</v>
      </c>
      <c r="AM962" s="5">
        <f t="shared" si="1262"/>
        <v>1.6084998087935985E-3</v>
      </c>
      <c r="AN962" s="5">
        <f t="shared" si="1263"/>
        <v>1.99879450433378E-3</v>
      </c>
      <c r="AO962" s="5">
        <f t="shared" si="1264"/>
        <v>1.2418961596120338E-3</v>
      </c>
      <c r="AP962" s="5">
        <f t="shared" si="1265"/>
        <v>5.1441208452231092E-4</v>
      </c>
      <c r="AQ962" s="5">
        <f t="shared" si="1266"/>
        <v>1.5980792193522994E-4</v>
      </c>
      <c r="AR962" s="5">
        <f t="shared" si="1267"/>
        <v>2.2235608242865989E-3</v>
      </c>
      <c r="AS962" s="5">
        <f t="shared" si="1268"/>
        <v>2.5898257632630968E-3</v>
      </c>
      <c r="AT962" s="5">
        <f t="shared" si="1269"/>
        <v>1.5082109314939025E-3</v>
      </c>
      <c r="AU962" s="5">
        <f t="shared" si="1270"/>
        <v>5.8554781204319458E-4</v>
      </c>
      <c r="AV962" s="5">
        <f t="shared" si="1271"/>
        <v>1.7049981191073798E-4</v>
      </c>
      <c r="AW962" s="5">
        <f t="shared" si="1272"/>
        <v>1.5967671826443529E-6</v>
      </c>
      <c r="AX962" s="5">
        <f t="shared" si="1273"/>
        <v>3.1224198288301428E-4</v>
      </c>
      <c r="AY962" s="5">
        <f t="shared" si="1274"/>
        <v>3.8800598918127446E-4</v>
      </c>
      <c r="AZ962" s="5">
        <f t="shared" si="1275"/>
        <v>2.4107688250388874E-4</v>
      </c>
      <c r="BA962" s="5">
        <f t="shared" si="1276"/>
        <v>9.9857673847471301E-5</v>
      </c>
      <c r="BB962" s="5">
        <f t="shared" si="1277"/>
        <v>3.1021913806066928E-5</v>
      </c>
      <c r="BC962" s="5">
        <f t="shared" si="1278"/>
        <v>7.7098462170149261E-6</v>
      </c>
      <c r="BD962" s="5">
        <f t="shared" si="1279"/>
        <v>4.6051618318907817E-4</v>
      </c>
      <c r="BE962" s="5">
        <f t="shared" si="1280"/>
        <v>5.3637240888398507E-4</v>
      </c>
      <c r="BF962" s="5">
        <f t="shared" si="1281"/>
        <v>3.1236183603767869E-4</v>
      </c>
      <c r="BG962" s="5">
        <f t="shared" si="1282"/>
        <v>1.2127135922326876E-4</v>
      </c>
      <c r="BH962" s="5">
        <f t="shared" si="1283"/>
        <v>3.531179437863152E-5</v>
      </c>
      <c r="BI962" s="5">
        <f t="shared" si="1284"/>
        <v>8.2256706297359784E-6</v>
      </c>
      <c r="BJ962" s="8">
        <f t="shared" si="1285"/>
        <v>0.34298955597635727</v>
      </c>
      <c r="BK962" s="8">
        <f t="shared" si="1286"/>
        <v>0.27624546951522516</v>
      </c>
      <c r="BL962" s="8">
        <f t="shared" si="1287"/>
        <v>0.35183279642161502</v>
      </c>
      <c r="BM962" s="8">
        <f t="shared" si="1288"/>
        <v>0.43169524466842163</v>
      </c>
      <c r="BN962" s="8">
        <f t="shared" si="1289"/>
        <v>0.56778565446150853</v>
      </c>
    </row>
    <row r="963" spans="1:66" x14ac:dyDescent="0.25">
      <c r="A963" t="s">
        <v>21</v>
      </c>
      <c r="B963" t="s">
        <v>397</v>
      </c>
      <c r="C963" t="s">
        <v>264</v>
      </c>
      <c r="D963" s="11">
        <v>44290</v>
      </c>
      <c r="E963">
        <f>VLOOKUP(A963,home!$A$2:$E$405,3,FALSE)</f>
        <v>1.3612903225806501</v>
      </c>
      <c r="F963">
        <f>VLOOKUP(B963,home!$B$2:$E$405,3,FALSE)</f>
        <v>1.06</v>
      </c>
      <c r="G963">
        <f>VLOOKUP(C963,away!$B$2:$E$405,4,FALSE)</f>
        <v>1.33</v>
      </c>
      <c r="H963">
        <f>VLOOKUP(A963,away!$A$2:$E$405,3,FALSE)</f>
        <v>1.32903225806452</v>
      </c>
      <c r="I963">
        <f>VLOOKUP(C963,away!$B$2:$E$405,3,FALSE)</f>
        <v>0.64</v>
      </c>
      <c r="J963">
        <f>VLOOKUP(B963,home!$B$2:$E$405,4,FALSE)</f>
        <v>1.27</v>
      </c>
      <c r="K963" s="3">
        <f t="shared" si="1234"/>
        <v>1.9191470967742006</v>
      </c>
      <c r="L963" s="3">
        <f t="shared" si="1235"/>
        <v>1.0802374193548419</v>
      </c>
      <c r="M963" s="5">
        <f t="shared" si="1236"/>
        <v>4.981772093754009E-2</v>
      </c>
      <c r="N963" s="5">
        <f t="shared" si="1237"/>
        <v>9.5607534505187358E-2</v>
      </c>
      <c r="O963" s="5">
        <f t="shared" si="1238"/>
        <v>5.3814966303707974E-2</v>
      </c>
      <c r="P963" s="5">
        <f t="shared" si="1239"/>
        <v>0.10327883634476258</v>
      </c>
      <c r="Q963" s="5">
        <f t="shared" si="1240"/>
        <v>9.1742461137684805E-2</v>
      </c>
      <c r="R963" s="5">
        <f t="shared" si="1241"/>
        <v>2.9066470161292639E-2</v>
      </c>
      <c r="S963" s="5">
        <f t="shared" si="1242"/>
        <v>5.3527729871974711E-2</v>
      </c>
      <c r="T963" s="5">
        <f t="shared" si="1243"/>
        <v>9.9103639464634491E-2</v>
      </c>
      <c r="U963" s="5">
        <f t="shared" si="1244"/>
        <v>5.5782831823518696E-2</v>
      </c>
      <c r="V963" s="5">
        <f t="shared" si="1245"/>
        <v>1.2330020432076821E-2</v>
      </c>
      <c r="W963" s="5">
        <f t="shared" si="1246"/>
        <v>5.8689092647769232E-2</v>
      </c>
      <c r="X963" s="5">
        <f t="shared" si="1247"/>
        <v>6.3398153986103448E-2</v>
      </c>
      <c r="Y963" s="5">
        <f t="shared" si="1248"/>
        <v>3.4242529126904633E-2</v>
      </c>
      <c r="Z963" s="5">
        <f t="shared" si="1249"/>
        <v>1.046622957226309E-2</v>
      </c>
      <c r="AA963" s="5">
        <f t="shared" si="1250"/>
        <v>2.008623409778099E-2</v>
      </c>
      <c r="AB963" s="5">
        <f t="shared" si="1251"/>
        <v>1.9274218926941679E-2</v>
      </c>
      <c r="AC963" s="5">
        <f t="shared" si="1252"/>
        <v>1.5976119269996158E-3</v>
      </c>
      <c r="AD963" s="5">
        <f t="shared" si="1253"/>
        <v>2.8158250441819587E-2</v>
      </c>
      <c r="AE963" s="5">
        <f t="shared" si="1254"/>
        <v>3.041759579081852E-2</v>
      </c>
      <c r="AF963" s="5">
        <f t="shared" si="1255"/>
        <v>1.6429112590026253E-2</v>
      </c>
      <c r="AG963" s="5">
        <f t="shared" si="1256"/>
        <v>5.915780728846699E-3</v>
      </c>
      <c r="AH963" s="5">
        <f t="shared" si="1257"/>
        <v>2.8265032058792028E-3</v>
      </c>
      <c r="AI963" s="5">
        <f t="shared" si="1258"/>
        <v>5.4244754215860419E-3</v>
      </c>
      <c r="AJ963" s="5">
        <f t="shared" si="1259"/>
        <v>5.205183128429932E-3</v>
      </c>
      <c r="AK963" s="5">
        <f t="shared" si="1260"/>
        <v>3.3298373630347845E-3</v>
      </c>
      <c r="AL963" s="5">
        <f t="shared" si="1261"/>
        <v>1.3248257659791824E-4</v>
      </c>
      <c r="AM963" s="5">
        <f t="shared" si="1262"/>
        <v>1.0807964917131785E-2</v>
      </c>
      <c r="AN963" s="5">
        <f t="shared" si="1263"/>
        <v>1.1675168130560106E-2</v>
      </c>
      <c r="AO963" s="5">
        <f t="shared" si="1264"/>
        <v>6.3059767459450709E-3</v>
      </c>
      <c r="AP963" s="5">
        <f t="shared" si="1265"/>
        <v>2.270650682183782E-3</v>
      </c>
      <c r="AQ963" s="5">
        <f t="shared" si="1266"/>
        <v>6.1321045829462999E-4</v>
      </c>
      <c r="AR963" s="5">
        <f t="shared" si="1267"/>
        <v>6.1065890578342757E-4</v>
      </c>
      <c r="AS963" s="5">
        <f t="shared" si="1268"/>
        <v>1.1719442661535752E-3</v>
      </c>
      <c r="AT963" s="5">
        <f t="shared" si="1269"/>
        <v>1.1245667179849027E-3</v>
      </c>
      <c r="AU963" s="5">
        <f t="shared" si="1270"/>
        <v>7.1940298398320563E-4</v>
      </c>
      <c r="AV963" s="5">
        <f t="shared" si="1271"/>
        <v>3.451600370305163E-4</v>
      </c>
      <c r="AW963" s="5">
        <f t="shared" si="1272"/>
        <v>7.6292833651524037E-6</v>
      </c>
      <c r="AX963" s="5">
        <f t="shared" si="1273"/>
        <v>3.457012415458476E-3</v>
      </c>
      <c r="AY963" s="5">
        <f t="shared" si="1274"/>
        <v>3.7343941703525123E-3</v>
      </c>
      <c r="AZ963" s="5">
        <f t="shared" si="1275"/>
        <v>2.0170161607176817E-3</v>
      </c>
      <c r="BA963" s="5">
        <f t="shared" si="1276"/>
        <v>7.2628544408355976E-4</v>
      </c>
      <c r="BB963" s="5">
        <f t="shared" si="1277"/>
        <v>1.9614017845795247E-4</v>
      </c>
      <c r="BC963" s="5">
        <f t="shared" si="1278"/>
        <v>4.2375592041843359E-5</v>
      </c>
      <c r="BD963" s="5">
        <f t="shared" si="1279"/>
        <v>1.0994276674825686E-4</v>
      </c>
      <c r="BE963" s="5">
        <f t="shared" si="1280"/>
        <v>2.1099634161624023E-4</v>
      </c>
      <c r="BF963" s="5">
        <f t="shared" si="1281"/>
        <v>2.0246650822139251E-4</v>
      </c>
      <c r="BG963" s="5">
        <f t="shared" si="1282"/>
        <v>1.2952100381569839E-4</v>
      </c>
      <c r="BH963" s="5">
        <f t="shared" si="1283"/>
        <v>6.214246461104441E-5</v>
      </c>
      <c r="BI963" s="5">
        <f t="shared" si="1284"/>
        <v>2.3852106108935882E-5</v>
      </c>
      <c r="BJ963" s="8">
        <f t="shared" si="1285"/>
        <v>0.56555034531502235</v>
      </c>
      <c r="BK963" s="8">
        <f t="shared" si="1286"/>
        <v>0.22441879626030425</v>
      </c>
      <c r="BL963" s="8">
        <f t="shared" si="1287"/>
        <v>0.19952137453422911</v>
      </c>
      <c r="BM963" s="8">
        <f t="shared" si="1288"/>
        <v>0.57290199140465603</v>
      </c>
      <c r="BN963" s="8">
        <f t="shared" si="1289"/>
        <v>0.42332798939017546</v>
      </c>
    </row>
    <row r="964" spans="1:66" x14ac:dyDescent="0.25">
      <c r="A964" t="s">
        <v>21</v>
      </c>
      <c r="B964" t="s">
        <v>266</v>
      </c>
      <c r="C964" t="s">
        <v>268</v>
      </c>
      <c r="D964" s="11">
        <v>44290</v>
      </c>
      <c r="E964">
        <f>VLOOKUP(A964,home!$A$2:$E$405,3,FALSE)</f>
        <v>1.3612903225806501</v>
      </c>
      <c r="F964">
        <f>VLOOKUP(B964,home!$B$2:$E$405,3,FALSE)</f>
        <v>0.73</v>
      </c>
      <c r="G964">
        <f>VLOOKUP(C964,away!$B$2:$E$405,4,FALSE)</f>
        <v>0.78</v>
      </c>
      <c r="H964">
        <f>VLOOKUP(A964,away!$A$2:$E$405,3,FALSE)</f>
        <v>1.32903225806452</v>
      </c>
      <c r="I964">
        <f>VLOOKUP(C964,away!$B$2:$E$405,3,FALSE)</f>
        <v>1.01</v>
      </c>
      <c r="J964">
        <f>VLOOKUP(B964,home!$B$2:$E$405,4,FALSE)</f>
        <v>1.18</v>
      </c>
      <c r="K964" s="3">
        <f t="shared" si="1234"/>
        <v>0.77511870967742225</v>
      </c>
      <c r="L964" s="3">
        <f t="shared" si="1235"/>
        <v>1.5839406451612947</v>
      </c>
      <c r="M964" s="5">
        <f t="shared" si="1236"/>
        <v>9.4509080907615423E-2</v>
      </c>
      <c r="N964" s="5">
        <f t="shared" si="1237"/>
        <v>7.3255756845909958E-2</v>
      </c>
      <c r="O964" s="5">
        <f t="shared" si="1238"/>
        <v>0.1496967745864094</v>
      </c>
      <c r="P964" s="5">
        <f t="shared" si="1239"/>
        <v>0.11603277076028957</v>
      </c>
      <c r="Q964" s="5">
        <f t="shared" si="1240"/>
        <v>2.8390953861422361E-2</v>
      </c>
      <c r="R964" s="5">
        <f t="shared" si="1241"/>
        <v>0.11855540285848112</v>
      </c>
      <c r="S964" s="5">
        <f t="shared" si="1242"/>
        <v>3.5614577353341483E-2</v>
      </c>
      <c r="T964" s="5">
        <f t="shared" si="1243"/>
        <v>4.4969585776005891E-2</v>
      </c>
      <c r="U964" s="5">
        <f t="shared" si="1244"/>
        <v>9.1894510888952854E-2</v>
      </c>
      <c r="V964" s="5">
        <f t="shared" si="1245"/>
        <v>4.8583903849696193E-3</v>
      </c>
      <c r="W964" s="5">
        <f t="shared" si="1246"/>
        <v>7.3354531745256427E-3</v>
      </c>
      <c r="X964" s="5">
        <f t="shared" si="1247"/>
        <v>1.1618922433808616E-2</v>
      </c>
      <c r="Y964" s="5">
        <f t="shared" si="1248"/>
        <v>9.2018417479429303E-3</v>
      </c>
      <c r="Z964" s="5">
        <f t="shared" si="1249"/>
        <v>6.2594907097006589E-2</v>
      </c>
      <c r="AA964" s="5">
        <f t="shared" si="1250"/>
        <v>4.8518483621409855E-2</v>
      </c>
      <c r="AB964" s="5">
        <f t="shared" si="1251"/>
        <v>1.8803792210066176E-2</v>
      </c>
      <c r="AC964" s="5">
        <f t="shared" si="1252"/>
        <v>3.7280312933251031E-4</v>
      </c>
      <c r="AD964" s="5">
        <f t="shared" si="1253"/>
        <v>1.4214617498843668E-3</v>
      </c>
      <c r="AE964" s="5">
        <f t="shared" si="1254"/>
        <v>2.2515110411839472E-3</v>
      </c>
      <c r="AF964" s="5">
        <f t="shared" si="1255"/>
        <v>1.7831299255803401E-3</v>
      </c>
      <c r="AG964" s="5">
        <f t="shared" si="1256"/>
        <v>9.4145732157671158E-4</v>
      </c>
      <c r="AH964" s="5">
        <f t="shared" si="1257"/>
        <v>2.4786654382760981E-2</v>
      </c>
      <c r="AI964" s="5">
        <f t="shared" si="1258"/>
        <v>1.9212599562385912E-2</v>
      </c>
      <c r="AJ964" s="5">
        <f t="shared" si="1259"/>
        <v>7.4460226911727875E-3</v>
      </c>
      <c r="AK964" s="5">
        <f t="shared" si="1260"/>
        <v>1.9238505002035526E-3</v>
      </c>
      <c r="AL964" s="5">
        <f t="shared" si="1261"/>
        <v>1.830824281820821E-5</v>
      </c>
      <c r="AM964" s="5">
        <f t="shared" si="1262"/>
        <v>2.2036031948523629E-4</v>
      </c>
      <c r="AN964" s="5">
        <f t="shared" si="1263"/>
        <v>3.4903766661339427E-4</v>
      </c>
      <c r="AO964" s="5">
        <f t="shared" si="1264"/>
        <v>2.7642747342060631E-4</v>
      </c>
      <c r="AP964" s="5">
        <f t="shared" si="1265"/>
        <v>1.459482368633806E-4</v>
      </c>
      <c r="AQ964" s="5">
        <f t="shared" si="1266"/>
        <v>5.7793336114384128E-5</v>
      </c>
      <c r="AR964" s="5">
        <f t="shared" si="1267"/>
        <v>7.8521178668840841E-3</v>
      </c>
      <c r="AS964" s="5">
        <f t="shared" si="1268"/>
        <v>6.0863234692142233E-3</v>
      </c>
      <c r="AT964" s="5">
        <f t="shared" si="1269"/>
        <v>2.3588115970683706E-3</v>
      </c>
      <c r="AU964" s="5">
        <f t="shared" si="1270"/>
        <v>6.094530004972583E-4</v>
      </c>
      <c r="AV964" s="5">
        <f t="shared" si="1271"/>
        <v>1.1809960583861706E-4</v>
      </c>
      <c r="AW964" s="5">
        <f t="shared" si="1272"/>
        <v>6.2438331073811205E-7</v>
      </c>
      <c r="AX964" s="5">
        <f t="shared" si="1273"/>
        <v>2.8467567750583465E-5</v>
      </c>
      <c r="AY964" s="5">
        <f t="shared" si="1274"/>
        <v>4.5090937629032051E-5</v>
      </c>
      <c r="AZ964" s="5">
        <f t="shared" si="1275"/>
        <v>3.5710684419528364E-5</v>
      </c>
      <c r="BA964" s="5">
        <f t="shared" si="1276"/>
        <v>1.8854534839539714E-5</v>
      </c>
      <c r="BB964" s="5">
        <f t="shared" si="1277"/>
        <v>7.4661160194891617E-6</v>
      </c>
      <c r="BC964" s="5">
        <f t="shared" si="1278"/>
        <v>2.3651769249517457E-6</v>
      </c>
      <c r="BD964" s="5">
        <f t="shared" si="1279"/>
        <v>2.0728814399924829E-3</v>
      </c>
      <c r="BE964" s="5">
        <f t="shared" si="1280"/>
        <v>1.6067291870812501E-3</v>
      </c>
      <c r="BF964" s="5">
        <f t="shared" si="1281"/>
        <v>6.2270292714573599E-4</v>
      </c>
      <c r="BG964" s="5">
        <f t="shared" si="1282"/>
        <v>1.6088956313385226E-4</v>
      </c>
      <c r="BH964" s="5">
        <f t="shared" si="1283"/>
        <v>3.1177127644218935E-5</v>
      </c>
      <c r="BI964" s="5">
        <f t="shared" si="1284"/>
        <v>4.8331949902070559E-6</v>
      </c>
      <c r="BJ964" s="8">
        <f t="shared" si="1285"/>
        <v>0.18235759592792083</v>
      </c>
      <c r="BK964" s="8">
        <f t="shared" si="1286"/>
        <v>0.25145102171599593</v>
      </c>
      <c r="BL964" s="8">
        <f t="shared" si="1287"/>
        <v>0.50236211028133293</v>
      </c>
      <c r="BM964" s="8">
        <f t="shared" si="1288"/>
        <v>0.41828042864781018</v>
      </c>
      <c r="BN964" s="8">
        <f t="shared" si="1289"/>
        <v>0.58044073982012778</v>
      </c>
    </row>
    <row r="965" spans="1:66" x14ac:dyDescent="0.25">
      <c r="A965" t="s">
        <v>21</v>
      </c>
      <c r="B965" t="s">
        <v>273</v>
      </c>
      <c r="C965" t="s">
        <v>265</v>
      </c>
      <c r="D965" s="11">
        <v>44290</v>
      </c>
      <c r="E965">
        <f>VLOOKUP(A965,home!$A$2:$E$405,3,FALSE)</f>
        <v>1.3612903225806501</v>
      </c>
      <c r="F965">
        <f>VLOOKUP(B965,home!$B$2:$E$405,3,FALSE)</f>
        <v>0.69</v>
      </c>
      <c r="G965">
        <f>VLOOKUP(C965,away!$B$2:$E$405,4,FALSE)</f>
        <v>0.73</v>
      </c>
      <c r="H965">
        <f>VLOOKUP(A965,away!$A$2:$E$405,3,FALSE)</f>
        <v>1.32903225806452</v>
      </c>
      <c r="I965">
        <f>VLOOKUP(C965,away!$B$2:$E$405,3,FALSE)</f>
        <v>1.01</v>
      </c>
      <c r="J965">
        <f>VLOOKUP(B965,home!$B$2:$E$405,4,FALSE)</f>
        <v>0.75</v>
      </c>
      <c r="K965" s="3">
        <f t="shared" si="1234"/>
        <v>0.68568193548387335</v>
      </c>
      <c r="L965" s="3">
        <f t="shared" si="1235"/>
        <v>1.0067419354838738</v>
      </c>
      <c r="M965" s="5">
        <f t="shared" si="1236"/>
        <v>0.1840728140781043</v>
      </c>
      <c r="N965" s="5">
        <f t="shared" si="1237"/>
        <v>0.12621540342703771</v>
      </c>
      <c r="O965" s="5">
        <f t="shared" si="1238"/>
        <v>0.18531382111495398</v>
      </c>
      <c r="P965" s="5">
        <f t="shared" si="1239"/>
        <v>0.12706633953401392</v>
      </c>
      <c r="Q965" s="5">
        <f t="shared" si="1240"/>
        <v>4.3271811054864558E-2</v>
      </c>
      <c r="R965" s="5">
        <f t="shared" si="1241"/>
        <v>9.3281597470590547E-2</v>
      </c>
      <c r="S965" s="5">
        <f t="shared" si="1242"/>
        <v>2.1928624717665296E-2</v>
      </c>
      <c r="T965" s="5">
        <f t="shared" si="1243"/>
        <v>4.356354681326683E-2</v>
      </c>
      <c r="U965" s="5">
        <f t="shared" si="1244"/>
        <v>6.396150629866211E-2</v>
      </c>
      <c r="V965" s="5">
        <f t="shared" si="1245"/>
        <v>1.6819371108619668E-3</v>
      </c>
      <c r="W965" s="5">
        <f t="shared" si="1246"/>
        <v>9.8902330519973335E-3</v>
      </c>
      <c r="X965" s="5">
        <f t="shared" si="1247"/>
        <v>9.9569123651543755E-3</v>
      </c>
      <c r="Y965" s="5">
        <f t="shared" si="1248"/>
        <v>5.0120206129694155E-3</v>
      </c>
      <c r="Z965" s="5">
        <f t="shared" si="1249"/>
        <v>3.1303498660856653E-2</v>
      </c>
      <c r="AA965" s="5">
        <f t="shared" si="1250"/>
        <v>2.1464243549193025E-2</v>
      </c>
      <c r="AB965" s="5">
        <f t="shared" si="1251"/>
        <v>7.3588220302539583E-3</v>
      </c>
      <c r="AC965" s="5">
        <f t="shared" si="1252"/>
        <v>7.2565574482716031E-5</v>
      </c>
      <c r="AD965" s="5">
        <f t="shared" si="1253"/>
        <v>1.6953885353700267E-3</v>
      </c>
      <c r="AE965" s="5">
        <f t="shared" si="1254"/>
        <v>1.7068187354955908E-3</v>
      </c>
      <c r="AF965" s="5">
        <f t="shared" si="1255"/>
        <v>8.5916299864648442E-4</v>
      </c>
      <c r="AG965" s="5">
        <f t="shared" si="1256"/>
        <v>2.8831847338449688E-4</v>
      </c>
      <c r="AH965" s="5">
        <f t="shared" si="1257"/>
        <v>7.878636207311919E-3</v>
      </c>
      <c r="AI965" s="5">
        <f t="shared" si="1258"/>
        <v>5.4022385236029589E-3</v>
      </c>
      <c r="AJ965" s="5">
        <f t="shared" si="1259"/>
        <v>1.8521086834048096E-3</v>
      </c>
      <c r="AK965" s="5">
        <f t="shared" si="1260"/>
        <v>4.2331915558783278E-4</v>
      </c>
      <c r="AL965" s="5">
        <f t="shared" si="1261"/>
        <v>2.003694455779689E-6</v>
      </c>
      <c r="AM965" s="5">
        <f t="shared" si="1262"/>
        <v>2.3249945846593785E-4</v>
      </c>
      <c r="AN965" s="5">
        <f t="shared" si="1263"/>
        <v>2.340669548149508E-4</v>
      </c>
      <c r="AO965" s="5">
        <f t="shared" si="1264"/>
        <v>1.1782250956160999E-4</v>
      </c>
      <c r="AP965" s="5">
        <f t="shared" si="1265"/>
        <v>3.9538953773207494E-5</v>
      </c>
      <c r="AQ965" s="5">
        <f t="shared" si="1266"/>
        <v>9.9513807121615796E-6</v>
      </c>
      <c r="AR965" s="5">
        <f t="shared" si="1267"/>
        <v>1.5863506928645065E-3</v>
      </c>
      <c r="AS965" s="5">
        <f t="shared" si="1268"/>
        <v>1.0877320134395181E-3</v>
      </c>
      <c r="AT965" s="5">
        <f t="shared" si="1269"/>
        <v>3.7291909613148963E-4</v>
      </c>
      <c r="AU965" s="5">
        <f t="shared" si="1270"/>
        <v>8.5234629204778819E-5</v>
      </c>
      <c r="AV965" s="5">
        <f t="shared" si="1271"/>
        <v>1.4610961380845755E-5</v>
      </c>
      <c r="AW965" s="5">
        <f t="shared" si="1272"/>
        <v>3.8421106058800714E-8</v>
      </c>
      <c r="AX965" s="5">
        <f t="shared" si="1273"/>
        <v>2.6570113113312775E-5</v>
      </c>
      <c r="AY965" s="5">
        <f t="shared" si="1274"/>
        <v>2.6749247101721962E-5</v>
      </c>
      <c r="AZ965" s="5">
        <f t="shared" si="1275"/>
        <v>1.3464794399961982E-5</v>
      </c>
      <c r="BA965" s="5">
        <f t="shared" si="1276"/>
        <v>4.5185243917033839E-6</v>
      </c>
      <c r="BB965" s="5">
        <f t="shared" si="1277"/>
        <v>1.1372469979086394E-6</v>
      </c>
      <c r="BC965" s="5">
        <f t="shared" si="1278"/>
        <v>2.2898284875955383E-7</v>
      </c>
      <c r="BD965" s="5">
        <f t="shared" si="1279"/>
        <v>2.6617429448176611E-4</v>
      </c>
      <c r="BE965" s="5">
        <f t="shared" si="1280"/>
        <v>1.8251090541631182E-4</v>
      </c>
      <c r="BF965" s="5">
        <f t="shared" si="1281"/>
        <v>6.2572215436385416E-5</v>
      </c>
      <c r="BG965" s="5">
        <f t="shared" si="1282"/>
        <v>1.4301545929311551E-5</v>
      </c>
      <c r="BH965" s="5">
        <f t="shared" si="1283"/>
        <v>2.4515779233054634E-6</v>
      </c>
      <c r="BI965" s="5">
        <f t="shared" si="1284"/>
        <v>3.36200539088325E-7</v>
      </c>
      <c r="BJ965" s="8">
        <f t="shared" si="1285"/>
        <v>0.24316616423436799</v>
      </c>
      <c r="BK965" s="8">
        <f t="shared" si="1286"/>
        <v>0.3348510339566857</v>
      </c>
      <c r="BL965" s="8">
        <f t="shared" si="1287"/>
        <v>0.39061148716630839</v>
      </c>
      <c r="BM965" s="8">
        <f t="shared" si="1288"/>
        <v>0.24068368651265801</v>
      </c>
      <c r="BN965" s="8">
        <f t="shared" si="1289"/>
        <v>0.75922178667956497</v>
      </c>
    </row>
    <row r="966" spans="1:66" x14ac:dyDescent="0.25">
      <c r="A966" t="s">
        <v>21</v>
      </c>
      <c r="B966" t="s">
        <v>151</v>
      </c>
      <c r="C966" t="s">
        <v>271</v>
      </c>
      <c r="D966" s="11">
        <v>44290</v>
      </c>
      <c r="E966">
        <f>VLOOKUP(A966,home!$A$2:$E$405,3,FALSE)</f>
        <v>1.3612903225806501</v>
      </c>
      <c r="F966">
        <f>VLOOKUP(B966,home!$B$2:$E$405,3,FALSE)</f>
        <v>0.78</v>
      </c>
      <c r="G966">
        <f>VLOOKUP(C966,away!$B$2:$E$405,4,FALSE)</f>
        <v>0.96</v>
      </c>
      <c r="H966">
        <f>VLOOKUP(A966,away!$A$2:$E$405,3,FALSE)</f>
        <v>1.32903225806452</v>
      </c>
      <c r="I966">
        <f>VLOOKUP(C966,away!$B$2:$E$405,3,FALSE)</f>
        <v>0.83</v>
      </c>
      <c r="J966">
        <f>VLOOKUP(B966,home!$B$2:$E$405,4,FALSE)</f>
        <v>1.46</v>
      </c>
      <c r="K966" s="3">
        <f t="shared" si="1234"/>
        <v>1.0193341935483908</v>
      </c>
      <c r="L966" s="3">
        <f t="shared" si="1235"/>
        <v>1.6105212903225852</v>
      </c>
      <c r="M966" s="5">
        <f t="shared" si="1236"/>
        <v>7.2088879491827254E-2</v>
      </c>
      <c r="N966" s="5">
        <f t="shared" si="1237"/>
        <v>7.3482659840608866E-2</v>
      </c>
      <c r="O966" s="5">
        <f t="shared" si="1238"/>
        <v>0.11610067521708696</v>
      </c>
      <c r="P966" s="5">
        <f t="shared" si="1239"/>
        <v>0.11834538814283299</v>
      </c>
      <c r="Q966" s="5">
        <f t="shared" si="1240"/>
        <v>3.7451693904208876E-2</v>
      </c>
      <c r="R966" s="5">
        <f t="shared" si="1241"/>
        <v>9.3491304628973176E-2</v>
      </c>
      <c r="S966" s="5">
        <f t="shared" si="1242"/>
        <v>4.8570705334189661E-2</v>
      </c>
      <c r="T966" s="5">
        <f t="shared" si="1243"/>
        <v>6.0316750391372964E-2</v>
      </c>
      <c r="U966" s="5">
        <f t="shared" si="1244"/>
        <v>9.5298883607761314E-2</v>
      </c>
      <c r="V966" s="5">
        <f t="shared" si="1245"/>
        <v>8.8596173311269698E-3</v>
      </c>
      <c r="W966" s="5">
        <f t="shared" si="1246"/>
        <v>1.2725264067622649E-2</v>
      </c>
      <c r="X966" s="5">
        <f t="shared" si="1247"/>
        <v>2.0494308705883254E-2</v>
      </c>
      <c r="Y966" s="5">
        <f t="shared" si="1248"/>
        <v>1.6503260250634252E-2</v>
      </c>
      <c r="Z966" s="5">
        <f t="shared" si="1249"/>
        <v>5.0189912188331923E-2</v>
      </c>
      <c r="AA966" s="5">
        <f t="shared" si="1250"/>
        <v>5.1160293664757876E-2</v>
      </c>
      <c r="AB966" s="5">
        <f t="shared" si="1251"/>
        <v>2.6074718342232402E-2</v>
      </c>
      <c r="AC966" s="5">
        <f t="shared" si="1252"/>
        <v>9.090296409448804E-4</v>
      </c>
      <c r="AD966" s="5">
        <f t="shared" si="1253"/>
        <v>3.2428241965151115E-3</v>
      </c>
      <c r="AE966" s="5">
        <f t="shared" si="1254"/>
        <v>5.2226374092608175E-3</v>
      </c>
      <c r="AF966" s="5">
        <f t="shared" si="1255"/>
        <v>4.205584369624869E-3</v>
      </c>
      <c r="AG966" s="5">
        <f t="shared" si="1256"/>
        <v>2.2577277218429137E-3</v>
      </c>
      <c r="AH966" s="5">
        <f t="shared" si="1257"/>
        <v>2.0207980534682403E-2</v>
      </c>
      <c r="AI966" s="5">
        <f t="shared" si="1258"/>
        <v>2.0598685541562068E-2</v>
      </c>
      <c r="AJ966" s="5">
        <f t="shared" si="1259"/>
        <v>1.0498472257332532E-2</v>
      </c>
      <c r="AK966" s="5">
        <f t="shared" si="1260"/>
        <v>3.5671505839727376E-3</v>
      </c>
      <c r="AL966" s="5">
        <f t="shared" si="1261"/>
        <v>5.969268294878035E-5</v>
      </c>
      <c r="AM966" s="5">
        <f t="shared" si="1262"/>
        <v>6.6110431743478812E-4</v>
      </c>
      <c r="AN966" s="5">
        <f t="shared" si="1263"/>
        <v>1.0647225783529067E-3</v>
      </c>
      <c r="AO966" s="5">
        <f t="shared" si="1264"/>
        <v>8.573791903622569E-4</v>
      </c>
      <c r="AP966" s="5">
        <f t="shared" si="1265"/>
        <v>4.6027581331931853E-4</v>
      </c>
      <c r="AQ966" s="5">
        <f t="shared" si="1266"/>
        <v>1.8532099919282664E-4</v>
      </c>
      <c r="AR966" s="5">
        <f t="shared" si="1267"/>
        <v>6.5090765771060738E-3</v>
      </c>
      <c r="AS966" s="5">
        <f t="shared" si="1268"/>
        <v>6.6349243234691407E-3</v>
      </c>
      <c r="AT966" s="5">
        <f t="shared" si="1269"/>
        <v>3.3816026172590087E-3</v>
      </c>
      <c r="AU966" s="5">
        <f t="shared" si="1270"/>
        <v>1.1489943922549466E-3</v>
      </c>
      <c r="AV966" s="5">
        <f t="shared" si="1271"/>
        <v>2.9280231805520483E-4</v>
      </c>
      <c r="AW966" s="5">
        <f t="shared" si="1272"/>
        <v>2.7220848696539978E-6</v>
      </c>
      <c r="AX966" s="5">
        <f t="shared" si="1273"/>
        <v>1.1231437271062484E-4</v>
      </c>
      <c r="AY966" s="5">
        <f t="shared" si="1274"/>
        <v>1.8088468845968723E-4</v>
      </c>
      <c r="AZ966" s="5">
        <f t="shared" si="1275"/>
        <v>1.4565932092884721E-4</v>
      </c>
      <c r="BA966" s="5">
        <f t="shared" si="1276"/>
        <v>7.8195812496612856E-5</v>
      </c>
      <c r="BB966" s="5">
        <f t="shared" si="1277"/>
        <v>3.1484005209966985E-5</v>
      </c>
      <c r="BC966" s="5">
        <f t="shared" si="1278"/>
        <v>1.0141132139055797E-5</v>
      </c>
      <c r="BD966" s="5">
        <f t="shared" si="1279"/>
        <v>1.7471677346282322E-3</v>
      </c>
      <c r="BE966" s="5">
        <f t="shared" si="1280"/>
        <v>1.7809478137710381E-3</v>
      </c>
      <c r="BF966" s="5">
        <f t="shared" si="1281"/>
        <v>9.076905017510352E-4</v>
      </c>
      <c r="BG966" s="5">
        <f t="shared" si="1282"/>
        <v>3.0841332186464198E-4</v>
      </c>
      <c r="BH966" s="5">
        <f t="shared" si="1283"/>
        <v>7.8594061180618772E-5</v>
      </c>
      <c r="BI966" s="5">
        <f t="shared" si="1284"/>
        <v>1.602272279424779E-5</v>
      </c>
      <c r="BJ966" s="8">
        <f t="shared" si="1285"/>
        <v>0.23969019308818149</v>
      </c>
      <c r="BK966" s="8">
        <f t="shared" si="1286"/>
        <v>0.24901419731233027</v>
      </c>
      <c r="BL966" s="8">
        <f t="shared" si="1287"/>
        <v>0.45980440076249574</v>
      </c>
      <c r="BM966" s="8">
        <f t="shared" si="1288"/>
        <v>0.48755993952221116</v>
      </c>
      <c r="BN966" s="8">
        <f t="shared" si="1289"/>
        <v>0.5109606012255381</v>
      </c>
    </row>
    <row r="967" spans="1:66" x14ac:dyDescent="0.25">
      <c r="A967" t="s">
        <v>21</v>
      </c>
      <c r="B967" t="s">
        <v>150</v>
      </c>
      <c r="C967" t="s">
        <v>372</v>
      </c>
      <c r="D967" s="11">
        <v>44290</v>
      </c>
      <c r="E967">
        <f>VLOOKUP(A967,home!$A$2:$E$405,3,FALSE)</f>
        <v>1.3612903225806501</v>
      </c>
      <c r="F967">
        <f>VLOOKUP(B967,home!$B$2:$E$405,3,FALSE)</f>
        <v>1.1499999999999999</v>
      </c>
      <c r="G967">
        <f>VLOOKUP(C967,away!$B$2:$E$405,4,FALSE)</f>
        <v>1.52</v>
      </c>
      <c r="H967">
        <f>VLOOKUP(A967,away!$A$2:$E$405,3,FALSE)</f>
        <v>1.32903225806452</v>
      </c>
      <c r="I967">
        <f>VLOOKUP(C967,away!$B$2:$E$405,3,FALSE)</f>
        <v>0.73</v>
      </c>
      <c r="J967">
        <f>VLOOKUP(B967,home!$B$2:$E$405,4,FALSE)</f>
        <v>0.85</v>
      </c>
      <c r="K967" s="3">
        <f t="shared" si="1234"/>
        <v>2.3795354838709764</v>
      </c>
      <c r="L967" s="3">
        <f t="shared" si="1235"/>
        <v>0.82466451612903469</v>
      </c>
      <c r="M967" s="5">
        <f t="shared" si="1236"/>
        <v>4.0591361741492082E-2</v>
      </c>
      <c r="N967" s="5">
        <f t="shared" si="1237"/>
        <v>9.6588585602523189E-2</v>
      </c>
      <c r="O967" s="5">
        <f t="shared" si="1238"/>
        <v>3.3474255689566176E-2</v>
      </c>
      <c r="P967" s="5">
        <f t="shared" si="1239"/>
        <v>7.9653179209492636E-2</v>
      </c>
      <c r="Q967" s="5">
        <f t="shared" si="1240"/>
        <v>0.11491798338905664</v>
      </c>
      <c r="R967" s="5">
        <f t="shared" si="1241"/>
        <v>1.3802515435507836E-2</v>
      </c>
      <c r="S967" s="5">
        <f t="shared" si="1242"/>
        <v>3.9076226356888476E-2</v>
      </c>
      <c r="T967" s="5">
        <f t="shared" si="1243"/>
        <v>9.4768783166060827E-2</v>
      </c>
      <c r="U967" s="5">
        <f t="shared" si="1244"/>
        <v>3.2843575245467757E-2</v>
      </c>
      <c r="V967" s="5">
        <f t="shared" si="1245"/>
        <v>8.5200001163310592E-3</v>
      </c>
      <c r="W967" s="5">
        <f t="shared" si="1246"/>
        <v>9.1150473069718574E-2</v>
      </c>
      <c r="X967" s="5">
        <f t="shared" si="1247"/>
        <v>7.5168560768972076E-2</v>
      </c>
      <c r="Y967" s="5">
        <f t="shared" si="1248"/>
        <v>3.0994422397330142E-2</v>
      </c>
      <c r="Z967" s="5">
        <f t="shared" si="1249"/>
        <v>3.7941482376622013E-3</v>
      </c>
      <c r="AA967" s="5">
        <f t="shared" si="1250"/>
        <v>9.0283103625837385E-3</v>
      </c>
      <c r="AB967" s="5">
        <f t="shared" si="1251"/>
        <v>1.0741592433584024E-2</v>
      </c>
      <c r="AC967" s="5">
        <f t="shared" si="1252"/>
        <v>1.0449346040251706E-3</v>
      </c>
      <c r="AD967" s="5">
        <f t="shared" si="1253"/>
        <v>5.4223946260255292E-2</v>
      </c>
      <c r="AE967" s="5">
        <f t="shared" si="1254"/>
        <v>4.4716564405320208E-2</v>
      </c>
      <c r="AF967" s="5">
        <f t="shared" si="1255"/>
        <v>1.8438081974133099E-2</v>
      </c>
      <c r="AG967" s="5">
        <f t="shared" si="1256"/>
        <v>5.0684106498486503E-3</v>
      </c>
      <c r="AH967" s="5">
        <f t="shared" si="1257"/>
        <v>7.8222485513338206E-4</v>
      </c>
      <c r="AI967" s="5">
        <f t="shared" si="1258"/>
        <v>1.8613317991557166E-3</v>
      </c>
      <c r="AJ967" s="5">
        <f t="shared" si="1259"/>
        <v>2.2145525316742166E-3</v>
      </c>
      <c r="AK967" s="5">
        <f t="shared" si="1260"/>
        <v>1.7565354433383678E-3</v>
      </c>
      <c r="AL967" s="5">
        <f t="shared" si="1261"/>
        <v>8.2019779288693229E-5</v>
      </c>
      <c r="AM967" s="5">
        <f t="shared" si="1262"/>
        <v>2.5805560840358076E-2</v>
      </c>
      <c r="AN967" s="5">
        <f t="shared" si="1263"/>
        <v>2.1280930343852259E-2</v>
      </c>
      <c r="AO967" s="5">
        <f t="shared" si="1264"/>
        <v>8.7748140623943056E-3</v>
      </c>
      <c r="AP967" s="5">
        <f t="shared" si="1265"/>
        <v>2.4120925976288837E-3</v>
      </c>
      <c r="AQ967" s="5">
        <f t="shared" si="1266"/>
        <v>4.9729179372051224E-4</v>
      </c>
      <c r="AR967" s="5">
        <f t="shared" si="1267"/>
        <v>1.29014616332535E-4</v>
      </c>
      <c r="AS967" s="5">
        <f t="shared" si="1268"/>
        <v>3.0699485750126704E-4</v>
      </c>
      <c r="AT967" s="5">
        <f t="shared" si="1269"/>
        <v>3.6525257839508952E-4</v>
      </c>
      <c r="AU967" s="5">
        <f t="shared" si="1270"/>
        <v>2.8971049028882705E-4</v>
      </c>
      <c r="AV967" s="5">
        <f t="shared" si="1271"/>
        <v>1.7234409792298044E-4</v>
      </c>
      <c r="AW967" s="5">
        <f t="shared" si="1272"/>
        <v>4.4708035692776525E-6</v>
      </c>
      <c r="AX967" s="5">
        <f t="shared" si="1273"/>
        <v>1.0234207950137231E-2</v>
      </c>
      <c r="AY967" s="5">
        <f t="shared" si="1274"/>
        <v>8.4397881471638386E-3</v>
      </c>
      <c r="AZ967" s="5">
        <f t="shared" si="1275"/>
        <v>3.4799969043062145E-3</v>
      </c>
      <c r="BA967" s="5">
        <f t="shared" si="1276"/>
        <v>9.5660998774007439E-4</v>
      </c>
      <c r="BB967" s="5">
        <f t="shared" si="1277"/>
        <v>1.9722057816596751E-4</v>
      </c>
      <c r="BC967" s="5">
        <f t="shared" si="1278"/>
        <v>3.2528162532785229E-5</v>
      </c>
      <c r="BD967" s="5">
        <f t="shared" si="1279"/>
        <v>1.77322960252405E-5</v>
      </c>
      <c r="BE967" s="5">
        <f t="shared" si="1280"/>
        <v>4.2194627602564044E-5</v>
      </c>
      <c r="BF967" s="5">
        <f t="shared" si="1281"/>
        <v>5.0201806804511447E-5</v>
      </c>
      <c r="BG967" s="5">
        <f t="shared" si="1282"/>
        <v>3.9818993548590138E-5</v>
      </c>
      <c r="BH967" s="5">
        <f t="shared" si="1283"/>
        <v>2.3687677020224928E-5</v>
      </c>
      <c r="BI967" s="5">
        <f t="shared" si="1284"/>
        <v>1.1273133600020067E-5</v>
      </c>
      <c r="BJ967" s="8">
        <f t="shared" si="1285"/>
        <v>0.70814685305121883</v>
      </c>
      <c r="BK967" s="8">
        <f t="shared" si="1286"/>
        <v>0.17740750995468196</v>
      </c>
      <c r="BL967" s="8">
        <f t="shared" si="1287"/>
        <v>0.10795311897105307</v>
      </c>
      <c r="BM967" s="8">
        <f t="shared" si="1288"/>
        <v>0.6098384318033826</v>
      </c>
      <c r="BN967" s="8">
        <f t="shared" si="1289"/>
        <v>0.37902788106763857</v>
      </c>
    </row>
    <row r="968" spans="1:66" x14ac:dyDescent="0.25">
      <c r="A968" t="s">
        <v>175</v>
      </c>
      <c r="B968" t="s">
        <v>283</v>
      </c>
      <c r="C968" t="s">
        <v>279</v>
      </c>
      <c r="D968" s="11">
        <v>44290</v>
      </c>
      <c r="E968">
        <f>VLOOKUP(A968,home!$A$2:$E$405,3,FALSE)</f>
        <v>1.2091836734693899</v>
      </c>
      <c r="F968">
        <f>VLOOKUP(B968,home!$B$2:$E$405,3,FALSE)</f>
        <v>1.06</v>
      </c>
      <c r="G968">
        <f>VLOOKUP(C968,away!$B$2:$E$405,4,FALSE)</f>
        <v>1.06</v>
      </c>
      <c r="H968">
        <f>VLOOKUP(A968,away!$A$2:$E$405,3,FALSE)</f>
        <v>1.06632653061225</v>
      </c>
      <c r="I968">
        <f>VLOOKUP(C968,away!$B$2:$E$405,3,FALSE)</f>
        <v>1.1200000000000001</v>
      </c>
      <c r="J968">
        <f>VLOOKUP(B968,home!$B$2:$E$405,4,FALSE)</f>
        <v>0.47</v>
      </c>
      <c r="K968" s="3">
        <f t="shared" si="1234"/>
        <v>1.3586387755102065</v>
      </c>
      <c r="L968" s="3">
        <f t="shared" si="1235"/>
        <v>0.56131428571428843</v>
      </c>
      <c r="M968" s="5">
        <f t="shared" si="1236"/>
        <v>0.14661384384314138</v>
      </c>
      <c r="N968" s="5">
        <f t="shared" si="1237"/>
        <v>0.19919525327189025</v>
      </c>
      <c r="O968" s="5">
        <f t="shared" si="1238"/>
        <v>8.2296445032639123E-2</v>
      </c>
      <c r="P968" s="5">
        <f t="shared" si="1239"/>
        <v>0.11181114130798783</v>
      </c>
      <c r="Q968" s="5">
        <f t="shared" si="1240"/>
        <v>0.13531719749638324</v>
      </c>
      <c r="R968" s="5">
        <f t="shared" si="1241"/>
        <v>2.3097085130160511E-2</v>
      </c>
      <c r="S968" s="5">
        <f t="shared" si="1242"/>
        <v>2.1317446894663857E-2</v>
      </c>
      <c r="T968" s="5">
        <f t="shared" si="1243"/>
        <v>7.5955476057541632E-2</v>
      </c>
      <c r="U968" s="5">
        <f t="shared" si="1244"/>
        <v>3.1380595459096279E-2</v>
      </c>
      <c r="V968" s="5">
        <f t="shared" si="1245"/>
        <v>1.8063536495191393E-3</v>
      </c>
      <c r="W968" s="5">
        <f t="shared" si="1246"/>
        <v>6.1282397170652987E-2</v>
      </c>
      <c r="X968" s="5">
        <f t="shared" si="1247"/>
        <v>3.4398684994704408E-2</v>
      </c>
      <c r="Y968" s="5">
        <f t="shared" si="1248"/>
        <v>9.6542366486566562E-3</v>
      </c>
      <c r="Z968" s="5">
        <f t="shared" si="1249"/>
        <v>4.3215746139727207E-3</v>
      </c>
      <c r="AA968" s="5">
        <f t="shared" si="1250"/>
        <v>5.8714588418038909E-3</v>
      </c>
      <c r="AB968" s="5">
        <f t="shared" si="1251"/>
        <v>3.9885958256435068E-3</v>
      </c>
      <c r="AC968" s="5">
        <f t="shared" si="1252"/>
        <v>8.6097967398745162E-5</v>
      </c>
      <c r="AD968" s="5">
        <f t="shared" si="1253"/>
        <v>2.0815160263066537E-2</v>
      </c>
      <c r="AE968" s="5">
        <f t="shared" si="1254"/>
        <v>1.1683846815091633E-2</v>
      </c>
      <c r="AF968" s="5">
        <f t="shared" si="1255"/>
        <v>3.279155064704161E-3</v>
      </c>
      <c r="AG968" s="5">
        <f t="shared" si="1256"/>
        <v>6.1354552763026918E-4</v>
      </c>
      <c r="AH968" s="5">
        <f t="shared" si="1257"/>
        <v>6.0644039190077461E-4</v>
      </c>
      <c r="AI968" s="5">
        <f t="shared" si="1258"/>
        <v>8.2393343147199821E-4</v>
      </c>
      <c r="AJ968" s="5">
        <f t="shared" si="1259"/>
        <v>5.5971395421851918E-4</v>
      </c>
      <c r="AK968" s="5">
        <f t="shared" si="1260"/>
        <v>2.5348302713180834E-4</v>
      </c>
      <c r="AL968" s="5">
        <f t="shared" si="1261"/>
        <v>2.6264128261860479E-6</v>
      </c>
      <c r="AM968" s="5">
        <f t="shared" si="1262"/>
        <v>5.6560567703722803E-3</v>
      </c>
      <c r="AN968" s="5">
        <f t="shared" si="1263"/>
        <v>3.1748254660209814E-3</v>
      </c>
      <c r="AO968" s="5">
        <f t="shared" si="1264"/>
        <v>8.9103744436354988E-4</v>
      </c>
      <c r="AP968" s="5">
        <f t="shared" si="1265"/>
        <v>1.6671734887587037E-4</v>
      </c>
      <c r="AQ968" s="5">
        <f t="shared" si="1266"/>
        <v>2.339520740010974E-5</v>
      </c>
      <c r="AR968" s="5">
        <f t="shared" si="1267"/>
        <v>6.8080731081615316E-5</v>
      </c>
      <c r="AS968" s="5">
        <f t="shared" si="1268"/>
        <v>9.2497121112565498E-5</v>
      </c>
      <c r="AT968" s="5">
        <f t="shared" si="1269"/>
        <v>6.2835087683297638E-5</v>
      </c>
      <c r="AU968" s="5">
        <f t="shared" si="1270"/>
        <v>2.8456728863037331E-5</v>
      </c>
      <c r="AV968" s="5">
        <f t="shared" si="1271"/>
        <v>9.6656038143757505E-6</v>
      </c>
      <c r="AW968" s="5">
        <f t="shared" si="1272"/>
        <v>5.5637882167219246E-8</v>
      </c>
      <c r="AX968" s="5">
        <f t="shared" si="1273"/>
        <v>1.2807563407858027E-3</v>
      </c>
      <c r="AY968" s="5">
        <f t="shared" si="1274"/>
        <v>7.1890683060222855E-4</v>
      </c>
      <c r="AZ968" s="5">
        <f t="shared" si="1275"/>
        <v>2.0176633705730639E-4</v>
      </c>
      <c r="BA968" s="5">
        <f t="shared" si="1276"/>
        <v>3.775144245550344E-5</v>
      </c>
      <c r="BB968" s="5">
        <f t="shared" si="1277"/>
        <v>5.2976059891487419E-6</v>
      </c>
      <c r="BC968" s="5">
        <f t="shared" si="1278"/>
        <v>5.9472438435895281E-7</v>
      </c>
      <c r="BD968" s="5">
        <f t="shared" si="1279"/>
        <v>6.3691144896639087E-6</v>
      </c>
      <c r="BE968" s="5">
        <f t="shared" si="1280"/>
        <v>8.6533259113212884E-6</v>
      </c>
      <c r="BF968" s="5">
        <f t="shared" si="1281"/>
        <v>5.8783720601241481E-6</v>
      </c>
      <c r="BG968" s="5">
        <f t="shared" si="1282"/>
        <v>2.6621947392534956E-6</v>
      </c>
      <c r="BH968" s="5">
        <f t="shared" si="1283"/>
        <v>9.0424025017727093E-7</v>
      </c>
      <c r="BI968" s="5">
        <f t="shared" si="1284"/>
        <v>2.457071732535778E-7</v>
      </c>
      <c r="BJ968" s="8">
        <f t="shared" si="1285"/>
        <v>0.56435205882862893</v>
      </c>
      <c r="BK968" s="8">
        <f t="shared" si="1286"/>
        <v>0.28235641690613933</v>
      </c>
      <c r="BL968" s="8">
        <f t="shared" si="1287"/>
        <v>0.14916399932124511</v>
      </c>
      <c r="BM968" s="8">
        <f t="shared" si="1288"/>
        <v>0.30114423239506372</v>
      </c>
      <c r="BN968" s="8">
        <f t="shared" si="1289"/>
        <v>0.69833096608220235</v>
      </c>
    </row>
    <row r="969" spans="1:66" x14ac:dyDescent="0.25">
      <c r="A969" t="s">
        <v>175</v>
      </c>
      <c r="B969" t="s">
        <v>282</v>
      </c>
      <c r="C969" t="s">
        <v>176</v>
      </c>
      <c r="D969" s="11">
        <v>44290</v>
      </c>
      <c r="E969">
        <f>VLOOKUP(A969,home!$A$2:$E$405,3,FALSE)</f>
        <v>1.2091836734693899</v>
      </c>
      <c r="F969">
        <f>VLOOKUP(B969,home!$B$2:$E$405,3,FALSE)</f>
        <v>1.06</v>
      </c>
      <c r="G969">
        <f>VLOOKUP(C969,away!$B$2:$E$405,4,FALSE)</f>
        <v>1</v>
      </c>
      <c r="H969">
        <f>VLOOKUP(A969,away!$A$2:$E$405,3,FALSE)</f>
        <v>1.06632653061225</v>
      </c>
      <c r="I969">
        <f>VLOOKUP(C969,away!$B$2:$E$405,3,FALSE)</f>
        <v>0.83</v>
      </c>
      <c r="J969">
        <f>VLOOKUP(B969,home!$B$2:$E$405,4,FALSE)</f>
        <v>0.47</v>
      </c>
      <c r="K969" s="3">
        <f t="shared" si="1234"/>
        <v>1.2817346938775533</v>
      </c>
      <c r="L969" s="3">
        <f t="shared" si="1235"/>
        <v>0.41597397959183874</v>
      </c>
      <c r="M969" s="5">
        <f t="shared" si="1236"/>
        <v>0.18310259158503084</v>
      </c>
      <c r="N969" s="5">
        <f t="shared" si="1237"/>
        <v>0.23468894417342617</v>
      </c>
      <c r="O969" s="5">
        <f t="shared" si="1238"/>
        <v>7.6165913695204396E-2</v>
      </c>
      <c r="P969" s="5">
        <f t="shared" si="1239"/>
        <v>9.7624494074026957E-2</v>
      </c>
      <c r="Q969" s="5">
        <f t="shared" si="1240"/>
        <v>0.15040448100828635</v>
      </c>
      <c r="R969" s="5">
        <f t="shared" si="1241"/>
        <v>1.5841519114521353E-2</v>
      </c>
      <c r="S969" s="5">
        <f t="shared" si="1242"/>
        <v>1.3012570931831743E-2</v>
      </c>
      <c r="T969" s="5">
        <f t="shared" si="1243"/>
        <v>6.2564350513462E-2</v>
      </c>
      <c r="U969" s="5">
        <f t="shared" si="1244"/>
        <v>2.0304624652806434E-2</v>
      </c>
      <c r="V969" s="5">
        <f t="shared" si="1245"/>
        <v>7.7087667558127656E-4</v>
      </c>
      <c r="W969" s="5">
        <f t="shared" si="1246"/>
        <v>6.4259547140989387E-2</v>
      </c>
      <c r="X969" s="5">
        <f t="shared" si="1247"/>
        <v>2.6730299551006722E-2</v>
      </c>
      <c r="Y969" s="5">
        <f t="shared" si="1248"/>
        <v>5.5595545399571029E-3</v>
      </c>
      <c r="Z969" s="5">
        <f t="shared" si="1249"/>
        <v>2.1965532496158757E-3</v>
      </c>
      <c r="AA969" s="5">
        <f t="shared" si="1250"/>
        <v>2.8153985069821492E-3</v>
      </c>
      <c r="AB969" s="5">
        <f t="shared" si="1251"/>
        <v>1.8042969717450435E-3</v>
      </c>
      <c r="AC969" s="5">
        <f t="shared" si="1252"/>
        <v>2.5687937017859503E-5</v>
      </c>
      <c r="AD969" s="5">
        <f t="shared" si="1253"/>
        <v>2.0590922745866568E-2</v>
      </c>
      <c r="AE969" s="5">
        <f t="shared" si="1254"/>
        <v>8.5652880780662279E-3</v>
      </c>
      <c r="AF969" s="5">
        <f t="shared" si="1255"/>
        <v>1.7814684840918701E-3</v>
      </c>
      <c r="AG969" s="5">
        <f t="shared" si="1256"/>
        <v>2.4701484494837845E-4</v>
      </c>
      <c r="AH969" s="5">
        <f t="shared" si="1257"/>
        <v>2.2842724915702535E-4</v>
      </c>
      <c r="AI969" s="5">
        <f t="shared" si="1258"/>
        <v>2.9278313027157149E-4</v>
      </c>
      <c r="AJ969" s="5">
        <f t="shared" si="1259"/>
        <v>1.8763514792557231E-4</v>
      </c>
      <c r="AK969" s="5">
        <f t="shared" si="1260"/>
        <v>8.0166159629017623E-5</v>
      </c>
      <c r="AL969" s="5">
        <f t="shared" si="1261"/>
        <v>5.4783972929392846E-7</v>
      </c>
      <c r="AM969" s="5">
        <f t="shared" si="1262"/>
        <v>5.2784200124659213E-3</v>
      </c>
      <c r="AN969" s="5">
        <f t="shared" si="1263"/>
        <v>2.1956853785426523E-3</v>
      </c>
      <c r="AO969" s="5">
        <f t="shared" si="1264"/>
        <v>4.5667399242199994E-4</v>
      </c>
      <c r="AP969" s="5">
        <f t="shared" si="1265"/>
        <v>6.3321499334624171E-5</v>
      </c>
      <c r="AQ969" s="5">
        <f t="shared" si="1266"/>
        <v>6.5850240179863968E-6</v>
      </c>
      <c r="AR969" s="5">
        <f t="shared" si="1267"/>
        <v>1.9003958375812874E-5</v>
      </c>
      <c r="AS969" s="5">
        <f t="shared" si="1268"/>
        <v>2.4358032771284279E-5</v>
      </c>
      <c r="AT969" s="5">
        <f t="shared" si="1269"/>
        <v>1.5610267838780741E-5</v>
      </c>
      <c r="AU969" s="5">
        <f t="shared" si="1270"/>
        <v>6.6694072898954152E-6</v>
      </c>
      <c r="AV969" s="5">
        <f t="shared" si="1271"/>
        <v>2.1371026777647065E-6</v>
      </c>
      <c r="AW969" s="5">
        <f t="shared" si="1272"/>
        <v>8.1136324151817977E-9</v>
      </c>
      <c r="AX969" s="5">
        <f t="shared" si="1273"/>
        <v>1.1275890098058599E-3</v>
      </c>
      <c r="AY969" s="5">
        <f t="shared" si="1274"/>
        <v>4.6904768775296444E-4</v>
      </c>
      <c r="AZ969" s="5">
        <f t="shared" si="1275"/>
        <v>9.7555816646475389E-5</v>
      </c>
      <c r="BA969" s="5">
        <f t="shared" si="1276"/>
        <v>1.3526893760922036E-5</v>
      </c>
      <c r="BB969" s="5">
        <f t="shared" si="1277"/>
        <v>1.4067089573116884E-6</v>
      </c>
      <c r="BC969" s="5">
        <f t="shared" si="1278"/>
        <v>1.1703086462008587E-7</v>
      </c>
      <c r="BD969" s="5">
        <f t="shared" si="1279"/>
        <v>1.3175253655974213E-6</v>
      </c>
      <c r="BE969" s="5">
        <f t="shared" si="1280"/>
        <v>1.6887179711499224E-6</v>
      </c>
      <c r="BF969" s="5">
        <f t="shared" si="1281"/>
        <v>1.0822442058986847E-6</v>
      </c>
      <c r="BG969" s="5">
        <f t="shared" si="1282"/>
        <v>4.623833153161021E-7</v>
      </c>
      <c r="BH969" s="5">
        <f t="shared" si="1283"/>
        <v>1.4816318427769314E-7</v>
      </c>
      <c r="BI969" s="5">
        <f t="shared" si="1284"/>
        <v>3.7981178728818466E-8</v>
      </c>
      <c r="BJ969" s="8">
        <f t="shared" si="1285"/>
        <v>0.58510180013467206</v>
      </c>
      <c r="BK969" s="8">
        <f t="shared" si="1286"/>
        <v>0.29500581673097093</v>
      </c>
      <c r="BL969" s="8">
        <f t="shared" si="1287"/>
        <v>0.11779328041241707</v>
      </c>
      <c r="BM969" s="8">
        <f t="shared" si="1288"/>
        <v>0.24180046730305932</v>
      </c>
      <c r="BN969" s="8">
        <f t="shared" si="1289"/>
        <v>0.75782794365049599</v>
      </c>
    </row>
    <row r="970" spans="1:66" x14ac:dyDescent="0.25">
      <c r="A970" t="s">
        <v>175</v>
      </c>
      <c r="B970" t="s">
        <v>284</v>
      </c>
      <c r="C970" t="s">
        <v>276</v>
      </c>
      <c r="D970" s="11">
        <v>44290</v>
      </c>
      <c r="E970">
        <f>VLOOKUP(A970,home!$A$2:$E$405,3,FALSE)</f>
        <v>1.2091836734693899</v>
      </c>
      <c r="F970">
        <f>VLOOKUP(B970,home!$B$2:$E$405,3,FALSE)</f>
        <v>1.3</v>
      </c>
      <c r="G970">
        <f>VLOOKUP(C970,away!$B$2:$E$405,4,FALSE)</f>
        <v>0.65</v>
      </c>
      <c r="H970">
        <f>VLOOKUP(A970,away!$A$2:$E$405,3,FALSE)</f>
        <v>1.06632653061225</v>
      </c>
      <c r="I970">
        <f>VLOOKUP(C970,away!$B$2:$E$405,3,FALSE)</f>
        <v>2.0099999999999998</v>
      </c>
      <c r="J970">
        <f>VLOOKUP(B970,home!$B$2:$E$405,4,FALSE)</f>
        <v>1.34</v>
      </c>
      <c r="K970" s="3">
        <f t="shared" si="1234"/>
        <v>1.0217602040816345</v>
      </c>
      <c r="L970" s="3">
        <f t="shared" si="1235"/>
        <v>2.8720438775510342</v>
      </c>
      <c r="M970" s="5">
        <f t="shared" si="1236"/>
        <v>2.0367718017876967E-2</v>
      </c>
      <c r="N970" s="5">
        <f t="shared" si="1237"/>
        <v>2.0810923718623156E-2</v>
      </c>
      <c r="O970" s="5">
        <f t="shared" si="1238"/>
        <v>5.8496979832929431E-2</v>
      </c>
      <c r="P970" s="5">
        <f t="shared" si="1239"/>
        <v>5.9769886052253231E-2</v>
      </c>
      <c r="Q970" s="5">
        <f t="shared" si="1240"/>
        <v>1.0631886832933861E-2</v>
      </c>
      <c r="R970" s="5">
        <f t="shared" si="1241"/>
        <v>8.400294639219566E-2</v>
      </c>
      <c r="S970" s="5">
        <f t="shared" si="1242"/>
        <v>4.3849282422848836E-2</v>
      </c>
      <c r="T970" s="5">
        <f t="shared" si="1243"/>
        <v>3.053524548534315E-2</v>
      </c>
      <c r="U970" s="5">
        <f t="shared" si="1244"/>
        <v>8.5830867649148448E-2</v>
      </c>
      <c r="V970" s="5">
        <f t="shared" si="1245"/>
        <v>1.429749770138097E-2</v>
      </c>
      <c r="W970" s="5">
        <f t="shared" si="1246"/>
        <v>3.6210796200637817E-3</v>
      </c>
      <c r="X970" s="5">
        <f t="shared" si="1247"/>
        <v>1.0399899552929009E-2</v>
      </c>
      <c r="Y970" s="5">
        <f t="shared" si="1248"/>
        <v>1.4934483919067753E-2</v>
      </c>
      <c r="Z970" s="5">
        <f t="shared" si="1249"/>
        <v>8.0420049293984427E-2</v>
      </c>
      <c r="AA970" s="5">
        <f t="shared" si="1250"/>
        <v>8.2170005978876623E-2</v>
      </c>
      <c r="AB970" s="5">
        <f t="shared" si="1251"/>
        <v>4.1979021039183058E-2</v>
      </c>
      <c r="AC970" s="5">
        <f t="shared" si="1252"/>
        <v>2.6222863052632987E-3</v>
      </c>
      <c r="AD970" s="5">
        <f t="shared" si="1253"/>
        <v>9.2496876289805405E-4</v>
      </c>
      <c r="AE970" s="5">
        <f t="shared" si="1254"/>
        <v>2.6565508724073102E-3</v>
      </c>
      <c r="AF970" s="5">
        <f t="shared" si="1255"/>
        <v>3.8148653342501377E-3</v>
      </c>
      <c r="AG970" s="5">
        <f t="shared" si="1256"/>
        <v>3.6521535423049293E-3</v>
      </c>
      <c r="AH970" s="5">
        <f t="shared" si="1257"/>
        <v>5.774247755178509E-2</v>
      </c>
      <c r="AI970" s="5">
        <f t="shared" si="1258"/>
        <v>5.8998965647491131E-2</v>
      </c>
      <c r="AJ970" s="5">
        <f t="shared" si="1259"/>
        <v>3.014139759029294E-2</v>
      </c>
      <c r="AK970" s="5">
        <f t="shared" si="1260"/>
        <v>1.0265760184387801E-2</v>
      </c>
      <c r="AL970" s="5">
        <f t="shared" si="1261"/>
        <v>3.0780817669295027E-4</v>
      </c>
      <c r="AM970" s="5">
        <f t="shared" si="1262"/>
        <v>1.8901925438957059E-4</v>
      </c>
      <c r="AN970" s="5">
        <f t="shared" si="1263"/>
        <v>5.4287159230882764E-4</v>
      </c>
      <c r="AO970" s="5">
        <f t="shared" si="1264"/>
        <v>7.7957551649347496E-4</v>
      </c>
      <c r="AP970" s="5">
        <f t="shared" si="1265"/>
        <v>7.4632502974458987E-4</v>
      </c>
      <c r="AQ970" s="5">
        <f t="shared" si="1266"/>
        <v>5.3586955808526075E-4</v>
      </c>
      <c r="AR970" s="5">
        <f t="shared" si="1267"/>
        <v>3.3167785825446473E-2</v>
      </c>
      <c r="AS970" s="5">
        <f t="shared" si="1268"/>
        <v>3.3889523613944136E-2</v>
      </c>
      <c r="AT970" s="5">
        <f t="shared" si="1269"/>
        <v>1.7313483282006464E-2</v>
      </c>
      <c r="AU970" s="5">
        <f t="shared" si="1270"/>
        <v>5.8967427371956309E-3</v>
      </c>
      <c r="AV970" s="5">
        <f t="shared" si="1271"/>
        <v>1.5062642656434755E-3</v>
      </c>
      <c r="AW970" s="5">
        <f t="shared" si="1272"/>
        <v>2.509098470697277E-5</v>
      </c>
      <c r="AX970" s="5">
        <f t="shared" si="1273"/>
        <v>3.2188725323407663E-5</v>
      </c>
      <c r="AY970" s="5">
        <f t="shared" si="1274"/>
        <v>9.2447431491264896E-5</v>
      </c>
      <c r="AZ970" s="5">
        <f t="shared" si="1275"/>
        <v>1.3275653980490305E-4</v>
      </c>
      <c r="BA970" s="5">
        <f t="shared" si="1276"/>
        <v>1.2709420245051063E-4</v>
      </c>
      <c r="BB970" s="5">
        <f t="shared" si="1277"/>
        <v>9.125503150505519E-5</v>
      </c>
      <c r="BC970" s="5">
        <f t="shared" si="1278"/>
        <v>5.2417690905964089E-5</v>
      </c>
      <c r="BD970" s="5">
        <f t="shared" si="1279"/>
        <v>1.5876556035316246E-2</v>
      </c>
      <c r="BE970" s="5">
        <f t="shared" si="1280"/>
        <v>1.6222033134758233E-2</v>
      </c>
      <c r="BF970" s="5">
        <f t="shared" si="1281"/>
        <v>8.2875139431948033E-3</v>
      </c>
      <c r="BG970" s="5">
        <f t="shared" si="1282"/>
        <v>2.822617312642705E-3</v>
      </c>
      <c r="BH970" s="5">
        <f t="shared" si="1283"/>
        <v>7.2100951035254104E-4</v>
      </c>
      <c r="BI970" s="5">
        <f t="shared" si="1284"/>
        <v>1.4733976488852239E-4</v>
      </c>
      <c r="BJ970" s="8">
        <f t="shared" si="1285"/>
        <v>0.10530387821332399</v>
      </c>
      <c r="BK970" s="8">
        <f t="shared" si="1286"/>
        <v>0.14130692610780751</v>
      </c>
      <c r="BL970" s="8">
        <f t="shared" si="1287"/>
        <v>0.64547929129167947</v>
      </c>
      <c r="BM970" s="8">
        <f t="shared" si="1288"/>
        <v>0.71836244761319856</v>
      </c>
      <c r="BN970" s="8">
        <f t="shared" si="1289"/>
        <v>0.2540803408468123</v>
      </c>
    </row>
    <row r="971" spans="1:66" x14ac:dyDescent="0.25">
      <c r="A971" t="s">
        <v>196</v>
      </c>
      <c r="B971" t="s">
        <v>307</v>
      </c>
      <c r="C971" t="s">
        <v>204</v>
      </c>
      <c r="D971" s="11">
        <v>44290</v>
      </c>
      <c r="E971">
        <f>VLOOKUP(A971,home!$A$2:$E$405,3,FALSE)</f>
        <v>1.6215139442231099</v>
      </c>
      <c r="F971">
        <f>VLOOKUP(B971,home!$B$2:$E$405,3,FALSE)</f>
        <v>1.41</v>
      </c>
      <c r="G971">
        <f>VLOOKUP(C971,away!$B$2:$E$405,4,FALSE)</f>
        <v>0.97</v>
      </c>
      <c r="H971">
        <f>VLOOKUP(A971,away!$A$2:$E$405,3,FALSE)</f>
        <v>1.4223107569721101</v>
      </c>
      <c r="I971">
        <f>VLOOKUP(C971,away!$B$2:$E$405,3,FALSE)</f>
        <v>0.84</v>
      </c>
      <c r="J971">
        <f>VLOOKUP(B971,home!$B$2:$E$405,4,FALSE)</f>
        <v>0.5</v>
      </c>
      <c r="K971" s="3">
        <f t="shared" si="1234"/>
        <v>2.2177446215139471</v>
      </c>
      <c r="L971" s="3">
        <f t="shared" si="1235"/>
        <v>0.59737051792828622</v>
      </c>
      <c r="M971" s="5">
        <f t="shared" si="1236"/>
        <v>5.9897821741275212E-2</v>
      </c>
      <c r="N971" s="5">
        <f t="shared" si="1237"/>
        <v>0.13283807200711426</v>
      </c>
      <c r="O971" s="5">
        <f t="shared" si="1238"/>
        <v>3.578119279636173E-2</v>
      </c>
      <c r="P971" s="5">
        <f t="shared" si="1239"/>
        <v>7.935354787548482E-2</v>
      </c>
      <c r="Q971" s="5">
        <f t="shared" si="1240"/>
        <v>0.14730045986303009</v>
      </c>
      <c r="R971" s="5">
        <f t="shared" si="1241"/>
        <v>1.0687314836427236E-2</v>
      </c>
      <c r="S971" s="5">
        <f t="shared" si="1242"/>
        <v>2.6282197654976039E-2</v>
      </c>
      <c r="T971" s="5">
        <f t="shared" si="1243"/>
        <v>8.7992951999453006E-2</v>
      </c>
      <c r="U971" s="5">
        <f t="shared" si="1244"/>
        <v>2.3701734996912714E-2</v>
      </c>
      <c r="V971" s="5">
        <f t="shared" si="1245"/>
        <v>3.8687840378415122E-3</v>
      </c>
      <c r="W971" s="5">
        <f t="shared" si="1246"/>
        <v>0.10889160086925533</v>
      </c>
      <c r="X971" s="5">
        <f t="shared" si="1247"/>
        <v>6.5048632009307272E-2</v>
      </c>
      <c r="Y971" s="5">
        <f t="shared" si="1248"/>
        <v>1.9429067496963194E-2</v>
      </c>
      <c r="Z971" s="5">
        <f t="shared" si="1249"/>
        <v>2.1280955996997326E-3</v>
      </c>
      <c r="AA971" s="5">
        <f t="shared" si="1250"/>
        <v>4.7195725703015794E-3</v>
      </c>
      <c r="AB971" s="5">
        <f t="shared" si="1251"/>
        <v>5.2334033418155422E-3</v>
      </c>
      <c r="AC971" s="5">
        <f t="shared" si="1252"/>
        <v>3.2033900653854542E-4</v>
      </c>
      <c r="AD971" s="5">
        <f t="shared" si="1253"/>
        <v>6.0373440538958593E-2</v>
      </c>
      <c r="AE971" s="5">
        <f t="shared" si="1254"/>
        <v>3.6065313443870282E-2</v>
      </c>
      <c r="AF971" s="5">
        <f t="shared" si="1255"/>
        <v>1.0772177485605388E-2</v>
      </c>
      <c r="AG971" s="5">
        <f t="shared" si="1256"/>
        <v>2.1449937479305053E-3</v>
      </c>
      <c r="AH971" s="5">
        <f t="shared" si="1257"/>
        <v>3.1781539264838396E-4</v>
      </c>
      <c r="AI971" s="5">
        <f t="shared" si="1258"/>
        <v>7.0483337768029674E-4</v>
      </c>
      <c r="AJ971" s="5">
        <f t="shared" si="1259"/>
        <v>7.8157021620699348E-4</v>
      </c>
      <c r="AK971" s="5">
        <f t="shared" si="1260"/>
        <v>5.7777438110951751E-4</v>
      </c>
      <c r="AL971" s="5">
        <f t="shared" si="1261"/>
        <v>1.6975600082114461E-5</v>
      </c>
      <c r="AM971" s="5">
        <f t="shared" si="1262"/>
        <v>2.6778574607513511E-2</v>
      </c>
      <c r="AN971" s="5">
        <f t="shared" si="1263"/>
        <v>1.5996730982671598E-2</v>
      </c>
      <c r="AO971" s="5">
        <f t="shared" si="1264"/>
        <v>4.7779877361389979E-3</v>
      </c>
      <c r="AP971" s="5">
        <f t="shared" si="1265"/>
        <v>9.514096695307845E-4</v>
      </c>
      <c r="AQ971" s="5">
        <f t="shared" si="1266"/>
        <v>1.4208602176239607E-4</v>
      </c>
      <c r="AR971" s="5">
        <f t="shared" si="1267"/>
        <v>3.7970709142389359E-5</v>
      </c>
      <c r="AS971" s="5">
        <f t="shared" si="1268"/>
        <v>8.4209335975604467E-5</v>
      </c>
      <c r="AT971" s="5">
        <f t="shared" si="1269"/>
        <v>9.3377400970578894E-5</v>
      </c>
      <c r="AU971" s="5">
        <f t="shared" si="1270"/>
        <v>6.9029076257817517E-5</v>
      </c>
      <c r="AV971" s="5">
        <f t="shared" si="1271"/>
        <v>3.8272215649712716E-5</v>
      </c>
      <c r="AW971" s="5">
        <f t="shared" si="1272"/>
        <v>6.2470927557718138E-7</v>
      </c>
      <c r="AX971" s="5">
        <f t="shared" si="1273"/>
        <v>9.898006634603846E-3</v>
      </c>
      <c r="AY971" s="5">
        <f t="shared" si="1274"/>
        <v>5.9127773497709129E-3</v>
      </c>
      <c r="AZ971" s="5">
        <f t="shared" si="1275"/>
        <v>1.766059433913645E-3</v>
      </c>
      <c r="BA971" s="5">
        <f t="shared" si="1276"/>
        <v>3.5166394624304344E-4</v>
      </c>
      <c r="BB971" s="5">
        <f t="shared" si="1277"/>
        <v>5.2518418425977956E-5</v>
      </c>
      <c r="BC971" s="5">
        <f t="shared" si="1278"/>
        <v>6.2745909631801812E-6</v>
      </c>
      <c r="BD971" s="5">
        <f t="shared" si="1279"/>
        <v>3.7804303644155737E-6</v>
      </c>
      <c r="BE971" s="5">
        <f t="shared" si="1280"/>
        <v>8.3840291076906481E-6</v>
      </c>
      <c r="BF971" s="5">
        <f t="shared" si="1281"/>
        <v>9.2968177300986601E-6</v>
      </c>
      <c r="BG971" s="5">
        <f t="shared" si="1282"/>
        <v>6.8726558393739353E-6</v>
      </c>
      <c r="BH971" s="5">
        <f t="shared" si="1283"/>
        <v>3.8104488808219903E-6</v>
      </c>
      <c r="BI971" s="5">
        <f t="shared" si="1284"/>
        <v>1.6901205021993619E-6</v>
      </c>
      <c r="BJ971" s="8">
        <f t="shared" si="1285"/>
        <v>0.73749079885302582</v>
      </c>
      <c r="BK971" s="8">
        <f t="shared" si="1286"/>
        <v>0.17565244326596918</v>
      </c>
      <c r="BL971" s="8">
        <f t="shared" si="1287"/>
        <v>8.2861905149884715E-2</v>
      </c>
      <c r="BM971" s="8">
        <f t="shared" si="1288"/>
        <v>0.5263626811083908</v>
      </c>
      <c r="BN971" s="8">
        <f t="shared" si="1289"/>
        <v>0.46585840911969334</v>
      </c>
    </row>
    <row r="972" spans="1:66" x14ac:dyDescent="0.25">
      <c r="A972" t="s">
        <v>196</v>
      </c>
      <c r="B972" t="s">
        <v>206</v>
      </c>
      <c r="C972" t="s">
        <v>201</v>
      </c>
      <c r="D972" s="11">
        <v>44290</v>
      </c>
      <c r="E972">
        <f>VLOOKUP(A972,home!$A$2:$E$405,3,FALSE)</f>
        <v>1.6215139442231099</v>
      </c>
      <c r="F972">
        <f>VLOOKUP(B972,home!$B$2:$E$405,3,FALSE)</f>
        <v>0.56999999999999995</v>
      </c>
      <c r="G972">
        <f>VLOOKUP(C972,away!$B$2:$E$405,4,FALSE)</f>
        <v>0.66</v>
      </c>
      <c r="H972">
        <f>VLOOKUP(A972,away!$A$2:$E$405,3,FALSE)</f>
        <v>1.4223107569721101</v>
      </c>
      <c r="I972">
        <f>VLOOKUP(C972,away!$B$2:$E$405,3,FALSE)</f>
        <v>1.04</v>
      </c>
      <c r="J972">
        <f>VLOOKUP(B972,home!$B$2:$E$405,4,FALSE)</f>
        <v>1.46</v>
      </c>
      <c r="K972" s="3">
        <f t="shared" si="1234"/>
        <v>0.61001354581673395</v>
      </c>
      <c r="L972" s="3">
        <f t="shared" si="1235"/>
        <v>2.1596366533864519</v>
      </c>
      <c r="M972" s="5">
        <f t="shared" si="1236"/>
        <v>6.2683927795469149E-2</v>
      </c>
      <c r="N972" s="5">
        <f t="shared" si="1237"/>
        <v>3.8238045060234253E-2</v>
      </c>
      <c r="O972" s="5">
        <f t="shared" si="1238"/>
        <v>0.13537450804532497</v>
      </c>
      <c r="P972" s="5">
        <f t="shared" si="1239"/>
        <v>8.2580283665924653E-2</v>
      </c>
      <c r="Q972" s="5">
        <f t="shared" si="1240"/>
        <v>1.1662862726146772E-2</v>
      </c>
      <c r="R972" s="5">
        <f t="shared" si="1241"/>
        <v>0.14617987475442148</v>
      </c>
      <c r="S972" s="5">
        <f t="shared" si="1242"/>
        <v>2.7197973588205429E-2</v>
      </c>
      <c r="T972" s="5">
        <f t="shared" si="1243"/>
        <v>2.5187545826801206E-2</v>
      </c>
      <c r="U972" s="5">
        <f t="shared" si="1244"/>
        <v>8.9171703725990703E-2</v>
      </c>
      <c r="V972" s="5">
        <f t="shared" si="1245"/>
        <v>3.9812019391794046E-3</v>
      </c>
      <c r="W972" s="5">
        <f t="shared" si="1246"/>
        <v>2.371501415316871E-3</v>
      </c>
      <c r="X972" s="5">
        <f t="shared" si="1247"/>
        <v>5.1215813800761616E-3</v>
      </c>
      <c r="Y972" s="5">
        <f t="shared" si="1248"/>
        <v>5.5303774358570236E-3</v>
      </c>
      <c r="Z972" s="5">
        <f t="shared" si="1249"/>
        <v>0.10523180516902987</v>
      </c>
      <c r="AA972" s="5">
        <f t="shared" si="1250"/>
        <v>6.4192826603855613E-2</v>
      </c>
      <c r="AB972" s="5">
        <f t="shared" si="1251"/>
        <v>1.9579246886308365E-2</v>
      </c>
      <c r="AC972" s="5">
        <f t="shared" si="1252"/>
        <v>3.2780410887530591E-4</v>
      </c>
      <c r="AD972" s="5">
        <f t="shared" si="1253"/>
        <v>3.6166199681671185E-4</v>
      </c>
      <c r="AE972" s="5">
        <f t="shared" si="1254"/>
        <v>7.8105850446230521E-4</v>
      </c>
      <c r="AF972" s="5">
        <f t="shared" si="1255"/>
        <v>8.4340128733799999E-4</v>
      </c>
      <c r="AG972" s="5">
        <f t="shared" si="1256"/>
        <v>6.0714677788282134E-4</v>
      </c>
      <c r="AH972" s="5">
        <f t="shared" si="1257"/>
        <v>5.6815615886264693E-2</v>
      </c>
      <c r="AI972" s="5">
        <f t="shared" si="1258"/>
        <v>3.4658295304541883E-2</v>
      </c>
      <c r="AJ972" s="5">
        <f t="shared" si="1259"/>
        <v>1.0571014805343526E-2</v>
      </c>
      <c r="AK972" s="5">
        <f t="shared" si="1260"/>
        <v>2.1494874080962654E-3</v>
      </c>
      <c r="AL972" s="5">
        <f t="shared" si="1261"/>
        <v>1.7274065139061104E-5</v>
      </c>
      <c r="AM972" s="5">
        <f t="shared" si="1262"/>
        <v>4.4123743413064565E-5</v>
      </c>
      <c r="AN972" s="5">
        <f t="shared" si="1263"/>
        <v>9.5291253559473256E-5</v>
      </c>
      <c r="AO972" s="5">
        <f t="shared" si="1264"/>
        <v>1.0289724196709033E-4</v>
      </c>
      <c r="AP972" s="5">
        <f t="shared" si="1265"/>
        <v>7.4073551761500998E-5</v>
      </c>
      <c r="AQ972" s="5">
        <f t="shared" si="1266"/>
        <v>3.9992989357664031E-5</v>
      </c>
      <c r="AR972" s="5">
        <f t="shared" si="1267"/>
        <v>2.4540217310540562E-2</v>
      </c>
      <c r="AS972" s="5">
        <f t="shared" si="1268"/>
        <v>1.4969864976716041E-2</v>
      </c>
      <c r="AT972" s="5">
        <f t="shared" si="1269"/>
        <v>4.5659102074221457E-3</v>
      </c>
      <c r="AU972" s="5">
        <f t="shared" si="1270"/>
        <v>9.284223585034674E-4</v>
      </c>
      <c r="AV972" s="5">
        <f t="shared" si="1271"/>
        <v>1.4158755373155875E-4</v>
      </c>
      <c r="AW972" s="5">
        <f t="shared" si="1272"/>
        <v>6.3213846985795814E-7</v>
      </c>
      <c r="AX972" s="5">
        <f t="shared" si="1273"/>
        <v>4.4860135290185417E-6</v>
      </c>
      <c r="AY972" s="5">
        <f t="shared" si="1274"/>
        <v>9.6881592448559503E-6</v>
      </c>
      <c r="AZ972" s="5">
        <f t="shared" si="1275"/>
        <v>1.046145190451786E-5</v>
      </c>
      <c r="BA972" s="5">
        <f t="shared" si="1276"/>
        <v>7.530978326878761E-6</v>
      </c>
      <c r="BB972" s="5">
        <f t="shared" si="1277"/>
        <v>4.0660442076465865E-6</v>
      </c>
      <c r="BC972" s="5">
        <f t="shared" si="1278"/>
        <v>1.7562356210246482E-6</v>
      </c>
      <c r="BD972" s="5">
        <f t="shared" si="1279"/>
        <v>8.8329921309853506E-3</v>
      </c>
      <c r="BE972" s="5">
        <f t="shared" si="1280"/>
        <v>5.3882448499936817E-3</v>
      </c>
      <c r="BF972" s="5">
        <f t="shared" si="1281"/>
        <v>1.6434511733367007E-3</v>
      </c>
      <c r="BG972" s="5">
        <f t="shared" si="1282"/>
        <v>3.3417582587459753E-4</v>
      </c>
      <c r="BH972" s="5">
        <f t="shared" si="1283"/>
        <v>5.0962945116999668E-5</v>
      </c>
      <c r="BI972" s="5">
        <f t="shared" si="1284"/>
        <v>6.2176173712169175E-6</v>
      </c>
      <c r="BJ972" s="8">
        <f t="shared" si="1285"/>
        <v>9.1099550073824878E-2</v>
      </c>
      <c r="BK972" s="8">
        <f t="shared" si="1286"/>
        <v>0.17679815332203783</v>
      </c>
      <c r="BL972" s="8">
        <f t="shared" si="1287"/>
        <v>0.62009462036973961</v>
      </c>
      <c r="BM972" s="8">
        <f t="shared" si="1288"/>
        <v>0.51649557086633591</v>
      </c>
      <c r="BN972" s="8">
        <f t="shared" si="1289"/>
        <v>0.47671950204752123</v>
      </c>
    </row>
    <row r="973" spans="1:66" x14ac:dyDescent="0.25">
      <c r="A973" t="s">
        <v>196</v>
      </c>
      <c r="B973" t="s">
        <v>200</v>
      </c>
      <c r="C973" t="s">
        <v>202</v>
      </c>
      <c r="D973" s="11">
        <v>44290</v>
      </c>
      <c r="E973">
        <f>VLOOKUP(A973,home!$A$2:$E$405,3,FALSE)</f>
        <v>1.6215139442231099</v>
      </c>
      <c r="F973">
        <f>VLOOKUP(B973,home!$B$2:$E$405,3,FALSE)</f>
        <v>1.41</v>
      </c>
      <c r="G973">
        <f>VLOOKUP(C973,away!$B$2:$E$405,4,FALSE)</f>
        <v>1.23</v>
      </c>
      <c r="H973">
        <f>VLOOKUP(A973,away!$A$2:$E$405,3,FALSE)</f>
        <v>1.4223107569721101</v>
      </c>
      <c r="I973">
        <f>VLOOKUP(C973,away!$B$2:$E$405,3,FALSE)</f>
        <v>0.48</v>
      </c>
      <c r="J973">
        <f>VLOOKUP(B973,home!$B$2:$E$405,4,FALSE)</f>
        <v>0.45</v>
      </c>
      <c r="K973" s="3">
        <f t="shared" si="1234"/>
        <v>2.8121916334661394</v>
      </c>
      <c r="L973" s="3">
        <f t="shared" si="1235"/>
        <v>0.30721912350597574</v>
      </c>
      <c r="M973" s="5">
        <f t="shared" si="1236"/>
        <v>4.4183195390667833E-2</v>
      </c>
      <c r="N973" s="5">
        <f t="shared" si="1237"/>
        <v>0.12425161241743579</v>
      </c>
      <c r="O973" s="5">
        <f t="shared" si="1238"/>
        <v>1.357392256161424E-2</v>
      </c>
      <c r="P973" s="5">
        <f t="shared" si="1239"/>
        <v>3.8172471461088833E-2</v>
      </c>
      <c r="Q973" s="5">
        <f t="shared" si="1240"/>
        <v>0.17470967244249522</v>
      </c>
      <c r="R973" s="5">
        <f t="shared" si="1241"/>
        <v>2.0850842959585576E-3</v>
      </c>
      <c r="S973" s="5">
        <f t="shared" si="1242"/>
        <v>8.2448630331262273E-3</v>
      </c>
      <c r="T973" s="5">
        <f t="shared" si="1243"/>
        <v>5.3674152435799503E-2</v>
      </c>
      <c r="U973" s="5">
        <f t="shared" si="1244"/>
        <v>5.8636566121662917E-3</v>
      </c>
      <c r="V973" s="5">
        <f t="shared" si="1245"/>
        <v>7.9146933592130254E-4</v>
      </c>
      <c r="W973" s="5">
        <f t="shared" si="1246"/>
        <v>0.16377235970946491</v>
      </c>
      <c r="X973" s="5">
        <f t="shared" si="1247"/>
        <v>5.0314000804447187E-2</v>
      </c>
      <c r="Y973" s="5">
        <f t="shared" si="1248"/>
        <v>7.7287116136106103E-3</v>
      </c>
      <c r="Z973" s="5">
        <f t="shared" si="1249"/>
        <v>2.1352592328015423E-4</v>
      </c>
      <c r="AA973" s="5">
        <f t="shared" si="1250"/>
        <v>6.0047581497658258E-4</v>
      </c>
      <c r="AB973" s="5">
        <f t="shared" si="1251"/>
        <v>8.4432653148795354E-4</v>
      </c>
      <c r="AC973" s="5">
        <f t="shared" si="1252"/>
        <v>4.2737318411792817E-5</v>
      </c>
      <c r="AD973" s="5">
        <f t="shared" si="1253"/>
        <v>0.1151398149419911</v>
      </c>
      <c r="AE973" s="5">
        <f t="shared" si="1254"/>
        <v>3.5373153027118756E-2</v>
      </c>
      <c r="AF973" s="5">
        <f t="shared" si="1255"/>
        <v>5.4336545343170875E-3</v>
      </c>
      <c r="AG973" s="5">
        <f t="shared" si="1256"/>
        <v>5.564408611557222E-4</v>
      </c>
      <c r="AH973" s="5">
        <f t="shared" si="1257"/>
        <v>1.6399811748983295E-5</v>
      </c>
      <c r="AI973" s="5">
        <f t="shared" si="1258"/>
        <v>4.6119413390910523E-5</v>
      </c>
      <c r="AJ973" s="5">
        <f t="shared" si="1259"/>
        <v>6.4848314239142411E-5</v>
      </c>
      <c r="AK973" s="5">
        <f t="shared" si="1260"/>
        <v>6.0788628915899795E-5</v>
      </c>
      <c r="AL973" s="5">
        <f t="shared" si="1261"/>
        <v>1.4769317184715916E-6</v>
      </c>
      <c r="AM973" s="5">
        <f t="shared" si="1262"/>
        <v>6.4759044851741401E-2</v>
      </c>
      <c r="AN973" s="5">
        <f t="shared" si="1263"/>
        <v>1.9895216998436164E-2</v>
      </c>
      <c r="AO973" s="5">
        <f t="shared" si="1264"/>
        <v>3.0560955641103734E-3</v>
      </c>
      <c r="AP973" s="5">
        <f t="shared" si="1265"/>
        <v>3.129636668521632E-4</v>
      </c>
      <c r="AQ973" s="5">
        <f t="shared" si="1266"/>
        <v>2.4037105854884435E-5</v>
      </c>
      <c r="AR973" s="5">
        <f t="shared" si="1267"/>
        <v>1.0076671582371307E-6</v>
      </c>
      <c r="AS973" s="5">
        <f t="shared" si="1268"/>
        <v>2.8337531517130597E-6</v>
      </c>
      <c r="AT973" s="5">
        <f t="shared" si="1269"/>
        <v>3.9845284522778853E-6</v>
      </c>
      <c r="AU973" s="5">
        <f t="shared" si="1270"/>
        <v>3.7350858589345511E-6</v>
      </c>
      <c r="AV973" s="5">
        <f t="shared" si="1271"/>
        <v>2.625944300693359E-6</v>
      </c>
      <c r="AW973" s="5">
        <f t="shared" si="1272"/>
        <v>3.5444681182792984E-8</v>
      </c>
      <c r="AX973" s="5">
        <f t="shared" si="1273"/>
        <v>3.0352474020554288E-2</v>
      </c>
      <c r="AY973" s="5">
        <f t="shared" si="1274"/>
        <v>9.3248604648325881E-3</v>
      </c>
      <c r="AZ973" s="5">
        <f t="shared" si="1275"/>
        <v>1.4323877294106964E-3</v>
      </c>
      <c r="BA973" s="5">
        <f t="shared" si="1276"/>
        <v>1.4668563425008965E-4</v>
      </c>
      <c r="BB973" s="5">
        <f t="shared" si="1277"/>
        <v>1.1266157996307667E-5</v>
      </c>
      <c r="BC973" s="5">
        <f t="shared" si="1278"/>
        <v>6.9223583698109655E-7</v>
      </c>
      <c r="BD973" s="5">
        <f t="shared" si="1279"/>
        <v>5.1595770189894748E-8</v>
      </c>
      <c r="BE973" s="5">
        <f t="shared" si="1280"/>
        <v>1.4509719325026367E-7</v>
      </c>
      <c r="BF973" s="5">
        <f t="shared" si="1281"/>
        <v>2.0402055644890557E-7</v>
      </c>
      <c r="BG973" s="5">
        <f t="shared" si="1282"/>
        <v>1.9124830063357278E-7</v>
      </c>
      <c r="BH973" s="5">
        <f t="shared" si="1283"/>
        <v>1.3445671773908763E-7</v>
      </c>
      <c r="BI973" s="5">
        <f t="shared" si="1284"/>
        <v>7.5623611337836108E-8</v>
      </c>
      <c r="BJ973" s="8">
        <f t="shared" si="1285"/>
        <v>0.86026929721771195</v>
      </c>
      <c r="BK973" s="8">
        <f t="shared" si="1286"/>
        <v>0.10076107393576705</v>
      </c>
      <c r="BL973" s="8">
        <f t="shared" si="1287"/>
        <v>2.3170611005570014E-2</v>
      </c>
      <c r="BM973" s="8">
        <f t="shared" si="1288"/>
        <v>0.57811372449291742</v>
      </c>
      <c r="BN973" s="8">
        <f t="shared" si="1289"/>
        <v>0.39697595856926049</v>
      </c>
    </row>
    <row r="974" spans="1:66" x14ac:dyDescent="0.25">
      <c r="A974" t="s">
        <v>196</v>
      </c>
      <c r="B974" t="s">
        <v>197</v>
      </c>
      <c r="C974" t="s">
        <v>300</v>
      </c>
      <c r="D974" s="11">
        <v>44290</v>
      </c>
      <c r="E974">
        <f>VLOOKUP(A974,home!$A$2:$E$405,3,FALSE)</f>
        <v>1.6215139442231099</v>
      </c>
      <c r="F974">
        <f>VLOOKUP(B974,home!$B$2:$E$405,3,FALSE)</f>
        <v>0.88</v>
      </c>
      <c r="G974">
        <f>VLOOKUP(C974,away!$B$2:$E$405,4,FALSE)</f>
        <v>1.01</v>
      </c>
      <c r="H974">
        <f>VLOOKUP(A974,away!$A$2:$E$405,3,FALSE)</f>
        <v>1.4223107569721101</v>
      </c>
      <c r="I974">
        <f>VLOOKUP(C974,away!$B$2:$E$405,3,FALSE)</f>
        <v>0.4</v>
      </c>
      <c r="J974">
        <f>VLOOKUP(B974,home!$B$2:$E$405,4,FALSE)</f>
        <v>1.76</v>
      </c>
      <c r="K974" s="3">
        <f t="shared" si="1234"/>
        <v>1.4412015936255003</v>
      </c>
      <c r="L974" s="3">
        <f t="shared" si="1235"/>
        <v>1.0013067729083656</v>
      </c>
      <c r="M974" s="5">
        <f t="shared" si="1236"/>
        <v>8.6942494073783572E-2</v>
      </c>
      <c r="N974" s="5">
        <f t="shared" si="1237"/>
        <v>0.12530166101291249</v>
      </c>
      <c r="O974" s="5">
        <f t="shared" si="1238"/>
        <v>8.7056108169624918E-2</v>
      </c>
      <c r="P974" s="5">
        <f t="shared" si="1239"/>
        <v>0.12546540182889737</v>
      </c>
      <c r="Q974" s="5">
        <f t="shared" si="1240"/>
        <v>9.0292476767865879E-2</v>
      </c>
      <c r="R974" s="5">
        <f t="shared" si="1241"/>
        <v>4.3584935366644359E-2</v>
      </c>
      <c r="S974" s="5">
        <f t="shared" si="1242"/>
        <v>4.5264307240621707E-2</v>
      </c>
      <c r="T974" s="5">
        <f t="shared" si="1243"/>
        <v>9.0410468530335339E-2</v>
      </c>
      <c r="U974" s="5">
        <f t="shared" si="1244"/>
        <v>6.2814678308472274E-2</v>
      </c>
      <c r="V974" s="5">
        <f t="shared" si="1245"/>
        <v>7.2578043388230977E-3</v>
      </c>
      <c r="W974" s="5">
        <f t="shared" si="1246"/>
        <v>4.337655380341391E-2</v>
      </c>
      <c r="X974" s="5">
        <f t="shared" si="1247"/>
        <v>4.3433237108782462E-2</v>
      </c>
      <c r="Y974" s="5">
        <f t="shared" si="1248"/>
        <v>2.174499724317942E-2</v>
      </c>
      <c r="Z974" s="5">
        <f t="shared" si="1249"/>
        <v>1.4547296993131455E-2</v>
      </c>
      <c r="AA974" s="5">
        <f t="shared" si="1250"/>
        <v>2.0965587609444499E-2</v>
      </c>
      <c r="AB974" s="5">
        <f t="shared" si="1251"/>
        <v>1.5107819137013232E-2</v>
      </c>
      <c r="AC974" s="5">
        <f t="shared" si="1252"/>
        <v>6.5460174816325519E-4</v>
      </c>
      <c r="AD974" s="5">
        <f t="shared" si="1253"/>
        <v>1.5628589616865599E-2</v>
      </c>
      <c r="AE974" s="5">
        <f t="shared" si="1254"/>
        <v>1.5649012634372881E-2</v>
      </c>
      <c r="AF974" s="5">
        <f t="shared" si="1255"/>
        <v>7.834731170063074E-3</v>
      </c>
      <c r="AG974" s="5">
        <f t="shared" si="1256"/>
        <v>2.6149897948334806E-3</v>
      </c>
      <c r="AH974" s="5">
        <f t="shared" si="1257"/>
        <v>3.6415767516830059E-3</v>
      </c>
      <c r="AI974" s="5">
        <f t="shared" si="1258"/>
        <v>5.2482462178351213E-3</v>
      </c>
      <c r="AJ974" s="5">
        <f t="shared" si="1259"/>
        <v>3.7818904064414911E-3</v>
      </c>
      <c r="AK974" s="5">
        <f t="shared" si="1260"/>
        <v>1.8168221602268223E-3</v>
      </c>
      <c r="AL974" s="5">
        <f t="shared" si="1261"/>
        <v>3.7785836372028687E-5</v>
      </c>
      <c r="AM974" s="5">
        <f t="shared" si="1262"/>
        <v>4.5047896523891283E-3</v>
      </c>
      <c r="AN974" s="5">
        <f t="shared" si="1263"/>
        <v>4.5106763894647546E-3</v>
      </c>
      <c r="AO974" s="5">
        <f t="shared" si="1264"/>
        <v>2.2582854095844558E-3</v>
      </c>
      <c r="AP974" s="5">
        <f t="shared" si="1265"/>
        <v>7.5374549192568617E-4</v>
      </c>
      <c r="AQ974" s="5">
        <f t="shared" si="1266"/>
        <v>1.8868261652858431E-4</v>
      </c>
      <c r="AR974" s="5">
        <f t="shared" si="1267"/>
        <v>7.2926709310516802E-4</v>
      </c>
      <c r="AS974" s="5">
        <f t="shared" si="1268"/>
        <v>1.0510208967618043E-3</v>
      </c>
      <c r="AT974" s="5">
        <f t="shared" si="1269"/>
        <v>7.5736649567340747E-4</v>
      </c>
      <c r="AU974" s="5">
        <f t="shared" si="1270"/>
        <v>3.6383926684102505E-4</v>
      </c>
      <c r="AV974" s="5">
        <f t="shared" si="1271"/>
        <v>1.3109143279870476E-4</v>
      </c>
      <c r="AW974" s="5">
        <f t="shared" si="1272"/>
        <v>1.5146714038343624E-6</v>
      </c>
      <c r="AX974" s="5">
        <f t="shared" si="1273"/>
        <v>1.0820516709951465E-3</v>
      </c>
      <c r="AY974" s="5">
        <f t="shared" si="1274"/>
        <v>1.0834656668042544E-3</v>
      </c>
      <c r="AZ974" s="5">
        <f t="shared" si="1275"/>
        <v>5.4244075519238925E-4</v>
      </c>
      <c r="BA974" s="5">
        <f t="shared" si="1276"/>
        <v>1.8104986735855604E-4</v>
      </c>
      <c r="BB974" s="5">
        <f t="shared" si="1277"/>
        <v>4.5321614605070838E-5</v>
      </c>
      <c r="BC974" s="5">
        <f t="shared" si="1278"/>
        <v>9.0761679326400272E-6</v>
      </c>
      <c r="BD974" s="5">
        <f t="shared" si="1279"/>
        <v>1.2170334659756668E-4</v>
      </c>
      <c r="BE974" s="5">
        <f t="shared" si="1280"/>
        <v>1.7539905706596973E-4</v>
      </c>
      <c r="BF974" s="5">
        <f t="shared" si="1281"/>
        <v>1.2639270028194283E-4</v>
      </c>
      <c r="BG974" s="5">
        <f t="shared" si="1282"/>
        <v>6.0719120356322062E-5</v>
      </c>
      <c r="BH974" s="5">
        <f t="shared" si="1283"/>
        <v>2.1877123255267484E-5</v>
      </c>
      <c r="BI974" s="5">
        <f t="shared" si="1284"/>
        <v>6.3058689798865956E-6</v>
      </c>
      <c r="BJ974" s="8">
        <f t="shared" si="1285"/>
        <v>0.47144630298540519</v>
      </c>
      <c r="BK974" s="8">
        <f t="shared" si="1286"/>
        <v>0.26670586073346525</v>
      </c>
      <c r="BL974" s="8">
        <f t="shared" si="1287"/>
        <v>0.24756264652910281</v>
      </c>
      <c r="BM974" s="8">
        <f t="shared" si="1288"/>
        <v>0.44053707902597566</v>
      </c>
      <c r="BN974" s="8">
        <f t="shared" si="1289"/>
        <v>0.5586430772197285</v>
      </c>
    </row>
    <row r="975" spans="1:66" x14ac:dyDescent="0.25">
      <c r="A975" t="s">
        <v>196</v>
      </c>
      <c r="B975" t="s">
        <v>305</v>
      </c>
      <c r="C975" t="s">
        <v>306</v>
      </c>
      <c r="D975" s="11">
        <v>44290</v>
      </c>
      <c r="E975">
        <f>VLOOKUP(A975,home!$A$2:$E$405,3,FALSE)</f>
        <v>1.6215139442231099</v>
      </c>
      <c r="F975">
        <f>VLOOKUP(B975,home!$B$2:$E$405,3,FALSE)</f>
        <v>0.93</v>
      </c>
      <c r="G975">
        <f>VLOOKUP(C975,away!$B$2:$E$405,4,FALSE)</f>
        <v>0.35</v>
      </c>
      <c r="H975">
        <f>VLOOKUP(A975,away!$A$2:$E$405,3,FALSE)</f>
        <v>1.4223107569721101</v>
      </c>
      <c r="I975">
        <f>VLOOKUP(C975,away!$B$2:$E$405,3,FALSE)</f>
        <v>1.85</v>
      </c>
      <c r="J975">
        <f>VLOOKUP(B975,home!$B$2:$E$405,4,FALSE)</f>
        <v>0.7</v>
      </c>
      <c r="K975" s="3">
        <f t="shared" si="1234"/>
        <v>0.52780278884462228</v>
      </c>
      <c r="L975" s="3">
        <f t="shared" si="1235"/>
        <v>1.8418924302788824</v>
      </c>
      <c r="M975" s="5">
        <f t="shared" si="1236"/>
        <v>9.3509221757966998E-2</v>
      </c>
      <c r="N975" s="5">
        <f t="shared" si="1237"/>
        <v>4.9354428026545216E-2</v>
      </c>
      <c r="O975" s="5">
        <f t="shared" si="1238"/>
        <v>0.17223392771726881</v>
      </c>
      <c r="P975" s="5">
        <f t="shared" si="1239"/>
        <v>9.090554738283757E-2</v>
      </c>
      <c r="Q975" s="5">
        <f t="shared" si="1240"/>
        <v>1.3024702377120874E-2</v>
      </c>
      <c r="R975" s="5">
        <f t="shared" si="1241"/>
        <v>0.15861818384981879</v>
      </c>
      <c r="S975" s="5">
        <f t="shared" si="1242"/>
        <v>2.2093592454343263E-2</v>
      </c>
      <c r="T975" s="5">
        <f t="shared" si="1243"/>
        <v>2.3990100715054304E-2</v>
      </c>
      <c r="U975" s="5">
        <f t="shared" si="1244"/>
        <v>8.3719119797403388E-2</v>
      </c>
      <c r="V975" s="5">
        <f t="shared" si="1245"/>
        <v>2.386490846044741E-3</v>
      </c>
      <c r="W975" s="5">
        <f t="shared" si="1246"/>
        <v>2.2914914128385261E-3</v>
      </c>
      <c r="X975" s="5">
        <f t="shared" si="1247"/>
        <v>4.2206806873563429E-3</v>
      </c>
      <c r="Y975" s="5">
        <f t="shared" si="1248"/>
        <v>3.887019904332959E-3</v>
      </c>
      <c r="Z975" s="5">
        <f t="shared" si="1249"/>
        <v>9.7385877379188454E-2</v>
      </c>
      <c r="AA975" s="5">
        <f t="shared" si="1250"/>
        <v>5.1400537674816081E-2</v>
      </c>
      <c r="AB975" s="5">
        <f t="shared" si="1251"/>
        <v>1.3564673566440498E-2</v>
      </c>
      <c r="AC975" s="5">
        <f t="shared" si="1252"/>
        <v>1.4500258143346201E-4</v>
      </c>
      <c r="AD975" s="5">
        <f t="shared" si="1253"/>
        <v>3.0236388957741942E-4</v>
      </c>
      <c r="AE975" s="5">
        <f t="shared" si="1254"/>
        <v>5.5692175940232872E-4</v>
      </c>
      <c r="AF975" s="5">
        <f t="shared" si="1255"/>
        <v>5.1289498645037317E-4</v>
      </c>
      <c r="AG975" s="5">
        <f t="shared" si="1256"/>
        <v>3.1489913102364413E-4</v>
      </c>
      <c r="AH975" s="5">
        <f t="shared" si="1257"/>
        <v>4.484357759019867E-2</v>
      </c>
      <c r="AI975" s="5">
        <f t="shared" si="1258"/>
        <v>2.3668565313877062E-2</v>
      </c>
      <c r="AJ975" s="5">
        <f t="shared" si="1259"/>
        <v>6.2461673903077015E-3</v>
      </c>
      <c r="AK975" s="5">
        <f t="shared" si="1260"/>
        <v>1.0989148560649137E-3</v>
      </c>
      <c r="AL975" s="5">
        <f t="shared" si="1261"/>
        <v>5.6386049586645288E-6</v>
      </c>
      <c r="AM975" s="5">
        <f t="shared" si="1262"/>
        <v>3.1917700832973889E-5</v>
      </c>
      <c r="AN975" s="5">
        <f t="shared" si="1263"/>
        <v>5.8788971556160589E-5</v>
      </c>
      <c r="AO975" s="5">
        <f t="shared" si="1264"/>
        <v>5.414148084658636E-5</v>
      </c>
      <c r="AP975" s="5">
        <f t="shared" si="1265"/>
        <v>3.3240927911805505E-5</v>
      </c>
      <c r="AQ975" s="5">
        <f t="shared" si="1266"/>
        <v>1.5306553374050147E-5</v>
      </c>
      <c r="AR975" s="5">
        <f t="shared" si="1267"/>
        <v>1.6519409222002127E-2</v>
      </c>
      <c r="AS975" s="5">
        <f t="shared" si="1268"/>
        <v>8.718990257438294E-3</v>
      </c>
      <c r="AT975" s="5">
        <f t="shared" si="1269"/>
        <v>2.3009536868925109E-3</v>
      </c>
      <c r="AU975" s="5">
        <f t="shared" si="1270"/>
        <v>4.0481659098139431E-4</v>
      </c>
      <c r="AV975" s="5">
        <f t="shared" si="1271"/>
        <v>5.3415831422638164E-5</v>
      </c>
      <c r="AW975" s="5">
        <f t="shared" si="1272"/>
        <v>1.5226676180122588E-7</v>
      </c>
      <c r="AX975" s="5">
        <f t="shared" si="1273"/>
        <v>2.8077085855253213E-6</v>
      </c>
      <c r="AY975" s="5">
        <f t="shared" si="1274"/>
        <v>5.1714971901081184E-6</v>
      </c>
      <c r="AZ975" s="5">
        <f t="shared" si="1275"/>
        <v>4.7626707638343258E-6</v>
      </c>
      <c r="BA975" s="5">
        <f t="shared" si="1276"/>
        <v>2.9241090759389962E-6</v>
      </c>
      <c r="BB975" s="5">
        <f t="shared" si="1277"/>
        <v>1.3464735930704538E-6</v>
      </c>
      <c r="BC975" s="5">
        <f t="shared" si="1278"/>
        <v>4.9601190372937528E-7</v>
      </c>
      <c r="BD975" s="5">
        <f t="shared" si="1279"/>
        <v>5.0711624664474854E-3</v>
      </c>
      <c r="BE975" s="5">
        <f t="shared" si="1280"/>
        <v>2.6765736924751564E-3</v>
      </c>
      <c r="BF975" s="5">
        <f t="shared" si="1281"/>
        <v>7.0635152971826776E-4</v>
      </c>
      <c r="BG975" s="5">
        <f t="shared" si="1282"/>
        <v>1.2427143576332225E-4</v>
      </c>
      <c r="BH975" s="5">
        <f t="shared" si="1283"/>
        <v>1.6397702592401703E-5</v>
      </c>
      <c r="BI975" s="5">
        <f t="shared" si="1284"/>
        <v>1.730950631782863E-6</v>
      </c>
      <c r="BJ975" s="8">
        <f t="shared" si="1285"/>
        <v>9.8666406995335798E-2</v>
      </c>
      <c r="BK975" s="8">
        <f t="shared" si="1286"/>
        <v>0.20905066512477483</v>
      </c>
      <c r="BL975" s="8">
        <f t="shared" si="1287"/>
        <v>0.59198774112256136</v>
      </c>
      <c r="BM975" s="8">
        <f t="shared" si="1288"/>
        <v>0.41943966027987373</v>
      </c>
      <c r="BN975" s="8">
        <f t="shared" si="1289"/>
        <v>0.57764601111155822</v>
      </c>
    </row>
    <row r="976" spans="1:66" x14ac:dyDescent="0.25">
      <c r="A976" t="s">
        <v>32</v>
      </c>
      <c r="B976" t="s">
        <v>331</v>
      </c>
      <c r="C976" t="s">
        <v>212</v>
      </c>
      <c r="D976" s="11">
        <v>44290</v>
      </c>
      <c r="E976">
        <f>VLOOKUP(A976,home!$A$2:$E$405,3,FALSE)</f>
        <v>1.24444444444444</v>
      </c>
      <c r="F976">
        <f>VLOOKUP(B976,home!$B$2:$E$405,3,FALSE)</f>
        <v>0.62</v>
      </c>
      <c r="G976">
        <f>VLOOKUP(C976,away!$B$2:$E$405,4,FALSE)</f>
        <v>1.24</v>
      </c>
      <c r="H976">
        <f>VLOOKUP(A976,away!$A$2:$E$405,3,FALSE)</f>
        <v>1.1244444444444399</v>
      </c>
      <c r="I976">
        <f>VLOOKUP(C976,away!$B$2:$E$405,3,FALSE)</f>
        <v>0.99</v>
      </c>
      <c r="J976">
        <f>VLOOKUP(B976,home!$B$2:$E$405,4,FALSE)</f>
        <v>1.03</v>
      </c>
      <c r="K976" s="3">
        <f t="shared" si="1234"/>
        <v>0.95672888888888541</v>
      </c>
      <c r="L976" s="3">
        <f t="shared" si="1235"/>
        <v>1.1465959999999955</v>
      </c>
      <c r="M976" s="5">
        <f t="shared" si="1236"/>
        <v>0.12204995035669583</v>
      </c>
      <c r="N976" s="5">
        <f t="shared" si="1237"/>
        <v>0.11676871339370522</v>
      </c>
      <c r="O976" s="5">
        <f t="shared" si="1238"/>
        <v>0.13994198487918547</v>
      </c>
      <c r="P976" s="5">
        <f t="shared" si="1239"/>
        <v>0.1338865397023683</v>
      </c>
      <c r="Q976" s="5">
        <f t="shared" si="1240"/>
        <v>5.5858000711072144E-2</v>
      </c>
      <c r="R976" s="5">
        <f t="shared" si="1241"/>
        <v>8.0228460047266983E-2</v>
      </c>
      <c r="S976" s="5">
        <f t="shared" si="1242"/>
        <v>3.6717764859972399E-2</v>
      </c>
      <c r="T976" s="5">
        <f t="shared" si="1243"/>
        <v>6.4046560183312229E-2</v>
      </c>
      <c r="U976" s="5">
        <f t="shared" si="1244"/>
        <v>7.6756885438288069E-2</v>
      </c>
      <c r="V976" s="5">
        <f t="shared" si="1245"/>
        <v>4.4754121555602364E-3</v>
      </c>
      <c r="W976" s="5">
        <f t="shared" si="1246"/>
        <v>1.7813654318619546E-2</v>
      </c>
      <c r="X976" s="5">
        <f t="shared" si="1247"/>
        <v>2.0425064787111816E-2</v>
      </c>
      <c r="Y976" s="5">
        <f t="shared" si="1248"/>
        <v>1.1709648792321588E-2</v>
      </c>
      <c r="Z976" s="5">
        <f t="shared" si="1249"/>
        <v>3.0663210458785253E-2</v>
      </c>
      <c r="AA976" s="5">
        <f t="shared" si="1250"/>
        <v>2.9336379271999662E-2</v>
      </c>
      <c r="AB976" s="5">
        <f t="shared" si="1251"/>
        <v>1.403348077246158E-2</v>
      </c>
      <c r="AC976" s="5">
        <f t="shared" si="1252"/>
        <v>3.0684027599903722E-4</v>
      </c>
      <c r="AD976" s="5">
        <f t="shared" si="1253"/>
        <v>4.2607094258258925E-3</v>
      </c>
      <c r="AE976" s="5">
        <f t="shared" si="1254"/>
        <v>4.8853123848142457E-3</v>
      </c>
      <c r="AF976" s="5">
        <f t="shared" si="1255"/>
        <v>2.8007398195892272E-3</v>
      </c>
      <c r="AG976" s="5">
        <f t="shared" si="1256"/>
        <v>1.0704390247272388E-3</v>
      </c>
      <c r="AH976" s="5">
        <f t="shared" si="1257"/>
        <v>8.7895786148003037E-3</v>
      </c>
      <c r="AI976" s="5">
        <f t="shared" si="1258"/>
        <v>8.4092437819394024E-3</v>
      </c>
      <c r="AJ976" s="5">
        <f t="shared" si="1259"/>
        <v>4.0226832299453258E-3</v>
      </c>
      <c r="AK976" s="5">
        <f t="shared" si="1260"/>
        <v>1.2828724189791819E-3</v>
      </c>
      <c r="AL976" s="5">
        <f t="shared" si="1261"/>
        <v>1.3463924458721234E-5</v>
      </c>
      <c r="AM976" s="5">
        <f t="shared" si="1262"/>
        <v>8.1526875896976156E-4</v>
      </c>
      <c r="AN976" s="5">
        <f t="shared" si="1263"/>
        <v>9.3478389795968904E-4</v>
      </c>
      <c r="AO976" s="5">
        <f t="shared" si="1264"/>
        <v>5.3590973913249186E-4</v>
      </c>
      <c r="AP976" s="5">
        <f t="shared" si="1265"/>
        <v>2.048239877501187E-4</v>
      </c>
      <c r="AQ976" s="5">
        <f t="shared" si="1266"/>
        <v>5.8712591264583582E-5</v>
      </c>
      <c r="AR976" s="5">
        <f t="shared" si="1267"/>
        <v>2.0156191362831048E-3</v>
      </c>
      <c r="AS976" s="5">
        <f t="shared" si="1268"/>
        <v>1.9284010566793096E-3</v>
      </c>
      <c r="AT976" s="5">
        <f t="shared" si="1269"/>
        <v>9.2247850014447403E-4</v>
      </c>
      <c r="AU976" s="5">
        <f t="shared" si="1270"/>
        <v>2.9418727682236945E-4</v>
      </c>
      <c r="AV976" s="5">
        <f t="shared" si="1271"/>
        <v>7.0364366619878098E-5</v>
      </c>
      <c r="AW976" s="5">
        <f t="shared" si="1272"/>
        <v>4.1026878551772953E-7</v>
      </c>
      <c r="AX976" s="5">
        <f t="shared" si="1273"/>
        <v>1.2999852898582672E-4</v>
      </c>
      <c r="AY976" s="5">
        <f t="shared" si="1274"/>
        <v>1.490557933410324E-4</v>
      </c>
      <c r="AZ976" s="5">
        <f t="shared" si="1275"/>
        <v>8.5453388210826885E-5</v>
      </c>
      <c r="BA976" s="5">
        <f t="shared" si="1276"/>
        <v>3.2660171036326949E-5</v>
      </c>
      <c r="BB976" s="5">
        <f t="shared" si="1277"/>
        <v>9.3620053673920534E-6</v>
      </c>
      <c r="BC976" s="5">
        <f t="shared" si="1278"/>
        <v>2.1468875812460418E-6</v>
      </c>
      <c r="BD976" s="5">
        <f t="shared" si="1279"/>
        <v>3.8518347319760896E-4</v>
      </c>
      <c r="BE976" s="5">
        <f t="shared" si="1280"/>
        <v>3.685161563307102E-4</v>
      </c>
      <c r="BF976" s="5">
        <f t="shared" si="1281"/>
        <v>1.7628502639194154E-4</v>
      </c>
      <c r="BG976" s="5">
        <f t="shared" si="1282"/>
        <v>5.6218992475903371E-5</v>
      </c>
      <c r="BH976" s="5">
        <f t="shared" si="1283"/>
        <v>1.3446583551480907E-5</v>
      </c>
      <c r="BI976" s="5">
        <f t="shared" si="1284"/>
        <v>2.5729469881119788E-6</v>
      </c>
      <c r="BJ976" s="8">
        <f t="shared" si="1285"/>
        <v>0.30259701859069849</v>
      </c>
      <c r="BK976" s="8">
        <f t="shared" si="1286"/>
        <v>0.29759902706839558</v>
      </c>
      <c r="BL976" s="8">
        <f t="shared" si="1287"/>
        <v>0.3690348419703508</v>
      </c>
      <c r="BM976" s="8">
        <f t="shared" si="1288"/>
        <v>0.35101180347338062</v>
      </c>
      <c r="BN976" s="8">
        <f t="shared" si="1289"/>
        <v>0.64873364909029396</v>
      </c>
    </row>
    <row r="977" spans="1:66" x14ac:dyDescent="0.25">
      <c r="A977" t="s">
        <v>32</v>
      </c>
      <c r="B977" t="s">
        <v>209</v>
      </c>
      <c r="C977" t="s">
        <v>211</v>
      </c>
      <c r="D977" s="11">
        <v>44290</v>
      </c>
      <c r="E977">
        <f>VLOOKUP(A977,home!$A$2:$E$405,3,FALSE)</f>
        <v>1.24444444444444</v>
      </c>
      <c r="F977">
        <f>VLOOKUP(B977,home!$B$2:$E$405,3,FALSE)</f>
        <v>0.99</v>
      </c>
      <c r="G977">
        <f>VLOOKUP(C977,away!$B$2:$E$405,4,FALSE)</f>
        <v>1.85</v>
      </c>
      <c r="H977">
        <f>VLOOKUP(A977,away!$A$2:$E$405,3,FALSE)</f>
        <v>1.1244444444444399</v>
      </c>
      <c r="I977">
        <f>VLOOKUP(C977,away!$B$2:$E$405,3,FALSE)</f>
        <v>0.74</v>
      </c>
      <c r="J977">
        <f>VLOOKUP(B977,home!$B$2:$E$405,4,FALSE)</f>
        <v>1.51</v>
      </c>
      <c r="K977" s="3">
        <f t="shared" si="1234"/>
        <v>2.2791999999999919</v>
      </c>
      <c r="L977" s="3">
        <f t="shared" si="1235"/>
        <v>1.2564542222222173</v>
      </c>
      <c r="M977" s="5">
        <f t="shared" si="1236"/>
        <v>2.9139686921314065E-2</v>
      </c>
      <c r="N977" s="5">
        <f t="shared" si="1237"/>
        <v>6.6415174431058793E-2</v>
      </c>
      <c r="O977" s="5">
        <f t="shared" si="1238"/>
        <v>3.6612682666518591E-2</v>
      </c>
      <c r="P977" s="5">
        <f t="shared" si="1239"/>
        <v>8.3447626333528868E-2</v>
      </c>
      <c r="Q977" s="5">
        <f t="shared" si="1240"/>
        <v>7.5686732781634347E-2</v>
      </c>
      <c r="R977" s="5">
        <f t="shared" si="1241"/>
        <v>2.3001079861614735E-2</v>
      </c>
      <c r="S977" s="5">
        <f t="shared" si="1242"/>
        <v>5.9742460166986575E-2</v>
      </c>
      <c r="T977" s="5">
        <f t="shared" si="1243"/>
        <v>9.5096914969689181E-2</v>
      </c>
      <c r="U977" s="5">
        <f t="shared" si="1244"/>
        <v>5.2424061220592115E-2</v>
      </c>
      <c r="V977" s="5">
        <f t="shared" si="1245"/>
        <v>1.9009456475868648E-2</v>
      </c>
      <c r="W977" s="5">
        <f t="shared" si="1246"/>
        <v>5.7501733785300123E-2</v>
      </c>
      <c r="X977" s="5">
        <f t="shared" si="1247"/>
        <v>7.2248296199638268E-2</v>
      </c>
      <c r="Y977" s="5">
        <f t="shared" si="1248"/>
        <v>4.5388338404198439E-2</v>
      </c>
      <c r="Z977" s="5">
        <f t="shared" si="1249"/>
        <v>9.6332679692654154E-3</v>
      </c>
      <c r="AA977" s="5">
        <f t="shared" si="1250"/>
        <v>2.195614435554966E-2</v>
      </c>
      <c r="AB977" s="5">
        <f t="shared" si="1251"/>
        <v>2.5021222107584309E-2</v>
      </c>
      <c r="AC977" s="5">
        <f t="shared" si="1252"/>
        <v>3.4023487132112096E-3</v>
      </c>
      <c r="AD977" s="5">
        <f t="shared" si="1253"/>
        <v>3.27644879108639E-2</v>
      </c>
      <c r="AE977" s="5">
        <f t="shared" si="1254"/>
        <v>4.1167079174553749E-2</v>
      </c>
      <c r="AF977" s="5">
        <f t="shared" si="1255"/>
        <v>2.5862275222712186E-2</v>
      </c>
      <c r="AG977" s="5">
        <f t="shared" si="1256"/>
        <v>1.083158829994992E-2</v>
      </c>
      <c r="AH977" s="5">
        <f t="shared" si="1257"/>
        <v>3.0259400534453926E-3</v>
      </c>
      <c r="AI977" s="5">
        <f t="shared" si="1258"/>
        <v>6.8967225698127145E-3</v>
      </c>
      <c r="AJ977" s="5">
        <f t="shared" si="1259"/>
        <v>7.8595050405585436E-3</v>
      </c>
      <c r="AK977" s="5">
        <f t="shared" si="1260"/>
        <v>5.9711279628136549E-3</v>
      </c>
      <c r="AL977" s="5">
        <f t="shared" si="1261"/>
        <v>3.897336643912141E-4</v>
      </c>
      <c r="AM977" s="5">
        <f t="shared" si="1262"/>
        <v>1.4935364169288135E-2</v>
      </c>
      <c r="AN977" s="5">
        <f t="shared" si="1263"/>
        <v>1.87656013709285E-2</v>
      </c>
      <c r="AO977" s="5">
        <f t="shared" si="1264"/>
        <v>1.178905953752107E-2</v>
      </c>
      <c r="AP977" s="5">
        <f t="shared" si="1265"/>
        <v>4.9374712106491506E-3</v>
      </c>
      <c r="AQ977" s="5">
        <f t="shared" si="1266"/>
        <v>1.5509266374301911E-3</v>
      </c>
      <c r="AR977" s="5">
        <f t="shared" si="1267"/>
        <v>7.6039103126855753E-4</v>
      </c>
      <c r="AS977" s="5">
        <f t="shared" si="1268"/>
        <v>1.7330832384672902E-3</v>
      </c>
      <c r="AT977" s="5">
        <f t="shared" si="1269"/>
        <v>1.9750216585573172E-3</v>
      </c>
      <c r="AU977" s="5">
        <f t="shared" si="1270"/>
        <v>1.5004897880612736E-3</v>
      </c>
      <c r="AV977" s="5">
        <f t="shared" si="1271"/>
        <v>8.54979081237311E-4</v>
      </c>
      <c r="AW977" s="5">
        <f t="shared" si="1272"/>
        <v>3.1002343683695346E-5</v>
      </c>
      <c r="AX977" s="5">
        <f t="shared" si="1273"/>
        <v>5.6734470024402328E-3</v>
      </c>
      <c r="AY977" s="5">
        <f t="shared" si="1274"/>
        <v>7.1284264407700136E-3</v>
      </c>
      <c r="AZ977" s="5">
        <f t="shared" si="1275"/>
        <v>4.4782707496529885E-3</v>
      </c>
      <c r="BA977" s="5">
        <f t="shared" si="1276"/>
        <v>1.8755807305519171E-3</v>
      </c>
      <c r="BB977" s="5">
        <f t="shared" si="1277"/>
        <v>5.8914533200514648E-4</v>
      </c>
      <c r="BC977" s="5">
        <f t="shared" si="1278"/>
        <v>1.4804682798007536E-4</v>
      </c>
      <c r="BD977" s="5">
        <f t="shared" si="1279"/>
        <v>1.5923275362954761E-4</v>
      </c>
      <c r="BE977" s="5">
        <f t="shared" si="1280"/>
        <v>3.6292329207246362E-4</v>
      </c>
      <c r="BF977" s="5">
        <f t="shared" si="1281"/>
        <v>4.1358738364577821E-4</v>
      </c>
      <c r="BG977" s="5">
        <f t="shared" si="1282"/>
        <v>3.1421612160181805E-4</v>
      </c>
      <c r="BH977" s="5">
        <f t="shared" si="1283"/>
        <v>1.7904034608871535E-4</v>
      </c>
      <c r="BI977" s="5">
        <f t="shared" si="1284"/>
        <v>8.1613751361079643E-5</v>
      </c>
      <c r="BJ977" s="8">
        <f t="shared" si="1285"/>
        <v>0.59483396118881626</v>
      </c>
      <c r="BK977" s="8">
        <f t="shared" si="1286"/>
        <v>0.20225973871607061</v>
      </c>
      <c r="BL977" s="8">
        <f t="shared" si="1287"/>
        <v>0.1911030642844809</v>
      </c>
      <c r="BM977" s="8">
        <f t="shared" si="1288"/>
        <v>0.67642962506587745</v>
      </c>
      <c r="BN977" s="8">
        <f t="shared" si="1289"/>
        <v>0.31430298299566944</v>
      </c>
    </row>
    <row r="978" spans="1:66" x14ac:dyDescent="0.25">
      <c r="A978" t="s">
        <v>32</v>
      </c>
      <c r="B978" t="s">
        <v>311</v>
      </c>
      <c r="C978" t="s">
        <v>207</v>
      </c>
      <c r="D978" s="11">
        <v>44290</v>
      </c>
      <c r="E978">
        <f>VLOOKUP(A978,home!$A$2:$E$405,3,FALSE)</f>
        <v>1.24444444444444</v>
      </c>
      <c r="F978">
        <f>VLOOKUP(B978,home!$B$2:$E$405,3,FALSE)</f>
        <v>0.8</v>
      </c>
      <c r="G978">
        <f>VLOOKUP(C978,away!$B$2:$E$405,4,FALSE)</f>
        <v>0.99</v>
      </c>
      <c r="H978">
        <f>VLOOKUP(A978,away!$A$2:$E$405,3,FALSE)</f>
        <v>1.1244444444444399</v>
      </c>
      <c r="I978">
        <f>VLOOKUP(C978,away!$B$2:$E$405,3,FALSE)</f>
        <v>0.74</v>
      </c>
      <c r="J978">
        <f>VLOOKUP(B978,home!$B$2:$E$405,4,FALSE)</f>
        <v>1.44</v>
      </c>
      <c r="K978" s="3">
        <f t="shared" si="1234"/>
        <v>0.98559999999999659</v>
      </c>
      <c r="L978" s="3">
        <f t="shared" si="1235"/>
        <v>1.1982079999999951</v>
      </c>
      <c r="M978" s="5">
        <f t="shared" si="1236"/>
        <v>0.11261188705234722</v>
      </c>
      <c r="N978" s="5">
        <f t="shared" si="1237"/>
        <v>0.11099027587879302</v>
      </c>
      <c r="O978" s="5">
        <f t="shared" si="1238"/>
        <v>0.13493246396121827</v>
      </c>
      <c r="P978" s="5">
        <f t="shared" si="1239"/>
        <v>0.13298943648017625</v>
      </c>
      <c r="Q978" s="5">
        <f t="shared" si="1240"/>
        <v>5.4696007953069004E-2</v>
      </c>
      <c r="R978" s="5">
        <f t="shared" si="1241"/>
        <v>8.0838578889021406E-2</v>
      </c>
      <c r="S978" s="5">
        <f t="shared" si="1242"/>
        <v>3.9263595252367729E-2</v>
      </c>
      <c r="T978" s="5">
        <f t="shared" si="1243"/>
        <v>6.5537194297430629E-2</v>
      </c>
      <c r="U978" s="5">
        <f t="shared" si="1244"/>
        <v>7.9674503353019219E-2</v>
      </c>
      <c r="V978" s="5">
        <f t="shared" si="1245"/>
        <v>5.1520546892678378E-3</v>
      </c>
      <c r="W978" s="5">
        <f t="shared" si="1246"/>
        <v>1.7969461812848211E-2</v>
      </c>
      <c r="X978" s="5">
        <f t="shared" si="1247"/>
        <v>2.1531152899849137E-2</v>
      </c>
      <c r="Y978" s="5">
        <f t="shared" si="1248"/>
        <v>1.289939982691117E-2</v>
      </c>
      <c r="Z978" s="5">
        <f t="shared" si="1249"/>
        <v>3.2287143977818719E-2</v>
      </c>
      <c r="AA978" s="5">
        <f t="shared" si="1250"/>
        <v>3.1822209104538014E-2</v>
      </c>
      <c r="AB978" s="5">
        <f t="shared" si="1251"/>
        <v>1.5681984646716277E-2</v>
      </c>
      <c r="AC978" s="5">
        <f t="shared" si="1252"/>
        <v>3.8027116173928045E-4</v>
      </c>
      <c r="AD978" s="5">
        <f t="shared" si="1253"/>
        <v>4.427675390685783E-3</v>
      </c>
      <c r="AE978" s="5">
        <f t="shared" si="1254"/>
        <v>5.3052760745228083E-3</v>
      </c>
      <c r="AF978" s="5">
        <f t="shared" si="1255"/>
        <v>3.1784121173509005E-3</v>
      </c>
      <c r="AG978" s="5">
        <f t="shared" si="1256"/>
        <v>1.2694662754355907E-3</v>
      </c>
      <c r="AH978" s="5">
        <f t="shared" si="1257"/>
        <v>9.6716785528435118E-3</v>
      </c>
      <c r="AI978" s="5">
        <f t="shared" si="1258"/>
        <v>9.5324063816825313E-3</v>
      </c>
      <c r="AJ978" s="5">
        <f t="shared" si="1259"/>
        <v>4.6975698648931349E-3</v>
      </c>
      <c r="AK978" s="5">
        <f t="shared" si="1260"/>
        <v>1.5433082862795528E-3</v>
      </c>
      <c r="AL978" s="5">
        <f t="shared" si="1261"/>
        <v>1.7963307012468647E-5</v>
      </c>
      <c r="AM978" s="5">
        <f t="shared" si="1262"/>
        <v>8.7278337301197886E-4</v>
      </c>
      <c r="AN978" s="5">
        <f t="shared" si="1263"/>
        <v>1.0457760198099326E-3</v>
      </c>
      <c r="AO978" s="5">
        <f t="shared" si="1264"/>
        <v>6.2652859657220754E-4</v>
      </c>
      <c r="AP978" s="5">
        <f t="shared" si="1265"/>
        <v>2.5023719221386282E-4</v>
      </c>
      <c r="AQ978" s="5">
        <f t="shared" si="1266"/>
        <v>7.4959051402046721E-5</v>
      </c>
      <c r="AR978" s="5">
        <f t="shared" si="1267"/>
        <v>2.3177365230890945E-3</v>
      </c>
      <c r="AS978" s="5">
        <f t="shared" si="1268"/>
        <v>2.2843611171566034E-3</v>
      </c>
      <c r="AT978" s="5">
        <f t="shared" si="1269"/>
        <v>1.12573315853477E-3</v>
      </c>
      <c r="AU978" s="5">
        <f t="shared" si="1270"/>
        <v>3.6984086701728861E-4</v>
      </c>
      <c r="AV978" s="5">
        <f t="shared" si="1271"/>
        <v>9.1128789633059581E-5</v>
      </c>
      <c r="AW978" s="5">
        <f t="shared" si="1272"/>
        <v>5.8927321564347732E-7</v>
      </c>
      <c r="AX978" s="5">
        <f t="shared" si="1273"/>
        <v>1.4336921540676717E-4</v>
      </c>
      <c r="AY978" s="5">
        <f t="shared" si="1274"/>
        <v>1.7178614085411093E-4</v>
      </c>
      <c r="AZ978" s="5">
        <f t="shared" si="1275"/>
        <v>1.0291776413026089E-4</v>
      </c>
      <c r="BA978" s="5">
        <f t="shared" si="1276"/>
        <v>4.1105629440997039E-5</v>
      </c>
      <c r="BB978" s="5">
        <f t="shared" si="1277"/>
        <v>1.2313273510309494E-5</v>
      </c>
      <c r="BC978" s="5">
        <f t="shared" si="1278"/>
        <v>2.9507725652481714E-6</v>
      </c>
      <c r="BD978" s="5">
        <f t="shared" si="1279"/>
        <v>4.6285507397625402E-4</v>
      </c>
      <c r="BE978" s="5">
        <f t="shared" si="1280"/>
        <v>4.5618996091099435E-4</v>
      </c>
      <c r="BF978" s="5">
        <f t="shared" si="1281"/>
        <v>2.2481041273693722E-4</v>
      </c>
      <c r="BG978" s="5">
        <f t="shared" si="1282"/>
        <v>7.3857714264508197E-5</v>
      </c>
      <c r="BH978" s="5">
        <f t="shared" si="1283"/>
        <v>1.8198540794774753E-5</v>
      </c>
      <c r="BI978" s="5">
        <f t="shared" si="1284"/>
        <v>3.5872963614659882E-6</v>
      </c>
      <c r="BJ978" s="8">
        <f t="shared" si="1285"/>
        <v>0.30114904955581395</v>
      </c>
      <c r="BK978" s="8">
        <f t="shared" si="1286"/>
        <v>0.29058699408376487</v>
      </c>
      <c r="BL978" s="8">
        <f t="shared" si="1287"/>
        <v>0.3758230024946877</v>
      </c>
      <c r="BM978" s="8">
        <f t="shared" si="1288"/>
        <v>0.37261634302982161</v>
      </c>
      <c r="BN978" s="8">
        <f t="shared" si="1289"/>
        <v>0.62705865021462515</v>
      </c>
    </row>
    <row r="979" spans="1:66" x14ac:dyDescent="0.25">
      <c r="A979" t="s">
        <v>340</v>
      </c>
      <c r="B979" t="s">
        <v>341</v>
      </c>
      <c r="C979" t="s">
        <v>365</v>
      </c>
      <c r="D979" s="11">
        <v>44290</v>
      </c>
      <c r="E979">
        <f>VLOOKUP(A979,home!$A$2:$E$405,3,FALSE)</f>
        <v>1.33793103448276</v>
      </c>
      <c r="F979">
        <f>VLOOKUP(B979,home!$B$2:$E$405,3,FALSE)</f>
        <v>0.6</v>
      </c>
      <c r="G979">
        <f>VLOOKUP(C979,away!$B$2:$E$405,4,FALSE)</f>
        <v>1.1000000000000001</v>
      </c>
      <c r="H979">
        <f>VLOOKUP(A979,away!$A$2:$E$405,3,FALSE)</f>
        <v>1.1275862068965501</v>
      </c>
      <c r="I979">
        <f>VLOOKUP(C979,away!$B$2:$E$405,3,FALSE)</f>
        <v>0.9</v>
      </c>
      <c r="J979">
        <f>VLOOKUP(B979,home!$B$2:$E$405,4,FALSE)</f>
        <v>1.18</v>
      </c>
      <c r="K979" s="3">
        <f t="shared" si="1234"/>
        <v>0.88303448275862162</v>
      </c>
      <c r="L979" s="3">
        <f t="shared" si="1235"/>
        <v>1.1974965517241363</v>
      </c>
      <c r="M979" s="5">
        <f t="shared" si="1236"/>
        <v>0.12486388755986044</v>
      </c>
      <c r="N979" s="5">
        <f t="shared" si="1237"/>
        <v>0.11025911836665205</v>
      </c>
      <c r="O979" s="5">
        <f t="shared" si="1238"/>
        <v>0.14952407478780314</v>
      </c>
      <c r="P979" s="5">
        <f t="shared" si="1239"/>
        <v>0.1320349140402092</v>
      </c>
      <c r="Q979" s="5">
        <f t="shared" si="1240"/>
        <v>4.8681301778159103E-2</v>
      </c>
      <c r="R979" s="5">
        <f t="shared" si="1241"/>
        <v>8.9527281979068091E-2</v>
      </c>
      <c r="S979" s="5">
        <f t="shared" si="1242"/>
        <v>3.4904444484094438E-2</v>
      </c>
      <c r="T979" s="5">
        <f t="shared" si="1243"/>
        <v>5.8295691012787587E-2</v>
      </c>
      <c r="U979" s="5">
        <f t="shared" si="1244"/>
        <v>7.9055677135171656E-2</v>
      </c>
      <c r="V979" s="5">
        <f t="shared" si="1245"/>
        <v>4.1010036494243248E-3</v>
      </c>
      <c r="W979" s="5">
        <f t="shared" si="1246"/>
        <v>1.4329089378564367E-2</v>
      </c>
      <c r="X979" s="5">
        <f t="shared" si="1247"/>
        <v>1.7159035120177777E-2</v>
      </c>
      <c r="Y979" s="5">
        <f t="shared" si="1248"/>
        <v>1.0273942693663121E-2</v>
      </c>
      <c r="Z979" s="5">
        <f t="shared" si="1249"/>
        <v>3.5736203818389489E-2</v>
      </c>
      <c r="AA979" s="5">
        <f t="shared" si="1250"/>
        <v>3.1556300254528241E-2</v>
      </c>
      <c r="AB979" s="5">
        <f t="shared" si="1251"/>
        <v>1.3932650636516551E-2</v>
      </c>
      <c r="AC979" s="5">
        <f t="shared" si="1252"/>
        <v>2.7103295982532321E-4</v>
      </c>
      <c r="AD979" s="5">
        <f t="shared" si="1253"/>
        <v>3.1632700069506607E-3</v>
      </c>
      <c r="AE979" s="5">
        <f t="shared" si="1254"/>
        <v>3.7880049254958004E-3</v>
      </c>
      <c r="AF979" s="5">
        <f t="shared" si="1255"/>
        <v>2.2680614180976334E-3</v>
      </c>
      <c r="AG979" s="5">
        <f t="shared" si="1256"/>
        <v>9.0533190909015699E-4</v>
      </c>
      <c r="AH979" s="5">
        <f t="shared" si="1257"/>
        <v>1.0698495211058088E-2</v>
      </c>
      <c r="AI979" s="5">
        <f t="shared" si="1258"/>
        <v>9.4471401849922677E-3</v>
      </c>
      <c r="AJ979" s="5">
        <f t="shared" si="1259"/>
        <v>4.1710752734014176E-3</v>
      </c>
      <c r="AK979" s="5">
        <f t="shared" si="1260"/>
        <v>1.2277344321984327E-3</v>
      </c>
      <c r="AL979" s="5">
        <f t="shared" si="1261"/>
        <v>1.1463943419331423E-5</v>
      </c>
      <c r="AM979" s="5">
        <f t="shared" si="1262"/>
        <v>5.5865529888270778E-4</v>
      </c>
      <c r="AN979" s="5">
        <f t="shared" si="1263"/>
        <v>6.6898779401445923E-4</v>
      </c>
      <c r="AO979" s="5">
        <f t="shared" si="1264"/>
        <v>4.0055528823892598E-4</v>
      </c>
      <c r="AP979" s="5">
        <f t="shared" si="1265"/>
        <v>1.5988785881366048E-4</v>
      </c>
      <c r="AQ979" s="5">
        <f t="shared" si="1266"/>
        <v>4.7866289897978519E-5</v>
      </c>
      <c r="AR979" s="5">
        <f t="shared" si="1267"/>
        <v>2.562282224775848E-3</v>
      </c>
      <c r="AS979" s="5">
        <f t="shared" si="1268"/>
        <v>2.2625835590365513E-3</v>
      </c>
      <c r="AT979" s="5">
        <f t="shared" si="1269"/>
        <v>9.9896965137600082E-4</v>
      </c>
      <c r="AU979" s="5">
        <f t="shared" si="1270"/>
        <v>2.940415497981226E-4</v>
      </c>
      <c r="AV979" s="5">
        <f t="shared" si="1271"/>
        <v>6.4912206958882152E-5</v>
      </c>
      <c r="AW979" s="5">
        <f t="shared" si="1272"/>
        <v>3.3673128518701738E-7</v>
      </c>
      <c r="AX979" s="5">
        <f t="shared" si="1273"/>
        <v>8.2218648814875813E-5</v>
      </c>
      <c r="AY979" s="5">
        <f t="shared" si="1274"/>
        <v>9.8456548443231524E-5</v>
      </c>
      <c r="AZ979" s="5">
        <f t="shared" si="1275"/>
        <v>5.8950688627715082E-5</v>
      </c>
      <c r="BA979" s="5">
        <f t="shared" si="1276"/>
        <v>2.353108211781736E-5</v>
      </c>
      <c r="BB979" s="5">
        <f t="shared" si="1277"/>
        <v>7.044597423605947E-6</v>
      </c>
      <c r="BC979" s="5">
        <f t="shared" si="1278"/>
        <v>1.6871762246105706E-6</v>
      </c>
      <c r="BD979" s="5">
        <f t="shared" si="1279"/>
        <v>5.1138735478552081E-4</v>
      </c>
      <c r="BE979" s="5">
        <f t="shared" si="1280"/>
        <v>4.5157266832233207E-4</v>
      </c>
      <c r="BF979" s="5">
        <f t="shared" si="1281"/>
        <v>1.9937711879997052E-4</v>
      </c>
      <c r="BG979" s="5">
        <f t="shared" si="1282"/>
        <v>5.8685623657812084E-5</v>
      </c>
      <c r="BH979" s="5">
        <f t="shared" si="1283"/>
        <v>1.2955357333010804E-5</v>
      </c>
      <c r="BI979" s="5">
        <f t="shared" si="1284"/>
        <v>2.288005452301663E-6</v>
      </c>
      <c r="BJ979" s="8">
        <f t="shared" si="1285"/>
        <v>0.27123068788113786</v>
      </c>
      <c r="BK979" s="8">
        <f t="shared" si="1286"/>
        <v>0.29628520318527629</v>
      </c>
      <c r="BL979" s="8">
        <f t="shared" si="1287"/>
        <v>0.39655948521503426</v>
      </c>
      <c r="BM979" s="8">
        <f t="shared" si="1288"/>
        <v>0.34482288177092779</v>
      </c>
      <c r="BN979" s="8">
        <f t="shared" si="1289"/>
        <v>0.65489057851175203</v>
      </c>
    </row>
    <row r="980" spans="1:66" x14ac:dyDescent="0.25">
      <c r="A980" t="s">
        <v>340</v>
      </c>
      <c r="B980" t="s">
        <v>378</v>
      </c>
      <c r="C980" t="s">
        <v>356</v>
      </c>
      <c r="D980" s="11">
        <v>44290</v>
      </c>
      <c r="E980">
        <f>VLOOKUP(A980,home!$A$2:$E$405,3,FALSE)</f>
        <v>1.33793103448276</v>
      </c>
      <c r="F980">
        <f>VLOOKUP(B980,home!$B$2:$E$405,3,FALSE)</f>
        <v>0.75</v>
      </c>
      <c r="G980">
        <f>VLOOKUP(C980,away!$B$2:$E$405,4,FALSE)</f>
        <v>1.25</v>
      </c>
      <c r="H980">
        <f>VLOOKUP(A980,away!$A$2:$E$405,3,FALSE)</f>
        <v>1.1275862068965501</v>
      </c>
      <c r="I980">
        <f>VLOOKUP(C980,away!$B$2:$E$405,3,FALSE)</f>
        <v>0.9</v>
      </c>
      <c r="J980">
        <f>VLOOKUP(B980,home!$B$2:$E$405,4,FALSE)</f>
        <v>1.2</v>
      </c>
      <c r="K980" s="3">
        <f t="shared" si="1234"/>
        <v>1.2543103448275874</v>
      </c>
      <c r="L980" s="3">
        <f t="shared" si="1235"/>
        <v>1.2177931034482741</v>
      </c>
      <c r="M980" s="5">
        <f t="shared" si="1236"/>
        <v>8.4407126117229961E-2</v>
      </c>
      <c r="N980" s="5">
        <f t="shared" si="1237"/>
        <v>0.10587273146600834</v>
      </c>
      <c r="O980" s="5">
        <f t="shared" si="1238"/>
        <v>0.10279041606745132</v>
      </c>
      <c r="P980" s="5">
        <f t="shared" si="1239"/>
        <v>0.12893108222253602</v>
      </c>
      <c r="Q980" s="5">
        <f t="shared" si="1240"/>
        <v>6.6398631156483756E-2</v>
      </c>
      <c r="R980" s="5">
        <f t="shared" si="1241"/>
        <v>6.258872989376045E-2</v>
      </c>
      <c r="S980" s="5">
        <f t="shared" si="1242"/>
        <v>4.9235250409980107E-2</v>
      </c>
      <c r="T980" s="5">
        <f t="shared" si="1243"/>
        <v>8.0859795100771598E-2</v>
      </c>
      <c r="U980" s="5">
        <f t="shared" si="1244"/>
        <v>7.8505691375363396E-2</v>
      </c>
      <c r="V980" s="5">
        <f t="shared" si="1245"/>
        <v>8.3562640724063175E-3</v>
      </c>
      <c r="W980" s="5">
        <f t="shared" si="1246"/>
        <v>2.776149664732298E-2</v>
      </c>
      <c r="X980" s="5">
        <f t="shared" si="1247"/>
        <v>3.38077591585123E-2</v>
      </c>
      <c r="Y980" s="5">
        <f t="shared" si="1248"/>
        <v>2.0585427973138257E-2</v>
      </c>
      <c r="Z980" s="5">
        <f t="shared" si="1249"/>
        <v>2.5406707872736103E-2</v>
      </c>
      <c r="AA980" s="5">
        <f t="shared" si="1250"/>
        <v>3.186789651278539E-2</v>
      </c>
      <c r="AB980" s="5">
        <f t="shared" si="1251"/>
        <v>1.9986116131940859E-2</v>
      </c>
      <c r="AC980" s="5">
        <f t="shared" si="1252"/>
        <v>7.9775711761017893E-4</v>
      </c>
      <c r="AD980" s="5">
        <f t="shared" si="1253"/>
        <v>8.7053831081583995E-3</v>
      </c>
      <c r="AE980" s="5">
        <f t="shared" si="1254"/>
        <v>1.0601355511990398E-2</v>
      </c>
      <c r="AF980" s="5">
        <f t="shared" si="1255"/>
        <v>6.4551288148526282E-3</v>
      </c>
      <c r="AG980" s="5">
        <f t="shared" si="1256"/>
        <v>2.6203371175325869E-3</v>
      </c>
      <c r="AH980" s="5">
        <f t="shared" si="1257"/>
        <v>7.7350284071857536E-3</v>
      </c>
      <c r="AI980" s="5">
        <f t="shared" si="1258"/>
        <v>9.7021261486683451E-3</v>
      </c>
      <c r="AJ980" s="5">
        <f t="shared" si="1259"/>
        <v>6.0847385975484726E-3</v>
      </c>
      <c r="AK980" s="5">
        <f t="shared" si="1260"/>
        <v>2.5440501894922521E-3</v>
      </c>
      <c r="AL980" s="5">
        <f t="shared" si="1261"/>
        <v>4.8742656339872881E-5</v>
      </c>
      <c r="AM980" s="5">
        <f t="shared" si="1262"/>
        <v>2.1838504176500836E-3</v>
      </c>
      <c r="AN980" s="5">
        <f t="shared" si="1263"/>
        <v>2.6594779775769043E-3</v>
      </c>
      <c r="AO980" s="5">
        <f t="shared" si="1264"/>
        <v>1.6193469699328593E-3</v>
      </c>
      <c r="AP980" s="5">
        <f t="shared" si="1265"/>
        <v>6.5734319069136516E-4</v>
      </c>
      <c r="AQ980" s="5">
        <f t="shared" si="1266"/>
        <v>2.0012700105565717E-4</v>
      </c>
      <c r="AR980" s="5">
        <f t="shared" si="1267"/>
        <v>1.8839328498494569E-3</v>
      </c>
      <c r="AS980" s="5">
        <f t="shared" si="1268"/>
        <v>2.3630364625266912E-3</v>
      </c>
      <c r="AT980" s="5">
        <f t="shared" si="1269"/>
        <v>1.4819905400760083E-3</v>
      </c>
      <c r="AU980" s="5">
        <f t="shared" si="1270"/>
        <v>6.1962535511798694E-4</v>
      </c>
      <c r="AV980" s="5">
        <f t="shared" si="1271"/>
        <v>1.9430062321048962E-4</v>
      </c>
      <c r="AW980" s="5">
        <f t="shared" si="1272"/>
        <v>2.0681651082044958E-6</v>
      </c>
      <c r="AX980" s="5">
        <f t="shared" si="1273"/>
        <v>4.5653769506909079E-4</v>
      </c>
      <c r="AY980" s="5">
        <f t="shared" si="1274"/>
        <v>5.5596845651930988E-4</v>
      </c>
      <c r="AZ980" s="5">
        <f t="shared" si="1275"/>
        <v>3.3852727604199865E-4</v>
      </c>
      <c r="BA980" s="5">
        <f t="shared" si="1276"/>
        <v>1.3741872736435868E-4</v>
      </c>
      <c r="BB980" s="5">
        <f t="shared" si="1277"/>
        <v>4.1836894617238678E-5</v>
      </c>
      <c r="BC980" s="5">
        <f t="shared" si="1278"/>
        <v>1.0189736346913082E-5</v>
      </c>
      <c r="BD980" s="5">
        <f t="shared" si="1279"/>
        <v>3.8237340531772066E-4</v>
      </c>
      <c r="BE980" s="5">
        <f t="shared" si="1280"/>
        <v>4.7961491787696894E-4</v>
      </c>
      <c r="BF980" s="5">
        <f t="shared" si="1281"/>
        <v>3.00792976513358E-4</v>
      </c>
      <c r="BG980" s="5">
        <f t="shared" si="1282"/>
        <v>1.2576258069739552E-4</v>
      </c>
      <c r="BH980" s="5">
        <f t="shared" si="1283"/>
        <v>3.9436326490239358E-5</v>
      </c>
      <c r="BI980" s="5">
        <f t="shared" si="1284"/>
        <v>9.8930784557410916E-6</v>
      </c>
      <c r="BJ980" s="8">
        <f t="shared" si="1285"/>
        <v>0.37252867039763693</v>
      </c>
      <c r="BK980" s="8">
        <f t="shared" si="1286"/>
        <v>0.27233219105262169</v>
      </c>
      <c r="BL980" s="8">
        <f t="shared" si="1287"/>
        <v>0.32968555244032827</v>
      </c>
      <c r="BM980" s="8">
        <f t="shared" si="1288"/>
        <v>0.44841050454844206</v>
      </c>
      <c r="BN980" s="8">
        <f t="shared" si="1289"/>
        <v>0.55098871692346985</v>
      </c>
    </row>
    <row r="981" spans="1:66" x14ac:dyDescent="0.25">
      <c r="A981" t="s">
        <v>340</v>
      </c>
      <c r="B981" t="s">
        <v>361</v>
      </c>
      <c r="C981" t="s">
        <v>428</v>
      </c>
      <c r="D981" s="11">
        <v>44290</v>
      </c>
      <c r="E981">
        <f>VLOOKUP(A981,home!$A$2:$E$405,3,FALSE)</f>
        <v>1.33793103448276</v>
      </c>
      <c r="F981">
        <f>VLOOKUP(B981,home!$B$2:$E$405,3,FALSE)</f>
        <v>0.7</v>
      </c>
      <c r="G981">
        <f>VLOOKUP(C981,away!$B$2:$E$405,4,FALSE)</f>
        <v>1.2</v>
      </c>
      <c r="H981">
        <f>VLOOKUP(A981,away!$A$2:$E$405,3,FALSE)</f>
        <v>1.1275862068965501</v>
      </c>
      <c r="I981">
        <f>VLOOKUP(C981,away!$B$2:$E$405,3,FALSE)</f>
        <v>0.65</v>
      </c>
      <c r="J981">
        <f>VLOOKUP(B981,home!$B$2:$E$405,4,FALSE)</f>
        <v>1.36</v>
      </c>
      <c r="K981" s="3">
        <f t="shared" si="1234"/>
        <v>1.1238620689655181</v>
      </c>
      <c r="L981" s="3">
        <f t="shared" si="1235"/>
        <v>0.99678620689655029</v>
      </c>
      <c r="M981" s="5">
        <f t="shared" si="1236"/>
        <v>0.11995384012090025</v>
      </c>
      <c r="N981" s="5">
        <f t="shared" si="1237"/>
        <v>0.13481157093863394</v>
      </c>
      <c r="O981" s="5">
        <f t="shared" si="1238"/>
        <v>0.11956833329678739</v>
      </c>
      <c r="P981" s="5">
        <f t="shared" si="1239"/>
        <v>0.1343783144416861</v>
      </c>
      <c r="Q981" s="5">
        <f t="shared" si="1240"/>
        <v>7.5754805517792456E-2</v>
      </c>
      <c r="R981" s="5">
        <f t="shared" si="1241"/>
        <v>5.95920327059236E-2</v>
      </c>
      <c r="S981" s="5">
        <f t="shared" si="1242"/>
        <v>3.7634333702840764E-2</v>
      </c>
      <c r="T981" s="5">
        <f t="shared" si="1243"/>
        <v>7.5511345246266182E-2</v>
      </c>
      <c r="U981" s="5">
        <f t="shared" si="1244"/>
        <v>6.6973225170740114E-2</v>
      </c>
      <c r="V981" s="5">
        <f t="shared" si="1245"/>
        <v>4.684430020957823E-3</v>
      </c>
      <c r="W981" s="5">
        <f t="shared" si="1246"/>
        <v>2.8379317487768882E-2</v>
      </c>
      <c r="X981" s="5">
        <f t="shared" si="1247"/>
        <v>2.8288112232946076E-2</v>
      </c>
      <c r="Y981" s="5">
        <f t="shared" si="1248"/>
        <v>1.4098600046471113E-2</v>
      </c>
      <c r="Z981" s="5">
        <f t="shared" si="1249"/>
        <v>1.980017208073092E-2</v>
      </c>
      <c r="AA981" s="5">
        <f t="shared" si="1250"/>
        <v>2.2252662360523538E-2</v>
      </c>
      <c r="AB981" s="5">
        <f t="shared" si="1251"/>
        <v>1.2504461580244552E-2</v>
      </c>
      <c r="AC981" s="5">
        <f t="shared" si="1252"/>
        <v>3.2798335681765816E-4</v>
      </c>
      <c r="AD981" s="5">
        <f t="shared" si="1253"/>
        <v>7.9736096169083139E-3</v>
      </c>
      <c r="AE981" s="5">
        <f t="shared" si="1254"/>
        <v>7.9479840853118929E-3</v>
      </c>
      <c r="AF981" s="5">
        <f t="shared" si="1255"/>
        <v>3.9612204544360952E-3</v>
      </c>
      <c r="AG981" s="5">
        <f t="shared" si="1256"/>
        <v>1.3161633038194615E-3</v>
      </c>
      <c r="AH981" s="5">
        <f t="shared" si="1257"/>
        <v>4.9341346060626868E-3</v>
      </c>
      <c r="AI981" s="5">
        <f t="shared" si="1258"/>
        <v>5.5452867269239724E-3</v>
      </c>
      <c r="AJ981" s="5">
        <f t="shared" si="1259"/>
        <v>3.116068706963902E-3</v>
      </c>
      <c r="AK981" s="5">
        <f t="shared" si="1260"/>
        <v>1.1673438080157187E-3</v>
      </c>
      <c r="AL981" s="5">
        <f t="shared" si="1261"/>
        <v>1.4696936958303762E-5</v>
      </c>
      <c r="AM981" s="5">
        <f t="shared" si="1262"/>
        <v>1.7922474802363848E-3</v>
      </c>
      <c r="AN981" s="5">
        <f t="shared" si="1263"/>
        <v>1.7864875676447255E-3</v>
      </c>
      <c r="AO981" s="5">
        <f t="shared" si="1264"/>
        <v>8.9037308311021529E-4</v>
      </c>
      <c r="AP981" s="5">
        <f t="shared" si="1265"/>
        <v>2.9583720274540615E-4</v>
      </c>
      <c r="AQ981" s="5">
        <f t="shared" si="1266"/>
        <v>7.3721610795869768E-5</v>
      </c>
      <c r="AR981" s="5">
        <f t="shared" si="1267"/>
        <v>9.8365546365884607E-4</v>
      </c>
      <c r="AS981" s="5">
        <f t="shared" si="1268"/>
        <v>1.1054930645368669E-3</v>
      </c>
      <c r="AT981" s="5">
        <f t="shared" si="1269"/>
        <v>6.2121086136871732E-4</v>
      </c>
      <c r="AU981" s="5">
        <f t="shared" si="1270"/>
        <v>2.3271844130723268E-4</v>
      </c>
      <c r="AV981" s="5">
        <f t="shared" si="1271"/>
        <v>6.5385857233494284E-5</v>
      </c>
      <c r="AW981" s="5">
        <f t="shared" si="1272"/>
        <v>4.5734018600683929E-7</v>
      </c>
      <c r="AX981" s="5">
        <f t="shared" si="1273"/>
        <v>3.3570649353944967E-4</v>
      </c>
      <c r="AY981" s="5">
        <f t="shared" si="1274"/>
        <v>3.3462760232572922E-4</v>
      </c>
      <c r="AZ981" s="5">
        <f t="shared" si="1275"/>
        <v>1.6677608922257547E-4</v>
      </c>
      <c r="BA981" s="5">
        <f t="shared" si="1276"/>
        <v>5.5413368459070546E-5</v>
      </c>
      <c r="BB981" s="5">
        <f t="shared" si="1277"/>
        <v>1.3808820339419465E-5</v>
      </c>
      <c r="BC981" s="5">
        <f t="shared" si="1278"/>
        <v>2.7528883295691734E-6</v>
      </c>
      <c r="BD981" s="5">
        <f t="shared" si="1279"/>
        <v>1.6341569975226138E-4</v>
      </c>
      <c r="BE981" s="5">
        <f t="shared" si="1280"/>
        <v>1.8365670642502438E-4</v>
      </c>
      <c r="BF981" s="5">
        <f t="shared" si="1281"/>
        <v>1.0320240303111038E-4</v>
      </c>
      <c r="BG981" s="5">
        <f t="shared" si="1282"/>
        <v>3.8661755397585637E-5</v>
      </c>
      <c r="BH981" s="5">
        <f t="shared" si="1283"/>
        <v>1.086262010274235E-5</v>
      </c>
      <c r="BI981" s="5">
        <f t="shared" si="1284"/>
        <v>2.4416173406108876E-6</v>
      </c>
      <c r="BJ981" s="8">
        <f t="shared" si="1285"/>
        <v>0.38379048113710273</v>
      </c>
      <c r="BK981" s="8">
        <f t="shared" si="1286"/>
        <v>0.29732822618248661</v>
      </c>
      <c r="BL981" s="8">
        <f t="shared" si="1287"/>
        <v>0.29916425345233993</v>
      </c>
      <c r="BM981" s="8">
        <f t="shared" si="1288"/>
        <v>0.35569006556879673</v>
      </c>
      <c r="BN981" s="8">
        <f t="shared" si="1289"/>
        <v>0.64405889702172381</v>
      </c>
    </row>
    <row r="982" spans="1:66" x14ac:dyDescent="0.25">
      <c r="A982" t="s">
        <v>340</v>
      </c>
      <c r="B982" t="s">
        <v>415</v>
      </c>
      <c r="C982" t="s">
        <v>353</v>
      </c>
      <c r="D982" s="11">
        <v>44290</v>
      </c>
      <c r="E982">
        <f>VLOOKUP(A982,home!$A$2:$E$405,3,FALSE)</f>
        <v>1.33793103448276</v>
      </c>
      <c r="F982">
        <f>VLOOKUP(B982,home!$B$2:$E$405,3,FALSE)</f>
        <v>1.1499999999999999</v>
      </c>
      <c r="G982">
        <f>VLOOKUP(C982,away!$B$2:$E$405,4,FALSE)</f>
        <v>0.53</v>
      </c>
      <c r="H982">
        <f>VLOOKUP(A982,away!$A$2:$E$405,3,FALSE)</f>
        <v>1.1275862068965501</v>
      </c>
      <c r="I982">
        <f>VLOOKUP(C982,away!$B$2:$E$405,3,FALSE)</f>
        <v>1.1200000000000001</v>
      </c>
      <c r="J982">
        <f>VLOOKUP(B982,home!$B$2:$E$405,4,FALSE)</f>
        <v>0.53</v>
      </c>
      <c r="K982" s="3">
        <f t="shared" si="1234"/>
        <v>0.81546896551724213</v>
      </c>
      <c r="L982" s="3">
        <f t="shared" si="1235"/>
        <v>0.66933517241379226</v>
      </c>
      <c r="M982" s="5">
        <f t="shared" si="1236"/>
        <v>0.22654670823835862</v>
      </c>
      <c r="N982" s="5">
        <f t="shared" si="1237"/>
        <v>0.18474180980847074</v>
      </c>
      <c r="O982" s="5">
        <f t="shared" si="1238"/>
        <v>0.15163568001849884</v>
      </c>
      <c r="P982" s="5">
        <f t="shared" si="1239"/>
        <v>0.12365419112018879</v>
      </c>
      <c r="Q982" s="5">
        <f t="shared" si="1240"/>
        <v>7.5325606266148371E-2</v>
      </c>
      <c r="R982" s="5">
        <f t="shared" si="1241"/>
        <v>5.0747547014632279E-2</v>
      </c>
      <c r="S982" s="5">
        <f t="shared" si="1242"/>
        <v>1.6873296350769083E-2</v>
      </c>
      <c r="T982" s="5">
        <f t="shared" si="1243"/>
        <v>5.0418077657325852E-2</v>
      </c>
      <c r="U982" s="5">
        <f t="shared" si="1244"/>
        <v>4.1383049666559785E-2</v>
      </c>
      <c r="V982" s="5">
        <f t="shared" si="1245"/>
        <v>1.0233130426489973E-3</v>
      </c>
      <c r="W982" s="5">
        <f t="shared" si="1246"/>
        <v>2.0475231406271704E-2</v>
      </c>
      <c r="X982" s="5">
        <f t="shared" si="1247"/>
        <v>1.3704792543529163E-2</v>
      </c>
      <c r="Y982" s="5">
        <f t="shared" si="1248"/>
        <v>4.586549840009173E-3</v>
      </c>
      <c r="Z982" s="5">
        <f t="shared" si="1249"/>
        <v>1.132237271020531E-2</v>
      </c>
      <c r="AA982" s="5">
        <f t="shared" si="1250"/>
        <v>9.2330435611917751E-3</v>
      </c>
      <c r="AB982" s="5">
        <f t="shared" si="1251"/>
        <v>3.7646302407103459E-3</v>
      </c>
      <c r="AC982" s="5">
        <f t="shared" si="1252"/>
        <v>3.4909177100679418E-5</v>
      </c>
      <c r="AD982" s="5">
        <f t="shared" si="1253"/>
        <v>4.1742289433996322E-3</v>
      </c>
      <c r="AE982" s="5">
        <f t="shared" si="1254"/>
        <v>2.7939582495250343E-3</v>
      </c>
      <c r="AF982" s="5">
        <f t="shared" si="1255"/>
        <v>9.3504726333138799E-4</v>
      </c>
      <c r="AG982" s="5">
        <f t="shared" si="1256"/>
        <v>2.0862000707231977E-4</v>
      </c>
      <c r="AH982" s="5">
        <f t="shared" si="1257"/>
        <v>1.8946155725296215E-3</v>
      </c>
      <c r="AI982" s="5">
        <f t="shared" si="1258"/>
        <v>1.5450002009835876E-3</v>
      </c>
      <c r="AJ982" s="5">
        <f t="shared" si="1259"/>
        <v>6.2994985781000877E-4</v>
      </c>
      <c r="AK982" s="5">
        <f t="shared" si="1260"/>
        <v>1.712348529586872E-4</v>
      </c>
      <c r="AL982" s="5">
        <f t="shared" si="1261"/>
        <v>7.6216795920322111E-7</v>
      </c>
      <c r="AM982" s="5">
        <f t="shared" si="1262"/>
        <v>6.8079083166124597E-4</v>
      </c>
      <c r="AN982" s="5">
        <f t="shared" si="1263"/>
        <v>4.5567724868770908E-4</v>
      </c>
      <c r="AO982" s="5">
        <f t="shared" si="1264"/>
        <v>1.525004049077151E-4</v>
      </c>
      <c r="AP982" s="5">
        <f t="shared" si="1265"/>
        <v>3.4024628270692881E-5</v>
      </c>
      <c r="AQ982" s="5">
        <f t="shared" si="1266"/>
        <v>5.6934701074698507E-6</v>
      </c>
      <c r="AR982" s="5">
        <f t="shared" si="1267"/>
        <v>2.5362656817939401E-4</v>
      </c>
      <c r="AS982" s="5">
        <f t="shared" si="1268"/>
        <v>2.068245951809387E-4</v>
      </c>
      <c r="AT982" s="5">
        <f t="shared" si="1269"/>
        <v>8.4329519337861234E-5</v>
      </c>
      <c r="AU982" s="5">
        <f t="shared" si="1270"/>
        <v>2.2922701965670655E-5</v>
      </c>
      <c r="AV982" s="5">
        <f t="shared" si="1271"/>
        <v>4.6731880147013741E-6</v>
      </c>
      <c r="AW982" s="5">
        <f t="shared" si="1272"/>
        <v>1.1555780167789726E-8</v>
      </c>
      <c r="AX982" s="5">
        <f t="shared" si="1273"/>
        <v>9.2527299204736484E-5</v>
      </c>
      <c r="AY982" s="5">
        <f t="shared" si="1274"/>
        <v>6.1931775766184839E-5</v>
      </c>
      <c r="AZ982" s="5">
        <f t="shared" si="1275"/>
        <v>2.0726557905175821E-5</v>
      </c>
      <c r="BA982" s="5">
        <f t="shared" si="1276"/>
        <v>4.6243380696684367E-6</v>
      </c>
      <c r="BB982" s="5">
        <f t="shared" si="1277"/>
        <v>7.7380802979029647E-7</v>
      </c>
      <c r="BC982" s="5">
        <f t="shared" si="1278"/>
        <v>1.03587386206973E-7</v>
      </c>
      <c r="BD982" s="5">
        <f t="shared" si="1279"/>
        <v>2.8293530456845517E-5</v>
      </c>
      <c r="BE982" s="5">
        <f t="shared" si="1280"/>
        <v>2.3072496012474395E-5</v>
      </c>
      <c r="BF982" s="5">
        <f t="shared" si="1281"/>
        <v>9.4074522275965955E-6</v>
      </c>
      <c r="BG982" s="5">
        <f t="shared" si="1282"/>
        <v>2.557161778730357E-6</v>
      </c>
      <c r="BH982" s="5">
        <f t="shared" si="1283"/>
        <v>5.2132151759036863E-7</v>
      </c>
      <c r="BI982" s="5">
        <f t="shared" si="1284"/>
        <v>8.5024303730259352E-8</v>
      </c>
      <c r="BJ982" s="8">
        <f t="shared" si="1285"/>
        <v>0.35887329593508011</v>
      </c>
      <c r="BK982" s="8">
        <f t="shared" si="1286"/>
        <v>0.36819511187279158</v>
      </c>
      <c r="BL982" s="8">
        <f t="shared" si="1287"/>
        <v>0.26164106454485042</v>
      </c>
      <c r="BM982" s="8">
        <f t="shared" si="1288"/>
        <v>0.18731838237664358</v>
      </c>
      <c r="BN982" s="8">
        <f t="shared" si="1289"/>
        <v>0.81265154246629767</v>
      </c>
    </row>
    <row r="983" spans="1:66" x14ac:dyDescent="0.25">
      <c r="A983" t="s">
        <v>342</v>
      </c>
      <c r="B983" t="s">
        <v>420</v>
      </c>
      <c r="C983" t="s">
        <v>402</v>
      </c>
      <c r="D983" s="11">
        <v>44290</v>
      </c>
      <c r="E983">
        <f>VLOOKUP(A983,home!$A$2:$E$405,3,FALSE)</f>
        <v>1.1828254847645401</v>
      </c>
      <c r="F983">
        <f>VLOOKUP(B983,home!$B$2:$E$405,3,FALSE)</f>
        <v>0.99</v>
      </c>
      <c r="G983">
        <f>VLOOKUP(C983,away!$B$2:$E$405,4,FALSE)</f>
        <v>0.9</v>
      </c>
      <c r="H983">
        <f>VLOOKUP(A983,away!$A$2:$E$405,3,FALSE)</f>
        <v>0.86980609418282495</v>
      </c>
      <c r="I983">
        <f>VLOOKUP(C983,away!$B$2:$E$405,3,FALSE)</f>
        <v>0.79</v>
      </c>
      <c r="J983">
        <f>VLOOKUP(B983,home!$B$2:$E$405,4,FALSE)</f>
        <v>0.61</v>
      </c>
      <c r="K983" s="3">
        <f t="shared" si="1234"/>
        <v>1.0538975069252052</v>
      </c>
      <c r="L983" s="3">
        <f t="shared" si="1235"/>
        <v>0.41915955678670336</v>
      </c>
      <c r="M983" s="5">
        <f t="shared" si="1236"/>
        <v>0.22922366163575381</v>
      </c>
      <c r="N983" s="5">
        <f t="shared" si="1237"/>
        <v>0.24157824552618776</v>
      </c>
      <c r="O983" s="5">
        <f t="shared" si="1238"/>
        <v>9.6081288416267799E-2</v>
      </c>
      <c r="P983" s="5">
        <f t="shared" si="1239"/>
        <v>0.10125983032406624</v>
      </c>
      <c r="Q983" s="5">
        <f t="shared" si="1240"/>
        <v>0.12729935534370718</v>
      </c>
      <c r="R983" s="5">
        <f t="shared" si="1241"/>
        <v>2.013669513402911E-2</v>
      </c>
      <c r="S983" s="5">
        <f t="shared" si="1242"/>
        <v>1.1182913190646107E-2</v>
      </c>
      <c r="T983" s="5">
        <f t="shared" si="1243"/>
        <v>5.3358741365101346E-2</v>
      </c>
      <c r="U983" s="5">
        <f t="shared" si="1244"/>
        <v>2.1222012799466193E-2</v>
      </c>
      <c r="V983" s="5">
        <f t="shared" si="1245"/>
        <v>5.4889616161731707E-4</v>
      </c>
      <c r="W983" s="5">
        <f t="shared" si="1246"/>
        <v>4.4720157743306274E-2</v>
      </c>
      <c r="X983" s="5">
        <f t="shared" si="1247"/>
        <v>1.8744881499115715E-2</v>
      </c>
      <c r="Y983" s="5">
        <f t="shared" si="1248"/>
        <v>3.9285481105943085E-3</v>
      </c>
      <c r="Z983" s="5">
        <f t="shared" si="1249"/>
        <v>2.8134960691762029E-3</v>
      </c>
      <c r="AA983" s="5">
        <f t="shared" si="1250"/>
        <v>2.965136493048665E-3</v>
      </c>
      <c r="AB983" s="5">
        <f t="shared" si="1251"/>
        <v>1.5624749788584668E-3</v>
      </c>
      <c r="AC983" s="5">
        <f t="shared" si="1252"/>
        <v>1.5154721537654114E-5</v>
      </c>
      <c r="AD983" s="5">
        <f t="shared" si="1253"/>
        <v>1.1782615688743095E-2</v>
      </c>
      <c r="AE983" s="5">
        <f t="shared" si="1254"/>
        <v>4.9387959698816127E-3</v>
      </c>
      <c r="AF983" s="5">
        <f t="shared" si="1255"/>
        <v>1.0350717648977667E-3</v>
      </c>
      <c r="AG983" s="5">
        <f t="shared" si="1256"/>
        <v>1.4462007407232622E-4</v>
      </c>
      <c r="AH983" s="5">
        <f t="shared" si="1257"/>
        <v>2.9482594134425723E-4</v>
      </c>
      <c r="AI983" s="5">
        <f t="shared" si="1258"/>
        <v>3.1071632455958949E-4</v>
      </c>
      <c r="AJ983" s="5">
        <f t="shared" si="1259"/>
        <v>1.6373157990715715E-4</v>
      </c>
      <c r="AK983" s="5">
        <f t="shared" si="1260"/>
        <v>5.7518767956359319E-5</v>
      </c>
      <c r="AL983" s="5">
        <f t="shared" si="1261"/>
        <v>2.6778466421146655E-7</v>
      </c>
      <c r="AM983" s="5">
        <f t="shared" si="1262"/>
        <v>2.4835338598848322E-3</v>
      </c>
      <c r="AN983" s="5">
        <f t="shared" si="1263"/>
        <v>1.0409969519740968E-3</v>
      </c>
      <c r="AO983" s="5">
        <f t="shared" si="1264"/>
        <v>2.1817191050288573E-4</v>
      </c>
      <c r="AP983" s="5">
        <f t="shared" si="1265"/>
        <v>3.0482947103232633E-5</v>
      </c>
      <c r="AQ983" s="5">
        <f t="shared" si="1266"/>
        <v>3.1943046493358777E-6</v>
      </c>
      <c r="AR983" s="5">
        <f t="shared" si="1267"/>
        <v>2.47158221806163E-5</v>
      </c>
      <c r="AS983" s="5">
        <f t="shared" si="1268"/>
        <v>2.6047943377758208E-5</v>
      </c>
      <c r="AT983" s="5">
        <f t="shared" si="1269"/>
        <v>1.3725931293174142E-5</v>
      </c>
      <c r="AU983" s="5">
        <f t="shared" si="1270"/>
        <v>4.8219082567009628E-6</v>
      </c>
      <c r="AV983" s="5">
        <f t="shared" si="1271"/>
        <v>1.2704492725898015E-6</v>
      </c>
      <c r="AW983" s="5">
        <f t="shared" si="1272"/>
        <v>3.2859499984449867E-9</v>
      </c>
      <c r="AX983" s="5">
        <f t="shared" si="1273"/>
        <v>4.3623169054949262E-4</v>
      </c>
      <c r="AY983" s="5">
        <f t="shared" si="1274"/>
        <v>1.8285068206703962E-4</v>
      </c>
      <c r="AZ983" s="5">
        <f t="shared" si="1275"/>
        <v>3.8321805426683364E-5</v>
      </c>
      <c r="BA983" s="5">
        <f t="shared" si="1276"/>
        <v>5.3543169926382939E-6</v>
      </c>
      <c r="BB983" s="5">
        <f t="shared" si="1277"/>
        <v>5.6107828438244524E-7</v>
      </c>
      <c r="BC983" s="5">
        <f t="shared" si="1278"/>
        <v>4.703626500087795E-8</v>
      </c>
      <c r="BD983" s="5">
        <f t="shared" si="1279"/>
        <v>1.7266455118076827E-6</v>
      </c>
      <c r="BE983" s="5">
        <f t="shared" si="1280"/>
        <v>1.8197074002377118E-6</v>
      </c>
      <c r="BF983" s="5">
        <f t="shared" si="1281"/>
        <v>9.5889254622193545E-7</v>
      </c>
      <c r="BG983" s="5">
        <f t="shared" si="1282"/>
        <v>3.3685815462415337E-7</v>
      </c>
      <c r="BH983" s="5">
        <f t="shared" si="1283"/>
        <v>8.8753492336455117E-8</v>
      </c>
      <c r="BI983" s="5">
        <f t="shared" si="1284"/>
        <v>1.8707416860859073E-8</v>
      </c>
      <c r="BJ983" s="8">
        <f t="shared" si="1285"/>
        <v>0.51197077966930726</v>
      </c>
      <c r="BK983" s="8">
        <f t="shared" si="1286"/>
        <v>0.34241357450035242</v>
      </c>
      <c r="BL983" s="8">
        <f t="shared" si="1287"/>
        <v>0.14286993205434056</v>
      </c>
      <c r="BM983" s="8">
        <f t="shared" si="1288"/>
        <v>0.1843058585170472</v>
      </c>
      <c r="BN983" s="8">
        <f t="shared" si="1289"/>
        <v>0.81557907638001204</v>
      </c>
    </row>
    <row r="984" spans="1:66" x14ac:dyDescent="0.25">
      <c r="A984" t="s">
        <v>342</v>
      </c>
      <c r="B984" t="s">
        <v>343</v>
      </c>
      <c r="C984" t="s">
        <v>380</v>
      </c>
      <c r="D984" s="11">
        <v>44290</v>
      </c>
      <c r="E984">
        <f>VLOOKUP(A984,home!$A$2:$E$405,3,FALSE)</f>
        <v>1.1828254847645401</v>
      </c>
      <c r="F984">
        <f>VLOOKUP(B984,home!$B$2:$E$405,3,FALSE)</f>
        <v>0.65</v>
      </c>
      <c r="G984">
        <f>VLOOKUP(C984,away!$B$2:$E$405,4,FALSE)</f>
        <v>0.65</v>
      </c>
      <c r="H984">
        <f>VLOOKUP(A984,away!$A$2:$E$405,3,FALSE)</f>
        <v>0.86980609418282495</v>
      </c>
      <c r="I984">
        <f>VLOOKUP(C984,away!$B$2:$E$405,3,FALSE)</f>
        <v>1.24</v>
      </c>
      <c r="J984">
        <f>VLOOKUP(B984,home!$B$2:$E$405,4,FALSE)</f>
        <v>1.28</v>
      </c>
      <c r="K984" s="3">
        <f t="shared" si="1234"/>
        <v>0.49974376731301823</v>
      </c>
      <c r="L984" s="3">
        <f t="shared" si="1235"/>
        <v>1.3805562326869798</v>
      </c>
      <c r="M984" s="5">
        <f t="shared" si="1236"/>
        <v>0.15254433559102529</v>
      </c>
      <c r="N984" s="5">
        <f t="shared" si="1237"/>
        <v>7.623308095052031E-2</v>
      </c>
      <c r="O984" s="5">
        <f t="shared" si="1238"/>
        <v>0.2105960332612842</v>
      </c>
      <c r="P984" s="5">
        <f t="shared" si="1239"/>
        <v>0.10524405504317186</v>
      </c>
      <c r="Q984" s="5">
        <f t="shared" si="1240"/>
        <v>1.9048503534045646E-2</v>
      </c>
      <c r="R984" s="5">
        <f t="shared" si="1241"/>
        <v>0.14536983314901022</v>
      </c>
      <c r="S984" s="5">
        <f t="shared" si="1242"/>
        <v>1.8152609664291344E-2</v>
      </c>
      <c r="T984" s="5">
        <f t="shared" si="1243"/>
        <v>2.6297530277286676E-2</v>
      </c>
      <c r="U984" s="5">
        <f t="shared" si="1244"/>
        <v>7.264766807155125E-2</v>
      </c>
      <c r="V984" s="5">
        <f t="shared" si="1245"/>
        <v>1.391547537299336E-3</v>
      </c>
      <c r="W984" s="5">
        <f t="shared" si="1246"/>
        <v>3.1731236392597713E-3</v>
      </c>
      <c r="X984" s="5">
        <f t="shared" si="1247"/>
        <v>4.3806756172664676E-3</v>
      </c>
      <c r="Y984" s="5">
        <f t="shared" si="1248"/>
        <v>3.023884513398553E-3</v>
      </c>
      <c r="Z984" s="5">
        <f t="shared" si="1249"/>
        <v>6.6897076399510813E-2</v>
      </c>
      <c r="AA984" s="5">
        <f t="shared" si="1250"/>
        <v>3.3431396982118333E-2</v>
      </c>
      <c r="AB984" s="5">
        <f t="shared" si="1251"/>
        <v>8.3535661371904411E-3</v>
      </c>
      <c r="AC984" s="5">
        <f t="shared" si="1252"/>
        <v>6.0003910110501747E-5</v>
      </c>
      <c r="AD984" s="5">
        <f t="shared" si="1253"/>
        <v>3.9643719040841823E-4</v>
      </c>
      <c r="AE984" s="5">
        <f t="shared" si="1254"/>
        <v>5.4730383408725658E-4</v>
      </c>
      <c r="AF984" s="5">
        <f t="shared" si="1255"/>
        <v>3.777918596613215E-4</v>
      </c>
      <c r="AG984" s="5">
        <f t="shared" si="1256"/>
        <v>1.7385430217128076E-4</v>
      </c>
      <c r="AH984" s="5">
        <f t="shared" si="1257"/>
        <v>2.308879394297041E-2</v>
      </c>
      <c r="AI984" s="5">
        <f t="shared" si="1258"/>
        <v>1.153848086777403E-2</v>
      </c>
      <c r="AJ984" s="5">
        <f t="shared" si="1259"/>
        <v>2.8831419489652879E-3</v>
      </c>
      <c r="AK984" s="5">
        <f t="shared" si="1260"/>
        <v>4.8027740642470361E-4</v>
      </c>
      <c r="AL984" s="5">
        <f t="shared" si="1261"/>
        <v>1.6559264017265076E-6</v>
      </c>
      <c r="AM984" s="5">
        <f t="shared" si="1262"/>
        <v>3.9623403007538267E-5</v>
      </c>
      <c r="AN984" s="5">
        <f t="shared" si="1263"/>
        <v>5.4702335982324968E-5</v>
      </c>
      <c r="AO984" s="5">
        <f t="shared" si="1264"/>
        <v>3.7759825441467994E-5</v>
      </c>
      <c r="AP984" s="5">
        <f t="shared" si="1265"/>
        <v>1.7376520786130347E-5</v>
      </c>
      <c r="AQ984" s="5">
        <f t="shared" si="1266"/>
        <v>5.9973160184267721E-6</v>
      </c>
      <c r="AR984" s="5">
        <f t="shared" si="1267"/>
        <v>6.375075676638634E-3</v>
      </c>
      <c r="AS984" s="5">
        <f t="shared" si="1268"/>
        <v>3.1859043355489799E-3</v>
      </c>
      <c r="AT984" s="5">
        <f t="shared" si="1269"/>
        <v>7.960679174730626E-4</v>
      </c>
      <c r="AU984" s="5">
        <f t="shared" si="1270"/>
        <v>1.3260999337167239E-4</v>
      </c>
      <c r="AV984" s="5">
        <f t="shared" si="1271"/>
        <v>1.6567754417728486E-5</v>
      </c>
      <c r="AW984" s="5">
        <f t="shared" si="1272"/>
        <v>3.1735110665718016E-8</v>
      </c>
      <c r="AX984" s="5">
        <f t="shared" si="1273"/>
        <v>3.3002581154581895E-6</v>
      </c>
      <c r="AY984" s="5">
        <f t="shared" si="1274"/>
        <v>4.5561919107715888E-6</v>
      </c>
      <c r="AZ984" s="5">
        <f t="shared" si="1275"/>
        <v>3.1450395698668588E-6</v>
      </c>
      <c r="BA984" s="5">
        <f t="shared" si="1276"/>
        <v>1.4473013267422904E-6</v>
      </c>
      <c r="BB984" s="5">
        <f t="shared" si="1277"/>
        <v>4.9952021680255059E-7</v>
      </c>
      <c r="BC984" s="5">
        <f t="shared" si="1278"/>
        <v>1.3792314973198247E-7</v>
      </c>
      <c r="BD984" s="5">
        <f t="shared" si="1279"/>
        <v>1.4668584098724397E-3</v>
      </c>
      <c r="BE984" s="5">
        <f t="shared" si="1280"/>
        <v>7.3305334786443648E-4</v>
      </c>
      <c r="BF984" s="5">
        <f t="shared" si="1281"/>
        <v>1.8316942085159693E-4</v>
      </c>
      <c r="BG984" s="5">
        <f t="shared" si="1282"/>
        <v>3.0512592144306924E-5</v>
      </c>
      <c r="BH984" s="5">
        <f t="shared" si="1283"/>
        <v>3.812119437170387E-6</v>
      </c>
      <c r="BI984" s="5">
        <f t="shared" si="1284"/>
        <v>3.8101658579574257E-7</v>
      </c>
      <c r="BJ984" s="8">
        <f t="shared" si="1285"/>
        <v>0.13382073135363093</v>
      </c>
      <c r="BK984" s="8">
        <f t="shared" si="1286"/>
        <v>0.27739876386421075</v>
      </c>
      <c r="BL984" s="8">
        <f t="shared" si="1287"/>
        <v>0.52131320435149497</v>
      </c>
      <c r="BM984" s="8">
        <f t="shared" si="1288"/>
        <v>0.29038940998298968</v>
      </c>
      <c r="BN984" s="8">
        <f t="shared" si="1289"/>
        <v>0.70903584152905741</v>
      </c>
    </row>
    <row r="985" spans="1:66" x14ac:dyDescent="0.25">
      <c r="A985" t="s">
        <v>342</v>
      </c>
      <c r="B985" t="s">
        <v>393</v>
      </c>
      <c r="C985" t="s">
        <v>414</v>
      </c>
      <c r="D985" s="11">
        <v>44290</v>
      </c>
      <c r="E985">
        <f>VLOOKUP(A985,home!$A$2:$E$405,3,FALSE)</f>
        <v>1.1828254847645401</v>
      </c>
      <c r="F985">
        <f>VLOOKUP(B985,home!$B$2:$E$405,3,FALSE)</f>
        <v>1.1399999999999999</v>
      </c>
      <c r="G985">
        <f>VLOOKUP(C985,away!$B$2:$E$405,4,FALSE)</f>
        <v>1.04</v>
      </c>
      <c r="H985">
        <f>VLOOKUP(A985,away!$A$2:$E$405,3,FALSE)</f>
        <v>0.86980609418282495</v>
      </c>
      <c r="I985">
        <f>VLOOKUP(C985,away!$B$2:$E$405,3,FALSE)</f>
        <v>0.75</v>
      </c>
      <c r="J985">
        <f>VLOOKUP(B985,home!$B$2:$E$405,4,FALSE)</f>
        <v>0.74</v>
      </c>
      <c r="K985" s="3">
        <f t="shared" si="1234"/>
        <v>1.4023578947368387</v>
      </c>
      <c r="L985" s="3">
        <f t="shared" si="1235"/>
        <v>0.48274238227146787</v>
      </c>
      <c r="M985" s="5">
        <f t="shared" si="1236"/>
        <v>0.15181383522890843</v>
      </c>
      <c r="N985" s="5">
        <f t="shared" si="1237"/>
        <v>0.21289733036353736</v>
      </c>
      <c r="O985" s="5">
        <f t="shared" si="1238"/>
        <v>7.3286972480171339E-2</v>
      </c>
      <c r="P985" s="5">
        <f t="shared" si="1239"/>
        <v>0.10277456443892972</v>
      </c>
      <c r="Q985" s="5">
        <f t="shared" si="1240"/>
        <v>0.14927912600185175</v>
      </c>
      <c r="R985" s="5">
        <f t="shared" si="1241"/>
        <v>1.7689363842270711E-2</v>
      </c>
      <c r="S985" s="5">
        <f t="shared" si="1242"/>
        <v>1.7394019259979122E-2</v>
      </c>
      <c r="T985" s="5">
        <f t="shared" si="1243"/>
        <v>7.2063360909536536E-2</v>
      </c>
      <c r="U985" s="5">
        <f t="shared" si="1244"/>
        <v>2.4806819037080711E-2</v>
      </c>
      <c r="V985" s="5">
        <f t="shared" si="1245"/>
        <v>1.3083734727479658E-3</v>
      </c>
      <c r="W985" s="5">
        <f t="shared" si="1246"/>
        <v>6.9780920289370704E-2</v>
      </c>
      <c r="X985" s="5">
        <f t="shared" si="1247"/>
        <v>3.3686207697586221E-2</v>
      </c>
      <c r="Y985" s="5">
        <f t="shared" si="1248"/>
        <v>8.1308800768121157E-3</v>
      </c>
      <c r="Z985" s="5">
        <f t="shared" si="1249"/>
        <v>2.8464685473615107E-3</v>
      </c>
      <c r="AA985" s="5">
        <f t="shared" si="1250"/>
        <v>3.9917676395125161E-3</v>
      </c>
      <c r="AB985" s="5">
        <f t="shared" si="1251"/>
        <v>2.7989434316127064E-3</v>
      </c>
      <c r="AC985" s="5">
        <f t="shared" si="1252"/>
        <v>5.5358720098850375E-5</v>
      </c>
      <c r="AD985" s="5">
        <f t="shared" si="1253"/>
        <v>2.4464456117450274E-2</v>
      </c>
      <c r="AE985" s="5">
        <f t="shared" si="1254"/>
        <v>1.181002982711373E-2</v>
      </c>
      <c r="AF985" s="5">
        <f t="shared" si="1255"/>
        <v>2.850600966718987E-3</v>
      </c>
      <c r="AG985" s="5">
        <f t="shared" si="1256"/>
        <v>4.5870196719309119E-4</v>
      </c>
      <c r="AH985" s="5">
        <f t="shared" si="1257"/>
        <v>3.43527751903525E-4</v>
      </c>
      <c r="AI985" s="5">
        <f t="shared" si="1258"/>
        <v>4.8174885494310638E-4</v>
      </c>
      <c r="AJ985" s="5">
        <f t="shared" si="1259"/>
        <v>3.3779215500494872E-4</v>
      </c>
      <c r="AK985" s="5">
        <f t="shared" si="1260"/>
        <v>1.5790183178378657E-4</v>
      </c>
      <c r="AL985" s="5">
        <f t="shared" si="1261"/>
        <v>1.4990645187185347E-6</v>
      </c>
      <c r="AM985" s="5">
        <f t="shared" si="1262"/>
        <v>6.8615846353498565E-3</v>
      </c>
      <c r="AN985" s="5">
        <f t="shared" si="1263"/>
        <v>3.3123777130260909E-3</v>
      </c>
      <c r="AO985" s="5">
        <f t="shared" si="1264"/>
        <v>7.9951255408456583E-4</v>
      </c>
      <c r="AP985" s="5">
        <f t="shared" si="1265"/>
        <v>1.2865286500490976E-4</v>
      </c>
      <c r="AQ985" s="5">
        <f t="shared" si="1266"/>
        <v>1.5526547634629918E-5</v>
      </c>
      <c r="AR985" s="5">
        <f t="shared" si="1267"/>
        <v>3.316708106605389E-5</v>
      </c>
      <c r="AS985" s="5">
        <f t="shared" si="1268"/>
        <v>4.6512117978357401E-5</v>
      </c>
      <c r="AT985" s="5">
        <f t="shared" si="1269"/>
        <v>3.2613317923940383E-5</v>
      </c>
      <c r="AU985" s="5">
        <f t="shared" si="1270"/>
        <v>1.5245181288066746E-5</v>
      </c>
      <c r="AV985" s="5">
        <f t="shared" si="1271"/>
        <v>5.3448000840036845E-6</v>
      </c>
      <c r="AW985" s="5">
        <f t="shared" si="1272"/>
        <v>2.8189807958039809E-8</v>
      </c>
      <c r="AX985" s="5">
        <f t="shared" si="1273"/>
        <v>1.6037328972979788E-3</v>
      </c>
      <c r="AY985" s="5">
        <f t="shared" si="1274"/>
        <v>7.7418983936874963E-4</v>
      </c>
      <c r="AZ985" s="5">
        <f t="shared" si="1275"/>
        <v>1.8686712369361762E-4</v>
      </c>
      <c r="BA985" s="5">
        <f t="shared" si="1276"/>
        <v>3.006956015335802E-5</v>
      </c>
      <c r="BB985" s="5">
        <f t="shared" si="1277"/>
        <v>3.628962775571813E-6</v>
      </c>
      <c r="BC985" s="5">
        <f t="shared" si="1278"/>
        <v>3.5037082709080311E-7</v>
      </c>
      <c r="BD985" s="5">
        <f t="shared" si="1279"/>
        <v>2.6685259544696254E-6</v>
      </c>
      <c r="BE985" s="5">
        <f t="shared" si="1280"/>
        <v>3.7422284395606374E-6</v>
      </c>
      <c r="BF985" s="5">
        <f t="shared" si="1281"/>
        <v>2.6239717980632909E-6</v>
      </c>
      <c r="BG985" s="5">
        <f t="shared" si="1282"/>
        <v>1.2265825221936245E-6</v>
      </c>
      <c r="BH985" s="5">
        <f t="shared" si="1283"/>
        <v>4.300269208861134E-7</v>
      </c>
      <c r="BI985" s="5">
        <f t="shared" si="1284"/>
        <v>1.2061032949080283E-7</v>
      </c>
      <c r="BJ985" s="8">
        <f t="shared" si="1285"/>
        <v>0.59913810728638728</v>
      </c>
      <c r="BK985" s="8">
        <f t="shared" si="1286"/>
        <v>0.27412184002455164</v>
      </c>
      <c r="BL985" s="8">
        <f t="shared" si="1287"/>
        <v>0.12403853146858843</v>
      </c>
      <c r="BM985" s="8">
        <f t="shared" si="1288"/>
        <v>0.29162959332165861</v>
      </c>
      <c r="BN985" s="8">
        <f t="shared" si="1289"/>
        <v>0.70774119235566935</v>
      </c>
    </row>
    <row r="986" spans="1:66" x14ac:dyDescent="0.25">
      <c r="A986" t="s">
        <v>342</v>
      </c>
      <c r="B986" t="s">
        <v>398</v>
      </c>
      <c r="C986" t="s">
        <v>399</v>
      </c>
      <c r="D986" s="11">
        <v>44290</v>
      </c>
      <c r="E986">
        <f>VLOOKUP(A986,home!$A$2:$E$405,3,FALSE)</f>
        <v>1.1828254847645401</v>
      </c>
      <c r="F986">
        <f>VLOOKUP(B986,home!$B$2:$E$405,3,FALSE)</f>
        <v>0.65</v>
      </c>
      <c r="G986">
        <f>VLOOKUP(C986,away!$B$2:$E$405,4,FALSE)</f>
        <v>0.94</v>
      </c>
      <c r="H986">
        <f>VLOOKUP(A986,away!$A$2:$E$405,3,FALSE)</f>
        <v>0.86980609418282495</v>
      </c>
      <c r="I986">
        <f>VLOOKUP(C986,away!$B$2:$E$405,3,FALSE)</f>
        <v>0.8</v>
      </c>
      <c r="J986">
        <f>VLOOKUP(B986,home!$B$2:$E$405,4,FALSE)</f>
        <v>0.61</v>
      </c>
      <c r="K986" s="3">
        <f t="shared" si="1234"/>
        <v>0.72270637119113401</v>
      </c>
      <c r="L986" s="3">
        <f t="shared" si="1235"/>
        <v>0.42446537396121864</v>
      </c>
      <c r="M986" s="5">
        <f t="shared" si="1236"/>
        <v>0.31753356644452502</v>
      </c>
      <c r="N986" s="5">
        <f t="shared" si="1237"/>
        <v>0.2294835315365015</v>
      </c>
      <c r="O986" s="5">
        <f t="shared" si="1238"/>
        <v>0.13478200402611476</v>
      </c>
      <c r="P986" s="5">
        <f t="shared" si="1239"/>
        <v>9.7407813031582205E-2</v>
      </c>
      <c r="Q986" s="5">
        <f t="shared" si="1240"/>
        <v>8.2924605162435563E-2</v>
      </c>
      <c r="R986" s="5">
        <f t="shared" si="1241"/>
        <v>2.8605146871093636E-2</v>
      </c>
      <c r="S986" s="5">
        <f t="shared" si="1242"/>
        <v>7.4702984520955635E-3</v>
      </c>
      <c r="T986" s="5">
        <f t="shared" si="1243"/>
        <v>3.5198623540859612E-2</v>
      </c>
      <c r="U986" s="5">
        <f t="shared" si="1244"/>
        <v>2.0673121892597499E-2</v>
      </c>
      <c r="V986" s="5">
        <f t="shared" si="1245"/>
        <v>2.5462415169367629E-4</v>
      </c>
      <c r="W986" s="5">
        <f t="shared" si="1246"/>
        <v>1.9976713493133801E-2</v>
      </c>
      <c r="X986" s="5">
        <f t="shared" si="1247"/>
        <v>8.4794231633791607E-3</v>
      </c>
      <c r="Y986" s="5">
        <f t="shared" si="1248"/>
        <v>1.7996107620095771E-3</v>
      </c>
      <c r="Z986" s="5">
        <f t="shared" si="1249"/>
        <v>4.0472981212847821E-3</v>
      </c>
      <c r="AA986" s="5">
        <f t="shared" si="1250"/>
        <v>2.9250081383624185E-3</v>
      </c>
      <c r="AB986" s="5">
        <f t="shared" si="1251"/>
        <v>1.0569610086902188E-3</v>
      </c>
      <c r="AC986" s="5">
        <f t="shared" si="1252"/>
        <v>4.8818425007825051E-6</v>
      </c>
      <c r="AD986" s="5">
        <f t="shared" si="1253"/>
        <v>3.6093245292369226E-3</v>
      </c>
      <c r="AE986" s="5">
        <f t="shared" si="1254"/>
        <v>1.5320332860499495E-3</v>
      </c>
      <c r="AF986" s="5">
        <f t="shared" si="1255"/>
        <v>3.251475408421132E-4</v>
      </c>
      <c r="AG986" s="5">
        <f t="shared" si="1256"/>
        <v>4.6004624172039401E-5</v>
      </c>
      <c r="AH986" s="5">
        <f t="shared" si="1257"/>
        <v>4.2948447764592059E-4</v>
      </c>
      <c r="AI986" s="5">
        <f t="shared" si="1258"/>
        <v>3.1039116832240292E-4</v>
      </c>
      <c r="AJ986" s="5">
        <f t="shared" si="1259"/>
        <v>1.1216083745403012E-4</v>
      </c>
      <c r="AK986" s="5">
        <f t="shared" si="1260"/>
        <v>2.701978394205359E-5</v>
      </c>
      <c r="AL986" s="5">
        <f t="shared" si="1261"/>
        <v>5.9902908141704404E-8</v>
      </c>
      <c r="AM986" s="5">
        <f t="shared" si="1262"/>
        <v>5.216963665951931E-4</v>
      </c>
      <c r="AN986" s="5">
        <f t="shared" si="1263"/>
        <v>2.214420433410376E-4</v>
      </c>
      <c r="AO986" s="5">
        <f t="shared" si="1264"/>
        <v>4.6997239868744947E-5</v>
      </c>
      <c r="AP986" s="5">
        <f t="shared" si="1265"/>
        <v>6.6495669986773076E-6</v>
      </c>
      <c r="AQ986" s="5">
        <f t="shared" si="1266"/>
        <v>7.0562773569343526E-7</v>
      </c>
      <c r="AR986" s="5">
        <f t="shared" si="1267"/>
        <v>3.6460257882902871E-5</v>
      </c>
      <c r="AS986" s="5">
        <f t="shared" si="1268"/>
        <v>2.6350060667245672E-5</v>
      </c>
      <c r="AT986" s="5">
        <f t="shared" si="1269"/>
        <v>9.5216783627456735E-6</v>
      </c>
      <c r="AU986" s="5">
        <f t="shared" si="1270"/>
        <v>2.2937925390630219E-6</v>
      </c>
      <c r="AV986" s="5">
        <f t="shared" si="1271"/>
        <v>4.1443462054288344E-7</v>
      </c>
      <c r="AW986" s="5">
        <f t="shared" si="1272"/>
        <v>5.1044570934401563E-10</v>
      </c>
      <c r="AX986" s="5">
        <f t="shared" si="1273"/>
        <v>6.2838881327601892E-5</v>
      </c>
      <c r="AY986" s="5">
        <f t="shared" si="1274"/>
        <v>2.6672929262025176E-5</v>
      </c>
      <c r="AZ986" s="5">
        <f t="shared" si="1275"/>
        <v>5.6608674469233228E-6</v>
      </c>
      <c r="BA986" s="5">
        <f t="shared" si="1276"/>
        <v>8.0094740593439915E-7</v>
      </c>
      <c r="BB986" s="5">
        <f t="shared" si="1277"/>
        <v>8.4993610045803176E-8</v>
      </c>
      <c r="BC986" s="5">
        <f t="shared" si="1278"/>
        <v>7.2153688944811681E-9</v>
      </c>
      <c r="BD986" s="5">
        <f t="shared" si="1279"/>
        <v>2.5793528328314732E-6</v>
      </c>
      <c r="BE986" s="5">
        <f t="shared" si="1280"/>
        <v>1.8641147258372053E-6</v>
      </c>
      <c r="BF986" s="5">
        <f t="shared" si="1281"/>
        <v>6.7360379449688106E-7</v>
      </c>
      <c r="BG986" s="5">
        <f t="shared" si="1282"/>
        <v>1.622725846471398E-7</v>
      </c>
      <c r="BH986" s="5">
        <f t="shared" si="1283"/>
        <v>2.9318857698535128E-8</v>
      </c>
      <c r="BI986" s="5">
        <f t="shared" si="1284"/>
        <v>4.237785050955515E-9</v>
      </c>
      <c r="BJ986" s="8">
        <f t="shared" si="1285"/>
        <v>0.38426857431758099</v>
      </c>
      <c r="BK986" s="8">
        <f t="shared" si="1286"/>
        <v>0.42269791675456742</v>
      </c>
      <c r="BL986" s="8">
        <f t="shared" si="1287"/>
        <v>0.189001651328876</v>
      </c>
      <c r="BM986" s="8">
        <f t="shared" si="1288"/>
        <v>0.10925210103124024</v>
      </c>
      <c r="BN986" s="8">
        <f t="shared" si="1289"/>
        <v>0.89073666707225263</v>
      </c>
    </row>
    <row r="987" spans="1:66" x14ac:dyDescent="0.25">
      <c r="A987" t="s">
        <v>342</v>
      </c>
      <c r="B987" t="s">
        <v>392</v>
      </c>
      <c r="C987" t="s">
        <v>400</v>
      </c>
      <c r="D987" s="11">
        <v>44290</v>
      </c>
      <c r="E987">
        <f>VLOOKUP(A987,home!$A$2:$E$405,3,FALSE)</f>
        <v>1.1828254847645401</v>
      </c>
      <c r="F987">
        <f>VLOOKUP(B987,home!$B$2:$E$405,3,FALSE)</f>
        <v>1.39</v>
      </c>
      <c r="G987">
        <f>VLOOKUP(C987,away!$B$2:$E$405,4,FALSE)</f>
        <v>0.57999999999999996</v>
      </c>
      <c r="H987">
        <f>VLOOKUP(A987,away!$A$2:$E$405,3,FALSE)</f>
        <v>0.86980609418282495</v>
      </c>
      <c r="I987">
        <f>VLOOKUP(C987,away!$B$2:$E$405,3,FALSE)</f>
        <v>0.9</v>
      </c>
      <c r="J987">
        <f>VLOOKUP(B987,home!$B$2:$E$405,4,FALSE)</f>
        <v>1.22</v>
      </c>
      <c r="K987" s="3">
        <f t="shared" si="1234"/>
        <v>0.95359390581717207</v>
      </c>
      <c r="L987" s="3">
        <f t="shared" si="1235"/>
        <v>0.9550470914127418</v>
      </c>
      <c r="M987" s="5">
        <f t="shared" si="1236"/>
        <v>0.14828176505699101</v>
      </c>
      <c r="N987" s="5">
        <f t="shared" si="1237"/>
        <v>0.14140058750216031</v>
      </c>
      <c r="O987" s="5">
        <f t="shared" si="1238"/>
        <v>0.14161606842722679</v>
      </c>
      <c r="P987" s="5">
        <f t="shared" si="1239"/>
        <v>0.13504421981799108</v>
      </c>
      <c r="Q987" s="5">
        <f t="shared" si="1240"/>
        <v>6.7419369260513923E-2</v>
      </c>
      <c r="R987" s="5">
        <f t="shared" si="1241"/>
        <v>6.762500712436538E-2</v>
      </c>
      <c r="S987" s="5">
        <f t="shared" si="1242"/>
        <v>3.0747107203708865E-2</v>
      </c>
      <c r="T987" s="5">
        <f t="shared" si="1243"/>
        <v>6.4388672517135426E-2</v>
      </c>
      <c r="U987" s="5">
        <f t="shared" si="1244"/>
        <v>6.4486794674637665E-2</v>
      </c>
      <c r="V987" s="5">
        <f t="shared" si="1245"/>
        <v>3.1113581500950981E-3</v>
      </c>
      <c r="W987" s="5">
        <f t="shared" si="1246"/>
        <v>2.1430233220287889E-2</v>
      </c>
      <c r="X987" s="5">
        <f t="shared" si="1247"/>
        <v>2.0466881905332666E-2</v>
      </c>
      <c r="Y987" s="5">
        <f t="shared" si="1248"/>
        <v>9.7734180169880176E-3</v>
      </c>
      <c r="Z987" s="5">
        <f t="shared" si="1249"/>
        <v>2.1528355453630372E-2</v>
      </c>
      <c r="AA987" s="5">
        <f t="shared" si="1250"/>
        <v>2.0529308562847799E-2</v>
      </c>
      <c r="AB987" s="5">
        <f t="shared" si="1251"/>
        <v>9.7883117680859725E-3</v>
      </c>
      <c r="AC987" s="5">
        <f t="shared" si="1252"/>
        <v>1.7709988387330146E-4</v>
      </c>
      <c r="AD987" s="5">
        <f t="shared" si="1253"/>
        <v>5.10893494977681E-3</v>
      </c>
      <c r="AE987" s="5">
        <f t="shared" si="1254"/>
        <v>4.8792734640012445E-3</v>
      </c>
      <c r="AF987" s="5">
        <f t="shared" si="1255"/>
        <v>2.3299679650008809E-3</v>
      </c>
      <c r="AG987" s="5">
        <f t="shared" si="1256"/>
        <v>7.4174304268631889E-4</v>
      </c>
      <c r="AH987" s="5">
        <f t="shared" si="1257"/>
        <v>5.1401483147223296E-3</v>
      </c>
      <c r="AI987" s="5">
        <f t="shared" si="1258"/>
        <v>4.9016141079156203E-3</v>
      </c>
      <c r="AJ987" s="5">
        <f t="shared" si="1259"/>
        <v>2.3370746709879047E-3</v>
      </c>
      <c r="AK987" s="5">
        <f t="shared" si="1260"/>
        <v>7.4287338789791291E-4</v>
      </c>
      <c r="AL987" s="5">
        <f t="shared" si="1261"/>
        <v>6.4515864478237826E-6</v>
      </c>
      <c r="AM987" s="5">
        <f t="shared" si="1262"/>
        <v>9.7436984666470535E-4</v>
      </c>
      <c r="AN987" s="5">
        <f t="shared" si="1263"/>
        <v>9.3056908801740609E-4</v>
      </c>
      <c r="AO987" s="5">
        <f t="shared" si="1264"/>
        <v>4.4436865043481565E-4</v>
      </c>
      <c r="AP987" s="5">
        <f t="shared" si="1265"/>
        <v>1.4146432903759207E-4</v>
      </c>
      <c r="AQ987" s="5">
        <f t="shared" si="1266"/>
        <v>3.3776273996501835E-5</v>
      </c>
      <c r="AR987" s="5">
        <f t="shared" si="1267"/>
        <v>9.8181673948113382E-4</v>
      </c>
      <c r="AS987" s="5">
        <f t="shared" si="1268"/>
        <v>9.3625445939849513E-4</v>
      </c>
      <c r="AT987" s="5">
        <f t="shared" si="1269"/>
        <v>4.4640327338827789E-4</v>
      </c>
      <c r="AU987" s="5">
        <f t="shared" si="1270"/>
        <v>1.418958136799663E-4</v>
      </c>
      <c r="AV987" s="5">
        <f t="shared" si="1271"/>
        <v>3.382774579654619E-5</v>
      </c>
      <c r="AW987" s="5">
        <f t="shared" si="1272"/>
        <v>1.6321207018345337E-7</v>
      </c>
      <c r="AX987" s="5">
        <f t="shared" si="1273"/>
        <v>1.5485885796524585E-4</v>
      </c>
      <c r="AY987" s="5">
        <f t="shared" si="1274"/>
        <v>1.4789750187920695E-4</v>
      </c>
      <c r="AZ987" s="5">
        <f t="shared" si="1275"/>
        <v>7.0624539498473544E-5</v>
      </c>
      <c r="BA987" s="5">
        <f t="shared" si="1276"/>
        <v>2.2483253676793826E-5</v>
      </c>
      <c r="BB987" s="5">
        <f t="shared" si="1277"/>
        <v>5.3681415073791923E-6</v>
      </c>
      <c r="BC987" s="5">
        <f t="shared" si="1278"/>
        <v>1.0253655865829023E-6</v>
      </c>
      <c r="BD987" s="5">
        <f t="shared" si="1279"/>
        <v>1.5628020355696636E-4</v>
      </c>
      <c r="BE987" s="5">
        <f t="shared" si="1280"/>
        <v>1.4902784971179022E-4</v>
      </c>
      <c r="BF987" s="5">
        <f t="shared" si="1281"/>
        <v>7.1056024641100269E-5</v>
      </c>
      <c r="BG987" s="5">
        <f t="shared" si="1282"/>
        <v>2.2586197356449349E-5</v>
      </c>
      <c r="BH987" s="5">
        <f t="shared" si="1283"/>
        <v>5.3845150386735051E-6</v>
      </c>
      <c r="BI987" s="5">
        <f t="shared" si="1284"/>
        <v>1.0269281453319939E-6</v>
      </c>
      <c r="BJ987" s="8">
        <f t="shared" si="1285"/>
        <v>0.34086588769214821</v>
      </c>
      <c r="BK987" s="8">
        <f t="shared" si="1286"/>
        <v>0.31751589920098638</v>
      </c>
      <c r="BL987" s="8">
        <f t="shared" si="1287"/>
        <v>0.32011276078888201</v>
      </c>
      <c r="BM987" s="8">
        <f t="shared" si="1288"/>
        <v>0.29848815165658954</v>
      </c>
      <c r="BN987" s="8">
        <f t="shared" si="1289"/>
        <v>0.70138701718924856</v>
      </c>
    </row>
    <row r="988" spans="1:66" x14ac:dyDescent="0.25">
      <c r="A988" t="s">
        <v>40</v>
      </c>
      <c r="B988" t="s">
        <v>335</v>
      </c>
      <c r="C988" t="s">
        <v>232</v>
      </c>
      <c r="D988" s="11">
        <v>44290</v>
      </c>
      <c r="E988">
        <f>VLOOKUP(A988,home!$A$2:$E$405,3,FALSE)</f>
        <v>1.4709480122324201</v>
      </c>
      <c r="F988">
        <f>VLOOKUP(B988,home!$B$2:$E$405,3,FALSE)</f>
        <v>0.59</v>
      </c>
      <c r="G988">
        <f>VLOOKUP(C988,away!$B$2:$E$405,4,FALSE)</f>
        <v>0.91</v>
      </c>
      <c r="H988">
        <f>VLOOKUP(A988,away!$A$2:$E$405,3,FALSE)</f>
        <v>1.15290519877676</v>
      </c>
      <c r="I988">
        <f>VLOOKUP(C988,away!$B$2:$E$405,3,FALSE)</f>
        <v>0.77</v>
      </c>
      <c r="J988">
        <f>VLOOKUP(B988,home!$B$2:$E$405,4,FALSE)</f>
        <v>1.25</v>
      </c>
      <c r="K988" s="3">
        <f t="shared" si="1234"/>
        <v>0.78975198776758626</v>
      </c>
      <c r="L988" s="3">
        <f t="shared" si="1235"/>
        <v>1.1096712538226314</v>
      </c>
      <c r="M988" s="5">
        <f t="shared" si="1236"/>
        <v>0.14965490906341489</v>
      </c>
      <c r="N988" s="5">
        <f t="shared" si="1237"/>
        <v>0.11819026191200926</v>
      </c>
      <c r="O988" s="5">
        <f t="shared" si="1238"/>
        <v>0.16606775058111148</v>
      </c>
      <c r="P988" s="5">
        <f t="shared" si="1239"/>
        <v>0.13115233612552452</v>
      </c>
      <c r="Q988" s="5">
        <f t="shared" si="1240"/>
        <v>4.6670497139890472E-2</v>
      </c>
      <c r="R988" s="5">
        <f t="shared" si="1241"/>
        <v>9.2140304503423018E-2</v>
      </c>
      <c r="S988" s="5">
        <f t="shared" si="1242"/>
        <v>2.873433183520533E-2</v>
      </c>
      <c r="T988" s="5">
        <f t="shared" si="1243"/>
        <v>5.1788909077747788E-2</v>
      </c>
      <c r="U988" s="5">
        <f t="shared" si="1244"/>
        <v>7.2767988635089001E-2</v>
      </c>
      <c r="V988" s="5">
        <f t="shared" si="1245"/>
        <v>2.7979738859650704E-3</v>
      </c>
      <c r="W988" s="5">
        <f t="shared" si="1246"/>
        <v>1.2286039295443319E-2</v>
      </c>
      <c r="X988" s="5">
        <f t="shared" si="1247"/>
        <v>1.3633464629488706E-2</v>
      </c>
      <c r="Y988" s="5">
        <f t="shared" si="1248"/>
        <v>7.5643318946756162E-3</v>
      </c>
      <c r="Z988" s="5">
        <f t="shared" si="1249"/>
        <v>3.408181574197082E-2</v>
      </c>
      <c r="AA988" s="5">
        <f t="shared" si="1250"/>
        <v>2.6916181728950064E-2</v>
      </c>
      <c r="AB988" s="5">
        <f t="shared" si="1251"/>
        <v>1.0628554011775948E-2</v>
      </c>
      <c r="AC988" s="5">
        <f t="shared" si="1252"/>
        <v>1.5325291275904393E-4</v>
      </c>
      <c r="AD988" s="5">
        <f t="shared" si="1253"/>
        <v>2.4257309888417581E-3</v>
      </c>
      <c r="AE988" s="5">
        <f t="shared" si="1254"/>
        <v>2.6917639478244455E-3</v>
      </c>
      <c r="AF988" s="5">
        <f t="shared" si="1255"/>
        <v>1.4934865374884546E-3</v>
      </c>
      <c r="AG988" s="5">
        <f t="shared" si="1256"/>
        <v>5.5242635954067779E-4</v>
      </c>
      <c r="AH988" s="5">
        <f t="shared" si="1257"/>
        <v>9.454902801736163E-3</v>
      </c>
      <c r="AI988" s="5">
        <f t="shared" si="1258"/>
        <v>7.4670282818204547E-3</v>
      </c>
      <c r="AJ988" s="5">
        <f t="shared" si="1259"/>
        <v>2.9485502141422437E-3</v>
      </c>
      <c r="AK988" s="5">
        <f t="shared" si="1260"/>
        <v>7.7620779755045992E-4</v>
      </c>
      <c r="AL988" s="5">
        <f t="shared" si="1261"/>
        <v>5.3722200366639115E-6</v>
      </c>
      <c r="AM988" s="5">
        <f t="shared" si="1262"/>
        <v>3.8314517404544249E-4</v>
      </c>
      <c r="AN988" s="5">
        <f t="shared" si="1263"/>
        <v>4.2516518567909647E-4</v>
      </c>
      <c r="AO988" s="5">
        <f t="shared" si="1264"/>
        <v>2.358967923371275E-4</v>
      </c>
      <c r="AP988" s="5">
        <f t="shared" si="1265"/>
        <v>8.7255963108492376E-5</v>
      </c>
      <c r="AQ988" s="5">
        <f t="shared" si="1266"/>
        <v>2.42063584965255E-5</v>
      </c>
      <c r="AR988" s="5">
        <f t="shared" si="1267"/>
        <v>2.0983667693547357E-3</v>
      </c>
      <c r="AS988" s="5">
        <f t="shared" si="1268"/>
        <v>1.6571893271633505E-3</v>
      </c>
      <c r="AT988" s="5">
        <f t="shared" si="1269"/>
        <v>6.5438428261724237E-4</v>
      </c>
      <c r="AU988" s="5">
        <f t="shared" si="1270"/>
        <v>1.7226709598694439E-4</v>
      </c>
      <c r="AV988" s="5">
        <f t="shared" si="1271"/>
        <v>3.4012070370659724E-5</v>
      </c>
      <c r="AW988" s="5">
        <f t="shared" si="1272"/>
        <v>1.3077850094488298E-7</v>
      </c>
      <c r="AX988" s="5">
        <f t="shared" si="1273"/>
        <v>5.0431610467657645E-5</v>
      </c>
      <c r="AY988" s="5">
        <f t="shared" si="1274"/>
        <v>5.5962508419940192E-5</v>
      </c>
      <c r="AZ988" s="5">
        <f t="shared" si="1275"/>
        <v>3.104999344270731E-5</v>
      </c>
      <c r="BA988" s="5">
        <f t="shared" si="1276"/>
        <v>1.1485095051584499E-5</v>
      </c>
      <c r="BB988" s="5">
        <f t="shared" si="1277"/>
        <v>3.1861699565409673E-6</v>
      </c>
      <c r="BC988" s="5">
        <f t="shared" si="1278"/>
        <v>7.0712024211336289E-7</v>
      </c>
      <c r="BD988" s="5">
        <f t="shared" si="1279"/>
        <v>3.8808288065493552E-4</v>
      </c>
      <c r="BE988" s="5">
        <f t="shared" si="1280"/>
        <v>3.0648922641580631E-4</v>
      </c>
      <c r="BF988" s="5">
        <f t="shared" si="1281"/>
        <v>1.210252378956164E-4</v>
      </c>
      <c r="BG988" s="5">
        <f t="shared" si="1282"/>
        <v>3.1859974066036029E-5</v>
      </c>
      <c r="BH988" s="5">
        <f t="shared" si="1283"/>
        <v>6.2903694622189228E-6</v>
      </c>
      <c r="BI988" s="5">
        <f t="shared" si="1284"/>
        <v>9.9356635731598409E-7</v>
      </c>
      <c r="BJ988" s="8">
        <f t="shared" si="1285"/>
        <v>0.25860540375419772</v>
      </c>
      <c r="BK988" s="8">
        <f t="shared" si="1286"/>
        <v>0.31255413855132547</v>
      </c>
      <c r="BL988" s="8">
        <f t="shared" si="1287"/>
        <v>0.39463842935594351</v>
      </c>
      <c r="BM988" s="8">
        <f t="shared" si="1288"/>
        <v>0.29594789634814483</v>
      </c>
      <c r="BN988" s="8">
        <f t="shared" si="1289"/>
        <v>0.70387605932537356</v>
      </c>
    </row>
    <row r="989" spans="1:66" x14ac:dyDescent="0.25">
      <c r="A989" t="s">
        <v>40</v>
      </c>
      <c r="B989" t="s">
        <v>339</v>
      </c>
      <c r="C989" t="s">
        <v>41</v>
      </c>
      <c r="D989" s="11">
        <v>44290</v>
      </c>
      <c r="E989">
        <f>VLOOKUP(A989,home!$A$2:$E$405,3,FALSE)</f>
        <v>1.4709480122324201</v>
      </c>
      <c r="F989">
        <f>VLOOKUP(B989,home!$B$2:$E$405,3,FALSE)</f>
        <v>1.44</v>
      </c>
      <c r="G989">
        <f>VLOOKUP(C989,away!$B$2:$E$405,4,FALSE)</f>
        <v>1.22</v>
      </c>
      <c r="H989">
        <f>VLOOKUP(A989,away!$A$2:$E$405,3,FALSE)</f>
        <v>1.15290519877676</v>
      </c>
      <c r="I989">
        <f>VLOOKUP(C989,away!$B$2:$E$405,3,FALSE)</f>
        <v>0.5</v>
      </c>
      <c r="J989">
        <f>VLOOKUP(B989,home!$B$2:$E$405,4,FALSE)</f>
        <v>0.76</v>
      </c>
      <c r="K989" s="3">
        <f t="shared" si="1234"/>
        <v>2.5841614678899156</v>
      </c>
      <c r="L989" s="3">
        <f t="shared" si="1235"/>
        <v>0.43810397553516883</v>
      </c>
      <c r="M989" s="5">
        <f t="shared" si="1236"/>
        <v>4.8690787097859206E-2</v>
      </c>
      <c r="N989" s="5">
        <f t="shared" si="1237"/>
        <v>0.12582485585951919</v>
      </c>
      <c r="O989" s="5">
        <f t="shared" si="1238"/>
        <v>2.1331627399508623E-2</v>
      </c>
      <c r="P989" s="5">
        <f t="shared" si="1239"/>
        <v>5.5124369573194935E-2</v>
      </c>
      <c r="Q989" s="5">
        <f t="shared" si="1240"/>
        <v>0.16257587210748614</v>
      </c>
      <c r="R989" s="5">
        <f t="shared" si="1241"/>
        <v>4.6727353841798311E-3</v>
      </c>
      <c r="S989" s="5">
        <f t="shared" si="1242"/>
        <v>1.5602007597119867E-2</v>
      </c>
      <c r="T989" s="5">
        <f t="shared" si="1243"/>
        <v>7.1225135896386835E-2</v>
      </c>
      <c r="U989" s="5">
        <f t="shared" si="1244"/>
        <v>1.20751027294433E-2</v>
      </c>
      <c r="V989" s="5">
        <f t="shared" si="1245"/>
        <v>1.9626136554308929E-3</v>
      </c>
      <c r="W989" s="5">
        <f t="shared" si="1246"/>
        <v>0.14004076810292149</v>
      </c>
      <c r="X989" s="5">
        <f t="shared" si="1247"/>
        <v>6.135241724288857E-2</v>
      </c>
      <c r="Y989" s="5">
        <f t="shared" si="1248"/>
        <v>1.3439368951400962E-2</v>
      </c>
      <c r="Z989" s="5">
        <f t="shared" si="1249"/>
        <v>6.8238131614434651E-4</v>
      </c>
      <c r="AA989" s="5">
        <f t="shared" si="1250"/>
        <v>1.763383503588227E-3</v>
      </c>
      <c r="AB989" s="5">
        <f t="shared" si="1251"/>
        <v>2.2784338515427082E-3</v>
      </c>
      <c r="AC989" s="5">
        <f t="shared" si="1252"/>
        <v>1.3887103562057666E-4</v>
      </c>
      <c r="AD989" s="5">
        <f t="shared" si="1253"/>
        <v>9.0471989216319201E-2</v>
      </c>
      <c r="AE989" s="5">
        <f t="shared" si="1254"/>
        <v>3.9636138150244367E-2</v>
      </c>
      <c r="AF989" s="5">
        <f t="shared" si="1255"/>
        <v>8.6823748492416142E-3</v>
      </c>
      <c r="AG989" s="5">
        <f t="shared" si="1256"/>
        <v>1.2679276461797719E-3</v>
      </c>
      <c r="AH989" s="5">
        <f t="shared" si="1257"/>
        <v>7.4738491858439735E-5</v>
      </c>
      <c r="AI989" s="5">
        <f t="shared" si="1258"/>
        <v>1.931363308287841E-4</v>
      </c>
      <c r="AJ989" s="5">
        <f t="shared" si="1259"/>
        <v>2.4954773208869167E-4</v>
      </c>
      <c r="AK989" s="5">
        <f t="shared" si="1260"/>
        <v>2.1495721122097091E-4</v>
      </c>
      <c r="AL989" s="5">
        <f t="shared" si="1261"/>
        <v>6.2888104685393898E-6</v>
      </c>
      <c r="AM989" s="5">
        <f t="shared" si="1262"/>
        <v>4.6758845691232814E-2</v>
      </c>
      <c r="AN989" s="5">
        <f t="shared" si="1263"/>
        <v>2.0485236188764595E-2</v>
      </c>
      <c r="AO989" s="5">
        <f t="shared" si="1264"/>
        <v>4.4873317070373399E-3</v>
      </c>
      <c r="AP989" s="5">
        <f t="shared" si="1265"/>
        <v>6.5530595346602512E-4</v>
      </c>
      <c r="AQ989" s="5">
        <f t="shared" si="1266"/>
        <v>7.1773035851332447E-5</v>
      </c>
      <c r="AR989" s="5">
        <f t="shared" si="1267"/>
        <v>6.5486460817370602E-6</v>
      </c>
      <c r="AS989" s="5">
        <f t="shared" si="1268"/>
        <v>1.6922758871273185E-5</v>
      </c>
      <c r="AT989" s="5">
        <f t="shared" si="1269"/>
        <v>2.1865570702768211E-5</v>
      </c>
      <c r="AU989" s="5">
        <f t="shared" si="1270"/>
        <v>1.8834721761172075E-5</v>
      </c>
      <c r="AV989" s="5">
        <f t="shared" si="1271"/>
        <v>1.2167990558412137E-5</v>
      </c>
      <c r="AW989" s="5">
        <f t="shared" si="1272"/>
        <v>1.9777110774273989E-7</v>
      </c>
      <c r="AX989" s="5">
        <f t="shared" si="1273"/>
        <v>2.0138734553049042E-2</v>
      </c>
      <c r="AY989" s="5">
        <f t="shared" si="1274"/>
        <v>8.8228596699382583E-3</v>
      </c>
      <c r="AZ989" s="5">
        <f t="shared" si="1275"/>
        <v>1.932664948494429E-3</v>
      </c>
      <c r="BA989" s="5">
        <f t="shared" si="1276"/>
        <v>2.8223606577096073E-4</v>
      </c>
      <c r="BB989" s="5">
        <f t="shared" si="1277"/>
        <v>3.0912185613415803E-5</v>
      </c>
      <c r="BC989" s="5">
        <f t="shared" si="1278"/>
        <v>2.7085502819437033E-6</v>
      </c>
      <c r="BD989" s="5">
        <f t="shared" si="1279"/>
        <v>4.7816464713030227E-7</v>
      </c>
      <c r="BE989" s="5">
        <f t="shared" si="1280"/>
        <v>1.2356546564213052E-6</v>
      </c>
      <c r="BF989" s="5">
        <f t="shared" si="1281"/>
        <v>1.5965655753713454E-6</v>
      </c>
      <c r="BG989" s="5">
        <f t="shared" si="1282"/>
        <v>1.3752610802780409E-6</v>
      </c>
      <c r="BH989" s="5">
        <f t="shared" si="1283"/>
        <v>8.884741729857932E-7</v>
      </c>
      <c r="BI989" s="5">
        <f t="shared" si="1284"/>
        <v>4.5919214460904927E-7</v>
      </c>
      <c r="BJ989" s="8">
        <f t="shared" si="1285"/>
        <v>0.8181854565720883</v>
      </c>
      <c r="BK989" s="8">
        <f t="shared" si="1286"/>
        <v>0.13034779743963226</v>
      </c>
      <c r="BL989" s="8">
        <f t="shared" si="1287"/>
        <v>4.2936035634511732E-2</v>
      </c>
      <c r="BM989" s="8">
        <f t="shared" si="1288"/>
        <v>0.56510876164179813</v>
      </c>
      <c r="BN989" s="8">
        <f t="shared" si="1289"/>
        <v>0.4182202474217479</v>
      </c>
    </row>
    <row r="990" spans="1:66" x14ac:dyDescent="0.25">
      <c r="A990" t="s">
        <v>40</v>
      </c>
      <c r="B990" t="s">
        <v>333</v>
      </c>
      <c r="C990" t="s">
        <v>238</v>
      </c>
      <c r="D990" s="11">
        <v>44290</v>
      </c>
      <c r="E990">
        <f>VLOOKUP(A990,home!$A$2:$E$405,3,FALSE)</f>
        <v>1.4709480122324201</v>
      </c>
      <c r="F990">
        <f>VLOOKUP(B990,home!$B$2:$E$405,3,FALSE)</f>
        <v>1</v>
      </c>
      <c r="G990">
        <f>VLOOKUP(C990,away!$B$2:$E$405,4,FALSE)</f>
        <v>0.85</v>
      </c>
      <c r="H990">
        <f>VLOOKUP(A990,away!$A$2:$E$405,3,FALSE)</f>
        <v>1.15290519877676</v>
      </c>
      <c r="I990">
        <f>VLOOKUP(C990,away!$B$2:$E$405,3,FALSE)</f>
        <v>0.47</v>
      </c>
      <c r="J990">
        <f>VLOOKUP(B990,home!$B$2:$E$405,4,FALSE)</f>
        <v>1.1000000000000001</v>
      </c>
      <c r="K990" s="3">
        <f t="shared" si="1234"/>
        <v>1.2503058103975571</v>
      </c>
      <c r="L990" s="3">
        <f t="shared" si="1235"/>
        <v>0.59605198776758495</v>
      </c>
      <c r="M990" s="5">
        <f t="shared" si="1236"/>
        <v>0.15781090000198422</v>
      </c>
      <c r="N990" s="5">
        <f t="shared" si="1237"/>
        <v>0.19731188521654874</v>
      </c>
      <c r="O990" s="5">
        <f t="shared" si="1238"/>
        <v>9.4063500637574279E-2</v>
      </c>
      <c r="P990" s="5">
        <f t="shared" si="1239"/>
        <v>0.11760814139349343</v>
      </c>
      <c r="Q990" s="5">
        <f t="shared" si="1240"/>
        <v>0.1233500982733734</v>
      </c>
      <c r="R990" s="5">
        <f t="shared" si="1241"/>
        <v>2.8033368265701814E-2</v>
      </c>
      <c r="S990" s="5">
        <f t="shared" si="1242"/>
        <v>2.1911786387787586E-2</v>
      </c>
      <c r="T990" s="5">
        <f t="shared" si="1243"/>
        <v>7.3523071267171156E-2</v>
      </c>
      <c r="U990" s="5">
        <f t="shared" si="1244"/>
        <v>3.5050283227621465E-2</v>
      </c>
      <c r="V990" s="5">
        <f t="shared" si="1245"/>
        <v>1.8144109829102387E-3</v>
      </c>
      <c r="W990" s="5">
        <f t="shared" si="1246"/>
        <v>5.1408448194769453E-2</v>
      </c>
      <c r="X990" s="5">
        <f t="shared" si="1247"/>
        <v>3.0642107734539247E-2</v>
      </c>
      <c r="Y990" s="5">
        <f t="shared" si="1248"/>
        <v>9.1321446122803029E-3</v>
      </c>
      <c r="Z990" s="5">
        <f t="shared" si="1249"/>
        <v>5.5697816261974353E-3</v>
      </c>
      <c r="AA990" s="5">
        <f t="shared" si="1250"/>
        <v>6.9639303298802075E-3</v>
      </c>
      <c r="AB990" s="5">
        <f t="shared" si="1251"/>
        <v>4.3535212773265011E-3</v>
      </c>
      <c r="AC990" s="5">
        <f t="shared" si="1252"/>
        <v>8.4511551254274763E-5</v>
      </c>
      <c r="AD990" s="5">
        <f t="shared" si="1253"/>
        <v>1.6069070370360518E-2</v>
      </c>
      <c r="AE990" s="5">
        <f t="shared" si="1254"/>
        <v>9.5780013358305882E-3</v>
      </c>
      <c r="AF990" s="5">
        <f t="shared" si="1255"/>
        <v>2.8544933675312026E-3</v>
      </c>
      <c r="AG990" s="5">
        <f t="shared" si="1256"/>
        <v>5.6714214859545362E-4</v>
      </c>
      <c r="AH990" s="5">
        <f t="shared" si="1257"/>
        <v>8.2996985243158794E-4</v>
      </c>
      <c r="AI990" s="5">
        <f t="shared" si="1258"/>
        <v>1.0377161289500173E-3</v>
      </c>
      <c r="AJ990" s="5">
        <f t="shared" si="1259"/>
        <v>6.4873125278473384E-4</v>
      </c>
      <c r="AK990" s="5">
        <f t="shared" si="1260"/>
        <v>2.7037081824774623E-4</v>
      </c>
      <c r="AL990" s="5">
        <f t="shared" si="1261"/>
        <v>2.5192800926098878E-6</v>
      </c>
      <c r="AM990" s="5">
        <f t="shared" si="1262"/>
        <v>4.0182504103497959E-3</v>
      </c>
      <c r="AN990" s="5">
        <f t="shared" si="1263"/>
        <v>2.3950861444369097E-3</v>
      </c>
      <c r="AO990" s="5">
        <f t="shared" si="1264"/>
        <v>7.1379792863311047E-4</v>
      </c>
      <c r="AP990" s="5">
        <f t="shared" si="1265"/>
        <v>1.4182022474205008E-4</v>
      </c>
      <c r="AQ990" s="5">
        <f t="shared" si="1266"/>
        <v>2.113305671578614E-5</v>
      </c>
      <c r="AR990" s="5">
        <f t="shared" si="1267"/>
        <v>9.894103606580342E-5</v>
      </c>
      <c r="AS990" s="5">
        <f t="shared" si="1268"/>
        <v>1.2370655227982827E-4</v>
      </c>
      <c r="AT990" s="5">
        <f t="shared" si="1269"/>
        <v>7.7335510549859243E-5</v>
      </c>
      <c r="AU990" s="5">
        <f t="shared" si="1270"/>
        <v>3.2231012730183515E-5</v>
      </c>
      <c r="AV990" s="5">
        <f t="shared" si="1271"/>
        <v>1.0074655622886522E-5</v>
      </c>
      <c r="AW990" s="5">
        <f t="shared" si="1272"/>
        <v>5.2152405424211871E-8</v>
      </c>
      <c r="AX990" s="5">
        <f t="shared" si="1273"/>
        <v>8.3734030594878562E-4</v>
      </c>
      <c r="AY990" s="5">
        <f t="shared" si="1274"/>
        <v>4.9909835379869142E-4</v>
      </c>
      <c r="AZ990" s="5">
        <f t="shared" si="1275"/>
        <v>1.4874428293661969E-4</v>
      </c>
      <c r="BA990" s="5">
        <f t="shared" si="1276"/>
        <v>2.9553108504478748E-5</v>
      </c>
      <c r="BB990" s="5">
        <f t="shared" si="1277"/>
        <v>4.4037972672014173E-6</v>
      </c>
      <c r="BC990" s="5">
        <f t="shared" si="1278"/>
        <v>5.2497842296817266E-7</v>
      </c>
      <c r="BD990" s="5">
        <f t="shared" si="1279"/>
        <v>9.8290002031344049E-6</v>
      </c>
      <c r="BE990" s="5">
        <f t="shared" si="1280"/>
        <v>1.2289256064377715E-5</v>
      </c>
      <c r="BF990" s="5">
        <f t="shared" si="1281"/>
        <v>7.6826641313774376E-6</v>
      </c>
      <c r="BG990" s="5">
        <f t="shared" si="1282"/>
        <v>3.2018932009313692E-6</v>
      </c>
      <c r="BH990" s="5">
        <f t="shared" si="1283"/>
        <v>1.000836418349231E-6</v>
      </c>
      <c r="BI990" s="5">
        <f t="shared" si="1284"/>
        <v>2.5027031782390478E-7</v>
      </c>
      <c r="BJ990" s="8">
        <f t="shared" si="1285"/>
        <v>0.52324621511275637</v>
      </c>
      <c r="BK990" s="8">
        <f t="shared" si="1286"/>
        <v>0.29973136795132105</v>
      </c>
      <c r="BL990" s="8">
        <f t="shared" si="1287"/>
        <v>0.1716279344781029</v>
      </c>
      <c r="BM990" s="8">
        <f t="shared" si="1288"/>
        <v>0.28149835917830868</v>
      </c>
      <c r="BN990" s="8">
        <f t="shared" si="1289"/>
        <v>0.71817789378867591</v>
      </c>
    </row>
    <row r="991" spans="1:66" x14ac:dyDescent="0.25">
      <c r="A991" t="s">
        <v>40</v>
      </c>
      <c r="B991" t="s">
        <v>234</v>
      </c>
      <c r="C991" t="s">
        <v>318</v>
      </c>
      <c r="D991" s="11">
        <v>44290</v>
      </c>
      <c r="E991">
        <f>VLOOKUP(A991,home!$A$2:$E$405,3,FALSE)</f>
        <v>1.4709480122324201</v>
      </c>
      <c r="F991">
        <f>VLOOKUP(B991,home!$B$2:$E$405,3,FALSE)</f>
        <v>0.98</v>
      </c>
      <c r="G991">
        <f>VLOOKUP(C991,away!$B$2:$E$405,4,FALSE)</f>
        <v>1.18</v>
      </c>
      <c r="H991">
        <f>VLOOKUP(A991,away!$A$2:$E$405,3,FALSE)</f>
        <v>1.15290519877676</v>
      </c>
      <c r="I991">
        <f>VLOOKUP(C991,away!$B$2:$E$405,3,FALSE)</f>
        <v>0.82</v>
      </c>
      <c r="J991">
        <f>VLOOKUP(B991,home!$B$2:$E$405,4,FALSE)</f>
        <v>1.36</v>
      </c>
      <c r="K991" s="3">
        <f t="shared" si="1234"/>
        <v>1.7010042813455706</v>
      </c>
      <c r="L991" s="3">
        <f t="shared" si="1235"/>
        <v>1.2857198776758427</v>
      </c>
      <c r="M991" s="5">
        <f t="shared" si="1236"/>
        <v>5.0452440485004302E-2</v>
      </c>
      <c r="N991" s="5">
        <f t="shared" si="1237"/>
        <v>8.5819817269324902E-2</v>
      </c>
      <c r="O991" s="5">
        <f t="shared" si="1238"/>
        <v>6.4867705608827472E-2</v>
      </c>
      <c r="P991" s="5">
        <f t="shared" si="1239"/>
        <v>0.11034024496167959</v>
      </c>
      <c r="Q991" s="5">
        <f t="shared" si="1240"/>
        <v>7.298993829970811E-2</v>
      </c>
      <c r="R991" s="5">
        <f t="shared" si="1241"/>
        <v>4.1700849260247114E-2</v>
      </c>
      <c r="S991" s="5">
        <f t="shared" si="1242"/>
        <v>6.0328943164910727E-2</v>
      </c>
      <c r="T991" s="5">
        <f t="shared" si="1243"/>
        <v>9.3844614542268015E-2</v>
      </c>
      <c r="U991" s="5">
        <f t="shared" si="1244"/>
        <v>7.0933323127426604E-2</v>
      </c>
      <c r="V991" s="5">
        <f t="shared" si="1245"/>
        <v>1.4660033848167768E-2</v>
      </c>
      <c r="W991" s="5">
        <f t="shared" si="1246"/>
        <v>4.1385399180984175E-2</v>
      </c>
      <c r="X991" s="5">
        <f t="shared" si="1247"/>
        <v>5.3210030372540892E-2</v>
      </c>
      <c r="Y991" s="5">
        <f t="shared" si="1248"/>
        <v>3.4206596870855574E-2</v>
      </c>
      <c r="Z991" s="5">
        <f t="shared" si="1249"/>
        <v>1.787187026995456E-2</v>
      </c>
      <c r="AA991" s="5">
        <f t="shared" si="1250"/>
        <v>3.0400127844845325E-2</v>
      </c>
      <c r="AB991" s="5">
        <f t="shared" si="1251"/>
        <v>2.5855373808767301E-2</v>
      </c>
      <c r="AC991" s="5">
        <f t="shared" si="1252"/>
        <v>2.0038571355558798E-3</v>
      </c>
      <c r="AD991" s="5">
        <f t="shared" si="1253"/>
        <v>1.7599185298012399E-2</v>
      </c>
      <c r="AE991" s="5">
        <f t="shared" si="1254"/>
        <v>2.2627622368554992E-2</v>
      </c>
      <c r="AF991" s="5">
        <f t="shared" si="1255"/>
        <v>1.4546391931896843E-2</v>
      </c>
      <c r="AG991" s="5">
        <f t="shared" si="1256"/>
        <v>6.2341950851010925E-3</v>
      </c>
      <c r="AH991" s="5">
        <f t="shared" si="1257"/>
        <v>5.7445547143311296E-3</v>
      </c>
      <c r="AI991" s="5">
        <f t="shared" si="1258"/>
        <v>9.7715121635011306E-3</v>
      </c>
      <c r="AJ991" s="5">
        <f t="shared" si="1259"/>
        <v>8.3106920126678734E-3</v>
      </c>
      <c r="AK991" s="5">
        <f t="shared" si="1260"/>
        <v>4.712174231497496E-3</v>
      </c>
      <c r="AL991" s="5">
        <f t="shared" si="1261"/>
        <v>1.752986258582781E-4</v>
      </c>
      <c r="AM991" s="5">
        <f t="shared" si="1262"/>
        <v>5.9872579080226208E-3</v>
      </c>
      <c r="AN991" s="5">
        <f t="shared" si="1263"/>
        <v>7.6979365051165656E-3</v>
      </c>
      <c r="AO991" s="5">
        <f t="shared" si="1264"/>
        <v>4.9486949908574378E-3</v>
      </c>
      <c r="AP991" s="5">
        <f t="shared" si="1265"/>
        <v>2.1208785061000938E-3</v>
      </c>
      <c r="AQ991" s="5">
        <f t="shared" si="1266"/>
        <v>6.8171391335708443E-4</v>
      </c>
      <c r="AR991" s="5">
        <f t="shared" si="1267"/>
        <v>1.477177636922401E-3</v>
      </c>
      <c r="AS991" s="5">
        <f t="shared" si="1268"/>
        <v>2.5126854847129362E-3</v>
      </c>
      <c r="AT991" s="5">
        <f t="shared" si="1269"/>
        <v>2.137044383585788E-3</v>
      </c>
      <c r="AU991" s="5">
        <f t="shared" si="1270"/>
        <v>1.2117072153016435E-3</v>
      </c>
      <c r="AV991" s="5">
        <f t="shared" si="1271"/>
        <v>5.1527979024135401E-4</v>
      </c>
      <c r="AW991" s="5">
        <f t="shared" si="1272"/>
        <v>1.0649464642513341E-5</v>
      </c>
      <c r="AX991" s="5">
        <f t="shared" si="1273"/>
        <v>1.6973918891777671E-3</v>
      </c>
      <c r="AY991" s="5">
        <f t="shared" si="1274"/>
        <v>2.1823704921216064E-3</v>
      </c>
      <c r="AZ991" s="5">
        <f t="shared" si="1275"/>
        <v>1.4029585610869802E-3</v>
      </c>
      <c r="BA991" s="5">
        <f t="shared" si="1276"/>
        <v>6.0127056984834299E-4</v>
      </c>
      <c r="BB991" s="5">
        <f t="shared" si="1277"/>
        <v>1.93266380878874E-4</v>
      </c>
      <c r="BC991" s="5">
        <f t="shared" si="1278"/>
        <v>4.969728551648774E-5</v>
      </c>
      <c r="BD991" s="5">
        <f t="shared" si="1279"/>
        <v>3.1653944177489326E-4</v>
      </c>
      <c r="BE991" s="5">
        <f t="shared" si="1280"/>
        <v>5.3843494567383033E-4</v>
      </c>
      <c r="BF991" s="5">
        <f t="shared" si="1281"/>
        <v>4.5794007390862764E-4</v>
      </c>
      <c r="BG991" s="5">
        <f t="shared" si="1282"/>
        <v>2.5965267543942751E-4</v>
      </c>
      <c r="BH991" s="5">
        <f t="shared" si="1283"/>
        <v>1.1041757814632459E-4</v>
      </c>
      <c r="BI991" s="5">
        <f t="shared" si="1284"/>
        <v>3.756415463254144E-5</v>
      </c>
      <c r="BJ991" s="8">
        <f t="shared" si="1285"/>
        <v>0.47002722822133086</v>
      </c>
      <c r="BK991" s="8">
        <f t="shared" si="1286"/>
        <v>0.24014318871329815</v>
      </c>
      <c r="BL991" s="8">
        <f t="shared" si="1287"/>
        <v>0.27187075615245127</v>
      </c>
      <c r="BM991" s="8">
        <f t="shared" si="1288"/>
        <v>0.57157032644476413</v>
      </c>
      <c r="BN991" s="8">
        <f t="shared" si="1289"/>
        <v>0.42617099588479157</v>
      </c>
    </row>
    <row r="992" spans="1:66" s="15" customFormat="1" x14ac:dyDescent="0.25">
      <c r="A992" s="15" t="s">
        <v>40</v>
      </c>
      <c r="B992" s="15" t="s">
        <v>334</v>
      </c>
      <c r="C992" s="15" t="s">
        <v>320</v>
      </c>
      <c r="D992" s="16">
        <v>44290</v>
      </c>
      <c r="E992" s="15">
        <f>VLOOKUP(A992,home!$A$2:$E$405,3,FALSE)</f>
        <v>1.4709480122324201</v>
      </c>
      <c r="F992" s="15">
        <f>VLOOKUP(B992,home!$B$2:$E$405,3,FALSE)</f>
        <v>0.85</v>
      </c>
      <c r="G992" s="15">
        <f>VLOOKUP(C992,away!$B$2:$E$405,4,FALSE)</f>
        <v>1</v>
      </c>
      <c r="H992" s="15">
        <f>VLOOKUP(A992,away!$A$2:$E$405,3,FALSE)</f>
        <v>1.15290519877676</v>
      </c>
      <c r="I992" s="15">
        <f>VLOOKUP(C992,away!$B$2:$E$405,3,FALSE)</f>
        <v>1.36</v>
      </c>
      <c r="J992" s="15">
        <f>VLOOKUP(B992,home!$B$2:$E$405,4,FALSE)</f>
        <v>1.25</v>
      </c>
      <c r="K992" s="17">
        <f t="shared" si="1234"/>
        <v>1.2503058103975571</v>
      </c>
      <c r="L992" s="17">
        <f t="shared" si="1235"/>
        <v>1.9599388379204921</v>
      </c>
      <c r="M992" s="18">
        <f t="shared" si="1236"/>
        <v>4.0346741302101641E-2</v>
      </c>
      <c r="N992" s="18">
        <f t="shared" si="1237"/>
        <v>5.0445765080624781E-2</v>
      </c>
      <c r="O992" s="18">
        <f t="shared" si="1238"/>
        <v>7.9077145261519793E-2</v>
      </c>
      <c r="P992" s="18">
        <f t="shared" si="1239"/>
        <v>9.8870614190129852E-2</v>
      </c>
      <c r="Q992" s="18">
        <f t="shared" si="1240"/>
        <v>3.1536316595127685E-2</v>
      </c>
      <c r="R992" s="18">
        <f t="shared" si="1241"/>
        <v>7.7493184094966555E-2</v>
      </c>
      <c r="S992" s="18">
        <f t="shared" si="1242"/>
        <v>6.0571176474568951E-2</v>
      </c>
      <c r="T992" s="18">
        <f t="shared" si="1243"/>
        <v>6.180925169974727E-2</v>
      </c>
      <c r="U992" s="18">
        <f t="shared" si="1244"/>
        <v>9.689017834014424E-2</v>
      </c>
      <c r="V992" s="18">
        <f t="shared" si="1245"/>
        <v>1.6492339562797262E-2</v>
      </c>
      <c r="W992" s="18">
        <f t="shared" si="1246"/>
        <v>1.3143346625808343E-2</v>
      </c>
      <c r="X992" s="18">
        <f t="shared" si="1247"/>
        <v>2.5760155512173019E-2</v>
      </c>
      <c r="Y992" s="18">
        <f t="shared" si="1248"/>
        <v>2.5244164629589783E-2</v>
      </c>
      <c r="Z992" s="18">
        <f t="shared" si="1249"/>
        <v>5.0627300393949165E-2</v>
      </c>
      <c r="AA992" s="18">
        <f t="shared" si="1250"/>
        <v>6.3299607847297171E-2</v>
      </c>
      <c r="AB992" s="18">
        <f t="shared" si="1251"/>
        <v>3.9571933743681238E-2</v>
      </c>
      <c r="AC992" s="18">
        <f t="shared" si="1252"/>
        <v>2.5259285034269405E-3</v>
      </c>
      <c r="AD992" s="18">
        <f t="shared" si="1253"/>
        <v>4.1083006635793257E-3</v>
      </c>
      <c r="AE992" s="18">
        <f t="shared" si="1254"/>
        <v>8.0520180284036486E-3</v>
      </c>
      <c r="AF992" s="18">
        <f t="shared" si="1255"/>
        <v>7.8907314287521516E-3</v>
      </c>
      <c r="AG992" s="18">
        <f t="shared" si="1256"/>
        <v>5.1551169956037318E-3</v>
      </c>
      <c r="AH992" s="18">
        <f t="shared" si="1257"/>
        <v>2.4806603075292113E-2</v>
      </c>
      <c r="AI992" s="18">
        <f t="shared" si="1258"/>
        <v>3.1015839961263638E-2</v>
      </c>
      <c r="AJ992" s="18">
        <f t="shared" si="1259"/>
        <v>1.9389642458964337E-2</v>
      </c>
      <c r="AK992" s="18">
        <f t="shared" si="1260"/>
        <v>8.08099420932476E-3</v>
      </c>
      <c r="AL992" s="18">
        <f t="shared" si="1261"/>
        <v>2.4759382738171034E-4</v>
      </c>
      <c r="AM992" s="18">
        <f t="shared" si="1262"/>
        <v>1.027326438106674E-3</v>
      </c>
      <c r="AN992" s="18">
        <f t="shared" si="1263"/>
        <v>2.0134969852677927E-3</v>
      </c>
      <c r="AO992" s="18">
        <f t="shared" si="1264"/>
        <v>1.9731654707310863E-3</v>
      </c>
      <c r="AP992" s="18">
        <f t="shared" si="1265"/>
        <v>1.2890945465765086E-3</v>
      </c>
      <c r="AQ992" s="18">
        <f t="shared" si="1266"/>
        <v>6.3163661689670189E-4</v>
      </c>
      <c r="AR992" s="18">
        <f t="shared" si="1267"/>
        <v>9.7238849608285768E-3</v>
      </c>
      <c r="AS992" s="18">
        <f t="shared" si="1268"/>
        <v>1.2157829866161391E-2</v>
      </c>
      <c r="AT992" s="18">
        <f t="shared" si="1269"/>
        <v>7.6005026617432725E-3</v>
      </c>
      <c r="AU992" s="18">
        <f t="shared" si="1270"/>
        <v>3.1676508799732359E-3</v>
      </c>
      <c r="AV992" s="18">
        <f t="shared" si="1271"/>
        <v>9.9013307513536801E-4</v>
      </c>
      <c r="AW992" s="18">
        <f t="shared" si="1272"/>
        <v>1.6853731892372133E-5</v>
      </c>
      <c r="AX992" s="18">
        <f t="shared" si="1273"/>
        <v>2.1407870245663331E-4</v>
      </c>
      <c r="AY992" s="18">
        <f t="shared" si="1274"/>
        <v>4.1958116331638064E-4</v>
      </c>
      <c r="AZ992" s="18">
        <f t="shared" si="1275"/>
        <v>4.1117670882181772E-4</v>
      </c>
      <c r="BA992" s="18">
        <f t="shared" si="1276"/>
        <v>2.6862706695606863E-4</v>
      </c>
      <c r="BB992" s="18">
        <f t="shared" si="1277"/>
        <v>1.3162315536096691E-4</v>
      </c>
      <c r="BC992" s="18">
        <f t="shared" si="1278"/>
        <v>5.1594666832320327E-5</v>
      </c>
      <c r="BD992" s="18">
        <f t="shared" si="1279"/>
        <v>3.1763699650331498E-3</v>
      </c>
      <c r="BE992" s="18">
        <f t="shared" si="1280"/>
        <v>3.9714338232532329E-3</v>
      </c>
      <c r="BF992" s="18">
        <f t="shared" si="1281"/>
        <v>2.4827533924114513E-3</v>
      </c>
      <c r="BG992" s="18">
        <f t="shared" si="1282"/>
        <v>1.0347336641054275E-3</v>
      </c>
      <c r="BH992" s="18">
        <f t="shared" si="1283"/>
        <v>3.234333781112426E-4</v>
      </c>
      <c r="BI992" s="18">
        <f t="shared" si="1284"/>
        <v>8.0878126385799335E-5</v>
      </c>
      <c r="BJ992" s="19">
        <f t="shared" si="1285"/>
        <v>0.24157656878073269</v>
      </c>
      <c r="BK992" s="19">
        <f t="shared" si="1286"/>
        <v>0.21947397502372273</v>
      </c>
      <c r="BL992" s="19">
        <f t="shared" si="1287"/>
        <v>0.48433473278559591</v>
      </c>
      <c r="BM992" s="19">
        <f t="shared" si="1288"/>
        <v>0.61784008302810645</v>
      </c>
      <c r="BN992" s="19">
        <f t="shared" si="1289"/>
        <v>0.37776976652447025</v>
      </c>
    </row>
    <row r="993" spans="1:66" x14ac:dyDescent="0.25">
      <c r="A993" t="s">
        <v>10</v>
      </c>
      <c r="B993" t="s">
        <v>247</v>
      </c>
      <c r="C993" t="s">
        <v>46</v>
      </c>
      <c r="D993" s="11">
        <v>44291</v>
      </c>
      <c r="E993">
        <f>VLOOKUP(A993,home!$A$2:$E$405,3,FALSE)</f>
        <v>1.5</v>
      </c>
      <c r="F993">
        <f>VLOOKUP(B993,home!$B$2:$E$405,3,FALSE)</f>
        <v>0.96</v>
      </c>
      <c r="G993">
        <f>VLOOKUP(C993,away!$B$2:$E$405,4,FALSE)</f>
        <v>1.04</v>
      </c>
      <c r="H993">
        <f>VLOOKUP(A993,away!$A$2:$E$405,3,FALSE)</f>
        <v>1.4027777777777799</v>
      </c>
      <c r="I993">
        <f>VLOOKUP(C993,away!$B$2:$E$405,3,FALSE)</f>
        <v>1.1200000000000001</v>
      </c>
      <c r="J993">
        <f>VLOOKUP(B993,home!$B$2:$E$405,4,FALSE)</f>
        <v>0.94</v>
      </c>
      <c r="K993" s="3">
        <f t="shared" ref="K993:K1056" si="1290">E993*F993*G993</f>
        <v>1.4976</v>
      </c>
      <c r="L993" s="3">
        <f t="shared" ref="L993:L1056" si="1291">H993*I993*J993</f>
        <v>1.4768444444444466</v>
      </c>
      <c r="M993" s="5">
        <f t="shared" ref="M993:M1056" si="1292">_xlfn.POISSON.DIST(0,K993,FALSE) * _xlfn.POISSON.DIST(0,L993,FALSE)</f>
        <v>5.1075801568861615E-2</v>
      </c>
      <c r="N993" s="5">
        <f t="shared" ref="N993:N1056" si="1293">_xlfn.POISSON.DIST(1,K993,FALSE) * _xlfn.POISSON.DIST(0,L993,FALSE)</f>
        <v>7.6491120429527146E-2</v>
      </c>
      <c r="O993" s="5">
        <f t="shared" ref="O993:O1056" si="1294">_xlfn.POISSON.DIST(0,K993,FALSE) * _xlfn.POISSON.DIST(1,L993,FALSE)</f>
        <v>7.5431013792520221E-2</v>
      </c>
      <c r="P993" s="5">
        <f t="shared" ref="P993:P1056" si="1295">_xlfn.POISSON.DIST(1,K993,FALSE) * _xlfn.POISSON.DIST(1,L993,FALSE)</f>
        <v>0.11296548625567827</v>
      </c>
      <c r="Q993" s="5">
        <f t="shared" ref="Q993:Q1056" si="1296">_xlfn.POISSON.DIST(2,K993,FALSE) * _xlfn.POISSON.DIST(0,L993,FALSE)</f>
        <v>5.7276550977629945E-2</v>
      </c>
      <c r="R993" s="5">
        <f t="shared" ref="R993:R1056" si="1297">_xlfn.POISSON.DIST(0,K993,FALSE) * _xlfn.POISSON.DIST(2,L993,FALSE)</f>
        <v>5.5699936829147971E-2</v>
      </c>
      <c r="S993" s="5">
        <f t="shared" ref="S993:S1056" si="1298">_xlfn.POISSON.DIST(2,K993,FALSE) * _xlfn.POISSON.DIST(2,L993,FALSE)</f>
        <v>6.2462069576024612E-2</v>
      </c>
      <c r="T993" s="5">
        <f t="shared" ref="T993:T1056" si="1299">_xlfn.POISSON.DIST(2,K993,FALSE) * _xlfn.POISSON.DIST(1,L993,FALSE)</f>
        <v>8.4588556108251917E-2</v>
      </c>
      <c r="U993" s="5">
        <f t="shared" ref="U993:U1056" si="1300">_xlfn.POISSON.DIST(1,K993,FALSE) * _xlfn.POISSON.DIST(2,L993,FALSE)</f>
        <v>8.3416225395331986E-2</v>
      </c>
      <c r="V993" s="5">
        <f t="shared" ref="V993:V1056" si="1301">_xlfn.POISSON.DIST(3,K993,FALSE) * _xlfn.POISSON.DIST(3,L993,FALSE)</f>
        <v>1.5349860937524572E-2</v>
      </c>
      <c r="W993" s="5">
        <f t="shared" ref="W993:W1056" si="1302">_xlfn.POISSON.DIST(3,K993,FALSE) * _xlfn.POISSON.DIST(0,L993,FALSE)</f>
        <v>2.8592454248032861E-2</v>
      </c>
      <c r="X993" s="5">
        <f t="shared" ref="X993:X1056" si="1303">_xlfn.POISSON.DIST(3,K993,FALSE) * _xlfn.POISSON.DIST(1,L993,FALSE)</f>
        <v>4.2226607209239347E-2</v>
      </c>
      <c r="Y993" s="5">
        <f t="shared" ref="Y993:Y1056" si="1304">_xlfn.POISSON.DIST(3,K993,FALSE) * _xlfn.POISSON.DIST(2,L993,FALSE)</f>
        <v>3.1181065132351478E-2</v>
      </c>
      <c r="Z993" s="5">
        <f t="shared" ref="Z993:Z1056" si="1305">_xlfn.POISSON.DIST(0,K993,FALSE) * _xlfn.POISSON.DIST(3,L993,FALSE)</f>
        <v>2.7420047420677929E-2</v>
      </c>
      <c r="AA993" s="5">
        <f t="shared" ref="AA993:AA1056" si="1306">_xlfn.POISSON.DIST(1,K993,FALSE) * _xlfn.POISSON.DIST(3,L993,FALSE)</f>
        <v>4.106426301720726E-2</v>
      </c>
      <c r="AB993" s="5">
        <f t="shared" ref="AB993:AB1056" si="1307">_xlfn.POISSON.DIST(2,K993,FALSE) * _xlfn.POISSON.DIST(3,L993,FALSE)</f>
        <v>3.0748920147284805E-2</v>
      </c>
      <c r="AC993" s="5">
        <f t="shared" ref="AC993:AC1056" si="1308">_xlfn.POISSON.DIST(4,K993,FALSE) * _xlfn.POISSON.DIST(4,L993,FALSE)</f>
        <v>2.121851801026902E-3</v>
      </c>
      <c r="AD993" s="5">
        <f t="shared" ref="AD993:AD1056" si="1309">_xlfn.POISSON.DIST(4,K993,FALSE) * _xlfn.POISSON.DIST(0,L993,FALSE)</f>
        <v>1.0705014870463507E-2</v>
      </c>
      <c r="AE993" s="5">
        <f t="shared" ref="AE993:AE1056" si="1310">_xlfn.POISSON.DIST(4,K993,FALSE) * _xlfn.POISSON.DIST(1,L993,FALSE)</f>
        <v>1.5809641739139218E-2</v>
      </c>
      <c r="AF993" s="5">
        <f t="shared" ref="AF993:AF1056" si="1311">_xlfn.POISSON.DIST(4,K993,FALSE) * _xlfn.POISSON.DIST(2,L993,FALSE)</f>
        <v>1.1674190785552398E-2</v>
      </c>
      <c r="AG993" s="5">
        <f t="shared" ref="AG993:AG1056" si="1312">_xlfn.POISSON.DIST(4,K993,FALSE) * _xlfn.POISSON.DIST(3,L993,FALSE)</f>
        <v>5.7469879350092023E-3</v>
      </c>
      <c r="AH993" s="5">
        <f t="shared" ref="AH993:AH1056" si="1313">_xlfn.POISSON.DIST(0,K993,FALSE) * _xlfn.POISSON.DIST(4,L993,FALSE)</f>
        <v>1.0123786174907877E-2</v>
      </c>
      <c r="AI993" s="5">
        <f t="shared" ref="AI993:AI1056" si="1314">_xlfn.POISSON.DIST(1,K993,FALSE) * _xlfn.POISSON.DIST(4,L993,FALSE)</f>
        <v>1.5161382175542033E-2</v>
      </c>
      <c r="AJ993" s="5">
        <f t="shared" ref="AJ993:AJ1056" si="1315">_xlfn.POISSON.DIST(2,K993,FALSE) * _xlfn.POISSON.DIST(4,L993,FALSE)</f>
        <v>1.1352842973045878E-2</v>
      </c>
      <c r="AK993" s="5">
        <f t="shared" ref="AK993:AK1056" si="1316">_xlfn.POISSON.DIST(3,K993,FALSE) * _xlfn.POISSON.DIST(4,L993,FALSE)</f>
        <v>5.6673392121445012E-3</v>
      </c>
      <c r="AL993" s="5">
        <f t="shared" ref="AL993:AL1056" si="1317">_xlfn.POISSON.DIST(5,K993,FALSE) * _xlfn.POISSON.DIST(5,L993,FALSE)</f>
        <v>1.8771787273261014E-4</v>
      </c>
      <c r="AM993" s="5">
        <f t="shared" ref="AM993:AM1056" si="1318">_xlfn.POISSON.DIST(5,K993,FALSE) * _xlfn.POISSON.DIST(0,L993,FALSE)</f>
        <v>3.2063660540012271E-3</v>
      </c>
      <c r="AN993" s="5">
        <f t="shared" ref="AN993:AN1056" si="1319">_xlfn.POISSON.DIST(5,K993,FALSE) * _xlfn.POISSON.DIST(1,L993,FALSE)</f>
        <v>4.7353038937069745E-3</v>
      </c>
      <c r="AO993" s="5">
        <f t="shared" ref="AO993:AO1056" si="1320">_xlfn.POISSON.DIST(5,K993,FALSE) * _xlfn.POISSON.DIST(2,L993,FALSE)</f>
        <v>3.4966536240886516E-3</v>
      </c>
      <c r="AP993" s="5">
        <f t="shared" ref="AP993:AP1056" si="1321">_xlfn.POISSON.DIST(5,K993,FALSE) * _xlfn.POISSON.DIST(3,L993,FALSE)</f>
        <v>1.7213378262939548E-3</v>
      </c>
      <c r="AQ993" s="5">
        <f t="shared" ref="AQ993:AQ1056" si="1322">_xlfn.POISSON.DIST(5,K993,FALSE) * _xlfn.POISSON.DIST(4,L993,FALSE)</f>
        <v>6.3553705144357719E-4</v>
      </c>
      <c r="AR993" s="5">
        <f t="shared" ref="AR993:AR1056" si="1323">_xlfn.POISSON.DIST(0,K993,FALSE) * _xlfn.POISSON.DIST(5,L993,FALSE)</f>
        <v>2.9902514738312362E-3</v>
      </c>
      <c r="AS993" s="5">
        <f t="shared" ref="AS993:AS1056" si="1324">_xlfn.POISSON.DIST(1,K993,FALSE) * _xlfn.POISSON.DIST(5,L993,FALSE)</f>
        <v>4.4782006072096592E-3</v>
      </c>
      <c r="AT993" s="5">
        <f t="shared" ref="AT993:AT1056" si="1325">_xlfn.POISSON.DIST(2,K993,FALSE) * _xlfn.POISSON.DIST(5,L993,FALSE)</f>
        <v>3.3532766146785933E-3</v>
      </c>
      <c r="AU993" s="5">
        <f t="shared" ref="AU993:AU1056" si="1326">_xlfn.POISSON.DIST(3,K993,FALSE) * _xlfn.POISSON.DIST(5,L993,FALSE)</f>
        <v>1.6739556860475534E-3</v>
      </c>
      <c r="AV993" s="5">
        <f t="shared" ref="AV993:AV1056" si="1327">_xlfn.POISSON.DIST(4,K993,FALSE) * _xlfn.POISSON.DIST(5,L993,FALSE)</f>
        <v>6.2672900885620431E-4</v>
      </c>
      <c r="AW993" s="5">
        <f t="shared" ref="AW993:AW1056" si="1328">_xlfn.POISSON.DIST(6,K993,FALSE) * _xlfn.POISSON.DIST(6,L993,FALSE)</f>
        <v>1.153277205467233E-5</v>
      </c>
      <c r="AX993" s="5">
        <f t="shared" ref="AX993:AX1056" si="1329">_xlfn.POISSON.DIST(6,K993,FALSE) * _xlfn.POISSON.DIST(0,L993,FALSE)</f>
        <v>8.0030896707870564E-4</v>
      </c>
      <c r="AY993" s="5">
        <f t="shared" ref="AY993:AY1056" si="1330">_xlfn.POISSON.DIST(6,K993,FALSE) * _xlfn.POISSON.DIST(1,L993,FALSE)</f>
        <v>1.1819318518692598E-3</v>
      </c>
      <c r="AZ993" s="5">
        <f t="shared" ref="AZ993:AZ1056" si="1331">_xlfn.POISSON.DIST(6,K993,FALSE) * _xlfn.POISSON.DIST(2,L993,FALSE)</f>
        <v>8.7276474457252673E-4</v>
      </c>
      <c r="BA993" s="5">
        <f t="shared" ref="BA993:BA1056" si="1332">_xlfn.POISSON.DIST(6,K993,FALSE) * _xlfn.POISSON.DIST(3,L993,FALSE)</f>
        <v>4.2964592144297079E-4</v>
      </c>
      <c r="BB993" s="5">
        <f t="shared" ref="BB993:BB1056" si="1333">_xlfn.POISSON.DIST(6,K993,FALSE) * _xlfn.POISSON.DIST(4,L993,FALSE)</f>
        <v>1.5863004804031672E-4</v>
      </c>
      <c r="BC993" s="5">
        <f t="shared" ref="BC993:BC1056" si="1334">_xlfn.POISSON.DIST(6,K993,FALSE) * _xlfn.POISSON.DIST(5,L993,FALSE)</f>
        <v>4.6854381034059457E-5</v>
      </c>
      <c r="BD993" s="5">
        <f t="shared" ref="BD993:BD1056" si="1335">_xlfn.POISSON.DIST(0,K993,FALSE) * _xlfn.POISSON.DIST(6,L993,FALSE)</f>
        <v>7.3602271276991364E-4</v>
      </c>
      <c r="BE993" s="5">
        <f t="shared" ref="BE993:BE1056" si="1336">_xlfn.POISSON.DIST(1,K993,FALSE) * _xlfn.POISSON.DIST(6,L993,FALSE)</f>
        <v>1.1022676146442225E-3</v>
      </c>
      <c r="BF993" s="5">
        <f t="shared" ref="BF993:BF1056" si="1337">_xlfn.POISSON.DIST(2,K993,FALSE) * _xlfn.POISSON.DIST(6,L993,FALSE)</f>
        <v>8.2537798984559402E-4</v>
      </c>
      <c r="BG993" s="5">
        <f t="shared" ref="BG993:BG1056" si="1338">_xlfn.POISSON.DIST(3,K993,FALSE) * _xlfn.POISSON.DIST(6,L993,FALSE)</f>
        <v>4.1202869253092046E-4</v>
      </c>
      <c r="BH993" s="5">
        <f t="shared" ref="BH993:BH1056" si="1339">_xlfn.POISSON.DIST(4,K993,FALSE) * _xlfn.POISSON.DIST(6,L993,FALSE)</f>
        <v>1.5426354248357669E-4</v>
      </c>
      <c r="BI993" s="5">
        <f t="shared" ref="BI993:BI1056" si="1340">_xlfn.POISSON.DIST(5,K993,FALSE) * _xlfn.POISSON.DIST(6,L993,FALSE)</f>
        <v>4.6205016244680848E-5</v>
      </c>
      <c r="BJ993" s="8">
        <f t="shared" ref="BJ993:BJ1056" si="1341">SUM(N993,Q993,T993,W993,X993,Y993,AD993,AE993,AF993,AG993,AM993,AN993,AO993,AP993,AQ993,AX993,AY993,AZ993,BA993,BB993,BC993)</f>
        <v>0.38157752379876925</v>
      </c>
      <c r="BK993" s="8">
        <f t="shared" ref="BK993:BK1056" si="1342">SUM(M993,P993,S993,V993,AC993,AL993,AY993)</f>
        <v>0.24534471986371784</v>
      </c>
      <c r="BL993" s="8">
        <f t="shared" ref="BL993:BL1056" si="1343">SUM(O993,R993,U993,AA993,AB993,AH993,AI993,AJ993,AK993,AR993,AS993,AT993,AU993,AV993,BD993,BE993,BF993,BG993,BH993,BI993)</f>
        <v>0.34506428867627481</v>
      </c>
      <c r="BM993" s="8">
        <f t="shared" ref="BM993:BM1056" si="1344">SUM(S993:BI993)</f>
        <v>0.56929627082626011</v>
      </c>
      <c r="BN993" s="8">
        <f t="shared" ref="BN993:BN1056" si="1345">SUM(M993:R993)</f>
        <v>0.42893990985336516</v>
      </c>
    </row>
    <row r="994" spans="1:66" x14ac:dyDescent="0.25">
      <c r="A994" t="s">
        <v>10</v>
      </c>
      <c r="B994" t="s">
        <v>48</v>
      </c>
      <c r="C994" t="s">
        <v>11</v>
      </c>
      <c r="D994" s="11">
        <v>44291</v>
      </c>
      <c r="E994">
        <f>VLOOKUP(A994,home!$A$2:$E$405,3,FALSE)</f>
        <v>1.5</v>
      </c>
      <c r="F994">
        <f>VLOOKUP(B994,home!$B$2:$E$405,3,FALSE)</f>
        <v>0.88</v>
      </c>
      <c r="G994">
        <f>VLOOKUP(C994,away!$B$2:$E$405,4,FALSE)</f>
        <v>0.96</v>
      </c>
      <c r="H994">
        <f>VLOOKUP(A994,away!$A$2:$E$405,3,FALSE)</f>
        <v>1.4027777777777799</v>
      </c>
      <c r="I994">
        <f>VLOOKUP(C994,away!$B$2:$E$405,3,FALSE)</f>
        <v>0.71</v>
      </c>
      <c r="J994">
        <f>VLOOKUP(B994,home!$B$2:$E$405,4,FALSE)</f>
        <v>1.38</v>
      </c>
      <c r="K994" s="3">
        <f t="shared" si="1290"/>
        <v>1.2672000000000001</v>
      </c>
      <c r="L994" s="3">
        <f t="shared" si="1291"/>
        <v>1.3744416666666686</v>
      </c>
      <c r="M994" s="5">
        <f t="shared" si="1292"/>
        <v>7.1244214248052454E-2</v>
      </c>
      <c r="N994" s="5">
        <f t="shared" si="1293"/>
        <v>9.028066829513208E-2</v>
      </c>
      <c r="O994" s="5">
        <f t="shared" si="1294"/>
        <v>9.7921016571450428E-2</v>
      </c>
      <c r="P994" s="5">
        <f t="shared" si="1295"/>
        <v>0.12408551219934201</v>
      </c>
      <c r="Q994" s="5">
        <f t="shared" si="1296"/>
        <v>5.7201831431795705E-2</v>
      </c>
      <c r="R994" s="5">
        <f t="shared" si="1297"/>
        <v>6.7293362609079407E-2</v>
      </c>
      <c r="S994" s="5">
        <f t="shared" si="1298"/>
        <v>5.4029700868635649E-2</v>
      </c>
      <c r="T994" s="5">
        <f t="shared" si="1299"/>
        <v>7.8620580529503117E-2</v>
      </c>
      <c r="U994" s="5">
        <f t="shared" si="1300"/>
        <v>8.5274149098225435E-2</v>
      </c>
      <c r="V994" s="5">
        <f t="shared" si="1301"/>
        <v>1.045590263328359E-2</v>
      </c>
      <c r="W994" s="5">
        <f t="shared" si="1302"/>
        <v>2.4162053596790502E-2</v>
      </c>
      <c r="X994" s="5">
        <f t="shared" si="1303"/>
        <v>3.3209333215662114E-2</v>
      </c>
      <c r="Y994" s="5">
        <f t="shared" si="1304"/>
        <v>2.2822145646911696E-2</v>
      </c>
      <c r="Z994" s="5">
        <f t="shared" si="1305"/>
        <v>3.0830267153342531E-2</v>
      </c>
      <c r="AA994" s="5">
        <f t="shared" si="1306"/>
        <v>3.9068114536715659E-2</v>
      </c>
      <c r="AB994" s="5">
        <f t="shared" si="1307"/>
        <v>2.4753557370463048E-2</v>
      </c>
      <c r="AC994" s="5">
        <f t="shared" si="1308"/>
        <v>1.1381854367501414E-3</v>
      </c>
      <c r="AD994" s="5">
        <f t="shared" si="1309"/>
        <v>7.654538579463235E-3</v>
      </c>
      <c r="AE994" s="5">
        <f t="shared" si="1310"/>
        <v>1.0520716762721762E-2</v>
      </c>
      <c r="AF994" s="5">
        <f t="shared" si="1311"/>
        <v>7.2300557409416292E-3</v>
      </c>
      <c r="AG994" s="5">
        <f t="shared" si="1312"/>
        <v>3.312429954224243E-3</v>
      </c>
      <c r="AH994" s="5">
        <f t="shared" si="1313"/>
        <v>1.0593600942504689E-2</v>
      </c>
      <c r="AI994" s="5">
        <f t="shared" si="1314"/>
        <v>1.3424211114341942E-2</v>
      </c>
      <c r="AJ994" s="5">
        <f t="shared" si="1315"/>
        <v>8.5055801620470568E-3</v>
      </c>
      <c r="AK994" s="5">
        <f t="shared" si="1316"/>
        <v>3.5927570604486767E-3</v>
      </c>
      <c r="AL994" s="5">
        <f t="shared" si="1317"/>
        <v>7.9294760641329603E-5</v>
      </c>
      <c r="AM994" s="5">
        <f t="shared" si="1318"/>
        <v>1.9399662575791629E-3</v>
      </c>
      <c r="AN994" s="5">
        <f t="shared" si="1319"/>
        <v>2.6663704563442041E-3</v>
      </c>
      <c r="AO994" s="5">
        <f t="shared" si="1320"/>
        <v>1.8323853269842471E-3</v>
      </c>
      <c r="AP994" s="5">
        <f t="shared" si="1321"/>
        <v>8.3950224759859245E-4</v>
      </c>
      <c r="AQ994" s="5">
        <f t="shared" si="1322"/>
        <v>2.8846171708995588E-4</v>
      </c>
      <c r="AR994" s="5">
        <f t="shared" si="1323"/>
        <v>2.912057307083547E-3</v>
      </c>
      <c r="AS994" s="5">
        <f t="shared" si="1324"/>
        <v>3.6901590195362712E-3</v>
      </c>
      <c r="AT994" s="5">
        <f t="shared" si="1325"/>
        <v>2.3380847547781821E-3</v>
      </c>
      <c r="AU994" s="5">
        <f t="shared" si="1326"/>
        <v>9.87607000418304E-4</v>
      </c>
      <c r="AV994" s="5">
        <f t="shared" si="1327"/>
        <v>3.1287389773251883E-4</v>
      </c>
      <c r="AW994" s="5">
        <f t="shared" si="1328"/>
        <v>3.8363080086778841E-6</v>
      </c>
      <c r="AX994" s="5">
        <f t="shared" si="1329"/>
        <v>4.0972087360071897E-4</v>
      </c>
      <c r="AY994" s="5">
        <f t="shared" si="1330"/>
        <v>5.6313744037989565E-4</v>
      </c>
      <c r="AZ994" s="5">
        <f t="shared" si="1331"/>
        <v>3.8699978105907279E-4</v>
      </c>
      <c r="BA994" s="5">
        <f t="shared" si="1332"/>
        <v>1.7730287469282263E-4</v>
      </c>
      <c r="BB994" s="5">
        <f t="shared" si="1333"/>
        <v>6.0923114649398657E-5</v>
      </c>
      <c r="BC994" s="5">
        <f t="shared" si="1334"/>
        <v>1.6747053447448802E-5</v>
      </c>
      <c r="BD994" s="5">
        <f t="shared" si="1335"/>
        <v>6.6707548309612663E-4</v>
      </c>
      <c r="BE994" s="5">
        <f t="shared" si="1336"/>
        <v>8.4531805217941179E-4</v>
      </c>
      <c r="BF994" s="5">
        <f t="shared" si="1337"/>
        <v>5.355935178608755E-4</v>
      </c>
      <c r="BG994" s="5">
        <f t="shared" si="1338"/>
        <v>2.2623470194443377E-4</v>
      </c>
      <c r="BH994" s="5">
        <f t="shared" si="1339"/>
        <v>7.1671153575996659E-5</v>
      </c>
      <c r="BI994" s="5">
        <f t="shared" si="1340"/>
        <v>1.8164337162300599E-5</v>
      </c>
      <c r="BJ994" s="8">
        <f t="shared" si="1341"/>
        <v>0.34419587089657161</v>
      </c>
      <c r="BK994" s="8">
        <f t="shared" si="1342"/>
        <v>0.2615959475870851</v>
      </c>
      <c r="BL994" s="8">
        <f t="shared" si="1343"/>
        <v>0.36303118869064432</v>
      </c>
      <c r="BM994" s="8">
        <f t="shared" si="1344"/>
        <v>0.49106736784042021</v>
      </c>
      <c r="BN994" s="8">
        <f t="shared" si="1345"/>
        <v>0.508026605354852</v>
      </c>
    </row>
    <row r="995" spans="1:66" x14ac:dyDescent="0.25">
      <c r="A995" t="s">
        <v>10</v>
      </c>
      <c r="B995" t="s">
        <v>241</v>
      </c>
      <c r="C995" t="s">
        <v>12</v>
      </c>
      <c r="D995" s="11">
        <v>44291</v>
      </c>
      <c r="E995">
        <f>VLOOKUP(A995,home!$A$2:$E$405,3,FALSE)</f>
        <v>1.5</v>
      </c>
      <c r="F995">
        <f>VLOOKUP(B995,home!$B$2:$E$405,3,FALSE)</f>
        <v>1.1200000000000001</v>
      </c>
      <c r="G995">
        <f>VLOOKUP(C995,away!$B$2:$E$405,4,FALSE)</f>
        <v>0.96</v>
      </c>
      <c r="H995">
        <f>VLOOKUP(A995,away!$A$2:$E$405,3,FALSE)</f>
        <v>1.4027777777777799</v>
      </c>
      <c r="I995">
        <f>VLOOKUP(C995,away!$B$2:$E$405,3,FALSE)</f>
        <v>1.04</v>
      </c>
      <c r="J995">
        <f>VLOOKUP(B995,home!$B$2:$E$405,4,FALSE)</f>
        <v>1.02</v>
      </c>
      <c r="K995" s="3">
        <f t="shared" si="1290"/>
        <v>1.6128</v>
      </c>
      <c r="L995" s="3">
        <f t="shared" si="1291"/>
        <v>1.4880666666666689</v>
      </c>
      <c r="M995" s="5">
        <f t="shared" si="1292"/>
        <v>4.5010176665075022E-2</v>
      </c>
      <c r="N995" s="5">
        <f t="shared" si="1293"/>
        <v>7.2592412925432989E-2</v>
      </c>
      <c r="O995" s="5">
        <f t="shared" si="1294"/>
        <v>6.6978143556076064E-2</v>
      </c>
      <c r="P995" s="5">
        <f t="shared" si="1295"/>
        <v>0.10802234992723947</v>
      </c>
      <c r="Q995" s="5">
        <f t="shared" si="1296"/>
        <v>5.8538521783069182E-2</v>
      </c>
      <c r="R995" s="5">
        <f t="shared" si="1297"/>
        <v>4.9833971410505884E-2</v>
      </c>
      <c r="S995" s="5">
        <f t="shared" si="1298"/>
        <v>6.4812165538872646E-2</v>
      </c>
      <c r="T995" s="5">
        <f t="shared" si="1299"/>
        <v>8.7109222981325937E-2</v>
      </c>
      <c r="U995" s="5">
        <f t="shared" si="1300"/>
        <v>8.0372229090863889E-2</v>
      </c>
      <c r="V995" s="5">
        <f t="shared" si="1301"/>
        <v>1.7282912305411843E-2</v>
      </c>
      <c r="W995" s="5">
        <f t="shared" si="1302"/>
        <v>3.1470309310577989E-2</v>
      </c>
      <c r="X995" s="5">
        <f t="shared" si="1303"/>
        <v>4.6829918274760816E-2</v>
      </c>
      <c r="Y995" s="5">
        <f t="shared" si="1304"/>
        <v>3.4843020193697935E-2</v>
      </c>
      <c r="Z995" s="5">
        <f t="shared" si="1305"/>
        <v>2.4718757241197861E-2</v>
      </c>
      <c r="AA995" s="5">
        <f t="shared" si="1306"/>
        <v>3.9866411678603907E-2</v>
      </c>
      <c r="AB995" s="5">
        <f t="shared" si="1307"/>
        <v>3.2148274377626199E-2</v>
      </c>
      <c r="AC995" s="5">
        <f t="shared" si="1308"/>
        <v>2.5923870710243403E-3</v>
      </c>
      <c r="AD995" s="5">
        <f t="shared" si="1309"/>
        <v>1.2688828714025045E-2</v>
      </c>
      <c r="AE995" s="5">
        <f t="shared" si="1310"/>
        <v>1.888182304838356E-2</v>
      </c>
      <c r="AF995" s="5">
        <f t="shared" si="1311"/>
        <v>1.4048705742099007E-2</v>
      </c>
      <c r="AG995" s="5">
        <f t="shared" si="1312"/>
        <v>6.9684702415420546E-3</v>
      </c>
      <c r="AH995" s="5">
        <f t="shared" si="1313"/>
        <v>9.1957896730129694E-3</v>
      </c>
      <c r="AI995" s="5">
        <f t="shared" si="1314"/>
        <v>1.4830969584635317E-2</v>
      </c>
      <c r="AJ995" s="5">
        <f t="shared" si="1315"/>
        <v>1.1959693873049923E-2</v>
      </c>
      <c r="AK995" s="5">
        <f t="shared" si="1316"/>
        <v>6.4295314261516379E-3</v>
      </c>
      <c r="AL995" s="5">
        <f t="shared" si="1317"/>
        <v>2.488643805304875E-4</v>
      </c>
      <c r="AM995" s="5">
        <f t="shared" si="1318"/>
        <v>4.092908589995916E-3</v>
      </c>
      <c r="AN995" s="5">
        <f t="shared" si="1319"/>
        <v>6.0905208424865973E-3</v>
      </c>
      <c r="AO995" s="5">
        <f t="shared" si="1320"/>
        <v>4.5315505241714524E-3</v>
      </c>
      <c r="AP995" s="5">
        <f t="shared" si="1321"/>
        <v>2.2477497611118036E-3</v>
      </c>
      <c r="AQ995" s="5">
        <f t="shared" si="1322"/>
        <v>8.3620037362961059E-4</v>
      </c>
      <c r="AR995" s="5">
        <f t="shared" si="1323"/>
        <v>2.7367896172176367E-3</v>
      </c>
      <c r="AS995" s="5">
        <f t="shared" si="1324"/>
        <v>4.4138942946486039E-3</v>
      </c>
      <c r="AT995" s="5">
        <f t="shared" si="1325"/>
        <v>3.559364359204635E-3</v>
      </c>
      <c r="AU995" s="5">
        <f t="shared" si="1326"/>
        <v>1.9135142795084117E-3</v>
      </c>
      <c r="AV995" s="5">
        <f t="shared" si="1327"/>
        <v>7.7152895749779161E-4</v>
      </c>
      <c r="AW995" s="5">
        <f t="shared" si="1328"/>
        <v>1.6590640155625444E-5</v>
      </c>
      <c r="AX995" s="5">
        <f t="shared" si="1329"/>
        <v>1.1001738289909023E-3</v>
      </c>
      <c r="AY995" s="5">
        <f t="shared" si="1330"/>
        <v>1.6371320024603977E-3</v>
      </c>
      <c r="AZ995" s="5">
        <f t="shared" si="1331"/>
        <v>1.2180807808972866E-3</v>
      </c>
      <c r="BA995" s="5">
        <f t="shared" si="1332"/>
        <v>6.0419513578685298E-4</v>
      </c>
      <c r="BB995" s="5">
        <f t="shared" si="1333"/>
        <v>2.2477066043163937E-4</v>
      </c>
      <c r="BC995" s="5">
        <f t="shared" si="1334"/>
        <v>6.6894745486595049E-5</v>
      </c>
      <c r="BD995" s="5">
        <f t="shared" si="1335"/>
        <v>6.7875423384349931E-4</v>
      </c>
      <c r="BE995" s="5">
        <f t="shared" si="1336"/>
        <v>1.0946948283427956E-3</v>
      </c>
      <c r="BF995" s="5">
        <f t="shared" si="1337"/>
        <v>8.8276190957563066E-4</v>
      </c>
      <c r="BG995" s="5">
        <f t="shared" si="1338"/>
        <v>4.74572802587859E-4</v>
      </c>
      <c r="BH995" s="5">
        <f t="shared" si="1339"/>
        <v>1.9134775400342474E-4</v>
      </c>
      <c r="BI995" s="5">
        <f t="shared" si="1340"/>
        <v>6.1721131531344641E-5</v>
      </c>
      <c r="BJ995" s="8">
        <f t="shared" si="1341"/>
        <v>0.40662141046036365</v>
      </c>
      <c r="BK995" s="8">
        <f t="shared" si="1342"/>
        <v>0.23960598789061419</v>
      </c>
      <c r="BL995" s="8">
        <f t="shared" si="1343"/>
        <v>0.32839395883848743</v>
      </c>
      <c r="BM995" s="8">
        <f t="shared" si="1344"/>
        <v>0.59674399680095946</v>
      </c>
      <c r="BN995" s="8">
        <f t="shared" si="1345"/>
        <v>0.4009755762673986</v>
      </c>
    </row>
    <row r="996" spans="1:66" x14ac:dyDescent="0.25">
      <c r="A996" t="s">
        <v>16</v>
      </c>
      <c r="B996" t="s">
        <v>68</v>
      </c>
      <c r="C996" t="s">
        <v>20</v>
      </c>
      <c r="D996" s="11">
        <v>44291</v>
      </c>
      <c r="E996">
        <f>VLOOKUP(A996,home!$A$2:$E$405,3,FALSE)</f>
        <v>1.55</v>
      </c>
      <c r="F996">
        <f>VLOOKUP(B996,home!$B$2:$E$405,3,FALSE)</f>
        <v>0.97</v>
      </c>
      <c r="G996">
        <f>VLOOKUP(C996,away!$B$2:$E$405,4,FALSE)</f>
        <v>1.34</v>
      </c>
      <c r="H996">
        <f>VLOOKUP(A996,away!$A$2:$E$405,3,FALSE)</f>
        <v>1.25416666666667</v>
      </c>
      <c r="I996">
        <f>VLOOKUP(C996,away!$B$2:$E$405,3,FALSE)</f>
        <v>0.35</v>
      </c>
      <c r="J996">
        <f>VLOOKUP(B996,home!$B$2:$E$405,4,FALSE)</f>
        <v>1.25</v>
      </c>
      <c r="K996" s="3">
        <f t="shared" si="1290"/>
        <v>2.0146900000000003</v>
      </c>
      <c r="L996" s="3">
        <f t="shared" si="1291"/>
        <v>0.54869791666666812</v>
      </c>
      <c r="M996" s="5">
        <f t="shared" si="1292"/>
        <v>7.704328157525267E-2</v>
      </c>
      <c r="N996" s="5">
        <f t="shared" si="1293"/>
        <v>0.15521832895684584</v>
      </c>
      <c r="O996" s="5">
        <f t="shared" si="1294"/>
        <v>4.2273488093504639E-2</v>
      </c>
      <c r="P996" s="5">
        <f t="shared" si="1295"/>
        <v>8.5167973727102886E-2</v>
      </c>
      <c r="Q996" s="5">
        <f t="shared" si="1296"/>
        <v>0.15635840758303393</v>
      </c>
      <c r="R996" s="5">
        <f t="shared" si="1297"/>
        <v>1.1597687423569595E-2</v>
      </c>
      <c r="S996" s="5">
        <f t="shared" si="1298"/>
        <v>2.3537366271501194E-2</v>
      </c>
      <c r="T996" s="5">
        <f t="shared" si="1299"/>
        <v>8.579353249412848E-2</v>
      </c>
      <c r="U996" s="5">
        <f t="shared" si="1300"/>
        <v>2.3365744875391434E-2</v>
      </c>
      <c r="V996" s="5">
        <f t="shared" si="1301"/>
        <v>2.8910586234834942E-3</v>
      </c>
      <c r="W996" s="5">
        <f t="shared" si="1302"/>
        <v>0.10500457339115422</v>
      </c>
      <c r="X996" s="5">
        <f t="shared" si="1303"/>
        <v>5.7615790660198576E-2</v>
      </c>
      <c r="Y996" s="5">
        <f t="shared" si="1304"/>
        <v>1.5806832151176915E-2</v>
      </c>
      <c r="Z996" s="5">
        <f t="shared" si="1305"/>
        <v>2.1212089758212856E-3</v>
      </c>
      <c r="AA996" s="5">
        <f t="shared" si="1306"/>
        <v>4.2735785114973871E-3</v>
      </c>
      <c r="AB996" s="5">
        <f t="shared" si="1307"/>
        <v>4.3049679456643366E-3</v>
      </c>
      <c r="AC996" s="5">
        <f t="shared" si="1308"/>
        <v>1.9974616852854127E-4</v>
      </c>
      <c r="AD996" s="5">
        <f t="shared" si="1309"/>
        <v>5.2887915991356144E-2</v>
      </c>
      <c r="AE996" s="5">
        <f t="shared" si="1310"/>
        <v>2.9019489321298879E-2</v>
      </c>
      <c r="AF996" s="5">
        <f t="shared" si="1311"/>
        <v>7.9614666666636569E-3</v>
      </c>
      <c r="AG996" s="5">
        <f t="shared" si="1312"/>
        <v>1.4561467245364909E-3</v>
      </c>
      <c r="AH996" s="5">
        <f t="shared" si="1313"/>
        <v>2.9097573646194396E-4</v>
      </c>
      <c r="AI996" s="5">
        <f t="shared" si="1314"/>
        <v>5.8622590649251409E-4</v>
      </c>
      <c r="AJ996" s="5">
        <f t="shared" si="1315"/>
        <v>5.905317357757018E-4</v>
      </c>
      <c r="AK996" s="5">
        <f t="shared" si="1316"/>
        <v>3.9657946091664961E-4</v>
      </c>
      <c r="AL996" s="5">
        <f t="shared" si="1317"/>
        <v>8.8324256628200258E-6</v>
      </c>
      <c r="AM996" s="5">
        <f t="shared" si="1318"/>
        <v>2.131055109372507E-2</v>
      </c>
      <c r="AN996" s="5">
        <f t="shared" si="1319"/>
        <v>1.1693054988145534E-2</v>
      </c>
      <c r="AO996" s="5">
        <f t="shared" si="1320"/>
        <v>3.2079774557321225E-3</v>
      </c>
      <c r="AP996" s="5">
        <f t="shared" si="1321"/>
        <v>5.8673684889128488E-4</v>
      </c>
      <c r="AQ996" s="5">
        <f t="shared" si="1322"/>
        <v>8.0485321654553401E-5</v>
      </c>
      <c r="AR996" s="5">
        <f t="shared" si="1323"/>
        <v>3.1931556079443631E-5</v>
      </c>
      <c r="AS996" s="5">
        <f t="shared" si="1324"/>
        <v>6.4332186717694305E-5</v>
      </c>
      <c r="AT996" s="5">
        <f t="shared" si="1325"/>
        <v>6.4804706629135791E-5</v>
      </c>
      <c r="AU996" s="5">
        <f t="shared" si="1326"/>
        <v>4.3520464799551207E-5</v>
      </c>
      <c r="AV996" s="5">
        <f t="shared" si="1327"/>
        <v>2.1920061306751962E-5</v>
      </c>
      <c r="AW996" s="5">
        <f t="shared" si="1328"/>
        <v>2.7121832668349924E-7</v>
      </c>
      <c r="AX996" s="5">
        <f t="shared" si="1329"/>
        <v>7.1556923638361634E-3</v>
      </c>
      <c r="AY996" s="5">
        <f t="shared" si="1330"/>
        <v>3.9263134923444888E-3</v>
      </c>
      <c r="AZ996" s="5">
        <f t="shared" si="1331"/>
        <v>1.0771800167148253E-3</v>
      </c>
      <c r="BA996" s="5">
        <f t="shared" si="1332"/>
        <v>1.9701547701546384E-4</v>
      </c>
      <c r="BB996" s="5">
        <f t="shared" si="1333"/>
        <v>2.7025495447368708E-5</v>
      </c>
      <c r="BC996" s="5">
        <f t="shared" si="1334"/>
        <v>2.9657666097711476E-6</v>
      </c>
      <c r="BD996" s="5">
        <f t="shared" si="1335"/>
        <v>2.9201297161192661E-6</v>
      </c>
      <c r="BE996" s="5">
        <f t="shared" si="1336"/>
        <v>5.8831561377683252E-6</v>
      </c>
      <c r="BF996" s="5">
        <f t="shared" si="1337"/>
        <v>5.9263679196002354E-6</v>
      </c>
      <c r="BG996" s="5">
        <f t="shared" si="1338"/>
        <v>3.9799313946464665E-6</v>
      </c>
      <c r="BH996" s="5">
        <f t="shared" si="1339"/>
        <v>2.0045819953700736E-6</v>
      </c>
      <c r="BI996" s="5">
        <f t="shared" si="1340"/>
        <v>8.0772226005042702E-7</v>
      </c>
      <c r="BJ996" s="8">
        <f t="shared" si="1341"/>
        <v>0.71638748226050986</v>
      </c>
      <c r="BK996" s="8">
        <f t="shared" si="1342"/>
        <v>0.19277457228387609</v>
      </c>
      <c r="BL996" s="8">
        <f t="shared" si="1343"/>
        <v>8.792781055423031E-2</v>
      </c>
      <c r="BM996" s="8">
        <f t="shared" si="1344"/>
        <v>0.46762586444111015</v>
      </c>
      <c r="BN996" s="8">
        <f t="shared" si="1345"/>
        <v>0.52765916735930951</v>
      </c>
    </row>
    <row r="997" spans="1:66" x14ac:dyDescent="0.25">
      <c r="A997" t="s">
        <v>69</v>
      </c>
      <c r="B997" t="s">
        <v>381</v>
      </c>
      <c r="C997" t="s">
        <v>263</v>
      </c>
      <c r="D997" s="11">
        <v>44291</v>
      </c>
      <c r="E997">
        <f>VLOOKUP(A997,home!$A$2:$E$405,3,FALSE)</f>
        <v>1.34</v>
      </c>
      <c r="F997">
        <f>VLOOKUP(B997,home!$B$2:$E$405,3,FALSE)</f>
        <v>1</v>
      </c>
      <c r="G997">
        <f>VLOOKUP(C997,away!$B$2:$E$405,4,FALSE)</f>
        <v>1.34</v>
      </c>
      <c r="H997">
        <f>VLOOKUP(A997,away!$A$2:$E$405,3,FALSE)</f>
        <v>1.31666666666667</v>
      </c>
      <c r="I997">
        <f>VLOOKUP(C997,away!$B$2:$E$405,3,FALSE)</f>
        <v>0.85</v>
      </c>
      <c r="J997">
        <f>VLOOKUP(B997,home!$B$2:$E$405,4,FALSE)</f>
        <v>1.1599999999999999</v>
      </c>
      <c r="K997" s="3">
        <f t="shared" si="1290"/>
        <v>1.7956000000000003</v>
      </c>
      <c r="L997" s="3">
        <f t="shared" si="1291"/>
        <v>1.2982333333333365</v>
      </c>
      <c r="M997" s="5">
        <f t="shared" si="1292"/>
        <v>4.5327864132272293E-2</v>
      </c>
      <c r="N997" s="5">
        <f t="shared" si="1293"/>
        <v>8.1390712835908152E-2</v>
      </c>
      <c r="O997" s="5">
        <f t="shared" si="1294"/>
        <v>5.8846144145320439E-2</v>
      </c>
      <c r="P997" s="5">
        <f t="shared" si="1295"/>
        <v>0.10566413642733741</v>
      </c>
      <c r="Q997" s="5">
        <f t="shared" si="1296"/>
        <v>7.3072581984078358E-2</v>
      </c>
      <c r="R997" s="5">
        <f t="shared" si="1297"/>
        <v>3.8198012933796696E-2</v>
      </c>
      <c r="S997" s="5">
        <f t="shared" si="1298"/>
        <v>6.1578622447080213E-2</v>
      </c>
      <c r="T997" s="5">
        <f t="shared" si="1299"/>
        <v>9.4865261684463548E-2</v>
      </c>
      <c r="U997" s="5">
        <f t="shared" si="1300"/>
        <v>6.8588352023925367E-2</v>
      </c>
      <c r="V997" s="5">
        <f t="shared" si="1301"/>
        <v>1.5949600606394172E-2</v>
      </c>
      <c r="W997" s="5">
        <f t="shared" si="1302"/>
        <v>4.3736376070203718E-2</v>
      </c>
      <c r="X997" s="5">
        <f t="shared" si="1303"/>
        <v>5.6780021293540948E-2</v>
      </c>
      <c r="Y997" s="5">
        <f t="shared" si="1304"/>
        <v>3.6856858155325758E-2</v>
      </c>
      <c r="Z997" s="5">
        <f t="shared" si="1305"/>
        <v>1.6529977885917591E-2</v>
      </c>
      <c r="AA997" s="5">
        <f t="shared" si="1306"/>
        <v>2.9681228291953635E-2</v>
      </c>
      <c r="AB997" s="5">
        <f t="shared" si="1307"/>
        <v>2.664780676051598E-2</v>
      </c>
      <c r="AC997" s="5">
        <f t="shared" si="1308"/>
        <v>2.3237648721954733E-3</v>
      </c>
      <c r="AD997" s="5">
        <f t="shared" si="1309"/>
        <v>1.9633259217914447E-2</v>
      </c>
      <c r="AE997" s="5">
        <f t="shared" si="1310"/>
        <v>2.5488551558670525E-2</v>
      </c>
      <c r="AF997" s="5">
        <f t="shared" si="1311"/>
        <v>1.654504362592573E-2</v>
      </c>
      <c r="AG997" s="5">
        <f t="shared" si="1312"/>
        <v>7.159775712210343E-3</v>
      </c>
      <c r="AH997" s="5">
        <f t="shared" si="1313"/>
        <v>5.3649420726902819E-3</v>
      </c>
      <c r="AI997" s="5">
        <f t="shared" si="1314"/>
        <v>9.6332899857226716E-3</v>
      </c>
      <c r="AJ997" s="5">
        <f t="shared" si="1315"/>
        <v>8.6487677491818172E-3</v>
      </c>
      <c r="AK997" s="5">
        <f t="shared" si="1316"/>
        <v>5.176575790143626E-3</v>
      </c>
      <c r="AL997" s="5">
        <f t="shared" si="1317"/>
        <v>2.1667785427895305E-4</v>
      </c>
      <c r="AM997" s="5">
        <f t="shared" si="1318"/>
        <v>7.0506960503374412E-3</v>
      </c>
      <c r="AN997" s="5">
        <f t="shared" si="1319"/>
        <v>9.1534486357497651E-3</v>
      </c>
      <c r="AO997" s="5">
        <f t="shared" si="1320"/>
        <v>5.9416560669424525E-3</v>
      </c>
      <c r="AP997" s="5">
        <f t="shared" si="1321"/>
        <v>2.57121865376898E-3</v>
      </c>
      <c r="AQ997" s="5">
        <f t="shared" si="1322"/>
        <v>8.3451044090283898E-4</v>
      </c>
      <c r="AR997" s="5">
        <f t="shared" si="1323"/>
        <v>1.3929893260337931E-3</v>
      </c>
      <c r="AS997" s="5">
        <f t="shared" si="1324"/>
        <v>2.5012516338262796E-3</v>
      </c>
      <c r="AT997" s="5">
        <f t="shared" si="1325"/>
        <v>2.245623716849234E-3</v>
      </c>
      <c r="AU997" s="5">
        <f t="shared" si="1326"/>
        <v>1.3440806486581624E-3</v>
      </c>
      <c r="AV997" s="5">
        <f t="shared" si="1327"/>
        <v>6.0335780318264897E-4</v>
      </c>
      <c r="AW997" s="5">
        <f t="shared" si="1328"/>
        <v>1.4030539733857098E-5</v>
      </c>
      <c r="AX997" s="5">
        <f t="shared" si="1329"/>
        <v>2.1100383046643192E-3</v>
      </c>
      <c r="AY997" s="5">
        <f t="shared" si="1330"/>
        <v>2.7393220617253811E-3</v>
      </c>
      <c r="AZ997" s="5">
        <f t="shared" si="1331"/>
        <v>1.7781396056336454E-3</v>
      </c>
      <c r="BA997" s="5">
        <f t="shared" si="1332"/>
        <v>7.6948003578459709E-4</v>
      </c>
      <c r="BB997" s="5">
        <f t="shared" si="1333"/>
        <v>2.4974115794752305E-4</v>
      </c>
      <c r="BC997" s="5">
        <f t="shared" si="1334"/>
        <v>6.4844459190548044E-5</v>
      </c>
      <c r="BD997" s="5">
        <f t="shared" si="1335"/>
        <v>3.0140419600576779E-4</v>
      </c>
      <c r="BE997" s="5">
        <f t="shared" si="1336"/>
        <v>5.4120137434795676E-4</v>
      </c>
      <c r="BF997" s="5">
        <f t="shared" si="1337"/>
        <v>4.858905938895957E-4</v>
      </c>
      <c r="BG997" s="5">
        <f t="shared" si="1338"/>
        <v>2.9082171679605282E-4</v>
      </c>
      <c r="BH997" s="5">
        <f t="shared" si="1339"/>
        <v>1.305498686697481E-4</v>
      </c>
      <c r="BI997" s="5">
        <f t="shared" si="1340"/>
        <v>4.6883068836679966E-5</v>
      </c>
      <c r="BJ997" s="8">
        <f t="shared" si="1341"/>
        <v>0.48879153761088889</v>
      </c>
      <c r="BK997" s="8">
        <f t="shared" si="1342"/>
        <v>0.23379998840128388</v>
      </c>
      <c r="BL997" s="8">
        <f t="shared" si="1343"/>
        <v>0.26066917370034637</v>
      </c>
      <c r="BM997" s="8">
        <f t="shared" si="1344"/>
        <v>0.59456593361773191</v>
      </c>
      <c r="BN997" s="8">
        <f t="shared" si="1345"/>
        <v>0.40249945245871332</v>
      </c>
    </row>
    <row r="998" spans="1:66" x14ac:dyDescent="0.25">
      <c r="A998" t="s">
        <v>69</v>
      </c>
      <c r="B998" t="s">
        <v>70</v>
      </c>
      <c r="C998" t="s">
        <v>74</v>
      </c>
      <c r="D998" s="11">
        <v>44291</v>
      </c>
      <c r="E998">
        <f>VLOOKUP(A998,home!$A$2:$E$405,3,FALSE)</f>
        <v>1.34</v>
      </c>
      <c r="F998">
        <f>VLOOKUP(B998,home!$B$2:$E$405,3,FALSE)</f>
        <v>0.85</v>
      </c>
      <c r="G998">
        <f>VLOOKUP(C998,away!$B$2:$E$405,4,FALSE)</f>
        <v>0.95</v>
      </c>
      <c r="H998">
        <f>VLOOKUP(A998,away!$A$2:$E$405,3,FALSE)</f>
        <v>1.31666666666667</v>
      </c>
      <c r="I998">
        <f>VLOOKUP(C998,away!$B$2:$E$405,3,FALSE)</f>
        <v>1.0900000000000001</v>
      </c>
      <c r="J998">
        <f>VLOOKUP(B998,home!$B$2:$E$405,4,FALSE)</f>
        <v>0.91</v>
      </c>
      <c r="K998" s="3">
        <f t="shared" si="1290"/>
        <v>1.08205</v>
      </c>
      <c r="L998" s="3">
        <f t="shared" si="1291"/>
        <v>1.3060016666666703</v>
      </c>
      <c r="M998" s="5">
        <f t="shared" si="1292"/>
        <v>9.1808383071195168E-2</v>
      </c>
      <c r="N998" s="5">
        <f t="shared" si="1293"/>
        <v>9.9341260902186729E-2</v>
      </c>
      <c r="O998" s="5">
        <f t="shared" si="1294"/>
        <v>0.119901901304953</v>
      </c>
      <c r="P998" s="5">
        <f t="shared" si="1295"/>
        <v>0.12973985230702437</v>
      </c>
      <c r="Q998" s="5">
        <f t="shared" si="1296"/>
        <v>5.3746105679605562E-2</v>
      </c>
      <c r="R998" s="5">
        <f t="shared" si="1297"/>
        <v>7.829604147038563E-2</v>
      </c>
      <c r="S998" s="5">
        <f t="shared" si="1298"/>
        <v>4.5835763340901454E-2</v>
      </c>
      <c r="T998" s="5">
        <f t="shared" si="1299"/>
        <v>7.0192503594407846E-2</v>
      </c>
      <c r="U998" s="5">
        <f t="shared" si="1300"/>
        <v>8.4720231673030749E-2</v>
      </c>
      <c r="V998" s="5">
        <f t="shared" si="1301"/>
        <v>7.1970251363607778E-3</v>
      </c>
      <c r="W998" s="5">
        <f t="shared" si="1302"/>
        <v>1.9385324550205734E-2</v>
      </c>
      <c r="X998" s="5">
        <f t="shared" si="1303"/>
        <v>2.5317266171443007E-2</v>
      </c>
      <c r="Y998" s="5">
        <f t="shared" si="1304"/>
        <v>1.653219590767414E-2</v>
      </c>
      <c r="Z998" s="5">
        <f t="shared" si="1305"/>
        <v>3.4084920217908786E-2</v>
      </c>
      <c r="AA998" s="5">
        <f t="shared" si="1306"/>
        <v>3.6881587921788195E-2</v>
      </c>
      <c r="AB998" s="5">
        <f t="shared" si="1307"/>
        <v>1.9953861105385454E-2</v>
      </c>
      <c r="AC998" s="5">
        <f t="shared" si="1308"/>
        <v>6.356588493104271E-4</v>
      </c>
      <c r="AD998" s="5">
        <f t="shared" si="1309"/>
        <v>5.2439726073875278E-3</v>
      </c>
      <c r="AE998" s="5">
        <f t="shared" si="1310"/>
        <v>6.8486369652024752E-3</v>
      </c>
      <c r="AF998" s="5">
        <f t="shared" si="1311"/>
        <v>4.4721656454747008E-3</v>
      </c>
      <c r="AG998" s="5">
        <f t="shared" si="1312"/>
        <v>1.9468852621997944E-3</v>
      </c>
      <c r="AH998" s="5">
        <f t="shared" si="1313"/>
        <v>1.1128740653197336E-2</v>
      </c>
      <c r="AI998" s="5">
        <f t="shared" si="1314"/>
        <v>1.2041853823792177E-2</v>
      </c>
      <c r="AJ998" s="5">
        <f t="shared" si="1315"/>
        <v>6.5149439650171613E-3</v>
      </c>
      <c r="AK998" s="5">
        <f t="shared" si="1316"/>
        <v>2.3498317057822735E-3</v>
      </c>
      <c r="AL998" s="5">
        <f t="shared" si="1317"/>
        <v>3.5931483582815846E-5</v>
      </c>
      <c r="AM998" s="5">
        <f t="shared" si="1318"/>
        <v>1.1348481119647354E-3</v>
      </c>
      <c r="AN998" s="5">
        <f t="shared" si="1319"/>
        <v>1.4821135256394681E-3</v>
      </c>
      <c r="AO998" s="5">
        <f t="shared" si="1320"/>
        <v>9.6782136733718032E-4</v>
      </c>
      <c r="AP998" s="5">
        <f t="shared" si="1321"/>
        <v>4.2132543959265769E-4</v>
      </c>
      <c r="AQ998" s="5">
        <f t="shared" si="1322"/>
        <v>1.3756293157926957E-4</v>
      </c>
      <c r="AR998" s="5">
        <f t="shared" si="1323"/>
        <v>2.9068307681953706E-3</v>
      </c>
      <c r="AS998" s="5">
        <f t="shared" si="1324"/>
        <v>3.1453362327258003E-3</v>
      </c>
      <c r="AT998" s="5">
        <f t="shared" si="1325"/>
        <v>1.7017055353104758E-3</v>
      </c>
      <c r="AU998" s="5">
        <f t="shared" si="1326"/>
        <v>6.1377682482756683E-4</v>
      </c>
      <c r="AV998" s="5">
        <f t="shared" si="1327"/>
        <v>1.6603430332616715E-4</v>
      </c>
      <c r="AW998" s="5">
        <f t="shared" si="1328"/>
        <v>1.4104695312311879E-6</v>
      </c>
      <c r="AX998" s="5">
        <f t="shared" si="1329"/>
        <v>2.046603999252402E-4</v>
      </c>
      <c r="AY998" s="5">
        <f t="shared" si="1330"/>
        <v>2.6728682340303097E-4</v>
      </c>
      <c r="AZ998" s="5">
        <f t="shared" si="1331"/>
        <v>1.7453851842119924E-4</v>
      </c>
      <c r="BA998" s="5">
        <f t="shared" si="1332"/>
        <v>7.5982531985205838E-5</v>
      </c>
      <c r="BB998" s="5">
        <f t="shared" si="1333"/>
        <v>2.4808328352558095E-5</v>
      </c>
      <c r="BC998" s="5">
        <f t="shared" si="1334"/>
        <v>6.479943635130978E-6</v>
      </c>
      <c r="BD998" s="5">
        <f t="shared" si="1335"/>
        <v>6.3272097133018439E-4</v>
      </c>
      <c r="BE998" s="5">
        <f t="shared" si="1336"/>
        <v>6.8463572702782592E-4</v>
      </c>
      <c r="BF998" s="5">
        <f t="shared" si="1337"/>
        <v>3.7040504421522943E-4</v>
      </c>
      <c r="BG998" s="5">
        <f t="shared" si="1338"/>
        <v>1.3359892603102968E-4</v>
      </c>
      <c r="BH998" s="5">
        <f t="shared" si="1339"/>
        <v>3.6140179477968914E-5</v>
      </c>
      <c r="BI998" s="5">
        <f t="shared" si="1340"/>
        <v>7.821096240827255E-6</v>
      </c>
      <c r="BJ998" s="8">
        <f t="shared" si="1341"/>
        <v>0.30792374520762322</v>
      </c>
      <c r="BK998" s="8">
        <f t="shared" si="1342"/>
        <v>0.27551990101177809</v>
      </c>
      <c r="BL998" s="8">
        <f t="shared" si="1343"/>
        <v>0.38218799923204039</v>
      </c>
      <c r="BM998" s="8">
        <f t="shared" si="1344"/>
        <v>0.42661714458012812</v>
      </c>
      <c r="BN998" s="8">
        <f t="shared" si="1345"/>
        <v>0.57283354473535042</v>
      </c>
    </row>
    <row r="999" spans="1:66" x14ac:dyDescent="0.25">
      <c r="A999" t="s">
        <v>80</v>
      </c>
      <c r="B999" t="s">
        <v>81</v>
      </c>
      <c r="C999" t="s">
        <v>95</v>
      </c>
      <c r="D999" s="11">
        <v>44291</v>
      </c>
      <c r="E999">
        <f>VLOOKUP(A999,home!$A$2:$E$405,3,FALSE)</f>
        <v>1.2299578059071701</v>
      </c>
      <c r="F999">
        <f>VLOOKUP(B999,home!$B$2:$E$405,3,FALSE)</f>
        <v>1.06</v>
      </c>
      <c r="G999">
        <f>VLOOKUP(C999,away!$B$2:$E$405,4,FALSE)</f>
        <v>0.61</v>
      </c>
      <c r="H999">
        <f>VLOOKUP(A999,away!$A$2:$E$405,3,FALSE)</f>
        <v>1.0168776371307999</v>
      </c>
      <c r="I999">
        <f>VLOOKUP(C999,away!$B$2:$E$405,3,FALSE)</f>
        <v>0.73</v>
      </c>
      <c r="J999">
        <f>VLOOKUP(B999,home!$B$2:$E$405,4,FALSE)</f>
        <v>0.93</v>
      </c>
      <c r="K999" s="3">
        <f t="shared" si="1290"/>
        <v>0.79529071729957612</v>
      </c>
      <c r="L999" s="3">
        <f t="shared" si="1291"/>
        <v>0.69035822784810008</v>
      </c>
      <c r="M999" s="5">
        <f t="shared" si="1292"/>
        <v>0.22635540076467761</v>
      </c>
      <c r="N999" s="5">
        <f t="shared" si="1293"/>
        <v>0.18001834903877345</v>
      </c>
      <c r="O999" s="5">
        <f t="shared" si="1294"/>
        <v>0.15626631333574928</v>
      </c>
      <c r="P999" s="5">
        <f t="shared" si="1295"/>
        <v>0.12427714842254836</v>
      </c>
      <c r="Q999" s="5">
        <f t="shared" si="1296"/>
        <v>7.1583460967065804E-2</v>
      </c>
      <c r="R999" s="5">
        <f t="shared" si="1297"/>
        <v>5.3939867573411897E-2</v>
      </c>
      <c r="S999" s="5">
        <f t="shared" si="1298"/>
        <v>1.7058141276797684E-2</v>
      </c>
      <c r="T999" s="5">
        <f t="shared" si="1299"/>
        <v>4.9418231256457182E-2</v>
      </c>
      <c r="U999" s="5">
        <f t="shared" si="1300"/>
        <v>4.2897875973502891E-2</v>
      </c>
      <c r="V999" s="5">
        <f t="shared" si="1301"/>
        <v>1.0406138842368035E-3</v>
      </c>
      <c r="W999" s="5">
        <f t="shared" si="1302"/>
        <v>1.8976554006427993E-2</v>
      </c>
      <c r="X999" s="5">
        <f t="shared" si="1303"/>
        <v>1.310062019454139E-2</v>
      </c>
      <c r="Y999" s="5">
        <f t="shared" si="1304"/>
        <v>4.5220604706073132E-3</v>
      </c>
      <c r="Z999" s="5">
        <f t="shared" si="1305"/>
        <v>1.2412610462780613E-2</v>
      </c>
      <c r="AA999" s="5">
        <f t="shared" si="1306"/>
        <v>9.8716338785050164E-3</v>
      </c>
      <c r="AB999" s="5">
        <f t="shared" si="1307"/>
        <v>3.9254093940775262E-3</v>
      </c>
      <c r="AC999" s="5">
        <f t="shared" si="1308"/>
        <v>3.5708372128789356E-5</v>
      </c>
      <c r="AD999" s="5">
        <f t="shared" si="1309"/>
        <v>3.7729693119115653E-3</v>
      </c>
      <c r="AE999" s="5">
        <f t="shared" si="1310"/>
        <v>2.6047004078965335E-3</v>
      </c>
      <c r="AF999" s="5">
        <f t="shared" si="1311"/>
        <v>8.9908817883533698E-4</v>
      </c>
      <c r="AG999" s="5">
        <f t="shared" si="1312"/>
        <v>2.0689764060664634E-4</v>
      </c>
      <c r="AH999" s="5">
        <f t="shared" si="1313"/>
        <v>2.1422869405135019E-3</v>
      </c>
      <c r="AI999" s="5">
        <f t="shared" si="1314"/>
        <v>1.703740917582497E-3</v>
      </c>
      <c r="AJ999" s="5">
        <f t="shared" si="1315"/>
        <v>6.7748466821841106E-4</v>
      </c>
      <c r="AK999" s="5">
        <f t="shared" si="1316"/>
        <v>1.7959908924896183E-4</v>
      </c>
      <c r="AL999" s="5">
        <f t="shared" si="1317"/>
        <v>7.8420654386606521E-7</v>
      </c>
      <c r="AM999" s="5">
        <f t="shared" si="1318"/>
        <v>6.0012149408388753E-4</v>
      </c>
      <c r="AN999" s="5">
        <f t="shared" si="1319"/>
        <v>4.1429881114930659E-4</v>
      </c>
      <c r="AO999" s="5">
        <f t="shared" si="1320"/>
        <v>1.4300729653230499E-4</v>
      </c>
      <c r="AP999" s="5">
        <f t="shared" si="1321"/>
        <v>3.2908754601129945E-5</v>
      </c>
      <c r="AQ999" s="5">
        <f t="shared" si="1322"/>
        <v>5.6797073767810174E-6</v>
      </c>
      <c r="AR999" s="5">
        <f t="shared" si="1323"/>
        <v>2.9578908315900596E-4</v>
      </c>
      <c r="AS999" s="5">
        <f t="shared" si="1324"/>
        <v>2.3523831211490982E-4</v>
      </c>
      <c r="AT999" s="5">
        <f t="shared" si="1325"/>
        <v>9.3541422989104102E-5</v>
      </c>
      <c r="AU999" s="5">
        <f t="shared" si="1326"/>
        <v>2.4797541795409223E-5</v>
      </c>
      <c r="AV999" s="5">
        <f t="shared" si="1327"/>
        <v>4.9303137004343036E-6</v>
      </c>
      <c r="AW999" s="5">
        <f t="shared" si="1328"/>
        <v>1.1959922895678791E-8</v>
      </c>
      <c r="AX999" s="5">
        <f t="shared" si="1329"/>
        <v>7.9545175582811336E-5</v>
      </c>
      <c r="AY999" s="5">
        <f t="shared" si="1330"/>
        <v>5.4914666449215587E-5</v>
      </c>
      <c r="AZ999" s="5">
        <f t="shared" si="1331"/>
        <v>1.8955395906374992E-5</v>
      </c>
      <c r="BA999" s="5">
        <f t="shared" si="1332"/>
        <v>4.3620045086947243E-6</v>
      </c>
      <c r="BB999" s="5">
        <f t="shared" si="1333"/>
        <v>7.5283642562197789E-7</v>
      </c>
      <c r="BC999" s="5">
        <f t="shared" si="1334"/>
        <v>1.0394536413037737E-7</v>
      </c>
      <c r="BD999" s="5">
        <f t="shared" si="1335"/>
        <v>3.4033404544410928E-5</v>
      </c>
      <c r="BE999" s="5">
        <f t="shared" si="1336"/>
        <v>2.7066450712271217E-5</v>
      </c>
      <c r="BF999" s="5">
        <f t="shared" si="1337"/>
        <v>1.0762848500857899E-5</v>
      </c>
      <c r="BG999" s="5">
        <f t="shared" si="1338"/>
        <v>2.8531978348113157E-6</v>
      </c>
      <c r="BH999" s="5">
        <f t="shared" si="1339"/>
        <v>5.6728043816117209E-7</v>
      </c>
      <c r="BI999" s="5">
        <f t="shared" si="1340"/>
        <v>9.0230573315043299E-8</v>
      </c>
      <c r="BJ999" s="8">
        <f t="shared" si="1341"/>
        <v>0.34645758156110351</v>
      </c>
      <c r="BK999" s="8">
        <f t="shared" si="1342"/>
        <v>0.36882271159338231</v>
      </c>
      <c r="BL999" s="8">
        <f t="shared" si="1343"/>
        <v>0.27233388185717278</v>
      </c>
      <c r="BM999" s="8">
        <f t="shared" si="1344"/>
        <v>0.1875313426656863</v>
      </c>
      <c r="BN999" s="8">
        <f t="shared" si="1345"/>
        <v>0.81244054010222633</v>
      </c>
    </row>
    <row r="1000" spans="1:66" x14ac:dyDescent="0.25">
      <c r="A1000" t="s">
        <v>80</v>
      </c>
      <c r="B1000" t="s">
        <v>83</v>
      </c>
      <c r="C1000" t="s">
        <v>85</v>
      </c>
      <c r="D1000" s="11">
        <v>44291</v>
      </c>
      <c r="E1000">
        <f>VLOOKUP(A1000,home!$A$2:$E$405,3,FALSE)</f>
        <v>1.2299578059071701</v>
      </c>
      <c r="F1000">
        <f>VLOOKUP(B1000,home!$B$2:$E$405,3,FALSE)</f>
        <v>1.02</v>
      </c>
      <c r="G1000">
        <f>VLOOKUP(C1000,away!$B$2:$E$405,4,FALSE)</f>
        <v>0.77</v>
      </c>
      <c r="H1000">
        <f>VLOOKUP(A1000,away!$A$2:$E$405,3,FALSE)</f>
        <v>1.0168776371307999</v>
      </c>
      <c r="I1000">
        <f>VLOOKUP(C1000,away!$B$2:$E$405,3,FALSE)</f>
        <v>1.03</v>
      </c>
      <c r="J1000">
        <f>VLOOKUP(B1000,home!$B$2:$E$405,4,FALSE)</f>
        <v>1.1299999999999999</v>
      </c>
      <c r="K1000" s="3">
        <f t="shared" si="1290"/>
        <v>0.96600886075949133</v>
      </c>
      <c r="L1000" s="3">
        <f t="shared" si="1291"/>
        <v>1.183543881856538</v>
      </c>
      <c r="M1000" s="5">
        <f t="shared" si="1292"/>
        <v>0.11653626782561087</v>
      </c>
      <c r="N1000" s="5">
        <f t="shared" si="1293"/>
        <v>0.11257506731938131</v>
      </c>
      <c r="O1000" s="5">
        <f t="shared" si="1294"/>
        <v>0.13792578679939668</v>
      </c>
      <c r="P1000" s="5">
        <f t="shared" si="1295"/>
        <v>0.13323753217544168</v>
      </c>
      <c r="Q1000" s="5">
        <f t="shared" si="1296"/>
        <v>5.4374256265559293E-2</v>
      </c>
      <c r="R1000" s="5">
        <f t="shared" si="1297"/>
        <v>8.1620610558337608E-2</v>
      </c>
      <c r="S1000" s="5">
        <f t="shared" si="1298"/>
        <v>3.8083079867391491E-2</v>
      </c>
      <c r="T1000" s="5">
        <f t="shared" si="1299"/>
        <v>6.4354318333602237E-2</v>
      </c>
      <c r="U1000" s="5">
        <f t="shared" si="1300"/>
        <v>7.8846233019953832E-2</v>
      </c>
      <c r="V1000" s="5">
        <f t="shared" si="1301"/>
        <v>4.8378792989097127E-3</v>
      </c>
      <c r="W1000" s="5">
        <f t="shared" si="1302"/>
        <v>1.7508671116579191E-2</v>
      </c>
      <c r="X1000" s="5">
        <f t="shared" si="1303"/>
        <v>2.0722280579465586E-2</v>
      </c>
      <c r="Y1000" s="5">
        <f t="shared" si="1304"/>
        <v>1.2262864198970526E-2</v>
      </c>
      <c r="Z1000" s="5">
        <f t="shared" si="1305"/>
        <v>3.2200524753238535E-2</v>
      </c>
      <c r="AA1000" s="5">
        <f t="shared" si="1306"/>
        <v>3.1105992232733755E-2</v>
      </c>
      <c r="AB1000" s="5">
        <f t="shared" si="1307"/>
        <v>1.5024332059768358E-2</v>
      </c>
      <c r="AC1000" s="5">
        <f t="shared" si="1308"/>
        <v>3.4570090859716821E-4</v>
      </c>
      <c r="AD1000" s="5">
        <f t="shared" si="1309"/>
        <v>4.2283828596848183E-3</v>
      </c>
      <c r="AE1000" s="5">
        <f t="shared" si="1310"/>
        <v>5.0044766637270185E-3</v>
      </c>
      <c r="AF1000" s="5">
        <f t="shared" si="1311"/>
        <v>2.9615088686239669E-3</v>
      </c>
      <c r="AG1000" s="5">
        <f t="shared" si="1312"/>
        <v>1.1683585675079241E-3</v>
      </c>
      <c r="AH1000" s="5">
        <f t="shared" si="1313"/>
        <v>9.5276835160663705E-3</v>
      </c>
      <c r="AI1000" s="5">
        <f t="shared" si="1314"/>
        <v>9.2038266990322592E-3</v>
      </c>
      <c r="AJ1000" s="5">
        <f t="shared" si="1315"/>
        <v>4.4454890720799708E-3</v>
      </c>
      <c r="AK1000" s="5">
        <f t="shared" si="1316"/>
        <v>1.4314606113462473E-3</v>
      </c>
      <c r="AL1000" s="5">
        <f t="shared" si="1317"/>
        <v>1.5809785843226403E-5</v>
      </c>
      <c r="AM1000" s="5">
        <f t="shared" si="1318"/>
        <v>8.169310618278186E-4</v>
      </c>
      <c r="AN1000" s="5">
        <f t="shared" si="1319"/>
        <v>9.6687376012487996E-4</v>
      </c>
      <c r="AO1000" s="5">
        <f t="shared" si="1320"/>
        <v>5.7216876166171391E-4</v>
      </c>
      <c r="AP1000" s="5">
        <f t="shared" si="1321"/>
        <v>2.2572894575138432E-4</v>
      </c>
      <c r="AQ1000" s="5">
        <f t="shared" si="1322"/>
        <v>6.679002817549433E-5</v>
      </c>
      <c r="AR1000" s="5">
        <f t="shared" si="1323"/>
        <v>2.2552863067411455E-3</v>
      </c>
      <c r="AS1000" s="5">
        <f t="shared" si="1324"/>
        <v>2.1786265558614943E-3</v>
      </c>
      <c r="AT1000" s="5">
        <f t="shared" si="1325"/>
        <v>1.0522862786240682E-3</v>
      </c>
      <c r="AU1000" s="5">
        <f t="shared" si="1326"/>
        <v>3.3883928973549369E-4</v>
      </c>
      <c r="AV1000" s="5">
        <f t="shared" si="1327"/>
        <v>8.1830439064484837E-5</v>
      </c>
      <c r="AW1000" s="5">
        <f t="shared" si="1328"/>
        <v>5.020985429583887E-7</v>
      </c>
      <c r="AX1000" s="5">
        <f t="shared" si="1329"/>
        <v>1.3152710739255537E-4</v>
      </c>
      <c r="AY1000" s="5">
        <f t="shared" si="1330"/>
        <v>1.5566810325274674E-4</v>
      </c>
      <c r="AZ1000" s="5">
        <f t="shared" si="1331"/>
        <v>9.2120015602500146E-5</v>
      </c>
      <c r="BA1000" s="5">
        <f t="shared" si="1332"/>
        <v>3.6342693620955945E-5</v>
      </c>
      <c r="BB1000" s="5">
        <f t="shared" si="1333"/>
        <v>1.0753293171317264E-5</v>
      </c>
      <c r="BC1000" s="5">
        <f t="shared" si="1334"/>
        <v>2.5453988685444439E-6</v>
      </c>
      <c r="BD1000" s="5">
        <f t="shared" si="1335"/>
        <v>4.4487171836305183E-4</v>
      </c>
      <c r="BE1000" s="5">
        <f t="shared" si="1336"/>
        <v>4.2975002184000898E-4</v>
      </c>
      <c r="BF1000" s="5">
        <f t="shared" si="1337"/>
        <v>2.0757116450451679E-4</v>
      </c>
      <c r="BG1000" s="5">
        <f t="shared" si="1338"/>
        <v>6.6838528049843082E-5</v>
      </c>
      <c r="BH1000" s="5">
        <f t="shared" si="1339"/>
        <v>1.6141652584067551E-5</v>
      </c>
      <c r="BI1000" s="5">
        <f t="shared" si="1340"/>
        <v>3.1185958847021204E-6</v>
      </c>
      <c r="BJ1000" s="8">
        <f t="shared" si="1341"/>
        <v>0.29823763394255182</v>
      </c>
      <c r="BK1000" s="8">
        <f t="shared" si="1342"/>
        <v>0.29321193796504685</v>
      </c>
      <c r="BL1000" s="8">
        <f t="shared" si="1343"/>
        <v>0.37620657511996802</v>
      </c>
      <c r="BM1000" s="8">
        <f t="shared" si="1344"/>
        <v>0.36343198483236794</v>
      </c>
      <c r="BN1000" s="8">
        <f t="shared" si="1345"/>
        <v>0.63626952094372735</v>
      </c>
    </row>
    <row r="1001" spans="1:66" x14ac:dyDescent="0.25">
      <c r="A1001" t="s">
        <v>80</v>
      </c>
      <c r="B1001" t="s">
        <v>369</v>
      </c>
      <c r="C1001" t="s">
        <v>87</v>
      </c>
      <c r="D1001" s="11">
        <v>44291</v>
      </c>
      <c r="E1001">
        <f>VLOOKUP(A1001,home!$A$2:$E$405,3,FALSE)</f>
        <v>1.2299578059071701</v>
      </c>
      <c r="F1001">
        <f>VLOOKUP(B1001,home!$B$2:$E$405,3,FALSE)</f>
        <v>0.89</v>
      </c>
      <c r="G1001">
        <f>VLOOKUP(C1001,away!$B$2:$E$405,4,FALSE)</f>
        <v>1.26</v>
      </c>
      <c r="H1001">
        <f>VLOOKUP(A1001,away!$A$2:$E$405,3,FALSE)</f>
        <v>1.0168776371307999</v>
      </c>
      <c r="I1001">
        <f>VLOOKUP(C1001,away!$B$2:$E$405,3,FALSE)</f>
        <v>1.02</v>
      </c>
      <c r="J1001">
        <f>VLOOKUP(B1001,home!$B$2:$E$405,4,FALSE)</f>
        <v>0.98</v>
      </c>
      <c r="K1001" s="3">
        <f t="shared" si="1290"/>
        <v>1.3792746835443006</v>
      </c>
      <c r="L1001" s="3">
        <f t="shared" si="1291"/>
        <v>1.0164708860759475</v>
      </c>
      <c r="M1001" s="5">
        <f t="shared" si="1292"/>
        <v>9.1104728676963606E-2</v>
      </c>
      <c r="N1001" s="5">
        <f t="shared" si="1293"/>
        <v>0.12565844581530833</v>
      </c>
      <c r="O1001" s="5">
        <f t="shared" si="1294"/>
        <v>9.2605304283981976E-2</v>
      </c>
      <c r="P1001" s="5">
        <f t="shared" si="1295"/>
        <v>0.1277281517608129</v>
      </c>
      <c r="Q1001" s="5">
        <f t="shared" si="1296"/>
        <v>8.6658756543289028E-2</v>
      </c>
      <c r="R1001" s="5">
        <f t="shared" si="1297"/>
        <v>4.7065297850435943E-2</v>
      </c>
      <c r="S1001" s="5">
        <f t="shared" si="1298"/>
        <v>4.4768479609002092E-2</v>
      </c>
      <c r="T1001" s="5">
        <f t="shared" si="1299"/>
        <v>8.8086103049796818E-2</v>
      </c>
      <c r="U1001" s="5">
        <f t="shared" si="1300"/>
        <v>6.4915973798578275E-2</v>
      </c>
      <c r="V1001" s="5">
        <f t="shared" si="1301"/>
        <v>6.9738972579993707E-3</v>
      </c>
      <c r="W1001" s="5">
        <f t="shared" si="1302"/>
        <v>3.9842076335862522E-2</v>
      </c>
      <c r="X1001" s="5">
        <f t="shared" si="1303"/>
        <v>4.0498310636219718E-2</v>
      </c>
      <c r="Y1001" s="5">
        <f t="shared" si="1304"/>
        <v>2.058267684848861E-2</v>
      </c>
      <c r="Z1001" s="5">
        <f t="shared" si="1305"/>
        <v>1.5946835003153675E-2</v>
      </c>
      <c r="AA1001" s="5">
        <f t="shared" si="1306"/>
        <v>2.1995065802507954E-2</v>
      </c>
      <c r="AB1001" s="5">
        <f t="shared" si="1307"/>
        <v>1.5168618712145115E-2</v>
      </c>
      <c r="AC1001" s="5">
        <f t="shared" si="1308"/>
        <v>6.1108450424984329E-4</v>
      </c>
      <c r="AD1001" s="5">
        <f t="shared" si="1309"/>
        <v>1.3738291807473662E-2</v>
      </c>
      <c r="AE1001" s="5">
        <f t="shared" si="1310"/>
        <v>1.3964573646712684E-2</v>
      </c>
      <c r="AF1001" s="5">
        <f t="shared" si="1311"/>
        <v>7.0972912741734326E-3</v>
      </c>
      <c r="AG1001" s="5">
        <f t="shared" si="1312"/>
        <v>2.4047299833993871E-3</v>
      </c>
      <c r="AH1001" s="5">
        <f t="shared" si="1313"/>
        <v>4.0523733764406362E-3</v>
      </c>
      <c r="AI1001" s="5">
        <f t="shared" si="1314"/>
        <v>5.5893360063935067E-3</v>
      </c>
      <c r="AJ1001" s="5">
        <f t="shared" si="1315"/>
        <v>3.8546148257205854E-3</v>
      </c>
      <c r="AK1001" s="5">
        <f t="shared" si="1316"/>
        <v>1.77219088131031E-3</v>
      </c>
      <c r="AL1001" s="5">
        <f t="shared" si="1317"/>
        <v>3.4269437132846075E-5</v>
      </c>
      <c r="AM1001" s="5">
        <f t="shared" si="1318"/>
        <v>3.7897756170384967E-3</v>
      </c>
      <c r="AN1001" s="5">
        <f t="shared" si="1319"/>
        <v>3.8521965794801414E-3</v>
      </c>
      <c r="AO1001" s="5">
        <f t="shared" si="1320"/>
        <v>1.9578228352414564E-3</v>
      </c>
      <c r="AP1001" s="5">
        <f t="shared" si="1321"/>
        <v>6.6335663737253586E-4</v>
      </c>
      <c r="AQ1001" s="5">
        <f t="shared" si="1322"/>
        <v>1.6857067724360559E-4</v>
      </c>
      <c r="AR1001" s="5">
        <f t="shared" si="1323"/>
        <v>8.2382391133223884E-4</v>
      </c>
      <c r="AS1001" s="5">
        <f t="shared" si="1324"/>
        <v>1.1362794645990014E-3</v>
      </c>
      <c r="AT1001" s="5">
        <f t="shared" si="1325"/>
        <v>7.8362074947633772E-4</v>
      </c>
      <c r="AU1001" s="5">
        <f t="shared" si="1326"/>
        <v>3.6027608708424111E-4</v>
      </c>
      <c r="AV1001" s="5">
        <f t="shared" si="1327"/>
        <v>1.2422992150042391E-4</v>
      </c>
      <c r="AW1001" s="5">
        <f t="shared" si="1328"/>
        <v>1.3345971079498095E-6</v>
      </c>
      <c r="AX1001" s="5">
        <f t="shared" si="1329"/>
        <v>8.7119026081577933E-4</v>
      </c>
      <c r="AY1001" s="5">
        <f t="shared" si="1330"/>
        <v>8.8553953635215114E-4</v>
      </c>
      <c r="AZ1001" s="5">
        <f t="shared" si="1331"/>
        <v>4.5006257858557733E-4</v>
      </c>
      <c r="BA1001" s="5">
        <f t="shared" si="1332"/>
        <v>1.5249183601483588E-4</v>
      </c>
      <c r="BB1001" s="5">
        <f t="shared" si="1333"/>
        <v>3.8750877918337067E-5</v>
      </c>
      <c r="BC1001" s="5">
        <f t="shared" si="1334"/>
        <v>7.8778278427745923E-6</v>
      </c>
      <c r="BD1001" s="5">
        <f t="shared" si="1335"/>
        <v>1.3956550352040557E-4</v>
      </c>
      <c r="BE1001" s="5">
        <f t="shared" si="1336"/>
        <v>1.9249916570180834E-4</v>
      </c>
      <c r="BF1001" s="5">
        <f t="shared" si="1337"/>
        <v>1.3275461292795181E-4</v>
      </c>
      <c r="BG1001" s="5">
        <f t="shared" si="1338"/>
        <v>6.1035025578415621E-5</v>
      </c>
      <c r="BH1001" s="5">
        <f t="shared" si="1339"/>
        <v>2.1046016397446875E-5</v>
      </c>
      <c r="BI1001" s="5">
        <f t="shared" si="1340"/>
        <v>5.8056475212913368E-6</v>
      </c>
      <c r="BJ1001" s="8">
        <f t="shared" si="1341"/>
        <v>0.45136889120462992</v>
      </c>
      <c r="BK1001" s="8">
        <f t="shared" si="1342"/>
        <v>0.27210615078251282</v>
      </c>
      <c r="BL1001" s="8">
        <f t="shared" si="1343"/>
        <v>0.2607997116431538</v>
      </c>
      <c r="BM1001" s="8">
        <f t="shared" si="1344"/>
        <v>0.42851669876341431</v>
      </c>
      <c r="BN1001" s="8">
        <f t="shared" si="1345"/>
        <v>0.57082068493079174</v>
      </c>
    </row>
    <row r="1002" spans="1:66" x14ac:dyDescent="0.25">
      <c r="A1002" t="s">
        <v>80</v>
      </c>
      <c r="B1002" t="s">
        <v>86</v>
      </c>
      <c r="C1002" t="s">
        <v>97</v>
      </c>
      <c r="D1002" s="11">
        <v>44291</v>
      </c>
      <c r="E1002">
        <f>VLOOKUP(A1002,home!$A$2:$E$405,3,FALSE)</f>
        <v>1.2299578059071701</v>
      </c>
      <c r="F1002">
        <f>VLOOKUP(B1002,home!$B$2:$E$405,3,FALSE)</f>
        <v>0.98</v>
      </c>
      <c r="G1002">
        <f>VLOOKUP(C1002,away!$B$2:$E$405,4,FALSE)</f>
        <v>0.98</v>
      </c>
      <c r="H1002">
        <f>VLOOKUP(A1002,away!$A$2:$E$405,3,FALSE)</f>
        <v>1.0168776371307999</v>
      </c>
      <c r="I1002">
        <f>VLOOKUP(C1002,away!$B$2:$E$405,3,FALSE)</f>
        <v>1.1000000000000001</v>
      </c>
      <c r="J1002">
        <f>VLOOKUP(B1002,home!$B$2:$E$405,4,FALSE)</f>
        <v>1.1399999999999999</v>
      </c>
      <c r="K1002" s="3">
        <f t="shared" si="1290"/>
        <v>1.1812514767932463</v>
      </c>
      <c r="L1002" s="3">
        <f t="shared" si="1291"/>
        <v>1.2751645569620231</v>
      </c>
      <c r="M1002" s="5">
        <f t="shared" si="1292"/>
        <v>8.5741696301830123E-2</v>
      </c>
      <c r="N1002" s="5">
        <f t="shared" si="1293"/>
        <v>0.10128250537929485</v>
      </c>
      <c r="O1002" s="5">
        <f t="shared" si="1294"/>
        <v>0.10933477217789557</v>
      </c>
      <c r="P1002" s="5">
        <f t="shared" si="1295"/>
        <v>0.12915186109999227</v>
      </c>
      <c r="Q1002" s="5">
        <f t="shared" si="1296"/>
        <v>5.9820054526305982E-2</v>
      </c>
      <c r="R1002" s="5">
        <f t="shared" si="1297"/>
        <v>6.9709913162384979E-2</v>
      </c>
      <c r="S1002" s="5">
        <f t="shared" si="1298"/>
        <v>4.8635039732808694E-2</v>
      </c>
      <c r="T1002" s="5">
        <f t="shared" si="1299"/>
        <v>7.6280413327481034E-2</v>
      </c>
      <c r="U1002" s="5">
        <f t="shared" si="1300"/>
        <v>8.2344937870196214E-2</v>
      </c>
      <c r="V1002" s="5">
        <f t="shared" si="1301"/>
        <v>8.1398305311658897E-3</v>
      </c>
      <c r="W1002" s="5">
        <f t="shared" si="1302"/>
        <v>2.3554175917017157E-2</v>
      </c>
      <c r="X1002" s="5">
        <f t="shared" si="1303"/>
        <v>3.0035450297828743E-2</v>
      </c>
      <c r="Y1002" s="5">
        <f t="shared" si="1304"/>
        <v>1.9150070836092832E-2</v>
      </c>
      <c r="Z1002" s="5">
        <f t="shared" si="1305"/>
        <v>2.9630536844524578E-2</v>
      </c>
      <c r="AA1002" s="5">
        <f t="shared" si="1306"/>
        <v>3.5001115405771353E-2</v>
      </c>
      <c r="AB1002" s="5">
        <f t="shared" si="1307"/>
        <v>2.0672559631239124E-2</v>
      </c>
      <c r="AC1002" s="5">
        <f t="shared" si="1308"/>
        <v>7.6630909134766951E-4</v>
      </c>
      <c r="AD1002" s="5">
        <f t="shared" si="1309"/>
        <v>6.9558512716561046E-3</v>
      </c>
      <c r="AE1002" s="5">
        <f t="shared" si="1310"/>
        <v>8.8698550051150831E-3</v>
      </c>
      <c r="AF1002" s="5">
        <f t="shared" si="1311"/>
        <v>5.6552623639574799E-3</v>
      </c>
      <c r="AG1002" s="5">
        <f t="shared" si="1312"/>
        <v>2.4037967089466138E-3</v>
      </c>
      <c r="AH1002" s="5">
        <f t="shared" si="1313"/>
        <v>9.4459525969737713E-3</v>
      </c>
      <c r="AI1002" s="5">
        <f t="shared" si="1314"/>
        <v>1.1158045454894266E-2</v>
      </c>
      <c r="AJ1002" s="5">
        <f t="shared" si="1315"/>
        <v>6.5902288358600106E-3</v>
      </c>
      <c r="AK1002" s="5">
        <f t="shared" si="1316"/>
        <v>2.5949058482550255E-3</v>
      </c>
      <c r="AL1002" s="5">
        <f t="shared" si="1317"/>
        <v>4.6171349340697811E-5</v>
      </c>
      <c r="AM1002" s="5">
        <f t="shared" si="1318"/>
        <v>1.6433219173995898E-3</v>
      </c>
      <c r="AN1002" s="5">
        <f t="shared" si="1319"/>
        <v>2.0955058647468302E-3</v>
      </c>
      <c r="AO1002" s="5">
        <f t="shared" si="1320"/>
        <v>1.3360574038156069E-3</v>
      </c>
      <c r="AP1002" s="5">
        <f t="shared" si="1321"/>
        <v>5.6789768247078631E-4</v>
      </c>
      <c r="AQ1002" s="5">
        <f t="shared" si="1322"/>
        <v>1.8104074916690496E-4</v>
      </c>
      <c r="AR1002" s="5">
        <f t="shared" si="1323"/>
        <v>2.4090287916808651E-3</v>
      </c>
      <c r="AS1002" s="5">
        <f t="shared" si="1324"/>
        <v>2.8456688178104717E-3</v>
      </c>
      <c r="AT1002" s="5">
        <f t="shared" si="1325"/>
        <v>1.6807252467515555E-3</v>
      </c>
      <c r="AU1002" s="5">
        <f t="shared" si="1326"/>
        <v>6.6178639326965624E-4</v>
      </c>
      <c r="AV1002" s="5">
        <f t="shared" si="1327"/>
        <v>1.9543403859286426E-4</v>
      </c>
      <c r="AW1002" s="5">
        <f t="shared" si="1328"/>
        <v>1.9318734038938678E-6</v>
      </c>
      <c r="AX1002" s="5">
        <f t="shared" si="1329"/>
        <v>3.235294069624959E-4</v>
      </c>
      <c r="AY1002" s="5">
        <f t="shared" si="1330"/>
        <v>4.1255323289351721E-4</v>
      </c>
      <c r="AZ1002" s="5">
        <f t="shared" si="1331"/>
        <v>2.6303663022295614E-4</v>
      </c>
      <c r="BA1002" s="5">
        <f t="shared" si="1332"/>
        <v>1.1180499601434644E-4</v>
      </c>
      <c r="BB1002" s="5">
        <f t="shared" si="1333"/>
        <v>3.5642442052193707E-5</v>
      </c>
      <c r="BC1002" s="5">
        <f t="shared" si="1334"/>
        <v>9.0899957657060316E-6</v>
      </c>
      <c r="BD1002" s="5">
        <f t="shared" si="1335"/>
        <v>5.1198468864208178E-4</v>
      </c>
      <c r="BE1002" s="5">
        <f t="shared" si="1336"/>
        <v>6.0478266955398951E-4</v>
      </c>
      <c r="BF1002" s="5">
        <f t="shared" si="1337"/>
        <v>3.5720021077480598E-4</v>
      </c>
      <c r="BG1002" s="5">
        <f t="shared" si="1338"/>
        <v>1.4064775882953283E-4</v>
      </c>
      <c r="BH1002" s="5">
        <f t="shared" si="1339"/>
        <v>4.1535093206261476E-5</v>
      </c>
      <c r="BI1002" s="5">
        <f t="shared" si="1340"/>
        <v>9.8126780377282941E-6</v>
      </c>
      <c r="BJ1002" s="8">
        <f t="shared" si="1341"/>
        <v>0.34098691595520675</v>
      </c>
      <c r="BK1002" s="8">
        <f t="shared" si="1342"/>
        <v>0.27289346133937886</v>
      </c>
      <c r="BL1002" s="8">
        <f t="shared" si="1343"/>
        <v>0.35631103737062014</v>
      </c>
      <c r="BM1002" s="8">
        <f t="shared" si="1344"/>
        <v>0.44437052750253692</v>
      </c>
      <c r="BN1002" s="8">
        <f t="shared" si="1345"/>
        <v>0.55504080264770372</v>
      </c>
    </row>
    <row r="1003" spans="1:66" x14ac:dyDescent="0.25">
      <c r="A1003" t="s">
        <v>80</v>
      </c>
      <c r="B1003" t="s">
        <v>93</v>
      </c>
      <c r="C1003" t="s">
        <v>410</v>
      </c>
      <c r="D1003" s="11">
        <v>44291</v>
      </c>
      <c r="E1003">
        <f>VLOOKUP(A1003,home!$A$2:$E$405,3,FALSE)</f>
        <v>1.2299578059071701</v>
      </c>
      <c r="F1003">
        <f>VLOOKUP(B1003,home!$B$2:$E$405,3,FALSE)</f>
        <v>0.77</v>
      </c>
      <c r="G1003">
        <f>VLOOKUP(C1003,away!$B$2:$E$405,4,FALSE)</f>
        <v>1.03</v>
      </c>
      <c r="H1003">
        <f>VLOOKUP(A1003,away!$A$2:$E$405,3,FALSE)</f>
        <v>1.0168776371307999</v>
      </c>
      <c r="I1003">
        <f>VLOOKUP(C1003,away!$B$2:$E$405,3,FALSE)</f>
        <v>0.81</v>
      </c>
      <c r="J1003">
        <f>VLOOKUP(B1003,home!$B$2:$E$405,4,FALSE)</f>
        <v>0.93</v>
      </c>
      <c r="K1003" s="3">
        <f t="shared" si="1290"/>
        <v>0.97547953586497671</v>
      </c>
      <c r="L1003" s="3">
        <f t="shared" si="1291"/>
        <v>0.76601392405063162</v>
      </c>
      <c r="M1003" s="5">
        <f t="shared" si="1292"/>
        <v>0.1752584635792229</v>
      </c>
      <c r="N1003" s="5">
        <f t="shared" si="1293"/>
        <v>0.17096104470866927</v>
      </c>
      <c r="O1003" s="5">
        <f t="shared" si="1294"/>
        <v>0.13425042340940524</v>
      </c>
      <c r="P1003" s="5">
        <f t="shared" si="1295"/>
        <v>0.13095854071708321</v>
      </c>
      <c r="Q1003" s="5">
        <f t="shared" si="1296"/>
        <v>8.3384500271702106E-2</v>
      </c>
      <c r="R1003" s="5">
        <f t="shared" si="1297"/>
        <v>5.141884682064863E-2</v>
      </c>
      <c r="S1003" s="5">
        <f t="shared" si="1298"/>
        <v>2.4464067293097493E-2</v>
      </c>
      <c r="T1003" s="5">
        <f t="shared" si="1299"/>
        <v>6.387368825812749E-2</v>
      </c>
      <c r="U1003" s="5">
        <f t="shared" si="1300"/>
        <v>5.0158032831318658E-2</v>
      </c>
      <c r="V1003" s="5">
        <f t="shared" si="1301"/>
        <v>2.0311452438614114E-3</v>
      </c>
      <c r="W1003" s="5">
        <f t="shared" si="1302"/>
        <v>2.7113291207791004E-2</v>
      </c>
      <c r="X1003" s="5">
        <f t="shared" si="1303"/>
        <v>2.0769158592007474E-2</v>
      </c>
      <c r="Y1003" s="5">
        <f t="shared" si="1304"/>
        <v>7.9547323361467675E-3</v>
      </c>
      <c r="Z1003" s="5">
        <f t="shared" si="1305"/>
        <v>1.31291842077478E-2</v>
      </c>
      <c r="AA1003" s="5">
        <f t="shared" si="1306"/>
        <v>1.2807250517259606E-2</v>
      </c>
      <c r="AB1003" s="5">
        <f t="shared" si="1307"/>
        <v>6.2466053951414418E-3</v>
      </c>
      <c r="AC1003" s="5">
        <f t="shared" si="1308"/>
        <v>9.4858406438776344E-5</v>
      </c>
      <c r="AD1003" s="5">
        <f t="shared" si="1309"/>
        <v>6.61211518078698E-3</v>
      </c>
      <c r="AE1003" s="5">
        <f t="shared" si="1310"/>
        <v>5.0649722959093856E-3</v>
      </c>
      <c r="AF1003" s="5">
        <f t="shared" si="1311"/>
        <v>1.9399196517986424E-3</v>
      </c>
      <c r="AG1003" s="5">
        <f t="shared" si="1312"/>
        <v>4.9533515493907108E-4</v>
      </c>
      <c r="AH1003" s="5">
        <f t="shared" si="1313"/>
        <v>2.5142844786401187E-3</v>
      </c>
      <c r="AI1003" s="5">
        <f t="shared" si="1314"/>
        <v>2.4526330562563781E-3</v>
      </c>
      <c r="AJ1003" s="5">
        <f t="shared" si="1315"/>
        <v>1.1962466776820355E-3</v>
      </c>
      <c r="AK1003" s="5">
        <f t="shared" si="1316"/>
        <v>3.8897138464176413E-4</v>
      </c>
      <c r="AL1003" s="5">
        <f t="shared" si="1317"/>
        <v>2.8352453235685753E-6</v>
      </c>
      <c r="AM1003" s="5">
        <f t="shared" si="1318"/>
        <v>1.28999660952797E-3</v>
      </c>
      <c r="AN1003" s="5">
        <f t="shared" si="1319"/>
        <v>9.8815536487653079E-4</v>
      </c>
      <c r="AO1003" s="5">
        <f t="shared" si="1320"/>
        <v>3.7847038431037747E-4</v>
      </c>
      <c r="AP1003" s="5">
        <f t="shared" si="1321"/>
        <v>9.6637861407514278E-5</v>
      </c>
      <c r="AQ1003" s="5">
        <f t="shared" si="1322"/>
        <v>1.8506486857157778E-5</v>
      </c>
      <c r="AR1003" s="5">
        <f t="shared" si="1323"/>
        <v>3.8519538393254294E-4</v>
      </c>
      <c r="AS1003" s="5">
        <f t="shared" si="1324"/>
        <v>3.7575021433584849E-4</v>
      </c>
      <c r="AT1003" s="5">
        <f t="shared" si="1325"/>
        <v>1.8326832234074949E-4</v>
      </c>
      <c r="AU1003" s="5">
        <f t="shared" si="1326"/>
        <v>5.9591499338569095E-5</v>
      </c>
      <c r="AV1003" s="5">
        <f t="shared" si="1327"/>
        <v>1.453257202907136E-5</v>
      </c>
      <c r="AW1003" s="5">
        <f t="shared" si="1328"/>
        <v>5.8849525971622155E-8</v>
      </c>
      <c r="AX1003" s="5">
        <f t="shared" si="1329"/>
        <v>2.0972754898828955E-4</v>
      </c>
      <c r="AY1003" s="5">
        <f t="shared" si="1330"/>
        <v>1.6065422278204074E-4</v>
      </c>
      <c r="AZ1003" s="5">
        <f t="shared" si="1331"/>
        <v>6.1531685804287699E-5</v>
      </c>
      <c r="BA1003" s="5">
        <f t="shared" si="1332"/>
        <v>1.571137603213099E-5</v>
      </c>
      <c r="BB1003" s="5">
        <f t="shared" si="1333"/>
        <v>3.0087832016519251E-6</v>
      </c>
      <c r="BC1003" s="5">
        <f t="shared" si="1334"/>
        <v>4.6095396538300304E-7</v>
      </c>
      <c r="BD1003" s="5">
        <f t="shared" si="1335"/>
        <v>4.917750459539278E-5</v>
      </c>
      <c r="BE1003" s="5">
        <f t="shared" si="1336"/>
        <v>4.7971649357711501E-5</v>
      </c>
      <c r="BF1003" s="5">
        <f t="shared" si="1337"/>
        <v>2.339768112506891E-5</v>
      </c>
      <c r="BG1003" s="5">
        <f t="shared" si="1338"/>
        <v>7.6079863747329839E-6</v>
      </c>
      <c r="BH1003" s="5">
        <f t="shared" si="1339"/>
        <v>1.8553587544228991E-6</v>
      </c>
      <c r="BI1003" s="5">
        <f t="shared" si="1340"/>
        <v>3.6197289932549426E-7</v>
      </c>
      <c r="BJ1003" s="8">
        <f t="shared" si="1341"/>
        <v>0.3913916189356314</v>
      </c>
      <c r="BK1003" s="8">
        <f t="shared" si="1342"/>
        <v>0.33297056470780939</v>
      </c>
      <c r="BL1003" s="8">
        <f t="shared" si="1343"/>
        <v>0.26258200471607723</v>
      </c>
      <c r="BM1003" s="8">
        <f t="shared" si="1344"/>
        <v>0.2536809576872785</v>
      </c>
      <c r="BN1003" s="8">
        <f t="shared" si="1345"/>
        <v>0.74623181950673134</v>
      </c>
    </row>
    <row r="1004" spans="1:66" x14ac:dyDescent="0.25">
      <c r="A1004" t="s">
        <v>80</v>
      </c>
      <c r="B1004" t="s">
        <v>412</v>
      </c>
      <c r="C1004" t="s">
        <v>91</v>
      </c>
      <c r="D1004" s="11">
        <v>44291</v>
      </c>
      <c r="E1004">
        <f>VLOOKUP(A1004,home!$A$2:$E$405,3,FALSE)</f>
        <v>1.2299578059071701</v>
      </c>
      <c r="F1004">
        <f>VLOOKUP(B1004,home!$B$2:$E$405,3,FALSE)</f>
        <v>1.3</v>
      </c>
      <c r="G1004">
        <f>VLOOKUP(C1004,away!$B$2:$E$405,4,FALSE)</f>
        <v>1.02</v>
      </c>
      <c r="H1004">
        <f>VLOOKUP(A1004,away!$A$2:$E$405,3,FALSE)</f>
        <v>1.0168776371307999</v>
      </c>
      <c r="I1004">
        <f>VLOOKUP(C1004,away!$B$2:$E$405,3,FALSE)</f>
        <v>0.56999999999999995</v>
      </c>
      <c r="J1004">
        <f>VLOOKUP(B1004,home!$B$2:$E$405,4,FALSE)</f>
        <v>1.08</v>
      </c>
      <c r="K1004" s="3">
        <f t="shared" si="1290"/>
        <v>1.6309240506329075</v>
      </c>
      <c r="L1004" s="3">
        <f t="shared" si="1291"/>
        <v>0.62598987341772039</v>
      </c>
      <c r="M1004" s="5">
        <f t="shared" si="1292"/>
        <v>0.10467301569758644</v>
      </c>
      <c r="N1004" s="5">
        <f t="shared" si="1293"/>
        <v>0.17071373875346954</v>
      </c>
      <c r="O1004" s="5">
        <f t="shared" si="1294"/>
        <v>6.5524247846783179E-2</v>
      </c>
      <c r="P1004" s="5">
        <f t="shared" si="1295"/>
        <v>0.10686507171295018</v>
      </c>
      <c r="Q1004" s="5">
        <f t="shared" si="1296"/>
        <v>0.13921057115324831</v>
      </c>
      <c r="R1004" s="5">
        <f t="shared" si="1297"/>
        <v>2.0508757807699573E-2</v>
      </c>
      <c r="S1004" s="5">
        <f t="shared" si="1298"/>
        <v>2.7275758408471362E-2</v>
      </c>
      <c r="T1004" s="5">
        <f t="shared" si="1299"/>
        <v>8.7144407814630453E-2</v>
      </c>
      <c r="U1004" s="5">
        <f t="shared" si="1300"/>
        <v>3.3448226357182649E-2</v>
      </c>
      <c r="V1004" s="5">
        <f t="shared" si="1301"/>
        <v>3.0941073005309075E-3</v>
      </c>
      <c r="W1004" s="5">
        <f t="shared" si="1302"/>
        <v>7.5680622865392094E-2</v>
      </c>
      <c r="X1004" s="5">
        <f t="shared" si="1303"/>
        <v>4.7375303527681024E-2</v>
      </c>
      <c r="Y1004" s="5">
        <f t="shared" si="1304"/>
        <v>1.4828230129209564E-2</v>
      </c>
      <c r="Z1004" s="5">
        <f t="shared" si="1305"/>
        <v>4.2794249013321795E-3</v>
      </c>
      <c r="AA1004" s="5">
        <f t="shared" si="1306"/>
        <v>6.9794169944600078E-3</v>
      </c>
      <c r="AB1004" s="5">
        <f t="shared" si="1307"/>
        <v>5.6914495178304369E-3</v>
      </c>
      <c r="AC1004" s="5">
        <f t="shared" si="1308"/>
        <v>1.9743149437512005E-4</v>
      </c>
      <c r="AD1004" s="5">
        <f t="shared" si="1309"/>
        <v>3.0857336999511681E-2</v>
      </c>
      <c r="AE1004" s="5">
        <f t="shared" si="1310"/>
        <v>1.9316380482332255E-2</v>
      </c>
      <c r="AF1004" s="5">
        <f t="shared" si="1311"/>
        <v>6.0459292865118466E-3</v>
      </c>
      <c r="AG1004" s="5">
        <f t="shared" si="1312"/>
        <v>1.2615635029186798E-3</v>
      </c>
      <c r="AH1004" s="5">
        <f t="shared" si="1313"/>
        <v>6.6971916307139291E-4</v>
      </c>
      <c r="AI1004" s="5">
        <f t="shared" si="1314"/>
        <v>1.0922610902228767E-3</v>
      </c>
      <c r="AJ1004" s="5">
        <f t="shared" si="1315"/>
        <v>8.9069744080750516E-4</v>
      </c>
      <c r="AK1004" s="5">
        <f t="shared" si="1316"/>
        <v>4.8421995935004681E-4</v>
      </c>
      <c r="AL1004" s="5">
        <f t="shared" si="1317"/>
        <v>8.0626437154532558E-6</v>
      </c>
      <c r="AM1004" s="5">
        <f t="shared" si="1318"/>
        <v>1.0065194610197652E-2</v>
      </c>
      <c r="AN1004" s="5">
        <f t="shared" si="1319"/>
        <v>6.3007098999623493E-3</v>
      </c>
      <c r="AO1004" s="5">
        <f t="shared" si="1320"/>
        <v>1.9720902963596045E-3</v>
      </c>
      <c r="AP1004" s="5">
        <f t="shared" si="1321"/>
        <v>4.1150285166215449E-4</v>
      </c>
      <c r="AQ1004" s="5">
        <f t="shared" si="1322"/>
        <v>6.4399154505755755E-5</v>
      </c>
      <c r="AR1004" s="5">
        <f t="shared" si="1323"/>
        <v>8.3847482823296615E-5</v>
      </c>
      <c r="AS1004" s="5">
        <f t="shared" si="1324"/>
        <v>1.3674887632154402E-4</v>
      </c>
      <c r="AT1004" s="5">
        <f t="shared" si="1325"/>
        <v>1.1151351564491557E-4</v>
      </c>
      <c r="AU1004" s="5">
        <f t="shared" si="1326"/>
        <v>6.0623358211973923E-5</v>
      </c>
      <c r="AV1004" s="5">
        <f t="shared" si="1327"/>
        <v>2.4718023234510567E-5</v>
      </c>
      <c r="AW1004" s="5">
        <f t="shared" si="1328"/>
        <v>2.2865253101280893E-7</v>
      </c>
      <c r="AX1004" s="5">
        <f t="shared" si="1329"/>
        <v>2.7359279940120085E-3</v>
      </c>
      <c r="AY1004" s="5">
        <f t="shared" si="1330"/>
        <v>1.7126632186515746E-3</v>
      </c>
      <c r="AZ1004" s="5">
        <f t="shared" si="1331"/>
        <v>5.3605491572544242E-4</v>
      </c>
      <c r="BA1004" s="5">
        <f t="shared" si="1332"/>
        <v>1.1185498294663881E-4</v>
      </c>
      <c r="BB1004" s="5">
        <f t="shared" si="1333"/>
        <v>1.7505021653976927E-5</v>
      </c>
      <c r="BC1004" s="5">
        <f t="shared" si="1334"/>
        <v>2.1915932578694949E-6</v>
      </c>
      <c r="BD1004" s="5">
        <f t="shared" si="1335"/>
        <v>8.7479458598249823E-6</v>
      </c>
      <c r="BE1004" s="5">
        <f t="shared" si="1336"/>
        <v>1.4267235296423131E-5</v>
      </c>
      <c r="BF1004" s="5">
        <f t="shared" si="1337"/>
        <v>1.1634388590487605E-5</v>
      </c>
      <c r="BG1004" s="5">
        <f t="shared" si="1338"/>
        <v>6.3249347222117758E-6</v>
      </c>
      <c r="BH1004" s="5">
        <f t="shared" si="1339"/>
        <v>2.5788720392845886E-6</v>
      </c>
      <c r="BI1004" s="5">
        <f t="shared" si="1340"/>
        <v>8.4118888647479321E-7</v>
      </c>
      <c r="BJ1004" s="8">
        <f t="shared" si="1341"/>
        <v>0.61636417905384033</v>
      </c>
      <c r="BK1004" s="8">
        <f t="shared" si="1342"/>
        <v>0.24382611047628103</v>
      </c>
      <c r="BL1004" s="8">
        <f t="shared" si="1343"/>
        <v>0.13575084199903861</v>
      </c>
      <c r="BM1004" s="8">
        <f t="shared" si="1344"/>
        <v>0.39101271889263461</v>
      </c>
      <c r="BN1004" s="8">
        <f t="shared" si="1345"/>
        <v>0.60749540297173721</v>
      </c>
    </row>
    <row r="1005" spans="1:66" x14ac:dyDescent="0.25">
      <c r="A1005" t="s">
        <v>80</v>
      </c>
      <c r="B1005" t="s">
        <v>92</v>
      </c>
      <c r="C1005" t="s">
        <v>435</v>
      </c>
      <c r="D1005" s="11">
        <v>44291</v>
      </c>
      <c r="E1005">
        <f>VLOOKUP(A1005,home!$A$2:$E$405,3,FALSE)</f>
        <v>1.2299578059071701</v>
      </c>
      <c r="F1005">
        <f>VLOOKUP(B1005,home!$B$2:$E$405,3,FALSE)</f>
        <v>0.95</v>
      </c>
      <c r="G1005">
        <f>VLOOKUP(C1005,away!$B$2:$E$405,4,FALSE)</f>
        <v>1.5</v>
      </c>
      <c r="H1005">
        <f>VLOOKUP(A1005,away!$A$2:$E$405,3,FALSE)</f>
        <v>1.0168776371307999</v>
      </c>
      <c r="I1005">
        <f>VLOOKUP(C1005,away!$B$2:$E$405,3,FALSE)</f>
        <v>0.65</v>
      </c>
      <c r="J1005">
        <f>VLOOKUP(B1005,home!$B$2:$E$405,4,FALSE)</f>
        <v>1.58</v>
      </c>
      <c r="K1005" s="3">
        <f t="shared" si="1290"/>
        <v>1.7526898734177174</v>
      </c>
      <c r="L1005" s="3">
        <f t="shared" si="1291"/>
        <v>1.0443333333333318</v>
      </c>
      <c r="M1005" s="5">
        <f t="shared" si="1292"/>
        <v>6.0991351304696517E-2</v>
      </c>
      <c r="N1005" s="5">
        <f t="shared" si="1293"/>
        <v>0.10689892379780405</v>
      </c>
      <c r="O1005" s="5">
        <f t="shared" si="1294"/>
        <v>6.3695301212537955E-2</v>
      </c>
      <c r="P1005" s="5">
        <f t="shared" si="1295"/>
        <v>0.11163810941950653</v>
      </c>
      <c r="Q1005" s="5">
        <f t="shared" si="1296"/>
        <v>9.3680330609831747E-2</v>
      </c>
      <c r="R1005" s="5">
        <f t="shared" si="1297"/>
        <v>3.3259563116480186E-2</v>
      </c>
      <c r="S1005" s="5">
        <f t="shared" si="1298"/>
        <v>5.1085388371293658E-2</v>
      </c>
      <c r="T1005" s="5">
        <f t="shared" si="1299"/>
        <v>9.783349193353412E-2</v>
      </c>
      <c r="U1005" s="5">
        <f t="shared" si="1300"/>
        <v>5.8293699468552236E-2</v>
      </c>
      <c r="V1005" s="5">
        <f t="shared" si="1301"/>
        <v>1.038958995321124E-2</v>
      </c>
      <c r="W1005" s="5">
        <f t="shared" si="1302"/>
        <v>5.4730855599425303E-2</v>
      </c>
      <c r="X1005" s="5">
        <f t="shared" si="1303"/>
        <v>5.7157256864333067E-2</v>
      </c>
      <c r="Y1005" s="5">
        <f t="shared" si="1304"/>
        <v>2.9845614292659202E-2</v>
      </c>
      <c r="Z1005" s="5">
        <f t="shared" si="1305"/>
        <v>1.1578023471548033E-2</v>
      </c>
      <c r="AA1005" s="5">
        <f t="shared" si="1306"/>
        <v>2.0292684492774882E-2</v>
      </c>
      <c r="AB1005" s="5">
        <f t="shared" si="1307"/>
        <v>1.7783391307473646E-2</v>
      </c>
      <c r="AC1005" s="5">
        <f t="shared" si="1308"/>
        <v>1.1885641931283627E-3</v>
      </c>
      <c r="AD1005" s="5">
        <f t="shared" si="1309"/>
        <v>2.3981554093150021E-2</v>
      </c>
      <c r="AE1005" s="5">
        <f t="shared" si="1310"/>
        <v>2.5044736324612966E-2</v>
      </c>
      <c r="AF1005" s="5">
        <f t="shared" si="1311"/>
        <v>1.3077526484168716E-2</v>
      </c>
      <c r="AG1005" s="5">
        <f t="shared" si="1312"/>
        <v>4.5524322749889486E-3</v>
      </c>
      <c r="AH1005" s="5">
        <f t="shared" si="1313"/>
        <v>3.0228289613633275E-3</v>
      </c>
      <c r="AI1005" s="5">
        <f t="shared" si="1314"/>
        <v>5.2980817096552994E-3</v>
      </c>
      <c r="AJ1005" s="5">
        <f t="shared" si="1315"/>
        <v>4.6429470805262373E-3</v>
      </c>
      <c r="AK1005" s="5">
        <f t="shared" si="1316"/>
        <v>2.7125487769508968E-3</v>
      </c>
      <c r="AL1005" s="5">
        <f t="shared" si="1317"/>
        <v>8.7021557388812398E-5</v>
      </c>
      <c r="AM1005" s="5">
        <f t="shared" si="1318"/>
        <v>8.4064454015766454E-3</v>
      </c>
      <c r="AN1005" s="5">
        <f t="shared" si="1319"/>
        <v>8.7791311477131966E-3</v>
      </c>
      <c r="AO1005" s="5">
        <f t="shared" si="1320"/>
        <v>4.5841696476309002E-3</v>
      </c>
      <c r="AP1005" s="5">
        <f t="shared" si="1321"/>
        <v>1.5958003895586213E-3</v>
      </c>
      <c r="AQ1005" s="5">
        <f t="shared" si="1322"/>
        <v>4.1663688504059605E-4</v>
      </c>
      <c r="AR1005" s="5">
        <f t="shared" si="1323"/>
        <v>6.3136820906341956E-4</v>
      </c>
      <c r="AS1005" s="5">
        <f t="shared" si="1324"/>
        <v>1.1065926664233356E-3</v>
      </c>
      <c r="AT1005" s="5">
        <f t="shared" si="1325"/>
        <v>9.6975688021924559E-4</v>
      </c>
      <c r="AU1005" s="5">
        <f t="shared" si="1326"/>
        <v>5.6656102121247669E-4</v>
      </c>
      <c r="AV1005" s="5">
        <f t="shared" si="1327"/>
        <v>2.4825144113807708E-4</v>
      </c>
      <c r="AW1005" s="5">
        <f t="shared" si="1328"/>
        <v>4.4245445086390421E-6</v>
      </c>
      <c r="AX1005" s="5">
        <f t="shared" si="1329"/>
        <v>2.4556486211303884E-3</v>
      </c>
      <c r="AY1005" s="5">
        <f t="shared" si="1330"/>
        <v>2.5645157100004979E-3</v>
      </c>
      <c r="AZ1005" s="5">
        <f t="shared" si="1331"/>
        <v>1.339104619905258E-3</v>
      </c>
      <c r="BA1005" s="5">
        <f t="shared" si="1332"/>
        <v>4.6615719712924091E-4</v>
      </c>
      <c r="BB1005" s="5">
        <f t="shared" si="1333"/>
        <v>1.2170587488382577E-4</v>
      </c>
      <c r="BC1005" s="5">
        <f t="shared" si="1334"/>
        <v>2.5420300400735049E-5</v>
      </c>
      <c r="BD1005" s="5">
        <f t="shared" si="1335"/>
        <v>1.0989314438864943E-4</v>
      </c>
      <c r="BE1005" s="5">
        <f t="shared" si="1336"/>
        <v>1.9260860132801688E-4</v>
      </c>
      <c r="BF1005" s="5">
        <f t="shared" si="1337"/>
        <v>1.6879157254038281E-4</v>
      </c>
      <c r="BG1005" s="5">
        <f t="shared" si="1338"/>
        <v>9.861309330326034E-5</v>
      </c>
      <c r="BH1005" s="5">
        <f t="shared" si="1339"/>
        <v>4.3209542504755222E-5</v>
      </c>
      <c r="BI1005" s="5">
        <f t="shared" si="1340"/>
        <v>1.5146585516619373E-5</v>
      </c>
      <c r="BJ1005" s="8">
        <f t="shared" si="1341"/>
        <v>0.53755745806947797</v>
      </c>
      <c r="BK1005" s="8">
        <f t="shared" si="1342"/>
        <v>0.23794454050922562</v>
      </c>
      <c r="BL1005" s="8">
        <f t="shared" si="1343"/>
        <v>0.21315183888395287</v>
      </c>
      <c r="BM1005" s="8">
        <f t="shared" si="1344"/>
        <v>0.52750819030785567</v>
      </c>
      <c r="BN1005" s="8">
        <f t="shared" si="1345"/>
        <v>0.47016357946085702</v>
      </c>
    </row>
    <row r="1006" spans="1:66" x14ac:dyDescent="0.25">
      <c r="A1006" t="s">
        <v>80</v>
      </c>
      <c r="B1006" t="s">
        <v>84</v>
      </c>
      <c r="C1006" t="s">
        <v>94</v>
      </c>
      <c r="D1006" s="11">
        <v>44291</v>
      </c>
      <c r="E1006">
        <f>VLOOKUP(A1006,home!$A$2:$E$405,3,FALSE)</f>
        <v>1.2299578059071701</v>
      </c>
      <c r="F1006">
        <f>VLOOKUP(B1006,home!$B$2:$E$405,3,FALSE)</f>
        <v>1.1000000000000001</v>
      </c>
      <c r="G1006">
        <f>VLOOKUP(C1006,away!$B$2:$E$405,4,FALSE)</f>
        <v>0.85</v>
      </c>
      <c r="H1006">
        <f>VLOOKUP(A1006,away!$A$2:$E$405,3,FALSE)</f>
        <v>1.0168776371307999</v>
      </c>
      <c r="I1006">
        <f>VLOOKUP(C1006,away!$B$2:$E$405,3,FALSE)</f>
        <v>0.89</v>
      </c>
      <c r="J1006">
        <f>VLOOKUP(B1006,home!$B$2:$E$405,4,FALSE)</f>
        <v>1.1299999999999999</v>
      </c>
      <c r="K1006" s="3">
        <f t="shared" si="1290"/>
        <v>1.1500105485232042</v>
      </c>
      <c r="L1006" s="3">
        <f t="shared" si="1291"/>
        <v>1.0226738396624455</v>
      </c>
      <c r="M1006" s="5">
        <f t="shared" si="1292"/>
        <v>0.11387153087560689</v>
      </c>
      <c r="N1006" s="5">
        <f t="shared" si="1293"/>
        <v>0.13095346168343366</v>
      </c>
      <c r="O1006" s="5">
        <f t="shared" si="1294"/>
        <v>0.1164534357087976</v>
      </c>
      <c r="P1006" s="5">
        <f t="shared" si="1295"/>
        <v>0.13392267947688605</v>
      </c>
      <c r="Q1006" s="5">
        <f t="shared" si="1296"/>
        <v>7.5298931150788992E-2</v>
      </c>
      <c r="R1006" s="5">
        <f t="shared" si="1297"/>
        <v>5.9546941119099896E-2</v>
      </c>
      <c r="S1006" s="5">
        <f t="shared" si="1298"/>
        <v>3.9376137170451402E-2</v>
      </c>
      <c r="T1006" s="5">
        <f t="shared" si="1299"/>
        <v>7.7006247042455497E-2</v>
      </c>
      <c r="U1006" s="5">
        <f t="shared" si="1300"/>
        <v>6.8479610419255016E-2</v>
      </c>
      <c r="V1006" s="5">
        <f t="shared" si="1301"/>
        <v>5.1455235530847368E-3</v>
      </c>
      <c r="W1006" s="5">
        <f t="shared" si="1302"/>
        <v>2.8864855038643271E-2</v>
      </c>
      <c r="X1006" s="5">
        <f t="shared" si="1303"/>
        <v>2.9519332133669196E-2</v>
      </c>
      <c r="Y1006" s="5">
        <f t="shared" si="1304"/>
        <v>1.5094324368705244E-2</v>
      </c>
      <c r="Z1006" s="5">
        <f t="shared" si="1305"/>
        <v>2.0299032971474482E-2</v>
      </c>
      <c r="AA1006" s="5">
        <f t="shared" si="1306"/>
        <v>2.3344102042015979E-2</v>
      </c>
      <c r="AB1006" s="5">
        <f t="shared" si="1307"/>
        <v>1.3422981797060226E-2</v>
      </c>
      <c r="AC1006" s="5">
        <f t="shared" si="1308"/>
        <v>3.782235429269134E-4</v>
      </c>
      <c r="AD1006" s="5">
        <f t="shared" si="1309"/>
        <v>8.2987219440082347E-3</v>
      </c>
      <c r="AE1006" s="5">
        <f t="shared" si="1310"/>
        <v>8.4868858347698934E-3</v>
      </c>
      <c r="AF1006" s="5">
        <f t="shared" si="1311"/>
        <v>4.3396580617104732E-3</v>
      </c>
      <c r="AG1006" s="5">
        <f t="shared" si="1312"/>
        <v>1.4793515909305118E-3</v>
      </c>
      <c r="AH1006" s="5">
        <f t="shared" si="1313"/>
        <v>5.1898224975930963E-3</v>
      </c>
      <c r="AI1006" s="5">
        <f t="shared" si="1314"/>
        <v>5.9683506171951022E-3</v>
      </c>
      <c r="AJ1006" s="5">
        <f t="shared" si="1315"/>
        <v>3.4318330835296728E-3</v>
      </c>
      <c r="AK1006" s="5">
        <f t="shared" si="1316"/>
        <v>1.3155480822766789E-3</v>
      </c>
      <c r="AL1006" s="5">
        <f t="shared" si="1317"/>
        <v>1.7792932059672144E-5</v>
      </c>
      <c r="AM1006" s="5">
        <f t="shared" si="1318"/>
        <v>1.9087235549740925E-3</v>
      </c>
      <c r="AN1006" s="5">
        <f t="shared" si="1319"/>
        <v>1.9520016468195078E-3</v>
      </c>
      <c r="AO1006" s="5">
        <f t="shared" si="1320"/>
        <v>9.9813050959016159E-4</v>
      </c>
      <c r="AP1006" s="5">
        <f t="shared" si="1321"/>
        <v>3.4025398690893462E-4</v>
      </c>
      <c r="AQ1006" s="5">
        <f t="shared" si="1322"/>
        <v>8.6992212813153882E-5</v>
      </c>
      <c r="AR1006" s="5">
        <f t="shared" si="1323"/>
        <v>1.0614991401560155E-3</v>
      </c>
      <c r="AS1006" s="5">
        <f t="shared" si="1324"/>
        <v>1.220735208427729E-3</v>
      </c>
      <c r="AT1006" s="5">
        <f t="shared" si="1325"/>
        <v>7.0192918332278047E-4</v>
      </c>
      <c r="AU1006" s="5">
        <f t="shared" si="1326"/>
        <v>2.6907532171249174E-4</v>
      </c>
      <c r="AV1006" s="5">
        <f t="shared" si="1327"/>
        <v>7.7359864579160098E-5</v>
      </c>
      <c r="AW1006" s="5">
        <f t="shared" si="1328"/>
        <v>5.8127813931544899E-7</v>
      </c>
      <c r="AX1006" s="5">
        <f t="shared" si="1329"/>
        <v>3.6584203707248604E-4</v>
      </c>
      <c r="AY1006" s="5">
        <f t="shared" si="1330"/>
        <v>3.7413708076284999E-4</v>
      </c>
      <c r="AZ1006" s="5">
        <f t="shared" si="1331"/>
        <v>1.9131010247192115E-4</v>
      </c>
      <c r="BA1006" s="5">
        <f t="shared" si="1332"/>
        <v>6.5215945687058493E-5</v>
      </c>
      <c r="BB1006" s="5">
        <f t="shared" si="1333"/>
        <v>1.6673660395750401E-5</v>
      </c>
      <c r="BC1006" s="5">
        <f t="shared" si="1334"/>
        <v>3.4103432596299444E-6</v>
      </c>
      <c r="BD1006" s="5">
        <f t="shared" si="1335"/>
        <v>1.809279002436227E-4</v>
      </c>
      <c r="BE1006" s="5">
        <f t="shared" si="1336"/>
        <v>2.0806899380232014E-4</v>
      </c>
      <c r="BF1006" s="5">
        <f t="shared" si="1337"/>
        <v>1.196407688466387E-4</v>
      </c>
      <c r="BG1006" s="5">
        <f t="shared" si="1338"/>
        <v>4.5862715402353598E-5</v>
      </c>
      <c r="BH1006" s="5">
        <f t="shared" si="1339"/>
        <v>1.3185651624156074E-5</v>
      </c>
      <c r="BI1006" s="5">
        <f t="shared" si="1340"/>
        <v>3.0327276913863211E-6</v>
      </c>
      <c r="BJ1006" s="8">
        <f t="shared" si="1341"/>
        <v>0.38564445992987051</v>
      </c>
      <c r="BK1006" s="8">
        <f t="shared" si="1342"/>
        <v>0.29308602463177852</v>
      </c>
      <c r="BL1006" s="8">
        <f t="shared" si="1343"/>
        <v>0.30105394284263193</v>
      </c>
      <c r="BM1006" s="8">
        <f t="shared" si="1344"/>
        <v>0.36966292455851879</v>
      </c>
      <c r="BN1006" s="8">
        <f t="shared" si="1345"/>
        <v>0.63004698001461312</v>
      </c>
    </row>
    <row r="1007" spans="1:66" x14ac:dyDescent="0.25">
      <c r="A1007" t="s">
        <v>80</v>
      </c>
      <c r="B1007" t="s">
        <v>98</v>
      </c>
      <c r="C1007" t="s">
        <v>88</v>
      </c>
      <c r="D1007" s="11">
        <v>44291</v>
      </c>
      <c r="E1007">
        <f>VLOOKUP(A1007,home!$A$2:$E$405,3,FALSE)</f>
        <v>1.2299578059071701</v>
      </c>
      <c r="F1007">
        <f>VLOOKUP(B1007,home!$B$2:$E$405,3,FALSE)</f>
        <v>0.93</v>
      </c>
      <c r="G1007">
        <f>VLOOKUP(C1007,away!$B$2:$E$405,4,FALSE)</f>
        <v>1.26</v>
      </c>
      <c r="H1007">
        <f>VLOOKUP(A1007,away!$A$2:$E$405,3,FALSE)</f>
        <v>1.0168776371307999</v>
      </c>
      <c r="I1007">
        <f>VLOOKUP(C1007,away!$B$2:$E$405,3,FALSE)</f>
        <v>1.02</v>
      </c>
      <c r="J1007">
        <f>VLOOKUP(B1007,home!$B$2:$E$405,4,FALSE)</f>
        <v>0.59</v>
      </c>
      <c r="K1007" s="3">
        <f t="shared" si="1290"/>
        <v>1.4412645569620219</v>
      </c>
      <c r="L1007" s="3">
        <f t="shared" si="1291"/>
        <v>0.61195696202531535</v>
      </c>
      <c r="M1007" s="5">
        <f t="shared" si="1292"/>
        <v>0.128320848952093</v>
      </c>
      <c r="N1007" s="5">
        <f t="shared" si="1293"/>
        <v>0.18494429151392885</v>
      </c>
      <c r="O1007" s="5">
        <f t="shared" si="1294"/>
        <v>7.8526836889232204E-2</v>
      </c>
      <c r="P1007" s="5">
        <f t="shared" si="1295"/>
        <v>0.1131779467787882</v>
      </c>
      <c r="Q1007" s="5">
        <f t="shared" si="1296"/>
        <v>0.13327682618573888</v>
      </c>
      <c r="R1007" s="5">
        <f t="shared" si="1297"/>
        <v>2.4027522270095997E-2</v>
      </c>
      <c r="S1007" s="5">
        <f t="shared" si="1298"/>
        <v>2.495550750650892E-2</v>
      </c>
      <c r="T1007" s="5">
        <f t="shared" si="1299"/>
        <v>8.1559681661000763E-2</v>
      </c>
      <c r="U1007" s="5">
        <f t="shared" si="1300"/>
        <v>3.463001623950502E-2</v>
      </c>
      <c r="V1007" s="5">
        <f t="shared" si="1301"/>
        <v>2.4456172195402143E-3</v>
      </c>
      <c r="W1007" s="5">
        <f t="shared" si="1302"/>
        <v>6.4029055281964481E-2</v>
      </c>
      <c r="X1007" s="5">
        <f t="shared" si="1303"/>
        <v>3.9183026151701952E-2</v>
      </c>
      <c r="Y1007" s="5">
        <f t="shared" si="1304"/>
        <v>1.1989162823377003E-2</v>
      </c>
      <c r="Z1007" s="5">
        <f t="shared" si="1305"/>
        <v>4.9012698444678522E-3</v>
      </c>
      <c r="AA1007" s="5">
        <f t="shared" si="1306"/>
        <v>7.0640265109382762E-3</v>
      </c>
      <c r="AB1007" s="5">
        <f t="shared" si="1307"/>
        <v>5.0905655198277174E-3</v>
      </c>
      <c r="AC1007" s="5">
        <f t="shared" si="1308"/>
        <v>1.3481340803869808E-4</v>
      </c>
      <c r="AD1007" s="5">
        <f t="shared" si="1309"/>
        <v>2.3070701998414343E-2</v>
      </c>
      <c r="AE1007" s="5">
        <f t="shared" si="1310"/>
        <v>1.4118276706741014E-2</v>
      </c>
      <c r="AF1007" s="5">
        <f t="shared" si="1311"/>
        <v>4.3198888612450016E-3</v>
      </c>
      <c r="AG1007" s="5">
        <f t="shared" si="1312"/>
        <v>8.8119535460483007E-4</v>
      </c>
      <c r="AH1007" s="5">
        <f t="shared" si="1313"/>
        <v>7.4984155102170917E-4</v>
      </c>
      <c r="AI1007" s="5">
        <f t="shared" si="1314"/>
        <v>1.080720050825019E-3</v>
      </c>
      <c r="AJ1007" s="5">
        <f t="shared" si="1315"/>
        <v>7.7880175262614747E-4</v>
      </c>
      <c r="AK1007" s="5">
        <f t="shared" si="1316"/>
        <v>3.7415312098665706E-4</v>
      </c>
      <c r="AL1007" s="5">
        <f t="shared" si="1317"/>
        <v>4.7561732468796776E-6</v>
      </c>
      <c r="AM1007" s="5">
        <f t="shared" si="1318"/>
        <v>6.6501970189094912E-3</v>
      </c>
      <c r="AN1007" s="5">
        <f t="shared" si="1319"/>
        <v>4.0696343645616612E-3</v>
      </c>
      <c r="AO1007" s="5">
        <f t="shared" si="1320"/>
        <v>1.2452205411454891E-3</v>
      </c>
      <c r="AP1007" s="5">
        <f t="shared" si="1321"/>
        <v>2.5400712647030428E-4</v>
      </c>
      <c r="AQ1007" s="5">
        <f t="shared" si="1322"/>
        <v>3.8860357361886858E-5</v>
      </c>
      <c r="AR1007" s="5">
        <f t="shared" si="1323"/>
        <v>9.1774151512719152E-5</v>
      </c>
      <c r="AS1007" s="5">
        <f t="shared" si="1324"/>
        <v>1.3227083182054463E-4</v>
      </c>
      <c r="AT1007" s="5">
        <f t="shared" si="1325"/>
        <v>9.5318630911417712E-5</v>
      </c>
      <c r="AU1007" s="5">
        <f t="shared" si="1326"/>
        <v>4.5793121450256997E-5</v>
      </c>
      <c r="AV1007" s="5">
        <f t="shared" si="1327"/>
        <v>1.6500000724728184E-5</v>
      </c>
      <c r="AW1007" s="5">
        <f t="shared" si="1328"/>
        <v>1.1652517173465234E-7</v>
      </c>
      <c r="AX1007" s="5">
        <f t="shared" si="1329"/>
        <v>1.5974488766947927E-3</v>
      </c>
      <c r="AY1007" s="5">
        <f t="shared" si="1330"/>
        <v>9.7756996157289788E-4</v>
      </c>
      <c r="AZ1007" s="5">
        <f t="shared" si="1331"/>
        <v>2.991153719256774E-4</v>
      </c>
      <c r="BA1007" s="5">
        <f t="shared" si="1332"/>
        <v>6.1015244766236614E-5</v>
      </c>
      <c r="BB1007" s="5">
        <f t="shared" si="1333"/>
        <v>9.3346759560942944E-6</v>
      </c>
      <c r="BC1007" s="5">
        <f t="shared" si="1334"/>
        <v>1.1424839879164444E-6</v>
      </c>
      <c r="BD1007" s="5">
        <f t="shared" si="1335"/>
        <v>9.3603051586957624E-6</v>
      </c>
      <c r="BE1007" s="5">
        <f t="shared" si="1336"/>
        <v>1.3490676067576975E-5</v>
      </c>
      <c r="BF1007" s="5">
        <f t="shared" si="1337"/>
        <v>9.7218166328272437E-6</v>
      </c>
      <c r="BG1007" s="5">
        <f t="shared" si="1338"/>
        <v>4.6705699140592598E-6</v>
      </c>
      <c r="BH1007" s="5">
        <f t="shared" si="1339"/>
        <v>1.6828817194866925E-6</v>
      </c>
      <c r="BI1007" s="5">
        <f t="shared" si="1340"/>
        <v>4.8509555517109429E-7</v>
      </c>
      <c r="BJ1007" s="8">
        <f t="shared" si="1341"/>
        <v>0.57257565256206977</v>
      </c>
      <c r="BK1007" s="8">
        <f t="shared" si="1342"/>
        <v>0.27001705999978881</v>
      </c>
      <c r="BL1007" s="8">
        <f t="shared" si="1343"/>
        <v>0.1527435519865262</v>
      </c>
      <c r="BM1007" s="8">
        <f t="shared" si="1344"/>
        <v>0.33698580836657427</v>
      </c>
      <c r="BN1007" s="8">
        <f t="shared" si="1345"/>
        <v>0.66227427258987714</v>
      </c>
    </row>
    <row r="1008" spans="1:66" x14ac:dyDescent="0.25">
      <c r="A1008" t="s">
        <v>80</v>
      </c>
      <c r="B1008" t="s">
        <v>416</v>
      </c>
      <c r="C1008" t="s">
        <v>89</v>
      </c>
      <c r="D1008" s="11">
        <v>44291</v>
      </c>
      <c r="E1008">
        <f>VLOOKUP(A1008,home!$A$2:$E$405,3,FALSE)</f>
        <v>1.2299578059071701</v>
      </c>
      <c r="F1008">
        <f>VLOOKUP(B1008,home!$B$2:$E$405,3,FALSE)</f>
        <v>0.86</v>
      </c>
      <c r="G1008">
        <f>VLOOKUP(C1008,away!$B$2:$E$405,4,FALSE)</f>
        <v>0.85</v>
      </c>
      <c r="H1008">
        <f>VLOOKUP(A1008,away!$A$2:$E$405,3,FALSE)</f>
        <v>1.0168776371307999</v>
      </c>
      <c r="I1008">
        <f>VLOOKUP(C1008,away!$B$2:$E$405,3,FALSE)</f>
        <v>0.93</v>
      </c>
      <c r="J1008">
        <f>VLOOKUP(B1008,home!$B$2:$E$405,4,FALSE)</f>
        <v>0.72</v>
      </c>
      <c r="K1008" s="3">
        <f t="shared" si="1290"/>
        <v>0.89909915611814128</v>
      </c>
      <c r="L1008" s="3">
        <f t="shared" si="1291"/>
        <v>0.68090126582278365</v>
      </c>
      <c r="M1008" s="5">
        <f t="shared" si="1292"/>
        <v>0.20597501129557838</v>
      </c>
      <c r="N1008" s="5">
        <f t="shared" si="1293"/>
        <v>0.18519195883727912</v>
      </c>
      <c r="O1008" s="5">
        <f t="shared" si="1294"/>
        <v>0.14024864591902145</v>
      </c>
      <c r="P1008" s="5">
        <f t="shared" si="1295"/>
        <v>0.12609743919250418</v>
      </c>
      <c r="Q1008" s="5">
        <f t="shared" si="1296"/>
        <v>8.32529669552316E-2</v>
      </c>
      <c r="R1008" s="5">
        <f t="shared" si="1297"/>
        <v>4.7747740268096535E-2</v>
      </c>
      <c r="S1008" s="5">
        <f t="shared" si="1298"/>
        <v>1.9299142248971224E-2</v>
      </c>
      <c r="T1008" s="5">
        <f t="shared" si="1299"/>
        <v>5.6687050583319562E-2</v>
      </c>
      <c r="U1008" s="5">
        <f t="shared" si="1300"/>
        <v>4.2929952981593779E-2</v>
      </c>
      <c r="V1008" s="5">
        <f t="shared" si="1301"/>
        <v>1.3127657254796863E-3</v>
      </c>
      <c r="W1008" s="5">
        <f t="shared" si="1302"/>
        <v>2.4950890777926747E-2</v>
      </c>
      <c r="X1008" s="5">
        <f t="shared" si="1303"/>
        <v>1.698909311409634E-2</v>
      </c>
      <c r="Y1008" s="5">
        <f t="shared" si="1304"/>
        <v>5.7839475032846659E-3</v>
      </c>
      <c r="Z1008" s="5">
        <f t="shared" si="1305"/>
        <v>1.0837165596241479E-2</v>
      </c>
      <c r="AA1008" s="5">
        <f t="shared" si="1306"/>
        <v>9.7436864422932659E-3</v>
      </c>
      <c r="AB1008" s="5">
        <f t="shared" si="1307"/>
        <v>4.3802701288728242E-3</v>
      </c>
      <c r="AC1008" s="5">
        <f t="shared" si="1308"/>
        <v>5.0229514250739075E-5</v>
      </c>
      <c r="AD1008" s="5">
        <f t="shared" si="1309"/>
        <v>5.6083312107074621E-3</v>
      </c>
      <c r="AE1008" s="5">
        <f t="shared" si="1310"/>
        <v>3.8187198205241351E-3</v>
      </c>
      <c r="AF1008" s="5">
        <f t="shared" si="1311"/>
        <v>1.3000855798087181E-3</v>
      </c>
      <c r="AG1008" s="5">
        <f t="shared" si="1312"/>
        <v>2.9507663898990132E-4</v>
      </c>
      <c r="AH1008" s="5">
        <f t="shared" si="1313"/>
        <v>1.8447599431029855E-3</v>
      </c>
      <c r="AI1008" s="5">
        <f t="shared" si="1314"/>
        <v>1.6586221080844446E-3</v>
      </c>
      <c r="AJ1008" s="5">
        <f t="shared" si="1315"/>
        <v>7.456328688488082E-4</v>
      </c>
      <c r="AK1008" s="5">
        <f t="shared" si="1316"/>
        <v>2.2346596105197075E-4</v>
      </c>
      <c r="AL1008" s="5">
        <f t="shared" si="1317"/>
        <v>1.2300158313500362E-6</v>
      </c>
      <c r="AM1008" s="5">
        <f t="shared" si="1318"/>
        <v>1.008489171755623E-3</v>
      </c>
      <c r="AN1008" s="5">
        <f t="shared" si="1319"/>
        <v>6.8668155361697417E-4</v>
      </c>
      <c r="AO1008" s="5">
        <f t="shared" si="1320"/>
        <v>2.3378116953747666E-4</v>
      </c>
      <c r="AP1008" s="5">
        <f t="shared" si="1321"/>
        <v>5.3060631421199557E-5</v>
      </c>
      <c r="AQ1008" s="5">
        <f t="shared" si="1322"/>
        <v>9.0322627750127352E-6</v>
      </c>
      <c r="AR1008" s="5">
        <f t="shared" si="1323"/>
        <v>2.5121987607959793E-4</v>
      </c>
      <c r="AS1008" s="5">
        <f t="shared" si="1324"/>
        <v>2.2587157858327048E-4</v>
      </c>
      <c r="AT1008" s="5">
        <f t="shared" si="1325"/>
        <v>1.0154047284764546E-4</v>
      </c>
      <c r="AU1008" s="5">
        <f t="shared" si="1326"/>
        <v>3.043165114971836E-5</v>
      </c>
      <c r="AV1008" s="5">
        <f t="shared" si="1327"/>
        <v>6.8402679669983592E-6</v>
      </c>
      <c r="AW1008" s="5">
        <f t="shared" si="1328"/>
        <v>2.0917025797866787E-8</v>
      </c>
      <c r="AX1008" s="5">
        <f t="shared" si="1329"/>
        <v>1.5112196054662723E-4</v>
      </c>
      <c r="AY1008" s="5">
        <f t="shared" si="1330"/>
        <v>1.0289913422981924E-4</v>
      </c>
      <c r="AZ1008" s="5">
        <f t="shared" si="1331"/>
        <v>3.5032075374576216E-5</v>
      </c>
      <c r="BA1008" s="5">
        <f t="shared" si="1332"/>
        <v>7.9511281556493725E-6</v>
      </c>
      <c r="BB1008" s="5">
        <f t="shared" si="1333"/>
        <v>1.3534833064752078E-6</v>
      </c>
      <c r="BC1008" s="5">
        <f t="shared" si="1334"/>
        <v>1.8431769932979518E-7</v>
      </c>
      <c r="BD1008" s="5">
        <f t="shared" si="1335"/>
        <v>2.8509321937073501E-5</v>
      </c>
      <c r="BE1008" s="5">
        <f t="shared" si="1336"/>
        <v>2.5632707295123194E-5</v>
      </c>
      <c r="BF1008" s="5">
        <f t="shared" si="1337"/>
        <v>1.1523172749034293E-5</v>
      </c>
      <c r="BG1008" s="5">
        <f t="shared" si="1338"/>
        <v>3.4534916314867656E-6</v>
      </c>
      <c r="BH1008" s="5">
        <f t="shared" si="1339"/>
        <v>7.7625785288270339E-7</v>
      </c>
      <c r="BI1008" s="5">
        <f t="shared" si="1340"/>
        <v>1.3958655609138381E-7</v>
      </c>
      <c r="BJ1008" s="8">
        <f t="shared" si="1341"/>
        <v>0.38616770790958699</v>
      </c>
      <c r="BK1008" s="8">
        <f t="shared" si="1342"/>
        <v>0.35283871712684539</v>
      </c>
      <c r="BL1008" s="8">
        <f t="shared" si="1343"/>
        <v>0.25020871500561503</v>
      </c>
      <c r="BM1008" s="8">
        <f t="shared" si="1344"/>
        <v>0.2114356649533736</v>
      </c>
      <c r="BN1008" s="8">
        <f t="shared" si="1345"/>
        <v>0.78851376246771121</v>
      </c>
    </row>
    <row r="1009" spans="1:66" x14ac:dyDescent="0.25">
      <c r="A1009" t="s">
        <v>99</v>
      </c>
      <c r="B1009" t="s">
        <v>100</v>
      </c>
      <c r="C1009" t="s">
        <v>108</v>
      </c>
      <c r="D1009" s="11">
        <v>44291</v>
      </c>
      <c r="E1009">
        <f>VLOOKUP(A1009,home!$A$2:$E$405,3,FALSE)</f>
        <v>1.33549783549784</v>
      </c>
      <c r="F1009">
        <f>VLOOKUP(B1009,home!$B$2:$E$405,3,FALSE)</f>
        <v>0.79</v>
      </c>
      <c r="G1009">
        <f>VLOOKUP(C1009,away!$B$2:$E$405,4,FALSE)</f>
        <v>0.75</v>
      </c>
      <c r="H1009">
        <f>VLOOKUP(A1009,away!$A$2:$E$405,3,FALSE)</f>
        <v>1.2380952380952399</v>
      </c>
      <c r="I1009">
        <f>VLOOKUP(C1009,away!$B$2:$E$405,3,FALSE)</f>
        <v>0.71</v>
      </c>
      <c r="J1009">
        <f>VLOOKUP(B1009,home!$B$2:$E$405,4,FALSE)</f>
        <v>1.39</v>
      </c>
      <c r="K1009" s="3">
        <f t="shared" si="1290"/>
        <v>0.79128246753247011</v>
      </c>
      <c r="L1009" s="3">
        <f t="shared" si="1291"/>
        <v>1.2218761904761921</v>
      </c>
      <c r="M1009" s="5">
        <f t="shared" si="1292"/>
        <v>0.13356611797585832</v>
      </c>
      <c r="N1009" s="5">
        <f t="shared" si="1293"/>
        <v>0.10568852741067018</v>
      </c>
      <c r="O1009" s="5">
        <f t="shared" si="1294"/>
        <v>0.16320125940903538</v>
      </c>
      <c r="P1009" s="5">
        <f t="shared" si="1295"/>
        <v>0.12913829524958828</v>
      </c>
      <c r="Q1009" s="5">
        <f t="shared" si="1296"/>
        <v>4.1814739379694099E-2</v>
      </c>
      <c r="R1009" s="5">
        <f t="shared" si="1297"/>
        <v>9.9705866563814499E-2</v>
      </c>
      <c r="S1009" s="5">
        <f t="shared" si="1298"/>
        <v>3.1214314589468158E-2</v>
      </c>
      <c r="T1009" s="5">
        <f t="shared" si="1299"/>
        <v>5.1092434459015429E-2</v>
      </c>
      <c r="U1009" s="5">
        <f t="shared" si="1300"/>
        <v>7.8895504122078353E-2</v>
      </c>
      <c r="V1009" s="5">
        <f t="shared" si="1301"/>
        <v>3.3532817009415995E-3</v>
      </c>
      <c r="W1009" s="5">
        <f t="shared" si="1302"/>
        <v>1.1029090051863834E-2</v>
      </c>
      <c r="X1009" s="5">
        <f t="shared" si="1303"/>
        <v>1.3476182536990249E-2</v>
      </c>
      <c r="Y1009" s="5">
        <f t="shared" si="1304"/>
        <v>8.2331132902297172E-3</v>
      </c>
      <c r="Z1009" s="5">
        <f t="shared" si="1305"/>
        <v>4.0609408135040416E-2</v>
      </c>
      <c r="AA1009" s="5">
        <f t="shared" si="1306"/>
        <v>3.2133512674127944E-2</v>
      </c>
      <c r="AB1009" s="5">
        <f t="shared" si="1307"/>
        <v>1.2713342599634931E-2</v>
      </c>
      <c r="AC1009" s="5">
        <f t="shared" si="1308"/>
        <v>2.0263235959170611E-4</v>
      </c>
      <c r="AD1009" s="5">
        <f t="shared" si="1309"/>
        <v>2.1817813977191578E-3</v>
      </c>
      <c r="AE1009" s="5">
        <f t="shared" si="1310"/>
        <v>2.665866742696906E-3</v>
      </c>
      <c r="AF1009" s="5">
        <f t="shared" si="1311"/>
        <v>1.6286795499418356E-3</v>
      </c>
      <c r="AG1009" s="5">
        <f t="shared" si="1312"/>
        <v>6.6334825466313663E-4</v>
      </c>
      <c r="AH1009" s="5">
        <f t="shared" si="1313"/>
        <v>1.2404917227384019E-2</v>
      </c>
      <c r="AI1009" s="5">
        <f t="shared" si="1314"/>
        <v>9.8157935132204745E-3</v>
      </c>
      <c r="AJ1009" s="5">
        <f t="shared" si="1315"/>
        <v>3.8835326559651549E-3</v>
      </c>
      <c r="AK1009" s="5">
        <f t="shared" si="1316"/>
        <v>1.024323767585012E-3</v>
      </c>
      <c r="AL1009" s="5">
        <f t="shared" si="1317"/>
        <v>7.8365974475066174E-6</v>
      </c>
      <c r="AM1009" s="5">
        <f t="shared" si="1318"/>
        <v>3.4528107360073154E-4</v>
      </c>
      <c r="AN1009" s="5">
        <f t="shared" si="1319"/>
        <v>4.218907228547915E-4</v>
      </c>
      <c r="AO1009" s="5">
        <f t="shared" si="1320"/>
        <v>2.5774911461952984E-4</v>
      </c>
      <c r="AP1009" s="5">
        <f t="shared" si="1321"/>
        <v>1.0497916875664089E-4</v>
      </c>
      <c r="AQ1009" s="5">
        <f t="shared" si="1322"/>
        <v>3.2067886699930416E-5</v>
      </c>
      <c r="AR1009" s="5">
        <f t="shared" si="1323"/>
        <v>3.0314546009936917E-3</v>
      </c>
      <c r="AS1009" s="5">
        <f t="shared" si="1324"/>
        <v>2.3987368768869483E-3</v>
      </c>
      <c r="AT1009" s="5">
        <f t="shared" si="1325"/>
        <v>9.4903921745211756E-4</v>
      </c>
      <c r="AU1009" s="5">
        <f t="shared" si="1326"/>
        <v>2.5031936459019873E-4</v>
      </c>
      <c r="AV1009" s="5">
        <f t="shared" si="1327"/>
        <v>4.9518331121023107E-5</v>
      </c>
      <c r="AW1009" s="5">
        <f t="shared" si="1328"/>
        <v>2.1046688966250761E-7</v>
      </c>
      <c r="AX1009" s="5">
        <f t="shared" si="1329"/>
        <v>4.5535809985174517E-5</v>
      </c>
      <c r="AY1009" s="5">
        <f t="shared" si="1330"/>
        <v>5.5639122034932785E-5</v>
      </c>
      <c r="AZ1009" s="5">
        <f t="shared" si="1331"/>
        <v>3.3992059236741823E-5</v>
      </c>
      <c r="BA1009" s="5">
        <f t="shared" si="1332"/>
        <v>1.3844695948877058E-5</v>
      </c>
      <c r="BB1009" s="5">
        <f t="shared" si="1333"/>
        <v>4.229126086078768E-6</v>
      </c>
      <c r="BC1009" s="5">
        <f t="shared" si="1334"/>
        <v>1.0334936942202816E-6</v>
      </c>
      <c r="BD1009" s="5">
        <f t="shared" si="1335"/>
        <v>6.1734369991061678E-4</v>
      </c>
      <c r="BE1009" s="5">
        <f t="shared" si="1336"/>
        <v>4.8849324618089761E-4</v>
      </c>
      <c r="BF1009" s="5">
        <f t="shared" si="1337"/>
        <v>1.932680706054835E-4</v>
      </c>
      <c r="BG1009" s="5">
        <f t="shared" si="1338"/>
        <v>5.0976545267982229E-5</v>
      </c>
      <c r="BH1009" s="5">
        <f t="shared" si="1339"/>
        <v>1.0084211631482408E-5</v>
      </c>
      <c r="BI1009" s="5">
        <f t="shared" si="1340"/>
        <v>1.5958919725758078E-6</v>
      </c>
      <c r="BJ1009" s="8">
        <f t="shared" si="1341"/>
        <v>0.23979000534700221</v>
      </c>
      <c r="BK1009" s="8">
        <f t="shared" si="1342"/>
        <v>0.29753811759493054</v>
      </c>
      <c r="BL1009" s="8">
        <f t="shared" si="1343"/>
        <v>0.42181888258945871</v>
      </c>
      <c r="BM1009" s="8">
        <f t="shared" si="1344"/>
        <v>0.32658617902262582</v>
      </c>
      <c r="BN1009" s="8">
        <f t="shared" si="1345"/>
        <v>0.6731148059886608</v>
      </c>
    </row>
    <row r="1010" spans="1:66" x14ac:dyDescent="0.25">
      <c r="A1010" t="s">
        <v>99</v>
      </c>
      <c r="B1010" t="s">
        <v>111</v>
      </c>
      <c r="C1010" t="s">
        <v>103</v>
      </c>
      <c r="D1010" s="11">
        <v>44291</v>
      </c>
      <c r="E1010">
        <f>VLOOKUP(A1010,home!$A$2:$E$405,3,FALSE)</f>
        <v>1.33549783549784</v>
      </c>
      <c r="F1010">
        <f>VLOOKUP(B1010,home!$B$2:$E$405,3,FALSE)</f>
        <v>1.08</v>
      </c>
      <c r="G1010">
        <f>VLOOKUP(C1010,away!$B$2:$E$405,4,FALSE)</f>
        <v>0.97</v>
      </c>
      <c r="H1010">
        <f>VLOOKUP(A1010,away!$A$2:$E$405,3,FALSE)</f>
        <v>1.2380952380952399</v>
      </c>
      <c r="I1010">
        <f>VLOOKUP(C1010,away!$B$2:$E$405,3,FALSE)</f>
        <v>1.05</v>
      </c>
      <c r="J1010">
        <f>VLOOKUP(B1010,home!$B$2:$E$405,4,FALSE)</f>
        <v>0.76</v>
      </c>
      <c r="K1010" s="3">
        <f t="shared" si="1290"/>
        <v>1.3990675324675372</v>
      </c>
      <c r="L1010" s="3">
        <f t="shared" si="1291"/>
        <v>0.98800000000000154</v>
      </c>
      <c r="M1010" s="5">
        <f t="shared" si="1292"/>
        <v>9.1898779314463858E-2</v>
      </c>
      <c r="N1010" s="5">
        <f t="shared" si="1293"/>
        <v>0.12857259841226568</v>
      </c>
      <c r="O1010" s="5">
        <f t="shared" si="1294"/>
        <v>9.0795993962690433E-2</v>
      </c>
      <c r="P1010" s="5">
        <f t="shared" si="1295"/>
        <v>0.1270297272313187</v>
      </c>
      <c r="Q1010" s="5">
        <f t="shared" si="1296"/>
        <v>8.9940874001794097E-2</v>
      </c>
      <c r="R1010" s="5">
        <f t="shared" si="1297"/>
        <v>4.4853221017569132E-2</v>
      </c>
      <c r="S1010" s="5">
        <f t="shared" si="1298"/>
        <v>4.3897622255803778E-2</v>
      </c>
      <c r="T1010" s="5">
        <f t="shared" si="1299"/>
        <v>8.8861583513772713E-2</v>
      </c>
      <c r="U1010" s="5">
        <f t="shared" si="1300"/>
        <v>6.2752685252271526E-2</v>
      </c>
      <c r="V1010" s="5">
        <f t="shared" si="1301"/>
        <v>6.7420832437791256E-3</v>
      </c>
      <c r="W1010" s="5">
        <f t="shared" si="1302"/>
        <v>4.1944452219221252E-2</v>
      </c>
      <c r="X1010" s="5">
        <f t="shared" si="1303"/>
        <v>4.1441118792590666E-2</v>
      </c>
      <c r="Y1010" s="5">
        <f t="shared" si="1304"/>
        <v>2.0471912683539817E-2</v>
      </c>
      <c r="Z1010" s="5">
        <f t="shared" si="1305"/>
        <v>1.4771660788452795E-2</v>
      </c>
      <c r="AA1010" s="5">
        <f t="shared" si="1306"/>
        <v>2.0666551009748124E-2</v>
      </c>
      <c r="AB1010" s="5">
        <f t="shared" si="1307"/>
        <v>1.4456950262911404E-2</v>
      </c>
      <c r="AC1010" s="5">
        <f t="shared" si="1308"/>
        <v>5.8246488814712647E-4</v>
      </c>
      <c r="AD1010" s="5">
        <f t="shared" si="1309"/>
        <v>1.4670780316762097E-2</v>
      </c>
      <c r="AE1010" s="5">
        <f t="shared" si="1310"/>
        <v>1.4494730952960975E-2</v>
      </c>
      <c r="AF1010" s="5">
        <f t="shared" si="1311"/>
        <v>7.1603970907627313E-3</v>
      </c>
      <c r="AG1010" s="5">
        <f t="shared" si="1312"/>
        <v>2.3581574418911969E-3</v>
      </c>
      <c r="AH1010" s="5">
        <f t="shared" si="1313"/>
        <v>3.648600214747845E-3</v>
      </c>
      <c r="AI1010" s="5">
        <f t="shared" si="1314"/>
        <v>5.1046380994077935E-3</v>
      </c>
      <c r="AJ1010" s="5">
        <f t="shared" si="1315"/>
        <v>3.5708667149391216E-3</v>
      </c>
      <c r="AK1010" s="5">
        <f t="shared" si="1316"/>
        <v>1.6652945612134463E-3</v>
      </c>
      <c r="AL1010" s="5">
        <f t="shared" si="1317"/>
        <v>3.2205152849730954E-5</v>
      </c>
      <c r="AM1010" s="5">
        <f t="shared" si="1318"/>
        <v>4.1050824834291313E-3</v>
      </c>
      <c r="AN1010" s="5">
        <f t="shared" si="1319"/>
        <v>4.0558214936279877E-3</v>
      </c>
      <c r="AO1010" s="5">
        <f t="shared" si="1320"/>
        <v>2.0035758178522287E-3</v>
      </c>
      <c r="AP1010" s="5">
        <f t="shared" si="1321"/>
        <v>6.5984430267933519E-4</v>
      </c>
      <c r="AQ1010" s="5">
        <f t="shared" si="1322"/>
        <v>1.6298154276179601E-4</v>
      </c>
      <c r="AR1010" s="5">
        <f t="shared" si="1323"/>
        <v>7.2096340243417553E-4</v>
      </c>
      <c r="AS1010" s="5">
        <f t="shared" si="1324"/>
        <v>1.008676488442982E-3</v>
      </c>
      <c r="AT1010" s="5">
        <f t="shared" si="1325"/>
        <v>7.0560326287197176E-4</v>
      </c>
      <c r="AU1010" s="5">
        <f t="shared" si="1326"/>
        <v>3.2906220529577759E-4</v>
      </c>
      <c r="AV1010" s="5">
        <f t="shared" si="1327"/>
        <v>1.150950618978724E-4</v>
      </c>
      <c r="AW1010" s="5">
        <f t="shared" si="1328"/>
        <v>1.2365693757069578E-6</v>
      </c>
      <c r="AX1010" s="5">
        <f t="shared" si="1329"/>
        <v>9.5721460344448455E-4</v>
      </c>
      <c r="AY1010" s="5">
        <f t="shared" si="1330"/>
        <v>9.4572802820315223E-4</v>
      </c>
      <c r="AZ1010" s="5">
        <f t="shared" si="1331"/>
        <v>4.6718964593235786E-4</v>
      </c>
      <c r="BA1010" s="5">
        <f t="shared" si="1332"/>
        <v>1.5386112339372347E-4</v>
      </c>
      <c r="BB1010" s="5">
        <f t="shared" si="1333"/>
        <v>3.8003697478249746E-5</v>
      </c>
      <c r="BC1010" s="5">
        <f t="shared" si="1334"/>
        <v>7.5095306217021639E-6</v>
      </c>
      <c r="BD1010" s="5">
        <f t="shared" si="1335"/>
        <v>1.1871864026749438E-4</v>
      </c>
      <c r="BE1010" s="5">
        <f t="shared" si="1336"/>
        <v>1.6609539509694456E-4</v>
      </c>
      <c r="BF1010" s="5">
        <f t="shared" si="1337"/>
        <v>1.1618933728625148E-4</v>
      </c>
      <c r="BG1010" s="5">
        <f t="shared" si="1338"/>
        <v>5.4185576472038105E-5</v>
      </c>
      <c r="BH1010" s="5">
        <f t="shared" si="1339"/>
        <v>1.8952320192516345E-5</v>
      </c>
      <c r="BI1010" s="5">
        <f t="shared" si="1340"/>
        <v>5.3031151692557027E-6</v>
      </c>
      <c r="BJ1010" s="8">
        <f t="shared" si="1341"/>
        <v>0.4634734176949854</v>
      </c>
      <c r="BK1010" s="8">
        <f t="shared" si="1342"/>
        <v>0.27112861011456546</v>
      </c>
      <c r="BL1010" s="8">
        <f t="shared" si="1343"/>
        <v>0.25087364590092603</v>
      </c>
      <c r="BM1010" s="8">
        <f t="shared" si="1344"/>
        <v>0.42621164910000031</v>
      </c>
      <c r="BN1010" s="8">
        <f t="shared" si="1345"/>
        <v>0.57309119394010188</v>
      </c>
    </row>
    <row r="1011" spans="1:66" x14ac:dyDescent="0.25">
      <c r="A1011" t="s">
        <v>99</v>
      </c>
      <c r="B1011" t="s">
        <v>104</v>
      </c>
      <c r="C1011" t="s">
        <v>121</v>
      </c>
      <c r="D1011" s="11">
        <v>44291</v>
      </c>
      <c r="E1011">
        <f>VLOOKUP(A1011,home!$A$2:$E$405,3,FALSE)</f>
        <v>1.33549783549784</v>
      </c>
      <c r="F1011">
        <f>VLOOKUP(B1011,home!$B$2:$E$405,3,FALSE)</f>
        <v>0.86</v>
      </c>
      <c r="G1011">
        <f>VLOOKUP(C1011,away!$B$2:$E$405,4,FALSE)</f>
        <v>1.1599999999999999</v>
      </c>
      <c r="H1011">
        <f>VLOOKUP(A1011,away!$A$2:$E$405,3,FALSE)</f>
        <v>1.2380952380952399</v>
      </c>
      <c r="I1011">
        <f>VLOOKUP(C1011,away!$B$2:$E$405,3,FALSE)</f>
        <v>0.92</v>
      </c>
      <c r="J1011">
        <f>VLOOKUP(B1011,home!$B$2:$E$405,4,FALSE)</f>
        <v>1.1299999999999999</v>
      </c>
      <c r="K1011" s="3">
        <f t="shared" si="1290"/>
        <v>1.332292640692645</v>
      </c>
      <c r="L1011" s="3">
        <f t="shared" si="1291"/>
        <v>1.2871238095238116</v>
      </c>
      <c r="M1011" s="5">
        <f t="shared" si="1292"/>
        <v>7.2845359320483596E-2</v>
      </c>
      <c r="N1011" s="5">
        <f t="shared" si="1293"/>
        <v>9.7051336131291674E-2</v>
      </c>
      <c r="O1011" s="5">
        <f t="shared" si="1294"/>
        <v>9.3760996394711763E-2</v>
      </c>
      <c r="P1011" s="5">
        <f t="shared" si="1295"/>
        <v>0.1249170854806841</v>
      </c>
      <c r="Q1011" s="5">
        <f t="shared" si="1296"/>
        <v>6.4650390448554057E-2</v>
      </c>
      <c r="R1011" s="5">
        <f t="shared" si="1297"/>
        <v>6.0341005432154871E-2</v>
      </c>
      <c r="S1011" s="5">
        <f t="shared" si="1298"/>
        <v>5.3552753361876558E-2</v>
      </c>
      <c r="T1011" s="5">
        <f t="shared" si="1299"/>
        <v>8.3213056841344751E-2</v>
      </c>
      <c r="U1011" s="5">
        <f t="shared" si="1300"/>
        <v>8.0391877469254858E-2</v>
      </c>
      <c r="V1011" s="5">
        <f t="shared" si="1301"/>
        <v>1.0203736810620296E-2</v>
      </c>
      <c r="W1011" s="5">
        <f t="shared" si="1302"/>
        <v>2.8711079804171553E-2</v>
      </c>
      <c r="X1011" s="5">
        <f t="shared" si="1303"/>
        <v>3.6954714413087467E-2</v>
      </c>
      <c r="Y1011" s="5">
        <f t="shared" si="1304"/>
        <v>2.3782646397618821E-2</v>
      </c>
      <c r="Z1011" s="5">
        <f t="shared" si="1305"/>
        <v>2.5888781594110729E-2</v>
      </c>
      <c r="AA1011" s="5">
        <f t="shared" si="1306"/>
        <v>3.4491433194332927E-2</v>
      </c>
      <c r="AB1011" s="5">
        <f t="shared" si="1307"/>
        <v>2.2976341305875884E-2</v>
      </c>
      <c r="AC1011" s="5">
        <f t="shared" si="1308"/>
        <v>1.0936018053213886E-3</v>
      </c>
      <c r="AD1011" s="5">
        <f t="shared" si="1309"/>
        <v>9.5628900823592471E-3</v>
      </c>
      <c r="AE1011" s="5">
        <f t="shared" si="1310"/>
        <v>1.2308623512863713E-2</v>
      </c>
      <c r="AF1011" s="5">
        <f t="shared" si="1311"/>
        <v>7.9213611929357507E-3</v>
      </c>
      <c r="AG1011" s="5">
        <f t="shared" si="1312"/>
        <v>3.3985908650885155E-3</v>
      </c>
      <c r="AH1011" s="5">
        <f t="shared" si="1313"/>
        <v>8.3305167973354299E-3</v>
      </c>
      <c r="AI1011" s="5">
        <f t="shared" si="1314"/>
        <v>1.1098686222256456E-2</v>
      </c>
      <c r="AJ1011" s="5">
        <f t="shared" si="1315"/>
        <v>7.3933489876345654E-3</v>
      </c>
      <c r="AK1011" s="5">
        <f t="shared" si="1316"/>
        <v>3.283368148765984E-3</v>
      </c>
      <c r="AL1011" s="5">
        <f t="shared" si="1317"/>
        <v>7.501345396411464E-5</v>
      </c>
      <c r="AM1011" s="5">
        <f t="shared" si="1318"/>
        <v>2.5481136160959796E-3</v>
      </c>
      <c r="AN1011" s="5">
        <f t="shared" si="1319"/>
        <v>3.2797377046489529E-3</v>
      </c>
      <c r="AO1011" s="5">
        <f t="shared" si="1320"/>
        <v>2.1107142443233208E-3</v>
      </c>
      <c r="AP1011" s="5">
        <f t="shared" si="1321"/>
        <v>9.0558351965653509E-4</v>
      </c>
      <c r="AQ1011" s="5">
        <f t="shared" si="1322"/>
        <v>2.913995274155751E-4</v>
      </c>
      <c r="AR1011" s="5">
        <f t="shared" si="1323"/>
        <v>2.1444813030976947E-3</v>
      </c>
      <c r="AS1011" s="5">
        <f t="shared" si="1324"/>
        <v>2.8570766582200324E-3</v>
      </c>
      <c r="AT1011" s="5">
        <f t="shared" si="1325"/>
        <v>1.9032311028206424E-3</v>
      </c>
      <c r="AU1011" s="5">
        <f t="shared" si="1326"/>
        <v>8.4522026394176313E-4</v>
      </c>
      <c r="AV1011" s="5">
        <f t="shared" si="1327"/>
        <v>2.8152018435347655E-4</v>
      </c>
      <c r="AW1011" s="5">
        <f t="shared" si="1328"/>
        <v>3.5731941564852249E-6</v>
      </c>
      <c r="AX1011" s="5">
        <f t="shared" si="1329"/>
        <v>5.6580550306223353E-4</v>
      </c>
      <c r="AY1011" s="5">
        <f t="shared" si="1330"/>
        <v>7.2826173455099871E-4</v>
      </c>
      <c r="AZ1011" s="5">
        <f t="shared" si="1331"/>
        <v>4.6868150905285009E-4</v>
      </c>
      <c r="BA1011" s="5">
        <f t="shared" si="1332"/>
        <v>2.0108370979515772E-4</v>
      </c>
      <c r="BB1011" s="5">
        <f t="shared" si="1333"/>
        <v>6.4704907646180961E-5</v>
      </c>
      <c r="BC1011" s="5">
        <f t="shared" si="1334"/>
        <v>1.6656645444887761E-5</v>
      </c>
      <c r="BD1011" s="5">
        <f t="shared" si="1335"/>
        <v>4.600354907159482E-4</v>
      </c>
      <c r="BE1011" s="5">
        <f t="shared" si="1336"/>
        <v>6.1290189873828746E-4</v>
      </c>
      <c r="BF1011" s="5">
        <f t="shared" si="1337"/>
        <v>4.0828234457778454E-4</v>
      </c>
      <c r="BG1011" s="5">
        <f t="shared" si="1338"/>
        <v>1.8131718766857373E-4</v>
      </c>
      <c r="BH1011" s="5">
        <f t="shared" si="1339"/>
        <v>6.0391888690481994E-5</v>
      </c>
      <c r="BI1011" s="5">
        <f t="shared" si="1340"/>
        <v>1.6091933771971697E-5</v>
      </c>
      <c r="BJ1011" s="8">
        <f t="shared" si="1341"/>
        <v>0.37873543231100815</v>
      </c>
      <c r="BK1011" s="8">
        <f t="shared" si="1342"/>
        <v>0.26341581196750102</v>
      </c>
      <c r="BL1011" s="8">
        <f t="shared" si="1343"/>
        <v>0.33183812420891939</v>
      </c>
      <c r="BM1011" s="8">
        <f t="shared" si="1344"/>
        <v>0.4855872883332647</v>
      </c>
      <c r="BN1011" s="8">
        <f t="shared" si="1345"/>
        <v>0.51356617320788001</v>
      </c>
    </row>
    <row r="1012" spans="1:66" x14ac:dyDescent="0.25">
      <c r="A1012" t="s">
        <v>99</v>
      </c>
      <c r="B1012" t="s">
        <v>106</v>
      </c>
      <c r="C1012" t="s">
        <v>120</v>
      </c>
      <c r="D1012" s="11">
        <v>44291</v>
      </c>
      <c r="E1012">
        <f>VLOOKUP(A1012,home!$A$2:$E$405,3,FALSE)</f>
        <v>1.33549783549784</v>
      </c>
      <c r="F1012">
        <f>VLOOKUP(B1012,home!$B$2:$E$405,3,FALSE)</f>
        <v>0.99</v>
      </c>
      <c r="G1012">
        <f>VLOOKUP(C1012,away!$B$2:$E$405,4,FALSE)</f>
        <v>1.46</v>
      </c>
      <c r="H1012">
        <f>VLOOKUP(A1012,away!$A$2:$E$405,3,FALSE)</f>
        <v>1.2380952380952399</v>
      </c>
      <c r="I1012">
        <f>VLOOKUP(C1012,away!$B$2:$E$405,3,FALSE)</f>
        <v>0.95</v>
      </c>
      <c r="J1012">
        <f>VLOOKUP(B1012,home!$B$2:$E$405,4,FALSE)</f>
        <v>1.57</v>
      </c>
      <c r="K1012" s="3">
        <f t="shared" si="1290"/>
        <v>1.9303285714285778</v>
      </c>
      <c r="L1012" s="3">
        <f t="shared" si="1291"/>
        <v>1.8466190476190503</v>
      </c>
      <c r="M1012" s="5">
        <f t="shared" si="1292"/>
        <v>2.2892461401784001E-2</v>
      </c>
      <c r="N1012" s="5">
        <f t="shared" si="1293"/>
        <v>4.4189972314189578E-2</v>
      </c>
      <c r="O1012" s="5">
        <f t="shared" si="1294"/>
        <v>4.2273655271418249E-2</v>
      </c>
      <c r="P1012" s="5">
        <f t="shared" si="1295"/>
        <v>8.1602044589140971E-2</v>
      </c>
      <c r="Q1012" s="5">
        <f t="shared" si="1296"/>
        <v>4.2650583064358996E-2</v>
      </c>
      <c r="R1012" s="5">
        <f t="shared" si="1297"/>
        <v>3.9031668518341209E-2</v>
      </c>
      <c r="S1012" s="5">
        <f t="shared" si="1298"/>
        <v>7.2719284792691893E-2</v>
      </c>
      <c r="T1012" s="5">
        <f t="shared" si="1299"/>
        <v>7.8759379078703812E-2</v>
      </c>
      <c r="U1012" s="5">
        <f t="shared" si="1300"/>
        <v>7.5343944931483386E-2</v>
      </c>
      <c r="V1012" s="5">
        <f t="shared" si="1301"/>
        <v>2.880153531765433E-2</v>
      </c>
      <c r="W1012" s="5">
        <f t="shared" si="1302"/>
        <v>2.7443213025739998E-2</v>
      </c>
      <c r="X1012" s="5">
        <f t="shared" si="1303"/>
        <v>5.0677159901198712E-2</v>
      </c>
      <c r="Y1012" s="5">
        <f t="shared" si="1304"/>
        <v>4.6790704376394952E-2</v>
      </c>
      <c r="Z1012" s="5">
        <f t="shared" si="1305"/>
        <v>2.4025540848773907E-2</v>
      </c>
      <c r="AA1012" s="5">
        <f t="shared" si="1306"/>
        <v>4.6377187944412687E-2</v>
      </c>
      <c r="AB1012" s="5">
        <f t="shared" si="1307"/>
        <v>4.4761605475806411E-2</v>
      </c>
      <c r="AC1012" s="5">
        <f t="shared" si="1308"/>
        <v>6.4165887625013945E-3</v>
      </c>
      <c r="AD1012" s="5">
        <f t="shared" si="1309"/>
        <v>1.3243604548846708E-2</v>
      </c>
      <c r="AE1012" s="5">
        <f t="shared" si="1310"/>
        <v>2.4455892419034633E-2</v>
      </c>
      <c r="AF1012" s="5">
        <f t="shared" si="1311"/>
        <v>2.2580358383755845E-2</v>
      </c>
      <c r="AG1012" s="5">
        <f t="shared" si="1312"/>
        <v>1.3899106631169356E-2</v>
      </c>
      <c r="AH1012" s="5">
        <f t="shared" si="1313"/>
        <v>1.1091505340173865E-2</v>
      </c>
      <c r="AI1012" s="5">
        <f t="shared" si="1314"/>
        <v>2.1410249658290262E-2</v>
      </c>
      <c r="AJ1012" s="5">
        <f t="shared" si="1315"/>
        <v>2.0664408318408323E-2</v>
      </c>
      <c r="AK1012" s="5">
        <f t="shared" si="1316"/>
        <v>1.329636592956332E-2</v>
      </c>
      <c r="AL1012" s="5">
        <f t="shared" si="1317"/>
        <v>9.1489814593203147E-4</v>
      </c>
      <c r="AM1012" s="5">
        <f t="shared" si="1318"/>
        <v>5.1129016498680565E-3</v>
      </c>
      <c r="AN1012" s="5">
        <f t="shared" si="1319"/>
        <v>9.4415815752492225E-3</v>
      </c>
      <c r="AO1012" s="5">
        <f t="shared" si="1320"/>
        <v>8.7175021882521467E-3</v>
      </c>
      <c r="AP1012" s="5">
        <f t="shared" si="1321"/>
        <v>5.3659685294957229E-3</v>
      </c>
      <c r="AQ1012" s="5">
        <f t="shared" si="1322"/>
        <v>2.4772249238727965E-3</v>
      </c>
      <c r="AR1012" s="5">
        <f t="shared" si="1323"/>
        <v>4.0963570055866936E-3</v>
      </c>
      <c r="AS1012" s="5">
        <f t="shared" si="1324"/>
        <v>7.9073149666556101E-3</v>
      </c>
      <c r="AT1012" s="5">
        <f t="shared" si="1325"/>
        <v>7.6318580017100696E-3</v>
      </c>
      <c r="AU1012" s="5">
        <f t="shared" si="1326"/>
        <v>4.9106645179289197E-3</v>
      </c>
      <c r="AV1012" s="5">
        <f t="shared" si="1327"/>
        <v>2.3697990059146847E-3</v>
      </c>
      <c r="AW1012" s="5">
        <f t="shared" si="1328"/>
        <v>9.0589694801172023E-5</v>
      </c>
      <c r="AX1012" s="5">
        <f t="shared" si="1329"/>
        <v>1.6449300229407712E-3</v>
      </c>
      <c r="AY1012" s="5">
        <f t="shared" si="1330"/>
        <v>3.0375591123628699E-3</v>
      </c>
      <c r="AZ1012" s="5">
        <f t="shared" si="1331"/>
        <v>2.8046072575790455E-3</v>
      </c>
      <c r="BA1012" s="5">
        <f t="shared" si="1332"/>
        <v>1.7263470609786983E-3</v>
      </c>
      <c r="BB1012" s="5">
        <f t="shared" si="1333"/>
        <v>7.9697634140110749E-4</v>
      </c>
      <c r="BC1012" s="5">
        <f t="shared" si="1334"/>
        <v>2.9434233850660557E-4</v>
      </c>
      <c r="BD1012" s="5">
        <f t="shared" si="1335"/>
        <v>1.2607351453940211E-3</v>
      </c>
      <c r="BE1012" s="5">
        <f t="shared" si="1336"/>
        <v>2.4336330721582413E-3</v>
      </c>
      <c r="BF1012" s="5">
        <f t="shared" si="1337"/>
        <v>2.34885572578028E-3</v>
      </c>
      <c r="BG1012" s="5">
        <f t="shared" si="1338"/>
        <v>1.5113544392124276E-3</v>
      </c>
      <c r="BH1012" s="5">
        <f t="shared" si="1339"/>
        <v>7.2935266389179132E-4</v>
      </c>
      <c r="BI1012" s="5">
        <f t="shared" si="1340"/>
        <v>2.8157805715157383E-4</v>
      </c>
      <c r="BJ1012" s="8">
        <f t="shared" si="1341"/>
        <v>0.40610991474389951</v>
      </c>
      <c r="BK1012" s="8">
        <f t="shared" si="1342"/>
        <v>0.21638437212206751</v>
      </c>
      <c r="BL1012" s="8">
        <f t="shared" si="1343"/>
        <v>0.34973209398928196</v>
      </c>
      <c r="BM1012" s="8">
        <f t="shared" si="1344"/>
        <v>0.72066456712722837</v>
      </c>
      <c r="BN1012" s="8">
        <f t="shared" si="1345"/>
        <v>0.272640385159233</v>
      </c>
    </row>
    <row r="1013" spans="1:66" x14ac:dyDescent="0.25">
      <c r="A1013" t="s">
        <v>99</v>
      </c>
      <c r="B1013" t="s">
        <v>110</v>
      </c>
      <c r="C1013" t="s">
        <v>112</v>
      </c>
      <c r="D1013" s="11">
        <v>44291</v>
      </c>
      <c r="E1013">
        <f>VLOOKUP(A1013,home!$A$2:$E$405,3,FALSE)</f>
        <v>1.33549783549784</v>
      </c>
      <c r="F1013">
        <f>VLOOKUP(B1013,home!$B$2:$E$405,3,FALSE)</f>
        <v>0.94</v>
      </c>
      <c r="G1013">
        <f>VLOOKUP(C1013,away!$B$2:$E$405,4,FALSE)</f>
        <v>1.31</v>
      </c>
      <c r="H1013">
        <f>VLOOKUP(A1013,away!$A$2:$E$405,3,FALSE)</f>
        <v>1.2380952380952399</v>
      </c>
      <c r="I1013">
        <f>VLOOKUP(C1013,away!$B$2:$E$405,3,FALSE)</f>
        <v>0.64</v>
      </c>
      <c r="J1013">
        <f>VLOOKUP(B1013,home!$B$2:$E$405,4,FALSE)</f>
        <v>0.4</v>
      </c>
      <c r="K1013" s="3">
        <f t="shared" si="1290"/>
        <v>1.64453203463204</v>
      </c>
      <c r="L1013" s="3">
        <f t="shared" si="1291"/>
        <v>0.31695238095238143</v>
      </c>
      <c r="M1013" s="5">
        <f t="shared" si="1292"/>
        <v>0.14064948359910717</v>
      </c>
      <c r="N1013" s="5">
        <f t="shared" si="1293"/>
        <v>0.23130258143318544</v>
      </c>
      <c r="O1013" s="5">
        <f t="shared" si="1294"/>
        <v>4.4579188706459931E-2</v>
      </c>
      <c r="P1013" s="5">
        <f t="shared" si="1295"/>
        <v>7.3311903905680209E-2</v>
      </c>
      <c r="Q1013" s="5">
        <f t="shared" si="1296"/>
        <v>0.19019225242997984</v>
      </c>
      <c r="R1013" s="5">
        <f t="shared" si="1297"/>
        <v>7.0647400007189942E-3</v>
      </c>
      <c r="S1013" s="5">
        <f t="shared" si="1298"/>
        <v>9.5532438455213226E-3</v>
      </c>
      <c r="T1013" s="5">
        <f t="shared" si="1299"/>
        <v>6.0281887246378452E-2</v>
      </c>
      <c r="U1013" s="5">
        <f t="shared" si="1300"/>
        <v>1.1618191247528767E-2</v>
      </c>
      <c r="V1013" s="5">
        <f t="shared" si="1301"/>
        <v>5.532796667989219E-4</v>
      </c>
      <c r="W1013" s="5">
        <f t="shared" si="1302"/>
        <v>0.10425908395330838</v>
      </c>
      <c r="X1013" s="5">
        <f t="shared" si="1303"/>
        <v>3.304516489491531E-2</v>
      </c>
      <c r="Y1013" s="5">
        <f t="shared" si="1304"/>
        <v>5.2368718462037292E-3</v>
      </c>
      <c r="Z1013" s="5">
        <f t="shared" si="1305"/>
        <v>7.4639538801247139E-4</v>
      </c>
      <c r="AA1013" s="5">
        <f t="shared" si="1306"/>
        <v>1.2274711260881206E-3</v>
      </c>
      <c r="AB1013" s="5">
        <f t="shared" si="1307"/>
        <v>1.0093077942188893E-3</v>
      </c>
      <c r="AC1013" s="5">
        <f t="shared" si="1308"/>
        <v>1.8024411078244265E-5</v>
      </c>
      <c r="AD1013" s="5">
        <f t="shared" si="1309"/>
        <v>4.2864350865651726E-2</v>
      </c>
      <c r="AE1013" s="5">
        <f t="shared" si="1310"/>
        <v>1.3585958064846585E-2</v>
      </c>
      <c r="AF1013" s="5">
        <f t="shared" si="1311"/>
        <v>2.1530508780861664E-3</v>
      </c>
      <c r="AG1013" s="5">
        <f t="shared" si="1312"/>
        <v>2.2747153404034204E-4</v>
      </c>
      <c r="AH1013" s="5">
        <f t="shared" si="1313"/>
        <v>5.9142948840607332E-5</v>
      </c>
      <c r="AI1013" s="5">
        <f t="shared" si="1314"/>
        <v>9.7262473990982617E-5</v>
      </c>
      <c r="AJ1013" s="5">
        <f t="shared" si="1315"/>
        <v>7.9975627122868276E-5</v>
      </c>
      <c r="AK1013" s="5">
        <f t="shared" si="1316"/>
        <v>4.3840826931114621E-5</v>
      </c>
      <c r="AL1013" s="5">
        <f t="shared" si="1317"/>
        <v>3.7580056722884682E-7</v>
      </c>
      <c r="AM1013" s="5">
        <f t="shared" si="1318"/>
        <v>1.4098359628454375E-2</v>
      </c>
      <c r="AN1013" s="5">
        <f t="shared" si="1319"/>
        <v>4.4685086517615453E-3</v>
      </c>
      <c r="AO1013" s="5">
        <f t="shared" si="1320"/>
        <v>7.0815222824106871E-4</v>
      </c>
      <c r="AP1013" s="5">
        <f t="shared" si="1321"/>
        <v>7.4816844939246997E-5</v>
      </c>
      <c r="AQ1013" s="5">
        <f t="shared" si="1322"/>
        <v>5.928344284709865E-6</v>
      </c>
      <c r="AR1013" s="5">
        <f t="shared" si="1323"/>
        <v>3.7490996903150757E-6</v>
      </c>
      <c r="AS1013" s="5">
        <f t="shared" si="1324"/>
        <v>6.1655145417522023E-6</v>
      </c>
      <c r="AT1013" s="5">
        <f t="shared" si="1325"/>
        <v>5.06969308695059E-6</v>
      </c>
      <c r="AU1013" s="5">
        <f t="shared" si="1326"/>
        <v>2.7790908957476128E-6</v>
      </c>
      <c r="AV1013" s="5">
        <f t="shared" si="1327"/>
        <v>1.1425760013028E-6</v>
      </c>
      <c r="AW1013" s="5">
        <f t="shared" si="1328"/>
        <v>5.4411573697215668E-9</v>
      </c>
      <c r="AX1013" s="5">
        <f t="shared" si="1329"/>
        <v>3.8642006741260461E-3</v>
      </c>
      <c r="AY1013" s="5">
        <f t="shared" si="1330"/>
        <v>1.2247676041420475E-3</v>
      </c>
      <c r="AZ1013" s="5">
        <f t="shared" si="1331"/>
        <v>1.9409650412308284E-4</v>
      </c>
      <c r="BA1013" s="5">
        <f t="shared" si="1332"/>
        <v>2.0506449705448278E-5</v>
      </c>
      <c r="BB1013" s="5">
        <f t="shared" si="1333"/>
        <v>1.6248920147555226E-6</v>
      </c>
      <c r="BC1013" s="5">
        <f t="shared" si="1334"/>
        <v>1.0300267857345499E-7</v>
      </c>
      <c r="BD1013" s="5">
        <f t="shared" si="1335"/>
        <v>1.9804767887886651E-7</v>
      </c>
      <c r="BE1013" s="5">
        <f t="shared" si="1336"/>
        <v>3.2569575230081524E-7</v>
      </c>
      <c r="BF1013" s="5">
        <f t="shared" si="1337"/>
        <v>2.6780854910113636E-7</v>
      </c>
      <c r="BG1013" s="5">
        <f t="shared" si="1338"/>
        <v>1.4680657938171538E-7</v>
      </c>
      <c r="BH1013" s="5">
        <f t="shared" si="1339"/>
        <v>6.0357030671995619E-8</v>
      </c>
      <c r="BI1013" s="5">
        <f t="shared" si="1340"/>
        <v>1.985181409107308E-8</v>
      </c>
      <c r="BJ1013" s="8">
        <f t="shared" si="1341"/>
        <v>0.70780973797106683</v>
      </c>
      <c r="BK1013" s="8">
        <f t="shared" si="1342"/>
        <v>0.22531107883289511</v>
      </c>
      <c r="BL1013" s="8">
        <f t="shared" si="1343"/>
        <v>6.5799045293520736E-2</v>
      </c>
      <c r="BM1013" s="8">
        <f t="shared" si="1344"/>
        <v>0.311341345247379</v>
      </c>
      <c r="BN1013" s="8">
        <f t="shared" si="1345"/>
        <v>0.68710015007513159</v>
      </c>
    </row>
    <row r="1014" spans="1:66" x14ac:dyDescent="0.25">
      <c r="A1014" t="s">
        <v>99</v>
      </c>
      <c r="B1014" t="s">
        <v>115</v>
      </c>
      <c r="C1014" t="s">
        <v>117</v>
      </c>
      <c r="D1014" s="11">
        <v>44291</v>
      </c>
      <c r="E1014">
        <f>VLOOKUP(A1014,home!$A$2:$E$405,3,FALSE)</f>
        <v>1.33549783549784</v>
      </c>
      <c r="F1014">
        <f>VLOOKUP(B1014,home!$B$2:$E$405,3,FALSE)</f>
        <v>1.1200000000000001</v>
      </c>
      <c r="G1014">
        <f>VLOOKUP(C1014,away!$B$2:$E$405,4,FALSE)</f>
        <v>1.06</v>
      </c>
      <c r="H1014">
        <f>VLOOKUP(A1014,away!$A$2:$E$405,3,FALSE)</f>
        <v>1.2380952380952399</v>
      </c>
      <c r="I1014">
        <f>VLOOKUP(C1014,away!$B$2:$E$405,3,FALSE)</f>
        <v>0.75</v>
      </c>
      <c r="J1014">
        <f>VLOOKUP(B1014,home!$B$2:$E$405,4,FALSE)</f>
        <v>1.01</v>
      </c>
      <c r="K1014" s="3">
        <f t="shared" si="1290"/>
        <v>1.585503030303036</v>
      </c>
      <c r="L1014" s="3">
        <f t="shared" si="1291"/>
        <v>0.93785714285714428</v>
      </c>
      <c r="M1014" s="5">
        <f t="shared" si="1292"/>
        <v>8.0189702255324902E-2</v>
      </c>
      <c r="N1014" s="5">
        <f t="shared" si="1293"/>
        <v>0.12714101592491583</v>
      </c>
      <c r="O1014" s="5">
        <f t="shared" si="1294"/>
        <v>7.5206485043744109E-2</v>
      </c>
      <c r="P1014" s="5">
        <f t="shared" si="1295"/>
        <v>0.11924010993529624</v>
      </c>
      <c r="Q1014" s="5">
        <f t="shared" si="1296"/>
        <v>0.10079123301238031</v>
      </c>
      <c r="R1014" s="5">
        <f t="shared" si="1297"/>
        <v>3.5266469593727194E-2</v>
      </c>
      <c r="S1014" s="5">
        <f t="shared" si="1298"/>
        <v>4.4326775812530805E-2</v>
      </c>
      <c r="T1014" s="5">
        <f t="shared" si="1299"/>
        <v>9.4527777818039671E-2</v>
      </c>
      <c r="U1014" s="5">
        <f t="shared" si="1300"/>
        <v>5.5915094408944349E-2</v>
      </c>
      <c r="V1014" s="5">
        <f t="shared" si="1301"/>
        <v>7.3236469581346572E-3</v>
      </c>
      <c r="W1014" s="5">
        <f t="shared" si="1302"/>
        <v>5.3268268456369477E-2</v>
      </c>
      <c r="X1014" s="5">
        <f t="shared" si="1303"/>
        <v>4.995802605943802E-2</v>
      </c>
      <c r="Y1014" s="5">
        <f t="shared" si="1304"/>
        <v>2.3426745791443646E-2</v>
      </c>
      <c r="Z1014" s="5">
        <f t="shared" si="1305"/>
        <v>1.1024970137277117E-2</v>
      </c>
      <c r="AA1014" s="5">
        <f t="shared" si="1306"/>
        <v>1.7480123561653349E-2</v>
      </c>
      <c r="AB1014" s="5">
        <f t="shared" si="1307"/>
        <v>1.385739443853644E-2</v>
      </c>
      <c r="AC1014" s="5">
        <f t="shared" si="1308"/>
        <v>6.8063015251226128E-4</v>
      </c>
      <c r="AD1014" s="5">
        <f t="shared" si="1309"/>
        <v>2.1114250264142348E-2</v>
      </c>
      <c r="AE1014" s="5">
        <f t="shared" si="1310"/>
        <v>1.9802150426299247E-2</v>
      </c>
      <c r="AF1014" s="5">
        <f t="shared" si="1311"/>
        <v>9.2857941106181952E-3</v>
      </c>
      <c r="AG1014" s="5">
        <f t="shared" si="1312"/>
        <v>2.9029161112480266E-3</v>
      </c>
      <c r="AH1014" s="5">
        <f t="shared" si="1313"/>
        <v>2.5849617482580126E-3</v>
      </c>
      <c r="AI1014" s="5">
        <f t="shared" si="1314"/>
        <v>4.0984646850805127E-3</v>
      </c>
      <c r="AJ1014" s="5">
        <f t="shared" si="1315"/>
        <v>3.2490640888925655E-3</v>
      </c>
      <c r="AK1014" s="5">
        <f t="shared" si="1316"/>
        <v>1.7171336528626459E-3</v>
      </c>
      <c r="AL1014" s="5">
        <f t="shared" si="1317"/>
        <v>4.0483210152061753E-5</v>
      </c>
      <c r="AM1014" s="5">
        <f t="shared" si="1318"/>
        <v>6.69534155527487E-3</v>
      </c>
      <c r="AN1014" s="5">
        <f t="shared" si="1319"/>
        <v>6.2792739014827983E-3</v>
      </c>
      <c r="AO1014" s="5">
        <f t="shared" si="1320"/>
        <v>2.9445309402310448E-3</v>
      </c>
      <c r="AP1014" s="5">
        <f t="shared" si="1321"/>
        <v>9.2051645821984956E-4</v>
      </c>
      <c r="AQ1014" s="5">
        <f t="shared" si="1322"/>
        <v>2.1582823386476143E-4</v>
      </c>
      <c r="AR1014" s="5">
        <f t="shared" si="1323"/>
        <v>4.8486496792325386E-4</v>
      </c>
      <c r="AS1014" s="5">
        <f t="shared" si="1324"/>
        <v>7.6875487593010337E-4</v>
      </c>
      <c r="AT1014" s="5">
        <f t="shared" si="1325"/>
        <v>6.0943159267370667E-4</v>
      </c>
      <c r="AU1014" s="5">
        <f t="shared" si="1326"/>
        <v>3.2208521231552259E-4</v>
      </c>
      <c r="AV1014" s="5">
        <f t="shared" si="1327"/>
        <v>1.276667700355144E-4</v>
      </c>
      <c r="AW1014" s="5">
        <f t="shared" si="1328"/>
        <v>1.6721537572436041E-6</v>
      </c>
      <c r="AX1014" s="5">
        <f t="shared" si="1329"/>
        <v>1.7692473874670264E-3</v>
      </c>
      <c r="AY1014" s="5">
        <f t="shared" si="1330"/>
        <v>1.6593012998172923E-3</v>
      </c>
      <c r="AZ1014" s="5">
        <f t="shared" si="1331"/>
        <v>7.7809378809289562E-4</v>
      </c>
      <c r="BA1014" s="5">
        <f t="shared" si="1332"/>
        <v>2.432469389918985E-4</v>
      </c>
      <c r="BB1014" s="5">
        <f t="shared" si="1333"/>
        <v>5.7032719802921984E-5</v>
      </c>
      <c r="BC1014" s="5">
        <f t="shared" si="1334"/>
        <v>1.0697708728748101E-5</v>
      </c>
      <c r="BD1014" s="5">
        <f t="shared" si="1335"/>
        <v>7.5789012248003937E-5</v>
      </c>
      <c r="BE1014" s="5">
        <f t="shared" si="1336"/>
        <v>1.2016370858288416E-4</v>
      </c>
      <c r="BF1014" s="5">
        <f t="shared" si="1337"/>
        <v>9.525996204530688E-5</v>
      </c>
      <c r="BG1014" s="5">
        <f t="shared" si="1338"/>
        <v>5.0344986163128776E-5</v>
      </c>
      <c r="BH1014" s="5">
        <f t="shared" si="1339"/>
        <v>1.9955532030551262E-5</v>
      </c>
      <c r="BI1014" s="5">
        <f t="shared" si="1340"/>
        <v>6.3279113011496608E-6</v>
      </c>
      <c r="BJ1014" s="8">
        <f t="shared" si="1341"/>
        <v>0.52379128890686888</v>
      </c>
      <c r="BK1014" s="8">
        <f t="shared" si="1342"/>
        <v>0.25346064962376819</v>
      </c>
      <c r="BL1014" s="8">
        <f t="shared" si="1343"/>
        <v>0.21205583575294831</v>
      </c>
      <c r="BM1014" s="8">
        <f t="shared" si="1344"/>
        <v>0.46084009950941374</v>
      </c>
      <c r="BN1014" s="8">
        <f t="shared" si="1345"/>
        <v>0.53783501576538861</v>
      </c>
    </row>
    <row r="1015" spans="1:66" x14ac:dyDescent="0.25">
      <c r="A1015" t="s">
        <v>99</v>
      </c>
      <c r="B1015" t="s">
        <v>113</v>
      </c>
      <c r="C1015" t="s">
        <v>102</v>
      </c>
      <c r="D1015" s="11">
        <v>44291</v>
      </c>
      <c r="E1015">
        <f>VLOOKUP(A1015,home!$A$2:$E$405,3,FALSE)</f>
        <v>1.33549783549784</v>
      </c>
      <c r="F1015">
        <f>VLOOKUP(B1015,home!$B$2:$E$405,3,FALSE)</f>
        <v>0.99</v>
      </c>
      <c r="G1015">
        <f>VLOOKUP(C1015,away!$B$2:$E$405,4,FALSE)</f>
        <v>1.42</v>
      </c>
      <c r="H1015">
        <f>VLOOKUP(A1015,away!$A$2:$E$405,3,FALSE)</f>
        <v>1.2380952380952399</v>
      </c>
      <c r="I1015">
        <f>VLOOKUP(C1015,away!$B$2:$E$405,3,FALSE)</f>
        <v>1.06</v>
      </c>
      <c r="J1015">
        <f>VLOOKUP(B1015,home!$B$2:$E$405,4,FALSE)</f>
        <v>0.72</v>
      </c>
      <c r="K1015" s="3">
        <f t="shared" si="1290"/>
        <v>1.8774428571428632</v>
      </c>
      <c r="L1015" s="3">
        <f t="shared" si="1291"/>
        <v>0.94491428571428715</v>
      </c>
      <c r="M1015" s="5">
        <f t="shared" si="1292"/>
        <v>5.9465608445768481E-2</v>
      </c>
      <c r="N1015" s="5">
        <f t="shared" si="1293"/>
        <v>0.11164328182216234</v>
      </c>
      <c r="O1015" s="5">
        <f t="shared" si="1294"/>
        <v>5.6189902929098798E-2</v>
      </c>
      <c r="P1015" s="5">
        <f t="shared" si="1295"/>
        <v>0.10549333189778737</v>
      </c>
      <c r="Q1015" s="5">
        <f t="shared" si="1296"/>
        <v>0.10480194100250322</v>
      </c>
      <c r="R1015" s="5">
        <f t="shared" si="1297"/>
        <v>2.654732099530226E-2</v>
      </c>
      <c r="S1015" s="5">
        <f t="shared" si="1298"/>
        <v>4.6786888109645867E-2</v>
      </c>
      <c r="T1015" s="5">
        <f t="shared" si="1299"/>
        <v>9.9028851223851175E-2</v>
      </c>
      <c r="U1015" s="5">
        <f t="shared" si="1300"/>
        <v>4.9841078178908989E-2</v>
      </c>
      <c r="V1015" s="5">
        <f t="shared" si="1301"/>
        <v>9.2223328647306046E-3</v>
      </c>
      <c r="W1015" s="5">
        <f t="shared" si="1302"/>
        <v>6.5586551849952435E-2</v>
      </c>
      <c r="X1015" s="5">
        <f t="shared" si="1303"/>
        <v>6.1973669793760858E-2</v>
      </c>
      <c r="Y1015" s="5">
        <f t="shared" si="1304"/>
        <v>2.9279902963132317E-2</v>
      </c>
      <c r="Z1015" s="5">
        <f t="shared" si="1305"/>
        <v>8.3616476186346451E-3</v>
      </c>
      <c r="AA1015" s="5">
        <f t="shared" si="1306"/>
        <v>1.5698515595551243E-2</v>
      </c>
      <c r="AB1015" s="5">
        <f t="shared" si="1307"/>
        <v>1.4736532986306769E-2</v>
      </c>
      <c r="AC1015" s="5">
        <f t="shared" si="1308"/>
        <v>1.022539169276894E-3</v>
      </c>
      <c r="AD1015" s="5">
        <f t="shared" si="1309"/>
        <v>3.0783750823830822E-2</v>
      </c>
      <c r="AE1015" s="5">
        <f t="shared" si="1310"/>
        <v>2.9088005921306694E-2</v>
      </c>
      <c r="AF1015" s="5">
        <f t="shared" si="1311"/>
        <v>1.3742836168992235E-2</v>
      </c>
      <c r="AG1015" s="5">
        <f t="shared" si="1312"/>
        <v>4.32860074077059E-3</v>
      </c>
      <c r="AH1015" s="5">
        <f t="shared" si="1313"/>
        <v>1.9752600717391814E-3</v>
      </c>
      <c r="AI1015" s="5">
        <f t="shared" si="1314"/>
        <v>3.708437912686225E-3</v>
      </c>
      <c r="AJ1015" s="5">
        <f t="shared" si="1315"/>
        <v>3.4811901351652725E-3</v>
      </c>
      <c r="AK1015" s="5">
        <f t="shared" si="1316"/>
        <v>2.1785785178740787E-3</v>
      </c>
      <c r="AL1015" s="5">
        <f t="shared" si="1317"/>
        <v>7.256030285901579E-5</v>
      </c>
      <c r="AM1015" s="5">
        <f t="shared" si="1318"/>
        <v>1.1558946620053379E-2</v>
      </c>
      <c r="AN1015" s="5">
        <f t="shared" si="1319"/>
        <v>1.092221378909731E-2</v>
      </c>
      <c r="AO1015" s="5">
        <f t="shared" si="1320"/>
        <v>5.1602779204718112E-3</v>
      </c>
      <c r="AP1015" s="5">
        <f t="shared" si="1321"/>
        <v>1.6253401084366096E-3</v>
      </c>
      <c r="AQ1015" s="5">
        <f t="shared" si="1322"/>
        <v>3.8395177190154024E-4</v>
      </c>
      <c r="AR1015" s="5">
        <f t="shared" si="1323"/>
        <v>3.7329029195747618E-4</v>
      </c>
      <c r="AS1015" s="5">
        <f t="shared" si="1324"/>
        <v>7.008311922763375E-4</v>
      </c>
      <c r="AT1015" s="5">
        <f t="shared" si="1325"/>
        <v>6.5788525800106342E-4</v>
      </c>
      <c r="AU1015" s="5">
        <f t="shared" si="1326"/>
        <v>4.1171399281789524E-4</v>
      </c>
      <c r="AV1015" s="5">
        <f t="shared" si="1327"/>
        <v>1.9324237375043142E-4</v>
      </c>
      <c r="AW1015" s="5">
        <f t="shared" si="1328"/>
        <v>3.5756559838051379E-6</v>
      </c>
      <c r="AX1015" s="5">
        <f t="shared" si="1329"/>
        <v>3.6168769613191404E-3</v>
      </c>
      <c r="AY1015" s="5">
        <f t="shared" si="1330"/>
        <v>3.4176387104213365E-3</v>
      </c>
      <c r="AZ1015" s="5">
        <f t="shared" si="1331"/>
        <v>1.6146878204436374E-3</v>
      </c>
      <c r="BA1015" s="5">
        <f t="shared" si="1332"/>
        <v>5.0858052950201961E-4</v>
      </c>
      <c r="BB1015" s="5">
        <f t="shared" si="1333"/>
        <v>1.201412519406487E-4</v>
      </c>
      <c r="BC1015" s="5">
        <f t="shared" si="1334"/>
        <v>2.2704637052463663E-5</v>
      </c>
      <c r="BD1015" s="5">
        <f t="shared" si="1335"/>
        <v>5.8787888264846014E-5</v>
      </c>
      <c r="BE1015" s="5">
        <f t="shared" si="1336"/>
        <v>1.1037090090934788E-4</v>
      </c>
      <c r="BF1015" s="5">
        <f t="shared" si="1337"/>
        <v>1.0360752977433901E-4</v>
      </c>
      <c r="BG1015" s="5">
        <f t="shared" si="1338"/>
        <v>6.4839072240349723E-5</v>
      </c>
      <c r="BH1015" s="5">
        <f t="shared" si="1339"/>
        <v>3.0432913260353686E-5</v>
      </c>
      <c r="BI1015" s="5">
        <f t="shared" si="1340"/>
        <v>1.1427211124539867E-5</v>
      </c>
      <c r="BJ1015" s="8">
        <f t="shared" si="1341"/>
        <v>0.58920875243090243</v>
      </c>
      <c r="BK1015" s="8">
        <f t="shared" si="1342"/>
        <v>0.22548089950048955</v>
      </c>
      <c r="BL1015" s="8">
        <f t="shared" si="1343"/>
        <v>0.17707324594700979</v>
      </c>
      <c r="BM1015" s="8">
        <f t="shared" si="1344"/>
        <v>0.53256909534997654</v>
      </c>
      <c r="BN1015" s="8">
        <f t="shared" si="1345"/>
        <v>0.46414138709262248</v>
      </c>
    </row>
    <row r="1016" spans="1:66" x14ac:dyDescent="0.25">
      <c r="A1016" t="s">
        <v>99</v>
      </c>
      <c r="B1016" t="s">
        <v>114</v>
      </c>
      <c r="C1016" t="s">
        <v>101</v>
      </c>
      <c r="D1016" s="11">
        <v>44291</v>
      </c>
      <c r="E1016">
        <f>VLOOKUP(A1016,home!$A$2:$E$405,3,FALSE)</f>
        <v>1.33549783549784</v>
      </c>
      <c r="F1016">
        <f>VLOOKUP(B1016,home!$B$2:$E$405,3,FALSE)</f>
        <v>1.73</v>
      </c>
      <c r="G1016">
        <f>VLOOKUP(C1016,away!$B$2:$E$405,4,FALSE)</f>
        <v>0.43</v>
      </c>
      <c r="H1016">
        <f>VLOOKUP(A1016,away!$A$2:$E$405,3,FALSE)</f>
        <v>1.2380952380952399</v>
      </c>
      <c r="I1016">
        <f>VLOOKUP(C1016,away!$B$2:$E$405,3,FALSE)</f>
        <v>1.26</v>
      </c>
      <c r="J1016">
        <f>VLOOKUP(B1016,home!$B$2:$E$405,4,FALSE)</f>
        <v>0.64</v>
      </c>
      <c r="K1016" s="3">
        <f t="shared" si="1290"/>
        <v>0.99347683982684309</v>
      </c>
      <c r="L1016" s="3">
        <f t="shared" si="1291"/>
        <v>0.99840000000000151</v>
      </c>
      <c r="M1016" s="5">
        <f t="shared" si="1292"/>
        <v>0.13643911063306402</v>
      </c>
      <c r="N1016" s="5">
        <f t="shared" si="1293"/>
        <v>0.13554909646052146</v>
      </c>
      <c r="O1016" s="5">
        <f t="shared" si="1294"/>
        <v>0.13622080805605133</v>
      </c>
      <c r="P1016" s="5">
        <f t="shared" si="1295"/>
        <v>0.13533221790618485</v>
      </c>
      <c r="Q1016" s="5">
        <f t="shared" si="1296"/>
        <v>6.7332443996491395E-2</v>
      </c>
      <c r="R1016" s="5">
        <f t="shared" si="1297"/>
        <v>6.8001427381580909E-2</v>
      </c>
      <c r="S1016" s="5">
        <f t="shared" si="1298"/>
        <v>3.3558576273379721E-2</v>
      </c>
      <c r="T1016" s="5">
        <f t="shared" si="1299"/>
        <v>6.7224712086097108E-2</v>
      </c>
      <c r="U1016" s="5">
        <f t="shared" si="1300"/>
        <v>6.7557843178767563E-2</v>
      </c>
      <c r="V1016" s="5">
        <f t="shared" si="1301"/>
        <v>3.6984805373196832E-3</v>
      </c>
      <c r="W1016" s="5">
        <f t="shared" si="1302"/>
        <v>2.2297741226484053E-2</v>
      </c>
      <c r="X1016" s="5">
        <f t="shared" si="1303"/>
        <v>2.2262064840521713E-2</v>
      </c>
      <c r="Y1016" s="5">
        <f t="shared" si="1304"/>
        <v>1.1113222768388454E-2</v>
      </c>
      <c r="Z1016" s="5">
        <f t="shared" si="1305"/>
        <v>2.2630875032590165E-2</v>
      </c>
      <c r="AA1016" s="5">
        <f t="shared" si="1306"/>
        <v>2.248325020989388E-2</v>
      </c>
      <c r="AB1016" s="5">
        <f t="shared" si="1307"/>
        <v>1.1168294183780788E-2</v>
      </c>
      <c r="AC1016" s="5">
        <f t="shared" si="1308"/>
        <v>2.2927973679795279E-4</v>
      </c>
      <c r="AD1016" s="5">
        <f t="shared" si="1309"/>
        <v>5.5380723722410225E-3</v>
      </c>
      <c r="AE1016" s="5">
        <f t="shared" si="1310"/>
        <v>5.5292114564454457E-3</v>
      </c>
      <c r="AF1016" s="5">
        <f t="shared" si="1311"/>
        <v>2.76018235905757E-3</v>
      </c>
      <c r="AG1016" s="5">
        <f t="shared" si="1312"/>
        <v>9.185886890943608E-4</v>
      </c>
      <c r="AH1016" s="5">
        <f t="shared" si="1313"/>
        <v>5.6486664081345133E-3</v>
      </c>
      <c r="AI1016" s="5">
        <f t="shared" si="1314"/>
        <v>5.6118192523895213E-3</v>
      </c>
      <c r="AJ1016" s="5">
        <f t="shared" si="1315"/>
        <v>2.7876062282716891E-3</v>
      </c>
      <c r="AK1016" s="5">
        <f t="shared" si="1316"/>
        <v>9.2314074211499438E-4</v>
      </c>
      <c r="AL1016" s="5">
        <f t="shared" si="1317"/>
        <v>9.096786151080016E-6</v>
      </c>
      <c r="AM1016" s="5">
        <f t="shared" si="1318"/>
        <v>1.1003893278212723E-3</v>
      </c>
      <c r="AN1016" s="5">
        <f t="shared" si="1319"/>
        <v>1.09862870489676E-3</v>
      </c>
      <c r="AO1016" s="5">
        <f t="shared" si="1320"/>
        <v>5.4843544948446332E-4</v>
      </c>
      <c r="AP1016" s="5">
        <f t="shared" si="1321"/>
        <v>1.8251931758842967E-4</v>
      </c>
      <c r="AQ1016" s="5">
        <f t="shared" si="1322"/>
        <v>4.5556821670072113E-5</v>
      </c>
      <c r="AR1016" s="5">
        <f t="shared" si="1323"/>
        <v>1.1279257083763015E-3</v>
      </c>
      <c r="AS1016" s="5">
        <f t="shared" si="1324"/>
        <v>1.1205680683171414E-3</v>
      </c>
      <c r="AT1016" s="5">
        <f t="shared" si="1325"/>
        <v>5.5662921166129179E-4</v>
      </c>
      <c r="AU1016" s="5">
        <f t="shared" si="1326"/>
        <v>1.8433274338552238E-4</v>
      </c>
      <c r="AV1016" s="5">
        <f t="shared" si="1327"/>
        <v>4.5782577843815294E-5</v>
      </c>
      <c r="AW1016" s="5">
        <f t="shared" si="1328"/>
        <v>2.5063851232730118E-7</v>
      </c>
      <c r="AX1016" s="5">
        <f t="shared" si="1329"/>
        <v>1.8220188533051021E-4</v>
      </c>
      <c r="AY1016" s="5">
        <f t="shared" si="1330"/>
        <v>1.8191036231398166E-4</v>
      </c>
      <c r="AZ1016" s="5">
        <f t="shared" si="1331"/>
        <v>9.0809652867139776E-5</v>
      </c>
      <c r="BA1016" s="5">
        <f t="shared" si="1332"/>
        <v>3.0221452474184162E-5</v>
      </c>
      <c r="BB1016" s="5">
        <f t="shared" si="1333"/>
        <v>7.5432745375563784E-6</v>
      </c>
      <c r="BC1016" s="5">
        <f t="shared" si="1334"/>
        <v>1.5062410596592602E-6</v>
      </c>
      <c r="BD1016" s="5">
        <f t="shared" si="1335"/>
        <v>1.876868378738168E-4</v>
      </c>
      <c r="BE1016" s="5">
        <f t="shared" si="1336"/>
        <v>1.8646252656797255E-4</v>
      </c>
      <c r="BF1016" s="5">
        <f t="shared" si="1337"/>
        <v>9.2623100820439058E-5</v>
      </c>
      <c r="BG1016" s="5">
        <f t="shared" si="1338"/>
        <v>3.0672968499350962E-5</v>
      </c>
      <c r="BH1016" s="5">
        <f t="shared" si="1339"/>
        <v>7.6182209532108734E-6</v>
      </c>
      <c r="BI1016" s="5">
        <f t="shared" si="1340"/>
        <v>1.5137052155397165E-6</v>
      </c>
      <c r="BJ1016" s="8">
        <f t="shared" si="1341"/>
        <v>0.34399505874538649</v>
      </c>
      <c r="BK1016" s="8">
        <f t="shared" si="1342"/>
        <v>0.30944867223521128</v>
      </c>
      <c r="BL1016" s="8">
        <f t="shared" si="1343"/>
        <v>0.32394467131049942</v>
      </c>
      <c r="BM1016" s="8">
        <f t="shared" si="1344"/>
        <v>0.32096251316599178</v>
      </c>
      <c r="BN1016" s="8">
        <f t="shared" si="1345"/>
        <v>0.67887510443389398</v>
      </c>
    </row>
    <row r="1017" spans="1:66" x14ac:dyDescent="0.25">
      <c r="A1017" t="s">
        <v>99</v>
      </c>
      <c r="B1017" t="s">
        <v>118</v>
      </c>
      <c r="C1017" t="s">
        <v>107</v>
      </c>
      <c r="D1017" s="11">
        <v>44291</v>
      </c>
      <c r="E1017">
        <f>VLOOKUP(A1017,home!$A$2:$E$405,3,FALSE)</f>
        <v>1.33549783549784</v>
      </c>
      <c r="F1017">
        <f>VLOOKUP(B1017,home!$B$2:$E$405,3,FALSE)</f>
        <v>0.79</v>
      </c>
      <c r="G1017">
        <f>VLOOKUP(C1017,away!$B$2:$E$405,4,FALSE)</f>
        <v>0.87</v>
      </c>
      <c r="H1017">
        <f>VLOOKUP(A1017,away!$A$2:$E$405,3,FALSE)</f>
        <v>1.2380952380952399</v>
      </c>
      <c r="I1017">
        <f>VLOOKUP(C1017,away!$B$2:$E$405,3,FALSE)</f>
        <v>0.79</v>
      </c>
      <c r="J1017">
        <f>VLOOKUP(B1017,home!$B$2:$E$405,4,FALSE)</f>
        <v>1.62</v>
      </c>
      <c r="K1017" s="3">
        <f t="shared" si="1290"/>
        <v>0.91788766233766539</v>
      </c>
      <c r="L1017" s="3">
        <f t="shared" si="1291"/>
        <v>1.5845142857142882</v>
      </c>
      <c r="M1017" s="5">
        <f t="shared" si="1292"/>
        <v>8.1888071320614361E-2</v>
      </c>
      <c r="N1017" s="5">
        <f t="shared" si="1293"/>
        <v>7.5164050357818729E-2</v>
      </c>
      <c r="O1017" s="5">
        <f t="shared" si="1294"/>
        <v>0.12975281883710393</v>
      </c>
      <c r="P1017" s="5">
        <f t="shared" si="1295"/>
        <v>0.11909851156411191</v>
      </c>
      <c r="Q1017" s="5">
        <f t="shared" si="1296"/>
        <v>3.4496077237384397E-2</v>
      </c>
      <c r="R1017" s="5">
        <f t="shared" si="1297"/>
        <v>0.10279759752954461</v>
      </c>
      <c r="S1017" s="5">
        <f t="shared" si="1298"/>
        <v>4.3304400836511506E-2</v>
      </c>
      <c r="T1017" s="5">
        <f t="shared" si="1299"/>
        <v>5.4659527183739044E-2</v>
      </c>
      <c r="U1017" s="5">
        <f t="shared" si="1300"/>
        <v>9.4356646490321869E-2</v>
      </c>
      <c r="V1017" s="5">
        <f t="shared" si="1301"/>
        <v>6.9980205916428595E-3</v>
      </c>
      <c r="W1017" s="5">
        <f t="shared" si="1302"/>
        <v>1.0554507898414105E-2</v>
      </c>
      <c r="X1017" s="5">
        <f t="shared" si="1303"/>
        <v>1.6723768543721436E-2</v>
      </c>
      <c r="Y1017" s="5">
        <f t="shared" si="1304"/>
        <v>1.3249525084252931E-2</v>
      </c>
      <c r="Z1017" s="5">
        <f t="shared" si="1305"/>
        <v>5.4294753940890422E-2</v>
      </c>
      <c r="AA1017" s="5">
        <f t="shared" si="1306"/>
        <v>4.9836484772002657E-2</v>
      </c>
      <c r="AB1017" s="5">
        <f t="shared" si="1307"/>
        <v>2.2872147253250086E-2</v>
      </c>
      <c r="AC1017" s="5">
        <f t="shared" si="1308"/>
        <v>6.3612274574802641E-4</v>
      </c>
      <c r="AD1017" s="5">
        <f t="shared" si="1309"/>
        <v>2.4219631454999368E-3</v>
      </c>
      <c r="AE1017" s="5">
        <f t="shared" si="1310"/>
        <v>3.8376352035181631E-3</v>
      </c>
      <c r="AF1017" s="5">
        <f t="shared" si="1311"/>
        <v>3.0403939016672953E-3</v>
      </c>
      <c r="AG1017" s="5">
        <f t="shared" si="1312"/>
        <v>1.6058491904634776E-3</v>
      </c>
      <c r="AH1017" s="5">
        <f t="shared" si="1313"/>
        <v>2.1507703314670761E-2</v>
      </c>
      <c r="AI1017" s="5">
        <f t="shared" si="1314"/>
        <v>1.9741655517755204E-2</v>
      </c>
      <c r="AJ1017" s="5">
        <f t="shared" si="1315"/>
        <v>9.0603110169338967E-3</v>
      </c>
      <c r="AK1017" s="5">
        <f t="shared" si="1316"/>
        <v>2.7721158997952174E-3</v>
      </c>
      <c r="AL1017" s="5">
        <f t="shared" si="1317"/>
        <v>3.7007232418035426E-5</v>
      </c>
      <c r="AM1017" s="5">
        <f t="shared" si="1318"/>
        <v>4.4461801797818337E-4</v>
      </c>
      <c r="AN1017" s="5">
        <f t="shared" si="1319"/>
        <v>7.0450360117240362E-4</v>
      </c>
      <c r="AO1017" s="5">
        <f t="shared" si="1320"/>
        <v>5.5814801019741763E-4</v>
      </c>
      <c r="AP1017" s="5">
        <f t="shared" si="1321"/>
        <v>2.947978319002708E-4</v>
      </c>
      <c r="AQ1017" s="5">
        <f t="shared" si="1322"/>
        <v>1.1677784401089465E-4</v>
      </c>
      <c r="AR1017" s="5">
        <f t="shared" si="1323"/>
        <v>6.815852631000068E-3</v>
      </c>
      <c r="AS1017" s="5">
        <f t="shared" si="1324"/>
        <v>6.256187038306678E-3</v>
      </c>
      <c r="AT1017" s="5">
        <f t="shared" si="1325"/>
        <v>2.8712384478692594E-3</v>
      </c>
      <c r="AU1017" s="5">
        <f t="shared" si="1326"/>
        <v>8.7849144897624715E-4</v>
      </c>
      <c r="AV1017" s="5">
        <f t="shared" si="1327"/>
        <v>2.0158911562110897E-4</v>
      </c>
      <c r="AW1017" s="5">
        <f t="shared" si="1328"/>
        <v>1.4950984743955397E-6</v>
      </c>
      <c r="AX1017" s="5">
        <f t="shared" si="1329"/>
        <v>6.8018232192533441E-5</v>
      </c>
      <c r="AY1017" s="5">
        <f t="shared" si="1330"/>
        <v>1.0777586059810071E-4</v>
      </c>
      <c r="AZ1017" s="5">
        <f t="shared" si="1331"/>
        <v>8.5386195386421139E-5</v>
      </c>
      <c r="BA1017" s="5">
        <f t="shared" si="1332"/>
        <v>4.5098548797525254E-5</v>
      </c>
      <c r="BB1017" s="5">
        <f t="shared" si="1333"/>
        <v>1.7864823708665428E-5</v>
      </c>
      <c r="BC1017" s="5">
        <f t="shared" si="1334"/>
        <v>5.6614136756295313E-6</v>
      </c>
      <c r="BD1017" s="5">
        <f t="shared" si="1335"/>
        <v>1.7999693105238224E-3</v>
      </c>
      <c r="BE1017" s="5">
        <f t="shared" si="1336"/>
        <v>1.6521696227162505E-3</v>
      </c>
      <c r="BF1017" s="5">
        <f t="shared" si="1337"/>
        <v>7.5825305639016084E-4</v>
      </c>
      <c r="BG1017" s="5">
        <f t="shared" si="1338"/>
        <v>2.3199704179678493E-4</v>
      </c>
      <c r="BH1017" s="5">
        <f t="shared" si="1339"/>
        <v>5.3236805591026142E-5</v>
      </c>
      <c r="BI1017" s="5">
        <f t="shared" si="1340"/>
        <v>9.7730814068543506E-6</v>
      </c>
      <c r="BJ1017" s="8">
        <f t="shared" si="1341"/>
        <v>0.21820194812609758</v>
      </c>
      <c r="BK1017" s="8">
        <f t="shared" si="1342"/>
        <v>0.25206991015164482</v>
      </c>
      <c r="BL1017" s="8">
        <f t="shared" si="1343"/>
        <v>0.47422623823157645</v>
      </c>
      <c r="BM1017" s="8">
        <f t="shared" si="1344"/>
        <v>0.45548944284150766</v>
      </c>
      <c r="BN1017" s="8">
        <f t="shared" si="1345"/>
        <v>0.54319712684657795</v>
      </c>
    </row>
    <row r="1018" spans="1:66" x14ac:dyDescent="0.25">
      <c r="A1018" t="s">
        <v>99</v>
      </c>
      <c r="B1018" t="s">
        <v>417</v>
      </c>
      <c r="C1018" t="s">
        <v>116</v>
      </c>
      <c r="D1018" s="11">
        <v>44291</v>
      </c>
      <c r="E1018">
        <f>VLOOKUP(A1018,home!$A$2:$E$405,3,FALSE)</f>
        <v>1.33549783549784</v>
      </c>
      <c r="F1018">
        <f>VLOOKUP(B1018,home!$B$2:$E$405,3,FALSE)</f>
        <v>1.04</v>
      </c>
      <c r="G1018">
        <f>VLOOKUP(C1018,away!$B$2:$E$405,4,FALSE)</f>
        <v>1.35</v>
      </c>
      <c r="H1018">
        <f>VLOOKUP(A1018,away!$A$2:$E$405,3,FALSE)</f>
        <v>1.2380952380952399</v>
      </c>
      <c r="I1018">
        <f>VLOOKUP(C1018,away!$B$2:$E$405,3,FALSE)</f>
        <v>0.75</v>
      </c>
      <c r="J1018">
        <f>VLOOKUP(B1018,home!$B$2:$E$405,4,FALSE)</f>
        <v>1.03</v>
      </c>
      <c r="K1018" s="3">
        <f t="shared" si="1290"/>
        <v>1.8750389610389675</v>
      </c>
      <c r="L1018" s="3">
        <f t="shared" si="1291"/>
        <v>0.95642857142857285</v>
      </c>
      <c r="M1018" s="5">
        <f t="shared" si="1292"/>
        <v>5.8926313906173262E-2</v>
      </c>
      <c r="N1018" s="5">
        <f t="shared" si="1293"/>
        <v>0.11048913440448717</v>
      </c>
      <c r="O1018" s="5">
        <f t="shared" si="1294"/>
        <v>5.6358810228832948E-2</v>
      </c>
      <c r="P1018" s="5">
        <f t="shared" si="1295"/>
        <v>0.10567496497686325</v>
      </c>
      <c r="Q1018" s="5">
        <f t="shared" si="1296"/>
        <v>0.10358571588994227</v>
      </c>
      <c r="R1018" s="5">
        <f t="shared" si="1297"/>
        <v>2.6951588177288363E-2</v>
      </c>
      <c r="S1018" s="5">
        <f t="shared" si="1298"/>
        <v>4.7377807479365229E-2</v>
      </c>
      <c r="T1018" s="5">
        <f t="shared" si="1299"/>
        <v>9.9072338269023508E-2</v>
      </c>
      <c r="U1018" s="5">
        <f t="shared" si="1300"/>
        <v>5.0535277894292886E-2</v>
      </c>
      <c r="V1018" s="5">
        <f t="shared" si="1301"/>
        <v>9.4405063133112272E-3</v>
      </c>
      <c r="W1018" s="5">
        <f t="shared" si="1302"/>
        <v>6.4742417700251659E-2</v>
      </c>
      <c r="X1018" s="5">
        <f t="shared" si="1303"/>
        <v>6.192149807188365E-2</v>
      </c>
      <c r="Y1018" s="5">
        <f t="shared" si="1304"/>
        <v>2.9611744970804398E-2</v>
      </c>
      <c r="Z1018" s="5">
        <f t="shared" si="1305"/>
        <v>8.5924229927117068E-3</v>
      </c>
      <c r="AA1018" s="5">
        <f t="shared" si="1306"/>
        <v>1.6111127881061494E-2</v>
      </c>
      <c r="AB1018" s="5">
        <f t="shared" si="1307"/>
        <v>1.5104496241635748E-2</v>
      </c>
      <c r="AC1018" s="5">
        <f t="shared" si="1308"/>
        <v>1.0581278420998719E-3</v>
      </c>
      <c r="AD1018" s="5">
        <f t="shared" si="1309"/>
        <v>3.0348638904957696E-2</v>
      </c>
      <c r="AE1018" s="5">
        <f t="shared" si="1310"/>
        <v>2.9026305352670298E-2</v>
      </c>
      <c r="AF1018" s="5">
        <f t="shared" si="1311"/>
        <v>1.3880793881151992E-2</v>
      </c>
      <c r="AG1018" s="5">
        <f t="shared" si="1312"/>
        <v>4.4253292873482255E-3</v>
      </c>
      <c r="AH1018" s="5">
        <f t="shared" si="1313"/>
        <v>2.0545097120073202E-3</v>
      </c>
      <c r="AI1018" s="5">
        <f t="shared" si="1314"/>
        <v>3.8522857558466734E-3</v>
      </c>
      <c r="AJ1018" s="5">
        <f t="shared" si="1315"/>
        <v>3.6115929406339811E-3</v>
      </c>
      <c r="AK1018" s="5">
        <f t="shared" si="1316"/>
        <v>2.2572924917006695E-3</v>
      </c>
      <c r="AL1018" s="5">
        <f t="shared" si="1317"/>
        <v>7.5903354710421552E-5</v>
      </c>
      <c r="AM1018" s="5">
        <f t="shared" si="1318"/>
        <v>1.1380976072259734E-2</v>
      </c>
      <c r="AN1018" s="5">
        <f t="shared" si="1319"/>
        <v>1.0885090686254149E-2</v>
      </c>
      <c r="AO1018" s="5">
        <f t="shared" si="1320"/>
        <v>5.205405867462258E-3</v>
      </c>
      <c r="AP1018" s="5">
        <f t="shared" si="1321"/>
        <v>1.6595329658409463E-3</v>
      </c>
      <c r="AQ1018" s="5">
        <f t="shared" si="1322"/>
        <v>3.9680618593946969E-4</v>
      </c>
      <c r="AR1018" s="5">
        <f t="shared" si="1323"/>
        <v>3.9299835776825809E-4</v>
      </c>
      <c r="AS1018" s="5">
        <f t="shared" si="1324"/>
        <v>7.3688723243981499E-4</v>
      </c>
      <c r="AT1018" s="5">
        <f t="shared" si="1325"/>
        <v>6.9084613535841562E-4</v>
      </c>
      <c r="AU1018" s="5">
        <f t="shared" si="1326"/>
        <v>4.3178780662674315E-4</v>
      </c>
      <c r="AV1018" s="5">
        <f t="shared" si="1327"/>
        <v>2.0240474008167584E-4</v>
      </c>
      <c r="AW1018" s="5">
        <f t="shared" si="1328"/>
        <v>3.7811273751815437E-6</v>
      </c>
      <c r="AX1018" s="5">
        <f t="shared" si="1329"/>
        <v>3.556628925023203E-3</v>
      </c>
      <c r="AY1018" s="5">
        <f t="shared" si="1330"/>
        <v>3.4016615218614831E-3</v>
      </c>
      <c r="AZ1018" s="5">
        <f t="shared" si="1331"/>
        <v>1.6267231349187613E-3</v>
      </c>
      <c r="BA1018" s="5">
        <f t="shared" si="1332"/>
        <v>5.1861482801338684E-4</v>
      </c>
      <c r="BB1018" s="5">
        <f t="shared" si="1333"/>
        <v>1.2400450976962963E-4</v>
      </c>
      <c r="BC1018" s="5">
        <f t="shared" si="1334"/>
        <v>2.3720291225933482E-5</v>
      </c>
      <c r="BD1018" s="5">
        <f t="shared" si="1335"/>
        <v>6.2645809649011688E-5</v>
      </c>
      <c r="BE1018" s="5">
        <f t="shared" si="1336"/>
        <v>1.1746333383772778E-4</v>
      </c>
      <c r="BF1018" s="5">
        <f t="shared" si="1337"/>
        <v>1.1012416371963327E-4</v>
      </c>
      <c r="BG1018" s="5">
        <f t="shared" si="1338"/>
        <v>6.8829032508715434E-5</v>
      </c>
      <c r="BH1018" s="5">
        <f t="shared" si="1339"/>
        <v>3.2264279401114788E-5</v>
      </c>
      <c r="BI1018" s="5">
        <f t="shared" si="1340"/>
        <v>1.2099356185387448E-5</v>
      </c>
      <c r="BJ1018" s="8">
        <f t="shared" si="1341"/>
        <v>0.58588308172108972</v>
      </c>
      <c r="BK1018" s="8">
        <f t="shared" si="1342"/>
        <v>0.22595528539438475</v>
      </c>
      <c r="BL1018" s="8">
        <f t="shared" si="1343"/>
        <v>0.17969533157087661</v>
      </c>
      <c r="BM1018" s="8">
        <f t="shared" si="1344"/>
        <v>0.53474171370098922</v>
      </c>
      <c r="BN1018" s="8">
        <f t="shared" si="1345"/>
        <v>0.46198652758358727</v>
      </c>
    </row>
    <row r="1019" spans="1:66" x14ac:dyDescent="0.25">
      <c r="A1019" t="s">
        <v>99</v>
      </c>
      <c r="B1019" t="s">
        <v>119</v>
      </c>
      <c r="C1019" t="s">
        <v>109</v>
      </c>
      <c r="D1019" s="11">
        <v>44291</v>
      </c>
      <c r="E1019">
        <f>VLOOKUP(A1019,home!$A$2:$E$405,3,FALSE)</f>
        <v>1.33549783549784</v>
      </c>
      <c r="F1019">
        <f>VLOOKUP(B1019,home!$B$2:$E$405,3,FALSE)</f>
        <v>0.71</v>
      </c>
      <c r="G1019">
        <f>VLOOKUP(C1019,away!$B$2:$E$405,4,FALSE)</f>
        <v>0.79</v>
      </c>
      <c r="H1019">
        <f>VLOOKUP(A1019,away!$A$2:$E$405,3,FALSE)</f>
        <v>1.2380952380952399</v>
      </c>
      <c r="I1019">
        <f>VLOOKUP(C1019,away!$B$2:$E$405,3,FALSE)</f>
        <v>1.21</v>
      </c>
      <c r="J1019">
        <f>VLOOKUP(B1019,home!$B$2:$E$405,4,FALSE)</f>
        <v>1.53</v>
      </c>
      <c r="K1019" s="3">
        <f t="shared" si="1290"/>
        <v>0.74908073593073843</v>
      </c>
      <c r="L1019" s="3">
        <f t="shared" si="1291"/>
        <v>2.2920857142857174</v>
      </c>
      <c r="M1019" s="5">
        <f t="shared" si="1292"/>
        <v>4.7779125006565844E-2</v>
      </c>
      <c r="N1019" s="5">
        <f t="shared" si="1293"/>
        <v>3.5790422122045092E-2</v>
      </c>
      <c r="O1019" s="5">
        <f t="shared" si="1294"/>
        <v>0.10951384986862106</v>
      </c>
      <c r="P1019" s="5">
        <f t="shared" si="1295"/>
        <v>8.2034715254195062E-2</v>
      </c>
      <c r="Q1019" s="5">
        <f t="shared" si="1296"/>
        <v>1.3404957871226657E-2</v>
      </c>
      <c r="R1019" s="5">
        <f t="shared" si="1297"/>
        <v>0.12550756540014857</v>
      </c>
      <c r="S1019" s="5">
        <f t="shared" si="1298"/>
        <v>3.5212524852182119E-2</v>
      </c>
      <c r="T1019" s="5">
        <f t="shared" si="1299"/>
        <v>3.0725312437240505E-2</v>
      </c>
      <c r="U1019" s="5">
        <f t="shared" si="1300"/>
        <v>9.4015299454818568E-2</v>
      </c>
      <c r="V1019" s="5">
        <f t="shared" si="1301"/>
        <v>6.7175999961235217E-3</v>
      </c>
      <c r="W1019" s="5">
        <f t="shared" si="1302"/>
        <v>3.3471319024330035E-3</v>
      </c>
      <c r="X1019" s="5">
        <f t="shared" si="1303"/>
        <v>7.671913217396663E-3</v>
      </c>
      <c r="Y1019" s="5">
        <f t="shared" si="1304"/>
        <v>8.7923413434173332E-3</v>
      </c>
      <c r="Z1019" s="5">
        <f t="shared" si="1305"/>
        <v>9.5891365896153644E-2</v>
      </c>
      <c r="AA1019" s="5">
        <f t="shared" si="1306"/>
        <v>7.1830374934894484E-2</v>
      </c>
      <c r="AB1019" s="5">
        <f t="shared" si="1307"/>
        <v>2.6903375059205814E-2</v>
      </c>
      <c r="AC1019" s="5">
        <f t="shared" si="1308"/>
        <v>7.208645025388251E-4</v>
      </c>
      <c r="AD1019" s="5">
        <f t="shared" si="1309"/>
        <v>6.2681800718294154E-4</v>
      </c>
      <c r="AE1019" s="5">
        <f t="shared" si="1310"/>
        <v>1.4367205997210626E-3</v>
      </c>
      <c r="AF1019" s="5">
        <f t="shared" si="1311"/>
        <v>1.646543381020328E-3</v>
      </c>
      <c r="AG1019" s="5">
        <f t="shared" si="1312"/>
        <v>1.258006187196133E-3</v>
      </c>
      <c r="AH1019" s="5">
        <f t="shared" si="1313"/>
        <v>5.4947807473479604E-2</v>
      </c>
      <c r="AI1019" s="5">
        <f t="shared" si="1314"/>
        <v>4.1160344060014634E-2</v>
      </c>
      <c r="AJ1019" s="5">
        <f t="shared" si="1315"/>
        <v>1.5416210409819078E-2</v>
      </c>
      <c r="AK1019" s="5">
        <f t="shared" si="1316"/>
        <v>3.8493287463501288E-3</v>
      </c>
      <c r="AL1019" s="5">
        <f t="shared" si="1317"/>
        <v>4.9507741461990383E-5</v>
      </c>
      <c r="AM1019" s="5">
        <f t="shared" si="1318"/>
        <v>9.3907458823047407E-5</v>
      </c>
      <c r="AN1019" s="5">
        <f t="shared" si="1319"/>
        <v>2.152439448331812E-4</v>
      </c>
      <c r="AO1019" s="5">
        <f t="shared" si="1320"/>
        <v>2.4667878551931887E-4</v>
      </c>
      <c r="AP1019" s="5">
        <f t="shared" si="1321"/>
        <v>1.8846964010206044E-4</v>
      </c>
      <c r="AQ1019" s="5">
        <f t="shared" si="1322"/>
        <v>1.0799714241362582E-4</v>
      </c>
      <c r="AR1019" s="5">
        <f t="shared" si="1323"/>
        <v>2.5189016908256916E-2</v>
      </c>
      <c r="AS1019" s="5">
        <f t="shared" si="1324"/>
        <v>1.8868607323008907E-2</v>
      </c>
      <c r="AT1019" s="5">
        <f t="shared" si="1325"/>
        <v>7.0670551297538154E-3</v>
      </c>
      <c r="AU1019" s="5">
        <f t="shared" si="1326"/>
        <v>1.7645982858196961E-3</v>
      </c>
      <c r="AV1019" s="5">
        <f t="shared" si="1327"/>
        <v>3.3045664564098427E-4</v>
      </c>
      <c r="AW1019" s="5">
        <f t="shared" si="1328"/>
        <v>2.3611854393376512E-6</v>
      </c>
      <c r="AX1019" s="5">
        <f t="shared" si="1329"/>
        <v>1.1724044727425637E-5</v>
      </c>
      <c r="AY1019" s="5">
        <f t="shared" si="1330"/>
        <v>2.6872515433379093E-5</v>
      </c>
      <c r="AZ1019" s="5">
        <f t="shared" si="1331"/>
        <v>3.0797054365885339E-5</v>
      </c>
      <c r="BA1019" s="5">
        <f t="shared" si="1332"/>
        <v>2.3529829451375461E-5</v>
      </c>
      <c r="BB1019" s="5">
        <f t="shared" si="1333"/>
        <v>1.3483096486269259E-5</v>
      </c>
      <c r="BC1019" s="5">
        <f t="shared" si="1334"/>
        <v>6.1808825681027441E-6</v>
      </c>
      <c r="BD1019" s="5">
        <f t="shared" si="1335"/>
        <v>9.6225643020528377E-3</v>
      </c>
      <c r="BE1019" s="5">
        <f t="shared" si="1336"/>
        <v>7.2080775489225916E-3</v>
      </c>
      <c r="BF1019" s="5">
        <f t="shared" si="1337"/>
        <v>2.6997160174963841E-3</v>
      </c>
      <c r="BG1019" s="5">
        <f t="shared" si="1338"/>
        <v>6.7410175373006456E-4</v>
      </c>
      <c r="BH1019" s="5">
        <f t="shared" si="1339"/>
        <v>1.2623915944407952E-4</v>
      </c>
      <c r="BI1019" s="5">
        <f t="shared" si="1340"/>
        <v>1.8912664491929794E-5</v>
      </c>
      <c r="BJ1019" s="8">
        <f t="shared" si="1341"/>
        <v>0.10566505146360339</v>
      </c>
      <c r="BK1019" s="8">
        <f t="shared" si="1342"/>
        <v>0.17254120986850072</v>
      </c>
      <c r="BL1019" s="8">
        <f t="shared" si="1343"/>
        <v>0.61671350114597023</v>
      </c>
      <c r="BM1019" s="8">
        <f t="shared" si="1344"/>
        <v>0.57675598152143182</v>
      </c>
      <c r="BN1019" s="8">
        <f t="shared" si="1345"/>
        <v>0.41403063552280223</v>
      </c>
    </row>
    <row r="1020" spans="1:66" x14ac:dyDescent="0.25">
      <c r="A1020" t="s">
        <v>122</v>
      </c>
      <c r="B1020" t="s">
        <v>129</v>
      </c>
      <c r="C1020" t="s">
        <v>123</v>
      </c>
      <c r="D1020" s="11">
        <v>44291</v>
      </c>
      <c r="E1020">
        <f>VLOOKUP(A1020,home!$A$2:$E$405,3,FALSE)</f>
        <v>1.2585470085470101</v>
      </c>
      <c r="F1020">
        <f>VLOOKUP(B1020,home!$B$2:$E$405,3,FALSE)</f>
        <v>1.07</v>
      </c>
      <c r="G1020">
        <f>VLOOKUP(C1020,away!$B$2:$E$405,4,FALSE)</f>
        <v>0.96</v>
      </c>
      <c r="H1020">
        <f>VLOOKUP(A1020,away!$A$2:$E$405,3,FALSE)</f>
        <v>1.1004273504273501</v>
      </c>
      <c r="I1020">
        <f>VLOOKUP(C1020,away!$B$2:$E$405,3,FALSE)</f>
        <v>0.75</v>
      </c>
      <c r="J1020">
        <f>VLOOKUP(B1020,home!$B$2:$E$405,4,FALSE)</f>
        <v>1.1399999999999999</v>
      </c>
      <c r="K1020" s="3">
        <f t="shared" si="1290"/>
        <v>1.2927794871794889</v>
      </c>
      <c r="L1020" s="3">
        <f t="shared" si="1291"/>
        <v>0.94086538461538427</v>
      </c>
      <c r="M1020" s="5">
        <f t="shared" si="1292"/>
        <v>0.10713721618909536</v>
      </c>
      <c r="N1020" s="5">
        <f t="shared" si="1293"/>
        <v>0.13850479540277671</v>
      </c>
      <c r="O1020" s="5">
        <f t="shared" si="1294"/>
        <v>0.10080169811637475</v>
      </c>
      <c r="P1020" s="5">
        <f t="shared" si="1295"/>
        <v>0.13031436759770859</v>
      </c>
      <c r="Q1020" s="5">
        <f t="shared" si="1296"/>
        <v>8.9528079186350876E-2</v>
      </c>
      <c r="R1020" s="5">
        <f t="shared" si="1297"/>
        <v>4.7420414234073394E-2</v>
      </c>
      <c r="S1020" s="5">
        <f t="shared" si="1298"/>
        <v>3.9626366556925668E-2</v>
      </c>
      <c r="T1020" s="5">
        <f t="shared" si="1299"/>
        <v>8.4233870657542578E-2</v>
      </c>
      <c r="U1020" s="5">
        <f t="shared" si="1300"/>
        <v>6.1304138795364338E-2</v>
      </c>
      <c r="V1020" s="5">
        <f t="shared" si="1301"/>
        <v>5.3554218513642577E-3</v>
      </c>
      <c r="W1020" s="5">
        <f t="shared" si="1302"/>
        <v>3.8580021432898452E-2</v>
      </c>
      <c r="X1020" s="5">
        <f t="shared" si="1303"/>
        <v>3.6298606703933763E-2</v>
      </c>
      <c r="Y1020" s="5">
        <f t="shared" si="1304"/>
        <v>1.7076051278749605E-2</v>
      </c>
      <c r="Z1020" s="5">
        <f t="shared" si="1305"/>
        <v>1.4872075425654104E-2</v>
      </c>
      <c r="AA1020" s="5">
        <f t="shared" si="1306"/>
        <v>1.9226314042071792E-2</v>
      </c>
      <c r="AB1020" s="5">
        <f t="shared" si="1307"/>
        <v>1.2427692203830691E-2</v>
      </c>
      <c r="AC1020" s="5">
        <f t="shared" si="1308"/>
        <v>4.0712300811729726E-4</v>
      </c>
      <c r="AD1020" s="5">
        <f t="shared" si="1309"/>
        <v>1.246886508084904E-2</v>
      </c>
      <c r="AE1020" s="5">
        <f t="shared" si="1310"/>
        <v>1.1731523540010365E-2</v>
      </c>
      <c r="AF1020" s="5">
        <f t="shared" si="1311"/>
        <v>5.5188922037981434E-3</v>
      </c>
      <c r="AG1020" s="5">
        <f t="shared" si="1312"/>
        <v>1.7308448786591288E-3</v>
      </c>
      <c r="AH1020" s="5">
        <f t="shared" si="1313"/>
        <v>3.4981552413467626E-3</v>
      </c>
      <c r="AI1020" s="5">
        <f t="shared" si="1314"/>
        <v>4.5223433389825086E-3</v>
      </c>
      <c r="AJ1020" s="5">
        <f t="shared" si="1315"/>
        <v>2.923196351309693E-3</v>
      </c>
      <c r="AK1020" s="5">
        <f t="shared" si="1316"/>
        <v>1.259682759990366E-3</v>
      </c>
      <c r="AL1020" s="5">
        <f t="shared" si="1317"/>
        <v>1.9807861068050529E-5</v>
      </c>
      <c r="AM1020" s="5">
        <f t="shared" si="1318"/>
        <v>3.2238986009860493E-3</v>
      </c>
      <c r="AN1020" s="5">
        <f t="shared" si="1319"/>
        <v>3.0332545971777382E-3</v>
      </c>
      <c r="AO1020" s="5">
        <f t="shared" si="1320"/>
        <v>1.4269421266050076E-3</v>
      </c>
      <c r="AP1020" s="5">
        <f t="shared" si="1321"/>
        <v>4.4752015092403832E-4</v>
      </c>
      <c r="AQ1020" s="5">
        <f t="shared" si="1322"/>
        <v>1.0526405473057001E-4</v>
      </c>
      <c r="AR1020" s="5">
        <f t="shared" si="1323"/>
        <v>6.5825863531880906E-4</v>
      </c>
      <c r="AS1020" s="5">
        <f t="shared" si="1324"/>
        <v>8.509832609989201E-4</v>
      </c>
      <c r="AT1020" s="5">
        <f t="shared" si="1325"/>
        <v>5.500668518762567E-4</v>
      </c>
      <c r="AU1020" s="5">
        <f t="shared" si="1326"/>
        <v>2.3703838089434099E-4</v>
      </c>
      <c r="AV1020" s="5">
        <f t="shared" si="1327"/>
        <v>7.6609589123610651E-5</v>
      </c>
      <c r="AW1020" s="5">
        <f t="shared" si="1328"/>
        <v>6.6924790997577012E-7</v>
      </c>
      <c r="AX1020" s="5">
        <f t="shared" si="1329"/>
        <v>6.9463166335023544E-4</v>
      </c>
      <c r="AY1020" s="5">
        <f t="shared" si="1330"/>
        <v>6.5355488710404331E-4</v>
      </c>
      <c r="AZ1020" s="5">
        <f t="shared" si="1331"/>
        <v>3.0745358511120489E-4</v>
      </c>
      <c r="BA1020" s="5">
        <f t="shared" si="1332"/>
        <v>9.6424145202344205E-5</v>
      </c>
      <c r="BB1020" s="5">
        <f t="shared" si="1333"/>
        <v>2.2680535115503307E-5</v>
      </c>
      <c r="BC1020" s="5">
        <f t="shared" si="1334"/>
        <v>4.2678660789461504E-6</v>
      </c>
      <c r="BD1020" s="5">
        <f t="shared" si="1335"/>
        <v>1.032221273492715E-4</v>
      </c>
      <c r="BE1020" s="5">
        <f t="shared" si="1336"/>
        <v>1.334434488601671E-4</v>
      </c>
      <c r="BF1020" s="5">
        <f t="shared" si="1337"/>
        <v>8.6256476692454602E-5</v>
      </c>
      <c r="BG1020" s="5">
        <f t="shared" si="1338"/>
        <v>3.7170201234793665E-5</v>
      </c>
      <c r="BH1020" s="5">
        <f t="shared" si="1339"/>
        <v>1.2013218422668744E-5</v>
      </c>
      <c r="BI1020" s="5">
        <f t="shared" si="1340"/>
        <v>3.1060884703665752E-6</v>
      </c>
      <c r="BJ1020" s="8">
        <f t="shared" si="1341"/>
        <v>0.44568744257795428</v>
      </c>
      <c r="BK1020" s="8">
        <f t="shared" si="1342"/>
        <v>0.28351385795138329</v>
      </c>
      <c r="BL1020" s="8">
        <f t="shared" si="1343"/>
        <v>0.25613180336258595</v>
      </c>
      <c r="BM1020" s="8">
        <f t="shared" si="1344"/>
        <v>0.38584572295200392</v>
      </c>
      <c r="BN1020" s="8">
        <f t="shared" si="1345"/>
        <v>0.61370657072637969</v>
      </c>
    </row>
    <row r="1021" spans="1:66" x14ac:dyDescent="0.25">
      <c r="A1021" t="s">
        <v>122</v>
      </c>
      <c r="B1021" t="s">
        <v>128</v>
      </c>
      <c r="C1021" t="s">
        <v>144</v>
      </c>
      <c r="D1021" s="11">
        <v>44291</v>
      </c>
      <c r="E1021">
        <f>VLOOKUP(A1021,home!$A$2:$E$405,3,FALSE)</f>
        <v>1.2585470085470101</v>
      </c>
      <c r="F1021">
        <f>VLOOKUP(B1021,home!$B$2:$E$405,3,FALSE)</f>
        <v>1.1100000000000001</v>
      </c>
      <c r="G1021">
        <f>VLOOKUP(C1021,away!$B$2:$E$405,4,FALSE)</f>
        <v>1.23</v>
      </c>
      <c r="H1021">
        <f>VLOOKUP(A1021,away!$A$2:$E$405,3,FALSE)</f>
        <v>1.1004273504273501</v>
      </c>
      <c r="I1021">
        <f>VLOOKUP(C1021,away!$B$2:$E$405,3,FALSE)</f>
        <v>1.35</v>
      </c>
      <c r="J1021">
        <f>VLOOKUP(B1021,home!$B$2:$E$405,4,FALSE)</f>
        <v>1.05</v>
      </c>
      <c r="K1021" s="3">
        <f t="shared" si="1290"/>
        <v>1.718294230769233</v>
      </c>
      <c r="L1021" s="3">
        <f t="shared" si="1291"/>
        <v>1.5598557692307689</v>
      </c>
      <c r="M1021" s="5">
        <f t="shared" si="1292"/>
        <v>3.7697933513350247E-2</v>
      </c>
      <c r="N1021" s="5">
        <f t="shared" si="1293"/>
        <v>6.4776141667911846E-2</v>
      </c>
      <c r="O1021" s="5">
        <f t="shared" si="1294"/>
        <v>5.8803339078877338E-2</v>
      </c>
      <c r="P1021" s="5">
        <f t="shared" si="1295"/>
        <v>0.10104143828920191</v>
      </c>
      <c r="Q1021" s="5">
        <f t="shared" si="1296"/>
        <v>5.5652235259731737E-2</v>
      </c>
      <c r="R1021" s="5">
        <f t="shared" si="1297"/>
        <v>4.5862363856109978E-2</v>
      </c>
      <c r="S1021" s="5">
        <f t="shared" si="1298"/>
        <v>6.7705118689961347E-2</v>
      </c>
      <c r="T1021" s="5">
        <f t="shared" si="1299"/>
        <v>8.6809460240480571E-2</v>
      </c>
      <c r="U1021" s="5">
        <f t="shared" si="1300"/>
        <v>7.8805035223393161E-2</v>
      </c>
      <c r="V1021" s="5">
        <f t="shared" si="1301"/>
        <v>2.0163270191962346E-2</v>
      </c>
      <c r="W1021" s="5">
        <f t="shared" si="1302"/>
        <v>3.1875638258736384E-2</v>
      </c>
      <c r="X1021" s="5">
        <f t="shared" si="1303"/>
        <v>4.9721398235802967E-2</v>
      </c>
      <c r="Y1021" s="5">
        <f t="shared" si="1304"/>
        <v>3.8779104946168923E-2</v>
      </c>
      <c r="Z1021" s="5">
        <f t="shared" si="1305"/>
        <v>2.3846224283837945E-2</v>
      </c>
      <c r="AA1021" s="5">
        <f t="shared" si="1306"/>
        <v>4.0974829612547926E-2</v>
      </c>
      <c r="AB1021" s="5">
        <f t="shared" si="1307"/>
        <v>3.5203406664996724E-2</v>
      </c>
      <c r="AC1021" s="5">
        <f t="shared" si="1308"/>
        <v>3.3777146897325519E-3</v>
      </c>
      <c r="AD1021" s="5">
        <f t="shared" si="1309"/>
        <v>1.3692931330518432E-2</v>
      </c>
      <c r="AE1021" s="5">
        <f t="shared" si="1310"/>
        <v>2.1358997933589929E-2</v>
      </c>
      <c r="AF1021" s="5">
        <f t="shared" si="1311"/>
        <v>1.6658478075849161E-2</v>
      </c>
      <c r="AG1021" s="5">
        <f t="shared" si="1312"/>
        <v>8.6616077110725307E-3</v>
      </c>
      <c r="AH1021" s="5">
        <f t="shared" si="1313"/>
        <v>9.299167630878874E-3</v>
      </c>
      <c r="AI1021" s="5">
        <f t="shared" si="1314"/>
        <v>1.5978706091095165E-2</v>
      </c>
      <c r="AJ1021" s="5">
        <f t="shared" si="1315"/>
        <v>1.3728059245743015E-2</v>
      </c>
      <c r="AK1021" s="5">
        <f t="shared" si="1316"/>
        <v>7.8629483338728181E-3</v>
      </c>
      <c r="AL1021" s="5">
        <f t="shared" si="1317"/>
        <v>3.6213035418536019E-4</v>
      </c>
      <c r="AM1021" s="5">
        <f t="shared" si="1318"/>
        <v>4.7056969815098219E-3</v>
      </c>
      <c r="AN1021" s="5">
        <f t="shared" si="1319"/>
        <v>7.3402085848599113E-3</v>
      </c>
      <c r="AO1021" s="5">
        <f t="shared" si="1320"/>
        <v>5.7248333542254757E-3</v>
      </c>
      <c r="AP1021" s="5">
        <f t="shared" si="1321"/>
        <v>2.9766381118244475E-3</v>
      </c>
      <c r="AQ1021" s="5">
        <f t="shared" si="1322"/>
        <v>1.1607815329103873E-3</v>
      </c>
      <c r="AR1021" s="5">
        <f t="shared" si="1323"/>
        <v>2.901072055614083E-3</v>
      </c>
      <c r="AS1021" s="5">
        <f t="shared" si="1324"/>
        <v>4.9848953762075179E-3</v>
      </c>
      <c r="AT1021" s="5">
        <f t="shared" si="1325"/>
        <v>4.2827584829628028E-3</v>
      </c>
      <c r="AU1021" s="5">
        <f t="shared" si="1326"/>
        <v>2.4530130643509924E-3</v>
      </c>
      <c r="AV1021" s="5">
        <f t="shared" si="1327"/>
        <v>1.0537495491189663E-3</v>
      </c>
      <c r="AW1021" s="5">
        <f t="shared" si="1328"/>
        <v>2.6961521955182219E-5</v>
      </c>
      <c r="AX1021" s="5">
        <f t="shared" si="1329"/>
        <v>1.3476286625127541E-3</v>
      </c>
      <c r="AY1021" s="5">
        <f t="shared" si="1330"/>
        <v>2.1021063440012644E-3</v>
      </c>
      <c r="AZ1021" s="5">
        <f t="shared" si="1331"/>
        <v>1.6394913541134858E-3</v>
      </c>
      <c r="BA1021" s="5">
        <f t="shared" si="1332"/>
        <v>8.5245668243929542E-4</v>
      </c>
      <c r="BB1021" s="5">
        <f t="shared" si="1333"/>
        <v>3.3242736853056429E-4</v>
      </c>
      <c r="BC1021" s="5">
        <f t="shared" si="1334"/>
        <v>1.037077497305206E-4</v>
      </c>
      <c r="BD1021" s="5">
        <f t="shared" si="1335"/>
        <v>7.5420899715063238E-4</v>
      </c>
      <c r="BE1021" s="5">
        <f t="shared" si="1336"/>
        <v>1.2959529685981806E-3</v>
      </c>
      <c r="BF1021" s="5">
        <f t="shared" si="1337"/>
        <v>1.1134142546452576E-3</v>
      </c>
      <c r="BG1021" s="5">
        <f t="shared" si="1338"/>
        <v>6.3772443007105732E-4</v>
      </c>
      <c r="BH1021" s="5">
        <f t="shared" si="1339"/>
        <v>2.7394955225292357E-4</v>
      </c>
      <c r="BI1021" s="5">
        <f t="shared" si="1340"/>
        <v>9.4145187031602663E-5</v>
      </c>
      <c r="BJ1021" s="8">
        <f t="shared" si="1341"/>
        <v>0.41627197038652036</v>
      </c>
      <c r="BK1021" s="8">
        <f t="shared" si="1342"/>
        <v>0.23244971207239504</v>
      </c>
      <c r="BL1021" s="8">
        <f t="shared" si="1343"/>
        <v>0.32636273965551882</v>
      </c>
      <c r="BM1021" s="8">
        <f t="shared" si="1344"/>
        <v>0.63302204991104316</v>
      </c>
      <c r="BN1021" s="8">
        <f t="shared" si="1345"/>
        <v>0.36383345166518305</v>
      </c>
    </row>
    <row r="1022" spans="1:66" x14ac:dyDescent="0.25">
      <c r="A1022" t="s">
        <v>122</v>
      </c>
      <c r="B1022" t="s">
        <v>136</v>
      </c>
      <c r="C1022" t="s">
        <v>401</v>
      </c>
      <c r="D1022" s="11">
        <v>44291</v>
      </c>
      <c r="E1022">
        <f>VLOOKUP(A1022,home!$A$2:$E$405,3,FALSE)</f>
        <v>1.2585470085470101</v>
      </c>
      <c r="F1022">
        <f>VLOOKUP(B1022,home!$B$2:$E$405,3,FALSE)</f>
        <v>1.42</v>
      </c>
      <c r="G1022">
        <f>VLOOKUP(C1022,away!$B$2:$E$405,4,FALSE)</f>
        <v>0.87</v>
      </c>
      <c r="H1022">
        <f>VLOOKUP(A1022,away!$A$2:$E$405,3,FALSE)</f>
        <v>1.1004273504273501</v>
      </c>
      <c r="I1022">
        <f>VLOOKUP(C1022,away!$B$2:$E$405,3,FALSE)</f>
        <v>0.79</v>
      </c>
      <c r="J1022">
        <f>VLOOKUP(B1022,home!$B$2:$E$405,4,FALSE)</f>
        <v>0.81</v>
      </c>
      <c r="K1022" s="3">
        <f t="shared" si="1290"/>
        <v>1.5548089743589761</v>
      </c>
      <c r="L1022" s="3">
        <f t="shared" si="1291"/>
        <v>0.70416346153846143</v>
      </c>
      <c r="M1022" s="5">
        <f t="shared" si="1292"/>
        <v>0.10445776667707031</v>
      </c>
      <c r="N1022" s="5">
        <f t="shared" si="1293"/>
        <v>0.16241187307100491</v>
      </c>
      <c r="O1022" s="5">
        <f t="shared" si="1294"/>
        <v>7.355534256790279E-2</v>
      </c>
      <c r="P1022" s="5">
        <f t="shared" si="1295"/>
        <v>0.11436450673662406</v>
      </c>
      <c r="Q1022" s="5">
        <f t="shared" si="1296"/>
        <v>0.12625971889662468</v>
      </c>
      <c r="R1022" s="5">
        <f t="shared" si="1297"/>
        <v>2.589749231863088E-2</v>
      </c>
      <c r="S1022" s="5">
        <f t="shared" si="1298"/>
        <v>3.1302699687103239E-2</v>
      </c>
      <c r="T1022" s="5">
        <f t="shared" si="1299"/>
        <v>8.8907480711120354E-2</v>
      </c>
      <c r="U1022" s="5">
        <f t="shared" si="1300"/>
        <v>4.0265653470399933E-2</v>
      </c>
      <c r="V1022" s="5">
        <f t="shared" si="1301"/>
        <v>3.8079374863607212E-3</v>
      </c>
      <c r="W1022" s="5">
        <f t="shared" si="1302"/>
        <v>6.5436581346837913E-2</v>
      </c>
      <c r="X1022" s="5">
        <f t="shared" si="1303"/>
        <v>4.6078049632432505E-2</v>
      </c>
      <c r="Y1022" s="5">
        <f t="shared" si="1304"/>
        <v>1.6223239465057351E-2</v>
      </c>
      <c r="Z1022" s="5">
        <f t="shared" si="1305"/>
        <v>6.0786892787509468E-3</v>
      </c>
      <c r="AA1022" s="5">
        <f t="shared" si="1306"/>
        <v>9.4512006429416616E-3</v>
      </c>
      <c r="AB1022" s="5">
        <f t="shared" si="1307"/>
        <v>7.3474057890565124E-3</v>
      </c>
      <c r="AC1022" s="5">
        <f t="shared" si="1308"/>
        <v>2.6056756367017191E-4</v>
      </c>
      <c r="AD1022" s="5">
        <f t="shared" si="1309"/>
        <v>2.5435345982358679E-2</v>
      </c>
      <c r="AE1022" s="5">
        <f t="shared" si="1310"/>
        <v>1.7910641272366089E-2</v>
      </c>
      <c r="AF1022" s="5">
        <f t="shared" si="1311"/>
        <v>6.3060095783614677E-3</v>
      </c>
      <c r="AG1022" s="5">
        <f t="shared" si="1312"/>
        <v>1.480153844397902E-3</v>
      </c>
      <c r="AH1022" s="5">
        <f t="shared" si="1313"/>
        <v>1.0700977210354999E-3</v>
      </c>
      <c r="AI1022" s="5">
        <f t="shared" si="1314"/>
        <v>1.663797540107083E-3</v>
      </c>
      <c r="AJ1022" s="5">
        <f t="shared" si="1315"/>
        <v>1.2934436734374408E-3</v>
      </c>
      <c r="AK1022" s="5">
        <f t="shared" si="1316"/>
        <v>6.703526104294581E-4</v>
      </c>
      <c r="AL1022" s="5">
        <f t="shared" si="1317"/>
        <v>1.1411188210764029E-5</v>
      </c>
      <c r="AM1022" s="5">
        <f t="shared" si="1318"/>
        <v>7.9094208398593647E-3</v>
      </c>
      <c r="AN1022" s="5">
        <f t="shared" si="1319"/>
        <v>5.5695251573598158E-3</v>
      </c>
      <c r="AO1022" s="5">
        <f t="shared" si="1320"/>
        <v>1.9609280569660155E-3</v>
      </c>
      <c r="AP1022" s="5">
        <f t="shared" si="1321"/>
        <v>4.6027129614035968E-4</v>
      </c>
      <c r="AQ1022" s="5">
        <f t="shared" si="1322"/>
        <v>8.1026557284247483E-5</v>
      </c>
      <c r="AR1022" s="5">
        <f t="shared" si="1323"/>
        <v>1.5070474308575529E-4</v>
      </c>
      <c r="AS1022" s="5">
        <f t="shared" si="1324"/>
        <v>2.3431708702819617E-4</v>
      </c>
      <c r="AT1022" s="5">
        <f t="shared" si="1325"/>
        <v>1.8215915487854636E-4</v>
      </c>
      <c r="AU1022" s="5">
        <f t="shared" si="1326"/>
        <v>9.4407562922270205E-5</v>
      </c>
      <c r="AV1022" s="5">
        <f t="shared" si="1327"/>
        <v>3.6696431519726346E-5</v>
      </c>
      <c r="AW1022" s="5">
        <f t="shared" si="1328"/>
        <v>3.4703948689758377E-7</v>
      </c>
      <c r="AX1022" s="5">
        <f t="shared" si="1329"/>
        <v>2.0496064172992093E-3</v>
      </c>
      <c r="AY1022" s="5">
        <f t="shared" si="1330"/>
        <v>1.4432579495968557E-3</v>
      </c>
      <c r="AZ1022" s="5">
        <f t="shared" si="1331"/>
        <v>5.0814475684051201E-4</v>
      </c>
      <c r="BA1022" s="5">
        <f t="shared" si="1332"/>
        <v>1.1927232364647826E-4</v>
      </c>
      <c r="BB1022" s="5">
        <f t="shared" si="1333"/>
        <v>2.0996803071159953E-5</v>
      </c>
      <c r="BC1022" s="5">
        <f t="shared" si="1334"/>
        <v>2.957036306365878E-6</v>
      </c>
      <c r="BD1022" s="5">
        <f t="shared" si="1335"/>
        <v>1.7686795593588321E-5</v>
      </c>
      <c r="BE1022" s="5">
        <f t="shared" si="1336"/>
        <v>2.7499588516563914E-5</v>
      </c>
      <c r="BF1022" s="5">
        <f t="shared" si="1337"/>
        <v>2.1378303508366312E-5</v>
      </c>
      <c r="BG1022" s="5">
        <f t="shared" si="1338"/>
        <v>1.1079726050459312E-5</v>
      </c>
      <c r="BH1022" s="5">
        <f t="shared" si="1339"/>
        <v>4.3067143741732661E-6</v>
      </c>
      <c r="BI1022" s="5">
        <f t="shared" si="1340"/>
        <v>1.3392236317930798E-6</v>
      </c>
      <c r="BJ1022" s="8">
        <f t="shared" si="1341"/>
        <v>0.57657450099493224</v>
      </c>
      <c r="BK1022" s="8">
        <f t="shared" si="1342"/>
        <v>0.25564814728863611</v>
      </c>
      <c r="BL1022" s="8">
        <f t="shared" si="1343"/>
        <v>0.16199636166505077</v>
      </c>
      <c r="BM1022" s="8">
        <f t="shared" si="1344"/>
        <v>0.39190808804940241</v>
      </c>
      <c r="BN1022" s="8">
        <f t="shared" si="1345"/>
        <v>0.60694670026785769</v>
      </c>
    </row>
    <row r="1023" spans="1:66" x14ac:dyDescent="0.25">
      <c r="A1023" t="s">
        <v>122</v>
      </c>
      <c r="B1023" t="s">
        <v>131</v>
      </c>
      <c r="C1023" t="s">
        <v>140</v>
      </c>
      <c r="D1023" s="11">
        <v>44291</v>
      </c>
      <c r="E1023">
        <f>VLOOKUP(A1023,home!$A$2:$E$405,3,FALSE)</f>
        <v>1.2585470085470101</v>
      </c>
      <c r="F1023">
        <f>VLOOKUP(B1023,home!$B$2:$E$405,3,FALSE)</f>
        <v>1.0900000000000001</v>
      </c>
      <c r="G1023">
        <f>VLOOKUP(C1023,away!$B$2:$E$405,4,FALSE)</f>
        <v>0.75</v>
      </c>
      <c r="H1023">
        <f>VLOOKUP(A1023,away!$A$2:$E$405,3,FALSE)</f>
        <v>1.1004273504273501</v>
      </c>
      <c r="I1023">
        <f>VLOOKUP(C1023,away!$B$2:$E$405,3,FALSE)</f>
        <v>0.63</v>
      </c>
      <c r="J1023">
        <f>VLOOKUP(B1023,home!$B$2:$E$405,4,FALSE)</f>
        <v>1.05</v>
      </c>
      <c r="K1023" s="3">
        <f t="shared" si="1290"/>
        <v>1.0288621794871808</v>
      </c>
      <c r="L1023" s="3">
        <f t="shared" si="1291"/>
        <v>0.72793269230769209</v>
      </c>
      <c r="M1023" s="5">
        <f t="shared" si="1292"/>
        <v>0.17259717430877827</v>
      </c>
      <c r="N1023" s="5">
        <f t="shared" si="1293"/>
        <v>0.17757870493265845</v>
      </c>
      <c r="O1023" s="5">
        <f t="shared" si="1294"/>
        <v>0.12563912577928898</v>
      </c>
      <c r="P1023" s="5">
        <f t="shared" si="1295"/>
        <v>0.1292653447781433</v>
      </c>
      <c r="Q1023" s="5">
        <f t="shared" si="1296"/>
        <v>9.1352006693762977E-2</v>
      </c>
      <c r="R1023" s="5">
        <f t="shared" si="1297"/>
        <v>4.5728413543851286E-2</v>
      </c>
      <c r="S1023" s="5">
        <f t="shared" si="1298"/>
        <v>2.4203074916392783E-2</v>
      </c>
      <c r="T1023" s="5">
        <f t="shared" si="1299"/>
        <v>6.6498112180301189E-2</v>
      </c>
      <c r="U1023" s="5">
        <f t="shared" si="1300"/>
        <v>4.7048235223217952E-2</v>
      </c>
      <c r="V1023" s="5">
        <f t="shared" si="1301"/>
        <v>2.0140788233825196E-3</v>
      </c>
      <c r="W1023" s="5">
        <f t="shared" si="1302"/>
        <v>3.1329541569157501E-2</v>
      </c>
      <c r="X1023" s="5">
        <f t="shared" si="1303"/>
        <v>2.2805797543202576E-2</v>
      </c>
      <c r="Y1023" s="5">
        <f t="shared" si="1304"/>
        <v>8.3005428029237997E-3</v>
      </c>
      <c r="Z1023" s="5">
        <f t="shared" si="1305"/>
        <v>1.1095735728645069E-2</v>
      </c>
      <c r="AA1023" s="5">
        <f t="shared" si="1306"/>
        <v>1.1415982844787549E-2</v>
      </c>
      <c r="AB1023" s="5">
        <f t="shared" si="1307"/>
        <v>5.8727364953381905E-3</v>
      </c>
      <c r="AC1023" s="5">
        <f t="shared" si="1308"/>
        <v>9.4276816291155103E-5</v>
      </c>
      <c r="AD1023" s="5">
        <f t="shared" si="1309"/>
        <v>8.058445105294406E-3</v>
      </c>
      <c r="AE1023" s="5">
        <f t="shared" si="1310"/>
        <v>5.8660056413106995E-3</v>
      </c>
      <c r="AF1023" s="5">
        <f t="shared" si="1311"/>
        <v>2.1350286397857033E-3</v>
      </c>
      <c r="AG1023" s="5">
        <f t="shared" si="1312"/>
        <v>5.1805238197107908E-4</v>
      </c>
      <c r="AH1023" s="5">
        <f t="shared" si="1313"/>
        <v>2.0192371955218137E-3</v>
      </c>
      <c r="AI1023" s="5">
        <f t="shared" si="1314"/>
        <v>2.0775167818861563E-3</v>
      </c>
      <c r="AJ1023" s="5">
        <f t="shared" si="1315"/>
        <v>1.0687392220662922E-3</v>
      </c>
      <c r="AK1023" s="5">
        <f t="shared" si="1316"/>
        <v>3.6652845510618654E-4</v>
      </c>
      <c r="AL1023" s="5">
        <f t="shared" si="1317"/>
        <v>2.8243162638710794E-6</v>
      </c>
      <c r="AM1023" s="5">
        <f t="shared" si="1318"/>
        <v>1.658205878862202E-3</v>
      </c>
      <c r="AN1023" s="5">
        <f t="shared" si="1319"/>
        <v>1.2070622698006053E-3</v>
      </c>
      <c r="AO1023" s="5">
        <f t="shared" si="1320"/>
        <v>4.3933004391949416E-4</v>
      </c>
      <c r="AP1023" s="5">
        <f t="shared" si="1321"/>
        <v>1.0660090056065802E-4</v>
      </c>
      <c r="AQ1023" s="5">
        <f t="shared" si="1322"/>
        <v>1.9399570136886085E-5</v>
      </c>
      <c r="AR1023" s="5">
        <f t="shared" si="1323"/>
        <v>2.9397375362880563E-4</v>
      </c>
      <c r="AS1023" s="5">
        <f t="shared" si="1324"/>
        <v>3.0245847687056048E-4</v>
      </c>
      <c r="AT1023" s="5">
        <f t="shared" si="1325"/>
        <v>1.5559404385870893E-4</v>
      </c>
      <c r="AU1023" s="5">
        <f t="shared" si="1326"/>
        <v>5.33616090265651E-5</v>
      </c>
      <c r="AV1023" s="5">
        <f t="shared" si="1327"/>
        <v>1.3725435341003648E-5</v>
      </c>
      <c r="AW1023" s="5">
        <f t="shared" si="1328"/>
        <v>5.8756951309364506E-8</v>
      </c>
      <c r="AX1023" s="5">
        <f t="shared" si="1329"/>
        <v>2.8434421909410333E-4</v>
      </c>
      <c r="AY1023" s="5">
        <f t="shared" si="1330"/>
        <v>2.0698345294729888E-4</v>
      </c>
      <c r="AZ1023" s="5">
        <f t="shared" si="1331"/>
        <v>7.5335011083534884E-5</v>
      </c>
      <c r="BA1023" s="5">
        <f t="shared" si="1332"/>
        <v>1.8279605814355792E-5</v>
      </c>
      <c r="BB1023" s="5">
        <f t="shared" si="1333"/>
        <v>3.3265806686918385E-6</v>
      </c>
      <c r="BC1023" s="5">
        <f t="shared" si="1334"/>
        <v>4.843053644679147E-7</v>
      </c>
      <c r="BD1023" s="5">
        <f t="shared" si="1335"/>
        <v>3.5665517657802425E-5</v>
      </c>
      <c r="BE1023" s="5">
        <f t="shared" si="1336"/>
        <v>3.6694902229945131E-5</v>
      </c>
      <c r="BF1023" s="5">
        <f t="shared" si="1337"/>
        <v>1.8876998542185177E-5</v>
      </c>
      <c r="BG1023" s="5">
        <f t="shared" si="1338"/>
        <v>6.47394328742966E-6</v>
      </c>
      <c r="BH1023" s="5">
        <f t="shared" si="1339"/>
        <v>1.665198850145321E-6</v>
      </c>
      <c r="BI1023" s="5">
        <f t="shared" si="1340"/>
        <v>3.4265202364801265E-7</v>
      </c>
      <c r="BJ1023" s="8">
        <f t="shared" si="1341"/>
        <v>0.41846158932862076</v>
      </c>
      <c r="BK1023" s="8">
        <f t="shared" si="1342"/>
        <v>0.32838375741219916</v>
      </c>
      <c r="BL1023" s="8">
        <f t="shared" si="1343"/>
        <v>0.24215534807238115</v>
      </c>
      <c r="BM1023" s="8">
        <f t="shared" si="1344"/>
        <v>0.25772873580936706</v>
      </c>
      <c r="BN1023" s="8">
        <f t="shared" si="1345"/>
        <v>0.74216077003648329</v>
      </c>
    </row>
    <row r="1024" spans="1:66" x14ac:dyDescent="0.25">
      <c r="A1024" t="s">
        <v>122</v>
      </c>
      <c r="B1024" t="s">
        <v>133</v>
      </c>
      <c r="C1024" t="s">
        <v>126</v>
      </c>
      <c r="D1024" s="11">
        <v>44291</v>
      </c>
      <c r="E1024">
        <f>VLOOKUP(A1024,home!$A$2:$E$405,3,FALSE)</f>
        <v>1.2585470085470101</v>
      </c>
      <c r="F1024">
        <f>VLOOKUP(B1024,home!$B$2:$E$405,3,FALSE)</f>
        <v>0.56000000000000005</v>
      </c>
      <c r="G1024">
        <f>VLOOKUP(C1024,away!$B$2:$E$405,4,FALSE)</f>
        <v>0.64</v>
      </c>
      <c r="H1024">
        <f>VLOOKUP(A1024,away!$A$2:$E$405,3,FALSE)</f>
        <v>1.1004273504273501</v>
      </c>
      <c r="I1024">
        <f>VLOOKUP(C1024,away!$B$2:$E$405,3,FALSE)</f>
        <v>0.91</v>
      </c>
      <c r="J1024">
        <f>VLOOKUP(B1024,home!$B$2:$E$405,4,FALSE)</f>
        <v>1.18</v>
      </c>
      <c r="K1024" s="3">
        <f t="shared" si="1290"/>
        <v>0.45106324786324847</v>
      </c>
      <c r="L1024" s="3">
        <f t="shared" si="1291"/>
        <v>1.1816388888888885</v>
      </c>
      <c r="M1024" s="5">
        <f t="shared" si="1292"/>
        <v>0.19540086027409923</v>
      </c>
      <c r="N1024" s="5">
        <f t="shared" si="1293"/>
        <v>8.8138146670507997E-2</v>
      </c>
      <c r="O1024" s="5">
        <f t="shared" si="1294"/>
        <v>0.23089325542221953</v>
      </c>
      <c r="P1024" s="5">
        <f t="shared" si="1295"/>
        <v>0.10414746170046495</v>
      </c>
      <c r="Q1024" s="5">
        <f t="shared" si="1296"/>
        <v>1.9877939348923342E-2</v>
      </c>
      <c r="R1024" s="5">
        <f t="shared" si="1297"/>
        <v>0.13641622489452493</v>
      </c>
      <c r="S1024" s="5">
        <f t="shared" si="1298"/>
        <v>1.3877489796404397E-2</v>
      </c>
      <c r="T1024" s="5">
        <f t="shared" si="1299"/>
        <v>2.3488546165662493E-2</v>
      </c>
      <c r="U1024" s="5">
        <f t="shared" si="1300"/>
        <v>6.1532345462167744E-2</v>
      </c>
      <c r="V1024" s="5">
        <f t="shared" si="1301"/>
        <v>8.2184634024311362E-4</v>
      </c>
      <c r="W1024" s="5">
        <f t="shared" si="1302"/>
        <v>2.9887359611846776E-3</v>
      </c>
      <c r="X1024" s="5">
        <f t="shared" si="1303"/>
        <v>3.5316066403565261E-3</v>
      </c>
      <c r="Y1024" s="5">
        <f t="shared" si="1304"/>
        <v>2.0865418732517534E-3</v>
      </c>
      <c r="Z1024" s="5">
        <f t="shared" si="1305"/>
        <v>5.3731572136927704E-2</v>
      </c>
      <c r="AA1024" s="5">
        <f t="shared" si="1306"/>
        <v>2.4236337440881037E-2</v>
      </c>
      <c r="AB1024" s="5">
        <f t="shared" si="1307"/>
        <v>5.4660605411967246E-3</v>
      </c>
      <c r="AC1024" s="5">
        <f t="shared" si="1308"/>
        <v>2.7377441597516122E-5</v>
      </c>
      <c r="AD1024" s="5">
        <f t="shared" si="1309"/>
        <v>3.3702723741441197E-4</v>
      </c>
      <c r="AE1024" s="5">
        <f t="shared" si="1310"/>
        <v>3.9824449034365741E-4</v>
      </c>
      <c r="AF1024" s="5">
        <f t="shared" si="1311"/>
        <v>2.3529058853790055E-4</v>
      </c>
      <c r="AG1024" s="5">
        <f t="shared" si="1312"/>
        <v>9.267616986864578E-5</v>
      </c>
      <c r="AH1024" s="5">
        <f t="shared" si="1313"/>
        <v>1.5872828799533105E-2</v>
      </c>
      <c r="AI1024" s="5">
        <f t="shared" si="1314"/>
        <v>7.1596497110947089E-3</v>
      </c>
      <c r="AJ1024" s="5">
        <f t="shared" si="1315"/>
        <v>1.6147274261247735E-3</v>
      </c>
      <c r="AK1024" s="5">
        <f t="shared" si="1316"/>
        <v>2.4278139908056806E-4</v>
      </c>
      <c r="AL1024" s="5">
        <f t="shared" si="1317"/>
        <v>5.836803474118526E-7</v>
      </c>
      <c r="AM1024" s="5">
        <f t="shared" si="1318"/>
        <v>3.040412006530457E-5</v>
      </c>
      <c r="AN1024" s="5">
        <f t="shared" si="1319"/>
        <v>3.5926690651610847E-5</v>
      </c>
      <c r="AO1024" s="5">
        <f t="shared" si="1320"/>
        <v>2.1226187411512134E-5</v>
      </c>
      <c r="AP1024" s="5">
        <f t="shared" si="1321"/>
        <v>8.3605628360955008E-6</v>
      </c>
      <c r="AQ1024" s="5">
        <f t="shared" si="1322"/>
        <v>2.4697915450324056E-6</v>
      </c>
      <c r="AR1024" s="5">
        <f t="shared" si="1323"/>
        <v>3.7511903572407697E-3</v>
      </c>
      <c r="AS1024" s="5">
        <f t="shared" si="1324"/>
        <v>1.6920241058903209E-3</v>
      </c>
      <c r="AT1024" s="5">
        <f t="shared" si="1325"/>
        <v>3.8160494433289846E-4</v>
      </c>
      <c r="AU1024" s="5">
        <f t="shared" si="1326"/>
        <v>5.7375988530490455E-5</v>
      </c>
      <c r="AV1024" s="5">
        <f t="shared" si="1327"/>
        <v>6.4700499339818777E-6</v>
      </c>
      <c r="AW1024" s="5">
        <f t="shared" si="1328"/>
        <v>8.6416125039513056E-9</v>
      </c>
      <c r="AX1024" s="5">
        <f t="shared" si="1329"/>
        <v>2.2856968575134061E-6</v>
      </c>
      <c r="AY1024" s="5">
        <f t="shared" si="1330"/>
        <v>2.700868295048965E-6</v>
      </c>
      <c r="AZ1024" s="5">
        <f t="shared" si="1331"/>
        <v>1.5957255055984431E-6</v>
      </c>
      <c r="BA1024" s="5">
        <f t="shared" si="1332"/>
        <v>6.2852377113566772E-7</v>
      </c>
      <c r="BB1024" s="5">
        <f t="shared" si="1333"/>
        <v>1.8567203264125114E-7</v>
      </c>
      <c r="BC1024" s="5">
        <f t="shared" si="1334"/>
        <v>4.387945886958989E-8</v>
      </c>
      <c r="BD1024" s="5">
        <f t="shared" si="1335"/>
        <v>7.3875873429011531E-4</v>
      </c>
      <c r="BE1024" s="5">
        <f t="shared" si="1336"/>
        <v>3.33226914076242E-4</v>
      </c>
      <c r="BF1024" s="5">
        <f t="shared" si="1337"/>
        <v>7.5153207069338649E-5</v>
      </c>
      <c r="BG1024" s="5">
        <f t="shared" si="1338"/>
        <v>1.1299616556011717E-5</v>
      </c>
      <c r="BH1024" s="5">
        <f t="shared" si="1339"/>
        <v>1.2742104358409943E-6</v>
      </c>
      <c r="BI1024" s="5">
        <f t="shared" si="1340"/>
        <v>1.1494989953033689E-7</v>
      </c>
      <c r="BJ1024" s="8">
        <f t="shared" si="1341"/>
        <v>0.14128058286448175</v>
      </c>
      <c r="BK1024" s="8">
        <f t="shared" si="1342"/>
        <v>0.31427832010145168</v>
      </c>
      <c r="BL1024" s="8">
        <f t="shared" si="1343"/>
        <v>0.49048270417507878</v>
      </c>
      <c r="BM1024" s="8">
        <f t="shared" si="1344"/>
        <v>0.22489659874051726</v>
      </c>
      <c r="BN1024" s="8">
        <f t="shared" si="1345"/>
        <v>0.77487388831074</v>
      </c>
    </row>
    <row r="1025" spans="1:66" x14ac:dyDescent="0.25">
      <c r="A1025" t="s">
        <v>122</v>
      </c>
      <c r="B1025" t="s">
        <v>135</v>
      </c>
      <c r="C1025" t="s">
        <v>132</v>
      </c>
      <c r="D1025" s="11">
        <v>44291</v>
      </c>
      <c r="E1025">
        <f>VLOOKUP(A1025,home!$A$2:$E$405,3,FALSE)</f>
        <v>1.2585470085470101</v>
      </c>
      <c r="F1025">
        <f>VLOOKUP(B1025,home!$B$2:$E$405,3,FALSE)</f>
        <v>0.63</v>
      </c>
      <c r="G1025">
        <f>VLOOKUP(C1025,away!$B$2:$E$405,4,FALSE)</f>
        <v>1.23</v>
      </c>
      <c r="H1025">
        <f>VLOOKUP(A1025,away!$A$2:$E$405,3,FALSE)</f>
        <v>1.1004273504273501</v>
      </c>
      <c r="I1025">
        <f>VLOOKUP(C1025,away!$B$2:$E$405,3,FALSE)</f>
        <v>1.1100000000000001</v>
      </c>
      <c r="J1025">
        <f>VLOOKUP(B1025,home!$B$2:$E$405,4,FALSE)</f>
        <v>0.91</v>
      </c>
      <c r="K1025" s="3">
        <f t="shared" si="1290"/>
        <v>0.97524807692307802</v>
      </c>
      <c r="L1025" s="3">
        <f t="shared" si="1291"/>
        <v>1.1115416666666664</v>
      </c>
      <c r="M1025" s="5">
        <f t="shared" si="1292"/>
        <v>0.12408484126475551</v>
      </c>
      <c r="N1025" s="5">
        <f t="shared" si="1293"/>
        <v>0.12101350281875822</v>
      </c>
      <c r="O1025" s="5">
        <f t="shared" si="1294"/>
        <v>0.1379254712674951</v>
      </c>
      <c r="P1025" s="5">
        <f t="shared" si="1295"/>
        <v>0.13451155061233383</v>
      </c>
      <c r="Q1025" s="5">
        <f t="shared" si="1296"/>
        <v>5.90090929528597E-2</v>
      </c>
      <c r="R1025" s="5">
        <f t="shared" si="1297"/>
        <v>7.6654954104228484E-2</v>
      </c>
      <c r="S1025" s="5">
        <f t="shared" si="1298"/>
        <v>3.6453601148445848E-2</v>
      </c>
      <c r="T1025" s="5">
        <f t="shared" si="1299"/>
        <v>6.5591065529309919E-2</v>
      </c>
      <c r="U1025" s="5">
        <f t="shared" si="1300"/>
        <v>7.4757596576775637E-2</v>
      </c>
      <c r="V1025" s="5">
        <f t="shared" si="1301"/>
        <v>4.3907506848647254E-3</v>
      </c>
      <c r="W1025" s="5">
        <f t="shared" si="1302"/>
        <v>1.9182834807750529E-2</v>
      </c>
      <c r="X1025" s="5">
        <f t="shared" si="1303"/>
        <v>2.1322520173598366E-2</v>
      </c>
      <c r="Y1025" s="5">
        <f t="shared" si="1304"/>
        <v>1.1850434805647576E-2</v>
      </c>
      <c r="Z1025" s="5">
        <f t="shared" si="1305"/>
        <v>2.8401725147756973E-2</v>
      </c>
      <c r="AA1025" s="5">
        <f t="shared" si="1306"/>
        <v>2.7698727831647812E-2</v>
      </c>
      <c r="AB1025" s="5">
        <f t="shared" si="1307"/>
        <v>1.350656552551513E-2</v>
      </c>
      <c r="AC1025" s="5">
        <f t="shared" si="1308"/>
        <v>2.9748128223876073E-4</v>
      </c>
      <c r="AD1025" s="5">
        <f t="shared" si="1309"/>
        <v>4.677005689047946E-3</v>
      </c>
      <c r="AE1025" s="5">
        <f t="shared" si="1310"/>
        <v>5.1986866986138344E-3</v>
      </c>
      <c r="AF1025" s="5">
        <f t="shared" si="1311"/>
        <v>2.8892784387275264E-3</v>
      </c>
      <c r="AG1025" s="5">
        <f t="shared" si="1312"/>
        <v>1.0705177904157526E-3</v>
      </c>
      <c r="AH1025" s="5">
        <f t="shared" si="1313"/>
        <v>7.8924252267365911E-3</v>
      </c>
      <c r="AI1025" s="5">
        <f t="shared" si="1314"/>
        <v>7.697072524634049E-3</v>
      </c>
      <c r="AJ1025" s="5">
        <f t="shared" si="1315"/>
        <v>3.7532775887934079E-3</v>
      </c>
      <c r="AK1025" s="5">
        <f t="shared" si="1316"/>
        <v>1.2201255835430863E-3</v>
      </c>
      <c r="AL1025" s="5">
        <f t="shared" si="1317"/>
        <v>1.2899131963010074E-5</v>
      </c>
      <c r="AM1025" s="5">
        <f t="shared" si="1318"/>
        <v>9.1224816080046121E-4</v>
      </c>
      <c r="AN1025" s="5">
        <f t="shared" si="1319"/>
        <v>1.0140018410697458E-3</v>
      </c>
      <c r="AO1025" s="5">
        <f t="shared" si="1320"/>
        <v>5.6355264821286689E-4</v>
      </c>
      <c r="AP1025" s="5">
        <f t="shared" si="1321"/>
        <v>2.0880408328298114E-4</v>
      </c>
      <c r="AQ1025" s="5">
        <f t="shared" si="1322"/>
        <v>5.8023609684792584E-5</v>
      </c>
      <c r="AR1025" s="5">
        <f t="shared" si="1323"/>
        <v>1.7545518981137637E-3</v>
      </c>
      <c r="AS1025" s="5">
        <f t="shared" si="1324"/>
        <v>1.7111233644971845E-3</v>
      </c>
      <c r="AT1025" s="5">
        <f t="shared" si="1325"/>
        <v>8.3438488530201299E-4</v>
      </c>
      <c r="AU1025" s="5">
        <f t="shared" si="1326"/>
        <v>2.7124408493482379E-4</v>
      </c>
      <c r="AV1025" s="5">
        <f t="shared" si="1327"/>
        <v>6.613256805236171E-5</v>
      </c>
      <c r="AW1025" s="5">
        <f t="shared" si="1328"/>
        <v>3.8841754117865556E-7</v>
      </c>
      <c r="AX1025" s="5">
        <f t="shared" si="1329"/>
        <v>1.4827804408287738E-4</v>
      </c>
      <c r="AY1025" s="5">
        <f t="shared" si="1330"/>
        <v>1.6481722424995497E-4</v>
      </c>
      <c r="AZ1025" s="5">
        <f t="shared" si="1331"/>
        <v>9.1600606069084354E-5</v>
      </c>
      <c r="BA1025" s="5">
        <f t="shared" si="1332"/>
        <v>3.3939296779235588E-5</v>
      </c>
      <c r="BB1025" s="5">
        <f t="shared" si="1333"/>
        <v>9.4312356268715383E-6</v>
      </c>
      <c r="BC1025" s="5">
        <f t="shared" si="1334"/>
        <v>2.0966422734837633E-6</v>
      </c>
      <c r="BD1025" s="5">
        <f t="shared" si="1335"/>
        <v>3.250429235137564E-4</v>
      </c>
      <c r="BE1025" s="5">
        <f t="shared" si="1336"/>
        <v>3.1699748607424608E-4</v>
      </c>
      <c r="BF1025" s="5">
        <f t="shared" si="1337"/>
        <v>1.5457559434167931E-4</v>
      </c>
      <c r="BG1025" s="5">
        <f t="shared" si="1338"/>
        <v>5.0249850373654868E-5</v>
      </c>
      <c r="BH1025" s="5">
        <f t="shared" si="1339"/>
        <v>1.2251517485644829E-5</v>
      </c>
      <c r="BI1025" s="5">
        <f t="shared" si="1340"/>
        <v>2.3896537734529171E-6</v>
      </c>
      <c r="BJ1025" s="8">
        <f t="shared" si="1341"/>
        <v>0.31501173309686165</v>
      </c>
      <c r="BK1025" s="8">
        <f t="shared" si="1342"/>
        <v>0.29991594134885163</v>
      </c>
      <c r="BL1025" s="8">
        <f t="shared" si="1343"/>
        <v>0.35660516005583187</v>
      </c>
      <c r="BM1025" s="8">
        <f t="shared" si="1344"/>
        <v>0.34657071782216248</v>
      </c>
      <c r="BN1025" s="8">
        <f t="shared" si="1345"/>
        <v>0.65319941302043083</v>
      </c>
    </row>
    <row r="1026" spans="1:66" x14ac:dyDescent="0.25">
      <c r="A1026" t="s">
        <v>122</v>
      </c>
      <c r="B1026" t="s">
        <v>137</v>
      </c>
      <c r="C1026" t="s">
        <v>143</v>
      </c>
      <c r="D1026" s="11">
        <v>44291</v>
      </c>
      <c r="E1026">
        <f>VLOOKUP(A1026,home!$A$2:$E$405,3,FALSE)</f>
        <v>1.2585470085470101</v>
      </c>
      <c r="F1026">
        <f>VLOOKUP(B1026,home!$B$2:$E$405,3,FALSE)</f>
        <v>1.03</v>
      </c>
      <c r="G1026">
        <f>VLOOKUP(C1026,away!$B$2:$E$405,4,FALSE)</f>
        <v>0.95</v>
      </c>
      <c r="H1026">
        <f>VLOOKUP(A1026,away!$A$2:$E$405,3,FALSE)</f>
        <v>1.1004273504273501</v>
      </c>
      <c r="I1026">
        <f>VLOOKUP(C1026,away!$B$2:$E$405,3,FALSE)</f>
        <v>0.87</v>
      </c>
      <c r="J1026">
        <f>VLOOKUP(B1026,home!$B$2:$E$405,4,FALSE)</f>
        <v>0.82</v>
      </c>
      <c r="K1026" s="3">
        <f t="shared" si="1290"/>
        <v>1.2314882478632494</v>
      </c>
      <c r="L1026" s="3">
        <f t="shared" si="1291"/>
        <v>0.78504487179487148</v>
      </c>
      <c r="M1026" s="5">
        <f t="shared" si="1292"/>
        <v>0.13311616383654384</v>
      </c>
      <c r="N1026" s="5">
        <f t="shared" si="1293"/>
        <v>0.16393099136534264</v>
      </c>
      <c r="O1026" s="5">
        <f t="shared" si="1294"/>
        <v>0.10450216177288468</v>
      </c>
      <c r="P1026" s="5">
        <f t="shared" si="1295"/>
        <v>0.12869318409961161</v>
      </c>
      <c r="Q1026" s="5">
        <f t="shared" si="1296"/>
        <v>0.10093954466349565</v>
      </c>
      <c r="R1026" s="5">
        <f t="shared" si="1297"/>
        <v>4.1019443095640581E-2</v>
      </c>
      <c r="S1026" s="5">
        <f t="shared" si="1298"/>
        <v>3.1104291087506987E-2</v>
      </c>
      <c r="T1026" s="5">
        <f t="shared" si="1299"/>
        <v>7.924207189938666E-2</v>
      </c>
      <c r="U1026" s="5">
        <f t="shared" si="1300"/>
        <v>5.0514962106176682E-2</v>
      </c>
      <c r="V1026" s="5">
        <f t="shared" si="1301"/>
        <v>3.3412006007422228E-3</v>
      </c>
      <c r="W1026" s="5">
        <f t="shared" si="1302"/>
        <v>4.143528766592082E-2</v>
      </c>
      <c r="X1026" s="5">
        <f t="shared" si="1303"/>
        <v>3.2528560093476433E-2</v>
      </c>
      <c r="Y1026" s="5">
        <f t="shared" si="1304"/>
        <v>1.2768189644127487E-2</v>
      </c>
      <c r="Z1026" s="5">
        <f t="shared" si="1305"/>
        <v>1.0734034482038062E-2</v>
      </c>
      <c r="AA1026" s="5">
        <f t="shared" si="1306"/>
        <v>1.3218837316788756E-2</v>
      </c>
      <c r="AB1026" s="5">
        <f t="shared" si="1307"/>
        <v>8.1394214030207617E-3</v>
      </c>
      <c r="AC1026" s="5">
        <f t="shared" si="1308"/>
        <v>2.0188651946554989E-4</v>
      </c>
      <c r="AD1026" s="5">
        <f t="shared" si="1309"/>
        <v>1.2756767451853638E-2</v>
      </c>
      <c r="AE1026" s="5">
        <f t="shared" si="1310"/>
        <v>1.001463486875743E-2</v>
      </c>
      <c r="AF1026" s="5">
        <f t="shared" si="1311"/>
        <v>3.9309688733080621E-3</v>
      </c>
      <c r="AG1026" s="5">
        <f t="shared" si="1312"/>
        <v>1.0286623183919194E-3</v>
      </c>
      <c r="AH1026" s="5">
        <f t="shared" si="1313"/>
        <v>2.1066746809483249E-3</v>
      </c>
      <c r="AI1026" s="5">
        <f t="shared" si="1314"/>
        <v>2.5943451116589226E-3</v>
      </c>
      <c r="AJ1026" s="5">
        <f t="shared" si="1315"/>
        <v>1.5974527579547166E-3</v>
      </c>
      <c r="AK1026" s="5">
        <f t="shared" si="1316"/>
        <v>6.5574809931265646E-4</v>
      </c>
      <c r="AL1026" s="5">
        <f t="shared" si="1317"/>
        <v>7.8071417528867385E-6</v>
      </c>
      <c r="AM1026" s="5">
        <f t="shared" si="1318"/>
        <v>3.1419618395364321E-3</v>
      </c>
      <c r="AN1026" s="5">
        <f t="shared" si="1319"/>
        <v>2.4665810295032573E-3</v>
      </c>
      <c r="AO1026" s="5">
        <f t="shared" si="1320"/>
        <v>9.6818839403902312E-4</v>
      </c>
      <c r="AP1026" s="5">
        <f t="shared" si="1321"/>
        <v>2.5335711122388249E-4</v>
      </c>
      <c r="AQ1026" s="5">
        <f t="shared" si="1322"/>
        <v>4.972417522476795E-5</v>
      </c>
      <c r="AR1026" s="5">
        <f t="shared" si="1323"/>
        <v>3.3076683096371599E-4</v>
      </c>
      <c r="AS1026" s="5">
        <f t="shared" si="1324"/>
        <v>4.0733546511478625E-4</v>
      </c>
      <c r="AT1026" s="5">
        <f t="shared" si="1325"/>
        <v>2.5081441911338498E-4</v>
      </c>
      <c r="AU1026" s="5">
        <f t="shared" si="1326"/>
        <v>1.0295833651092705E-4</v>
      </c>
      <c r="AV1026" s="5">
        <f t="shared" si="1327"/>
        <v>3.1697995358189098E-5</v>
      </c>
      <c r="AW1026" s="5">
        <f t="shared" si="1328"/>
        <v>2.0965938945078524E-7</v>
      </c>
      <c r="AX1026" s="5">
        <f t="shared" si="1329"/>
        <v>6.4488151343731917E-4</v>
      </c>
      <c r="AY1026" s="5">
        <f t="shared" si="1330"/>
        <v>5.0626092503928293E-4</v>
      </c>
      <c r="AZ1026" s="5">
        <f t="shared" si="1331"/>
        <v>1.9871877149610842E-4</v>
      </c>
      <c r="BA1026" s="5">
        <f t="shared" si="1332"/>
        <v>5.2001050830798933E-5</v>
      </c>
      <c r="BB1026" s="5">
        <f t="shared" si="1333"/>
        <v>1.0205789570665786E-5</v>
      </c>
      <c r="BC1026" s="5">
        <f t="shared" si="1334"/>
        <v>1.6024005530137521E-6</v>
      </c>
      <c r="BD1026" s="5">
        <f t="shared" si="1335"/>
        <v>4.3277800734651036E-5</v>
      </c>
      <c r="BE1026" s="5">
        <f t="shared" si="1336"/>
        <v>5.3296102998090253E-5</v>
      </c>
      <c r="BF1026" s="5">
        <f t="shared" si="1337"/>
        <v>3.2816762249528727E-5</v>
      </c>
      <c r="BG1026" s="5">
        <f t="shared" si="1338"/>
        <v>1.3471152347738984E-5</v>
      </c>
      <c r="BH1026" s="5">
        <f t="shared" si="1339"/>
        <v>4.1473914503539958E-6</v>
      </c>
      <c r="BI1026" s="5">
        <f t="shared" si="1340"/>
        <v>1.0214927660798925E-6</v>
      </c>
      <c r="BJ1026" s="8">
        <f t="shared" si="1341"/>
        <v>0.46686916184451532</v>
      </c>
      <c r="BK1026" s="8">
        <f t="shared" si="1342"/>
        <v>0.29697079421066247</v>
      </c>
      <c r="BL1026" s="8">
        <f t="shared" si="1343"/>
        <v>0.22562065009399354</v>
      </c>
      <c r="BM1026" s="8">
        <f t="shared" si="1344"/>
        <v>0.3274871005320405</v>
      </c>
      <c r="BN1026" s="8">
        <f t="shared" si="1345"/>
        <v>0.67220148883351893</v>
      </c>
    </row>
    <row r="1027" spans="1:66" x14ac:dyDescent="0.25">
      <c r="A1027" t="s">
        <v>122</v>
      </c>
      <c r="B1027" t="s">
        <v>139</v>
      </c>
      <c r="C1027" t="s">
        <v>125</v>
      </c>
      <c r="D1027" s="11">
        <v>44291</v>
      </c>
      <c r="E1027">
        <f>VLOOKUP(A1027,home!$A$2:$E$405,3,FALSE)</f>
        <v>1.2585470085470101</v>
      </c>
      <c r="F1027">
        <f>VLOOKUP(B1027,home!$B$2:$E$405,3,FALSE)</f>
        <v>0.88</v>
      </c>
      <c r="G1027">
        <f>VLOOKUP(C1027,away!$B$2:$E$405,4,FALSE)</f>
        <v>1</v>
      </c>
      <c r="H1027">
        <f>VLOOKUP(A1027,away!$A$2:$E$405,3,FALSE)</f>
        <v>1.1004273504273501</v>
      </c>
      <c r="I1027">
        <f>VLOOKUP(C1027,away!$B$2:$E$405,3,FALSE)</f>
        <v>1.05</v>
      </c>
      <c r="J1027">
        <f>VLOOKUP(B1027,home!$B$2:$E$405,4,FALSE)</f>
        <v>0.81</v>
      </c>
      <c r="K1027" s="3">
        <f t="shared" si="1290"/>
        <v>1.1075213675213689</v>
      </c>
      <c r="L1027" s="3">
        <f t="shared" si="1291"/>
        <v>0.93591346153846133</v>
      </c>
      <c r="M1027" s="5">
        <f t="shared" si="1292"/>
        <v>0.1295828506488817</v>
      </c>
      <c r="N1027" s="5">
        <f t="shared" si="1293"/>
        <v>0.14351577595796675</v>
      </c>
      <c r="O1027" s="5">
        <f t="shared" si="1294"/>
        <v>0.12127833430681631</v>
      </c>
      <c r="P1027" s="5">
        <f t="shared" si="1295"/>
        <v>0.13431834666219894</v>
      </c>
      <c r="Q1027" s="5">
        <f t="shared" si="1296"/>
        <v>7.947339422492887E-2</v>
      </c>
      <c r="R1027" s="5">
        <f t="shared" si="1297"/>
        <v>5.6753012835355582E-2</v>
      </c>
      <c r="S1027" s="5">
        <f t="shared" si="1298"/>
        <v>3.4806724346093762E-2</v>
      </c>
      <c r="T1027" s="5">
        <f t="shared" si="1299"/>
        <v>7.4380219489263946E-2</v>
      </c>
      <c r="U1027" s="5">
        <f t="shared" si="1300"/>
        <v>6.285517438637081E-2</v>
      </c>
      <c r="V1027" s="5">
        <f t="shared" si="1301"/>
        <v>4.0087451931618435E-3</v>
      </c>
      <c r="W1027" s="5">
        <f t="shared" si="1302"/>
        <v>2.9339494084519354E-2</v>
      </c>
      <c r="X1027" s="5">
        <f t="shared" si="1303"/>
        <v>2.7459227468429721E-2</v>
      </c>
      <c r="Y1027" s="5">
        <f t="shared" si="1304"/>
        <v>1.2849730315575028E-2</v>
      </c>
      <c r="Z1027" s="5">
        <f t="shared" si="1305"/>
        <v>1.7705302898491457E-2</v>
      </c>
      <c r="AA1027" s="5">
        <f t="shared" si="1306"/>
        <v>1.9609001278517314E-2</v>
      </c>
      <c r="AB1027" s="5">
        <f t="shared" si="1307"/>
        <v>1.0858693955855885E-2</v>
      </c>
      <c r="AC1027" s="5">
        <f t="shared" si="1308"/>
        <v>2.5970258788068608E-4</v>
      </c>
      <c r="AD1027" s="5">
        <f t="shared" si="1309"/>
        <v>8.1235291527179988E-3</v>
      </c>
      <c r="AE1027" s="5">
        <f t="shared" si="1310"/>
        <v>7.6029202892289064E-3</v>
      </c>
      <c r="AF1027" s="5">
        <f t="shared" si="1311"/>
        <v>3.5578377228466119E-3</v>
      </c>
      <c r="AG1027" s="5">
        <f t="shared" si="1312"/>
        <v>1.10994273959383E-3</v>
      </c>
      <c r="AH1027" s="5">
        <f t="shared" si="1313"/>
        <v>4.1426578308285233E-3</v>
      </c>
      <c r="AI1027" s="5">
        <f t="shared" si="1314"/>
        <v>4.588082065972313E-3</v>
      </c>
      <c r="AJ1027" s="5">
        <f t="shared" si="1315"/>
        <v>2.5406994620029619E-3</v>
      </c>
      <c r="AK1027" s="5">
        <f t="shared" si="1316"/>
        <v>9.3795964753944203E-4</v>
      </c>
      <c r="AL1027" s="5">
        <f t="shared" si="1317"/>
        <v>1.0767727998991733E-5</v>
      </c>
      <c r="AM1027" s="5">
        <f t="shared" si="1318"/>
        <v>1.7993964232635889E-3</v>
      </c>
      <c r="AN1027" s="5">
        <f t="shared" si="1319"/>
        <v>1.6840793351765517E-3</v>
      </c>
      <c r="AO1027" s="5">
        <f t="shared" si="1320"/>
        <v>7.8807626004523846E-4</v>
      </c>
      <c r="AP1027" s="5">
        <f t="shared" si="1321"/>
        <v>2.4585706016507462E-4</v>
      </c>
      <c r="AQ1027" s="5">
        <f t="shared" si="1322"/>
        <v>5.7525233055691176E-5</v>
      </c>
      <c r="AR1027" s="5">
        <f t="shared" si="1323"/>
        <v>7.7543384608402756E-4</v>
      </c>
      <c r="AS1027" s="5">
        <f t="shared" si="1324"/>
        <v>8.588095536373368E-4</v>
      </c>
      <c r="AT1027" s="5">
        <f t="shared" si="1325"/>
        <v>4.7557496564241985E-4</v>
      </c>
      <c r="AU1027" s="5">
        <f t="shared" si="1326"/>
        <v>1.7556981210240693E-4</v>
      </c>
      <c r="AV1027" s="5">
        <f t="shared" si="1327"/>
        <v>4.8611829598781882E-5</v>
      </c>
      <c r="AW1027" s="5">
        <f t="shared" si="1328"/>
        <v>3.100340427616006E-7</v>
      </c>
      <c r="AX1027" s="5">
        <f t="shared" si="1329"/>
        <v>3.321449979009918E-4</v>
      </c>
      <c r="AY1027" s="5">
        <f t="shared" si="1330"/>
        <v>3.1085897471820221E-4</v>
      </c>
      <c r="AZ1027" s="5">
        <f t="shared" si="1331"/>
        <v>1.4546854953940481E-4</v>
      </c>
      <c r="BA1027" s="5">
        <f t="shared" si="1332"/>
        <v>4.5381991248134509E-5</v>
      </c>
      <c r="BB1027" s="5">
        <f t="shared" si="1333"/>
        <v>1.061840413013743E-5</v>
      </c>
      <c r="BC1027" s="5">
        <f t="shared" si="1334"/>
        <v>1.987581473090244E-6</v>
      </c>
      <c r="BD1027" s="5">
        <f t="shared" si="1335"/>
        <v>1.2095649584709739E-4</v>
      </c>
      <c r="BE1027" s="5">
        <f t="shared" si="1336"/>
        <v>1.3396190369117009E-4</v>
      </c>
      <c r="BF1027" s="5">
        <f t="shared" si="1337"/>
        <v>7.4182835385905297E-5</v>
      </c>
      <c r="BG1027" s="5">
        <f t="shared" si="1338"/>
        <v>2.7386358431070142E-5</v>
      </c>
      <c r="BH1027" s="5">
        <f t="shared" si="1339"/>
        <v>7.5827442852522946E-6</v>
      </c>
      <c r="BI1027" s="5">
        <f t="shared" si="1340"/>
        <v>1.679610264073493E-6</v>
      </c>
      <c r="BJ1027" s="8">
        <f t="shared" si="1341"/>
        <v>0.39283346625578713</v>
      </c>
      <c r="BK1027" s="8">
        <f t="shared" si="1342"/>
        <v>0.30329799614093417</v>
      </c>
      <c r="BL1027" s="8">
        <f t="shared" si="1343"/>
        <v>0.28626336572422872</v>
      </c>
      <c r="BM1027" s="8">
        <f t="shared" si="1344"/>
        <v>0.33486786744261798</v>
      </c>
      <c r="BN1027" s="8">
        <f t="shared" si="1345"/>
        <v>0.66492171463614824</v>
      </c>
    </row>
    <row r="1028" spans="1:66" x14ac:dyDescent="0.25">
      <c r="A1028" t="s">
        <v>122</v>
      </c>
      <c r="B1028" t="s">
        <v>141</v>
      </c>
      <c r="C1028" t="s">
        <v>127</v>
      </c>
      <c r="D1028" s="11">
        <v>44291</v>
      </c>
      <c r="E1028">
        <f>VLOOKUP(A1028,home!$A$2:$E$405,3,FALSE)</f>
        <v>1.2585470085470101</v>
      </c>
      <c r="F1028">
        <f>VLOOKUP(B1028,home!$B$2:$E$405,3,FALSE)</f>
        <v>0.91</v>
      </c>
      <c r="G1028">
        <f>VLOOKUP(C1028,away!$B$2:$E$405,4,FALSE)</f>
        <v>1.1100000000000001</v>
      </c>
      <c r="H1028">
        <f>VLOOKUP(A1028,away!$A$2:$E$405,3,FALSE)</f>
        <v>1.1004273504273501</v>
      </c>
      <c r="I1028">
        <f>VLOOKUP(C1028,away!$B$2:$E$405,3,FALSE)</f>
        <v>0.95</v>
      </c>
      <c r="J1028">
        <f>VLOOKUP(B1028,home!$B$2:$E$405,4,FALSE)</f>
        <v>0.68</v>
      </c>
      <c r="K1028" s="3">
        <f t="shared" si="1290"/>
        <v>1.2712583333333349</v>
      </c>
      <c r="L1028" s="3">
        <f t="shared" si="1291"/>
        <v>0.7108760683760682</v>
      </c>
      <c r="M1028" s="5">
        <f t="shared" si="1292"/>
        <v>0.13777485637011058</v>
      </c>
      <c r="N1028" s="5">
        <f t="shared" si="1293"/>
        <v>0.1751474342843064</v>
      </c>
      <c r="O1028" s="5">
        <f t="shared" si="1294"/>
        <v>9.7940848217461712E-2</v>
      </c>
      <c r="P1028" s="5">
        <f t="shared" si="1295"/>
        <v>0.1245081194701835</v>
      </c>
      <c r="Q1028" s="5">
        <f t="shared" si="1296"/>
        <v>0.11132881769793861</v>
      </c>
      <c r="R1028" s="5">
        <f t="shared" si="1297"/>
        <v>3.4811902557123214E-2</v>
      </c>
      <c r="S1028" s="5">
        <f t="shared" si="1298"/>
        <v>2.8129718699101861E-2</v>
      </c>
      <c r="T1028" s="5">
        <f t="shared" si="1299"/>
        <v>7.9140992222066636E-2</v>
      </c>
      <c r="U1028" s="5">
        <f t="shared" si="1300"/>
        <v>4.4254921224930917E-2</v>
      </c>
      <c r="V1028" s="5">
        <f t="shared" si="1301"/>
        <v>2.8245585819631522E-3</v>
      </c>
      <c r="W1028" s="5">
        <f t="shared" si="1302"/>
        <v>4.7175895746217354E-2</v>
      </c>
      <c r="X1028" s="5">
        <f t="shared" si="1303"/>
        <v>3.3536215290190269E-2</v>
      </c>
      <c r="Y1028" s="5">
        <f t="shared" si="1304"/>
        <v>1.1920046436851921E-2</v>
      </c>
      <c r="Z1028" s="5">
        <f t="shared" si="1305"/>
        <v>8.2489828074995154E-3</v>
      </c>
      <c r="AA1028" s="5">
        <f t="shared" si="1306"/>
        <v>1.0486588135557169E-2</v>
      </c>
      <c r="AB1028" s="5">
        <f t="shared" si="1307"/>
        <v>6.6655812777807666E-3</v>
      </c>
      <c r="AC1028" s="5">
        <f t="shared" si="1308"/>
        <v>1.5953585737592141E-4</v>
      </c>
      <c r="AD1028" s="5">
        <f t="shared" si="1309"/>
        <v>1.4993187649960866E-2</v>
      </c>
      <c r="AE1028" s="5">
        <f t="shared" si="1310"/>
        <v>1.0658298289028801E-2</v>
      </c>
      <c r="AF1028" s="5">
        <f t="shared" si="1311"/>
        <v>3.7883645916420845E-3</v>
      </c>
      <c r="AG1028" s="5">
        <f t="shared" si="1312"/>
        <v>8.9768590882721158E-4</v>
      </c>
      <c r="AH1028" s="5">
        <f t="shared" si="1313"/>
        <v>1.4660011165742589E-3</v>
      </c>
      <c r="AI1028" s="5">
        <f t="shared" si="1314"/>
        <v>1.8636661361210005E-3</v>
      </c>
      <c r="AJ1028" s="5">
        <f t="shared" si="1315"/>
        <v>1.1846005530474798E-3</v>
      </c>
      <c r="AK1028" s="5">
        <f t="shared" si="1316"/>
        <v>5.0197777491096181E-4</v>
      </c>
      <c r="AL1028" s="5">
        <f t="shared" si="1317"/>
        <v>5.7669476458256425E-6</v>
      </c>
      <c r="AM1028" s="5">
        <f t="shared" si="1318"/>
        <v>3.8120429486486391E-3</v>
      </c>
      <c r="AN1028" s="5">
        <f t="shared" si="1319"/>
        <v>2.7098901038160586E-3</v>
      </c>
      <c r="AO1028" s="5">
        <f t="shared" si="1320"/>
        <v>9.6319801136598743E-4</v>
      </c>
      <c r="AP1028" s="5">
        <f t="shared" si="1321"/>
        <v>2.2823813846250022E-4</v>
      </c>
      <c r="AQ1028" s="5">
        <f t="shared" si="1322"/>
        <v>4.0562257630923697E-5</v>
      </c>
      <c r="AR1028" s="5">
        <f t="shared" si="1323"/>
        <v>2.0842902199704708E-4</v>
      </c>
      <c r="AS1028" s="5">
        <f t="shared" si="1324"/>
        <v>2.6496713112226307E-4</v>
      </c>
      <c r="AT1028" s="5">
        <f t="shared" si="1325"/>
        <v>1.6842083674930173E-4</v>
      </c>
      <c r="AU1028" s="5">
        <f t="shared" si="1326"/>
        <v>7.1368797408174307E-5</v>
      </c>
      <c r="AV1028" s="5">
        <f t="shared" si="1327"/>
        <v>2.2682044611280037E-5</v>
      </c>
      <c r="AW1028" s="5">
        <f t="shared" si="1328"/>
        <v>1.4476754672691672E-7</v>
      </c>
      <c r="AX1028" s="5">
        <f t="shared" si="1329"/>
        <v>8.0768189424902615E-4</v>
      </c>
      <c r="AY1028" s="5">
        <f t="shared" si="1330"/>
        <v>5.7416172948228296E-4</v>
      </c>
      <c r="AZ1028" s="5">
        <f t="shared" si="1331"/>
        <v>2.040789164331845E-4</v>
      </c>
      <c r="BA1028" s="5">
        <f t="shared" si="1332"/>
        <v>4.8358272584156798E-5</v>
      </c>
      <c r="BB1028" s="5">
        <f t="shared" si="1333"/>
        <v>8.5941846720208964E-6</v>
      </c>
      <c r="BC1028" s="5">
        <f t="shared" si="1334"/>
        <v>1.221880042108817E-6</v>
      </c>
      <c r="BD1028" s="5">
        <f t="shared" si="1335"/>
        <v>2.4694533948788305E-5</v>
      </c>
      <c r="BE1028" s="5">
        <f t="shared" si="1336"/>
        <v>3.1393132070180085E-5</v>
      </c>
      <c r="BF1028" s="5">
        <f t="shared" si="1337"/>
        <v>1.9954390376825201E-5</v>
      </c>
      <c r="BG1028" s="5">
        <f t="shared" si="1338"/>
        <v>8.4557283510418454E-6</v>
      </c>
      <c r="BH1028" s="5">
        <f t="shared" si="1339"/>
        <v>2.6873537826662225E-6</v>
      </c>
      <c r="BI1028" s="5">
        <f t="shared" si="1340"/>
        <v>6.8326417816585906E-7</v>
      </c>
      <c r="BJ1028" s="8">
        <f t="shared" si="1341"/>
        <v>0.49798496645441698</v>
      </c>
      <c r="BK1028" s="8">
        <f t="shared" si="1342"/>
        <v>0.29397671765586314</v>
      </c>
      <c r="BL1028" s="8">
        <f t="shared" si="1343"/>
        <v>0.19999982322810322</v>
      </c>
      <c r="BM1028" s="8">
        <f t="shared" si="1344"/>
        <v>0.31812449458682324</v>
      </c>
      <c r="BN1028" s="8">
        <f t="shared" si="1345"/>
        <v>0.68151197859712398</v>
      </c>
    </row>
    <row r="1029" spans="1:66" x14ac:dyDescent="0.25">
      <c r="A1029" t="s">
        <v>122</v>
      </c>
      <c r="B1029" t="s">
        <v>142</v>
      </c>
      <c r="C1029" t="s">
        <v>130</v>
      </c>
      <c r="D1029" s="11">
        <v>44291</v>
      </c>
      <c r="E1029">
        <f>VLOOKUP(A1029,home!$A$2:$E$405,3,FALSE)</f>
        <v>1.2585470085470101</v>
      </c>
      <c r="F1029">
        <f>VLOOKUP(B1029,home!$B$2:$E$405,3,FALSE)</f>
        <v>1.1499999999999999</v>
      </c>
      <c r="G1029">
        <f>VLOOKUP(C1029,away!$B$2:$E$405,4,FALSE)</f>
        <v>0.87</v>
      </c>
      <c r="H1029">
        <f>VLOOKUP(A1029,away!$A$2:$E$405,3,FALSE)</f>
        <v>1.1004273504273501</v>
      </c>
      <c r="I1029">
        <f>VLOOKUP(C1029,away!$B$2:$E$405,3,FALSE)</f>
        <v>1.35</v>
      </c>
      <c r="J1029">
        <f>VLOOKUP(B1029,home!$B$2:$E$405,4,FALSE)</f>
        <v>1</v>
      </c>
      <c r="K1029" s="3">
        <f t="shared" si="1290"/>
        <v>1.2591762820512835</v>
      </c>
      <c r="L1029" s="3">
        <f t="shared" si="1291"/>
        <v>1.4855769230769227</v>
      </c>
      <c r="M1029" s="5">
        <f t="shared" si="1292"/>
        <v>6.4264159052467032E-2</v>
      </c>
      <c r="N1029" s="5">
        <f t="shared" si="1293"/>
        <v>8.0919904864837772E-2</v>
      </c>
      <c r="O1029" s="5">
        <f t="shared" si="1294"/>
        <v>9.5469351669289923E-2</v>
      </c>
      <c r="P1029" s="5">
        <f t="shared" si="1295"/>
        <v>0.12021274328478299</v>
      </c>
      <c r="Q1029" s="5">
        <f t="shared" si="1296"/>
        <v>5.0946212475824995E-2</v>
      </c>
      <c r="R1029" s="5">
        <f t="shared" si="1297"/>
        <v>7.0913532850506222E-2</v>
      </c>
      <c r="S1029" s="5">
        <f t="shared" si="1298"/>
        <v>5.6217586369779089E-2</v>
      </c>
      <c r="T1029" s="5">
        <f t="shared" si="1299"/>
        <v>7.5684517572259219E-2</v>
      </c>
      <c r="U1029" s="5">
        <f t="shared" si="1300"/>
        <v>8.9292638641821992E-2</v>
      </c>
      <c r="V1029" s="5">
        <f t="shared" si="1301"/>
        <v>1.1684533162295707E-2</v>
      </c>
      <c r="W1029" s="5">
        <f t="shared" si="1302"/>
        <v>2.1383420803301353E-2</v>
      </c>
      <c r="X1029" s="5">
        <f t="shared" si="1303"/>
        <v>3.1766716481827474E-2</v>
      </c>
      <c r="Y1029" s="5">
        <f t="shared" si="1304"/>
        <v>2.3595950463665125E-2</v>
      </c>
      <c r="Z1029" s="5">
        <f t="shared" si="1305"/>
        <v>3.5115835978856438E-2</v>
      </c>
      <c r="AA1029" s="5">
        <f t="shared" si="1306"/>
        <v>4.4217027788979145E-2</v>
      </c>
      <c r="AB1029" s="5">
        <f t="shared" si="1307"/>
        <v>2.7838516327342522E-2</v>
      </c>
      <c r="AC1029" s="5">
        <f t="shared" si="1308"/>
        <v>1.3660703397429591E-3</v>
      </c>
      <c r="AD1029" s="5">
        <f t="shared" si="1309"/>
        <v>6.7313740761597652E-3</v>
      </c>
      <c r="AE1029" s="5">
        <f t="shared" si="1310"/>
        <v>9.9999739881411857E-3</v>
      </c>
      <c r="AF1029" s="5">
        <f t="shared" si="1311"/>
        <v>7.4278652940760253E-3</v>
      </c>
      <c r="AG1029" s="5">
        <f t="shared" si="1312"/>
        <v>3.678221756201108E-3</v>
      </c>
      <c r="AH1029" s="5">
        <f t="shared" si="1313"/>
        <v>1.304181889118586E-2</v>
      </c>
      <c r="AI1029" s="5">
        <f t="shared" si="1314"/>
        <v>1.6421949022589605E-2</v>
      </c>
      <c r="AJ1029" s="5">
        <f t="shared" si="1315"/>
        <v>1.0339064357150044E-2</v>
      </c>
      <c r="AK1029" s="5">
        <f t="shared" si="1316"/>
        <v>4.3395682057083803E-3</v>
      </c>
      <c r="AL1029" s="5">
        <f t="shared" si="1317"/>
        <v>1.0221502341695847E-4</v>
      </c>
      <c r="AM1029" s="5">
        <f t="shared" si="1318"/>
        <v>1.6951973164630492E-3</v>
      </c>
      <c r="AN1029" s="5">
        <f t="shared" si="1319"/>
        <v>2.5183460133994325E-3</v>
      </c>
      <c r="AO1029" s="5">
        <f t="shared" si="1320"/>
        <v>1.8705983609144826E-3</v>
      </c>
      <c r="AP1029" s="5">
        <f t="shared" si="1321"/>
        <v>9.2630591910669059E-4</v>
      </c>
      <c r="AQ1029" s="5">
        <f t="shared" si="1322"/>
        <v>3.4402467428361452E-4</v>
      </c>
      <c r="AR1029" s="5">
        <f t="shared" si="1323"/>
        <v>3.874925035938873E-3</v>
      </c>
      <c r="AS1029" s="5">
        <f t="shared" si="1324"/>
        <v>4.8792136999809459E-3</v>
      </c>
      <c r="AT1029" s="5">
        <f t="shared" si="1325"/>
        <v>3.0718950830378473E-3</v>
      </c>
      <c r="AU1029" s="5">
        <f t="shared" si="1326"/>
        <v>1.2893524765037389E-3</v>
      </c>
      <c r="AV1029" s="5">
        <f t="shared" si="1327"/>
        <v>4.058805144043981E-4</v>
      </c>
      <c r="AW1029" s="5">
        <f t="shared" si="1328"/>
        <v>5.3112153505861087E-6</v>
      </c>
      <c r="AX1029" s="5">
        <f t="shared" si="1329"/>
        <v>3.5575870904787588E-4</v>
      </c>
      <c r="AY1029" s="5">
        <f t="shared" si="1330"/>
        <v>5.2850692834516158E-4</v>
      </c>
      <c r="AZ1029" s="5">
        <f t="shared" si="1331"/>
        <v>3.9256884821792053E-4</v>
      </c>
      <c r="BA1029" s="5">
        <f t="shared" si="1332"/>
        <v>1.9439707387714327E-4</v>
      </c>
      <c r="BB1029" s="5">
        <f t="shared" si="1333"/>
        <v>7.2197951716390931E-5</v>
      </c>
      <c r="BC1029" s="5">
        <f t="shared" si="1334"/>
        <v>2.1451122192658442E-5</v>
      </c>
      <c r="BD1029" s="5">
        <f t="shared" si="1335"/>
        <v>9.5941653534063504E-4</v>
      </c>
      <c r="BE1029" s="5">
        <f t="shared" si="1336"/>
        <v>1.2080745459087448E-3</v>
      </c>
      <c r="BF1029" s="5">
        <f t="shared" si="1337"/>
        <v>7.6058940757908289E-4</v>
      </c>
      <c r="BG1029" s="5">
        <f t="shared" si="1338"/>
        <v>3.192387141343394E-4</v>
      </c>
      <c r="BH1029" s="5">
        <f t="shared" si="1339"/>
        <v>1.0049445428762749E-4</v>
      </c>
      <c r="BI1029" s="5">
        <f t="shared" si="1340"/>
        <v>2.5308046663333485E-5</v>
      </c>
      <c r="BJ1029" s="8">
        <f t="shared" si="1341"/>
        <v>0.3210535106938584</v>
      </c>
      <c r="BK1029" s="8">
        <f t="shared" si="1342"/>
        <v>0.25437581416082988</v>
      </c>
      <c r="BL1029" s="8">
        <f t="shared" si="1343"/>
        <v>0.38876785626835325</v>
      </c>
      <c r="BM1029" s="8">
        <f t="shared" si="1344"/>
        <v>0.51606391719119438</v>
      </c>
      <c r="BN1029" s="8">
        <f t="shared" si="1345"/>
        <v>0.48272590419770894</v>
      </c>
    </row>
    <row r="1030" spans="1:66" x14ac:dyDescent="0.25">
      <c r="A1030" t="s">
        <v>145</v>
      </c>
      <c r="B1030" t="s">
        <v>357</v>
      </c>
      <c r="C1030" t="s">
        <v>389</v>
      </c>
      <c r="D1030" s="11">
        <v>44291</v>
      </c>
      <c r="E1030">
        <f>VLOOKUP(A1030,home!$A$2:$E$405,3,FALSE)</f>
        <v>1.42165242165242</v>
      </c>
      <c r="F1030">
        <f>VLOOKUP(B1030,home!$B$2:$E$405,3,FALSE)</f>
        <v>0.7</v>
      </c>
      <c r="G1030">
        <f>VLOOKUP(C1030,away!$B$2:$E$405,4,FALSE)</f>
        <v>0.7</v>
      </c>
      <c r="H1030">
        <f>VLOOKUP(A1030,away!$A$2:$E$405,3,FALSE)</f>
        <v>1.1680911680911701</v>
      </c>
      <c r="I1030">
        <f>VLOOKUP(C1030,away!$B$2:$E$405,3,FALSE)</f>
        <v>0.83</v>
      </c>
      <c r="J1030">
        <f>VLOOKUP(B1030,home!$B$2:$E$405,4,FALSE)</f>
        <v>0.91</v>
      </c>
      <c r="K1030" s="3">
        <f t="shared" si="1290"/>
        <v>0.6966096866096857</v>
      </c>
      <c r="L1030" s="3">
        <f t="shared" si="1291"/>
        <v>0.88225925925926074</v>
      </c>
      <c r="M1030" s="5">
        <f t="shared" si="1292"/>
        <v>0.20620819899055537</v>
      </c>
      <c r="N1030" s="5">
        <f t="shared" si="1293"/>
        <v>0.1436466288751585</v>
      </c>
      <c r="O1030" s="5">
        <f t="shared" si="1294"/>
        <v>0.18192909289459361</v>
      </c>
      <c r="P1030" s="5">
        <f t="shared" si="1295"/>
        <v>0.12673356838648728</v>
      </c>
      <c r="Q1030" s="5">
        <f t="shared" si="1296"/>
        <v>5.0032816561630986E-2</v>
      </c>
      <c r="R1030" s="5">
        <f t="shared" si="1297"/>
        <v>8.0254313367446692E-2</v>
      </c>
      <c r="S1030" s="5">
        <f t="shared" si="1298"/>
        <v>1.9472306914319244E-2</v>
      </c>
      <c r="T1030" s="5">
        <f t="shared" si="1299"/>
        <v>4.4141915678319023E-2</v>
      </c>
      <c r="U1030" s="5">
        <f t="shared" si="1300"/>
        <v>5.5905932083972557E-2</v>
      </c>
      <c r="V1030" s="5">
        <f t="shared" si="1301"/>
        <v>1.3297213162064513E-3</v>
      </c>
      <c r="W1030" s="5">
        <f t="shared" si="1302"/>
        <v>1.1617781555065888E-2</v>
      </c>
      <c r="X1030" s="5">
        <f t="shared" si="1303"/>
        <v>1.0249895349008333E-2</v>
      </c>
      <c r="Y1030" s="5">
        <f t="shared" si="1304"/>
        <v>4.521532539050516E-3</v>
      </c>
      <c r="Z1030" s="5">
        <f t="shared" si="1305"/>
        <v>2.3601703687974707E-2</v>
      </c>
      <c r="AA1030" s="5">
        <f t="shared" si="1306"/>
        <v>1.6441175409534724E-2</v>
      </c>
      <c r="AB1030" s="5">
        <f t="shared" si="1307"/>
        <v>5.7265410247654266E-3</v>
      </c>
      <c r="AC1030" s="5">
        <f t="shared" si="1308"/>
        <v>5.1077117746582205E-5</v>
      </c>
      <c r="AD1030" s="5">
        <f t="shared" si="1309"/>
        <v>2.0232647920435578E-3</v>
      </c>
      <c r="AE1030" s="5">
        <f t="shared" si="1310"/>
        <v>1.7850440967136915E-3</v>
      </c>
      <c r="AF1030" s="5">
        <f t="shared" si="1311"/>
        <v>7.8743584125586874E-4</v>
      </c>
      <c r="AG1030" s="5">
        <f t="shared" si="1312"/>
        <v>2.3157418734019857E-4</v>
      </c>
      <c r="AH1030" s="5">
        <f t="shared" si="1313"/>
        <v>5.2057054032522802E-3</v>
      </c>
      <c r="AI1030" s="5">
        <f t="shared" si="1314"/>
        <v>3.6263448095419193E-3</v>
      </c>
      <c r="AJ1030" s="5">
        <f t="shared" si="1315"/>
        <v>1.263073460656828E-3</v>
      </c>
      <c r="AK1030" s="5">
        <f t="shared" si="1316"/>
        <v>2.9328973586438816E-4</v>
      </c>
      <c r="AL1030" s="5">
        <f t="shared" si="1317"/>
        <v>1.2556601389487183E-6</v>
      </c>
      <c r="AM1030" s="5">
        <f t="shared" si="1318"/>
        <v>2.8188517054277489E-4</v>
      </c>
      <c r="AN1030" s="5">
        <f t="shared" si="1319"/>
        <v>2.4869580175923892E-4</v>
      </c>
      <c r="AO1030" s="5">
        <f t="shared" si="1320"/>
        <v>1.0970708692049704E-4</v>
      </c>
      <c r="AP1030" s="5">
        <f t="shared" si="1321"/>
        <v>3.2263364413989692E-5</v>
      </c>
      <c r="AQ1030" s="5">
        <f t="shared" si="1322"/>
        <v>7.1161629972745328E-6</v>
      </c>
      <c r="AR1030" s="5">
        <f t="shared" si="1323"/>
        <v>9.1855635859905806E-4</v>
      </c>
      <c r="AS1030" s="5">
        <f t="shared" si="1324"/>
        <v>6.3987525709702394E-4</v>
      </c>
      <c r="AT1030" s="5">
        <f t="shared" si="1325"/>
        <v>2.228716511578249E-4</v>
      </c>
      <c r="AU1030" s="5">
        <f t="shared" si="1326"/>
        <v>5.1751517022411883E-5</v>
      </c>
      <c r="AV1030" s="5">
        <f t="shared" si="1327"/>
        <v>9.0126520136395357E-6</v>
      </c>
      <c r="AW1030" s="5">
        <f t="shared" si="1328"/>
        <v>2.1436572205050875E-8</v>
      </c>
      <c r="AX1030" s="5">
        <f t="shared" si="1329"/>
        <v>3.2727323385286703E-5</v>
      </c>
      <c r="AY1030" s="5">
        <f t="shared" si="1330"/>
        <v>2.8873984087441327E-5</v>
      </c>
      <c r="AZ1030" s="5">
        <f t="shared" si="1331"/>
        <v>1.2737169906424833E-5</v>
      </c>
      <c r="BA1030" s="5">
        <f t="shared" si="1332"/>
        <v>3.7458286955672408E-6</v>
      </c>
      <c r="BB1030" s="5">
        <f t="shared" si="1333"/>
        <v>8.2619801256580902E-7</v>
      </c>
      <c r="BC1030" s="5">
        <f t="shared" si="1334"/>
        <v>1.4578416931355686E-7</v>
      </c>
      <c r="BD1030" s="5">
        <f t="shared" si="1335"/>
        <v>1.3506747542091474E-4</v>
      </c>
      <c r="BE1030" s="5">
        <f t="shared" si="1336"/>
        <v>9.4089311724124852E-5</v>
      </c>
      <c r="BF1030" s="5">
        <f t="shared" si="1337"/>
        <v>3.2771762976731811E-5</v>
      </c>
      <c r="BG1030" s="5">
        <f t="shared" si="1338"/>
        <v>7.6097091789560184E-6</v>
      </c>
      <c r="BH1030" s="5">
        <f t="shared" si="1339"/>
        <v>1.3252492815858495E-6</v>
      </c>
      <c r="BI1030" s="5">
        <f t="shared" si="1340"/>
        <v>1.8463629734504602E-7</v>
      </c>
      <c r="BJ1030" s="8">
        <f t="shared" si="1341"/>
        <v>0.26979661335047689</v>
      </c>
      <c r="BK1030" s="8">
        <f t="shared" si="1342"/>
        <v>0.35382500236954129</v>
      </c>
      <c r="BL1030" s="8">
        <f t="shared" si="1343"/>
        <v>0.35275858377039804</v>
      </c>
      <c r="BM1030" s="8">
        <f t="shared" si="1344"/>
        <v>0.21114843155500329</v>
      </c>
      <c r="BN1030" s="8">
        <f t="shared" si="1345"/>
        <v>0.7888046190758724</v>
      </c>
    </row>
    <row r="1031" spans="1:66" x14ac:dyDescent="0.25">
      <c r="A1031" t="s">
        <v>145</v>
      </c>
      <c r="B1031" t="s">
        <v>371</v>
      </c>
      <c r="C1031" t="s">
        <v>347</v>
      </c>
      <c r="D1031" s="11">
        <v>44291</v>
      </c>
      <c r="E1031">
        <f>VLOOKUP(A1031,home!$A$2:$E$405,3,FALSE)</f>
        <v>1.42165242165242</v>
      </c>
      <c r="F1031">
        <f>VLOOKUP(B1031,home!$B$2:$E$405,3,FALSE)</f>
        <v>0.66</v>
      </c>
      <c r="G1031">
        <f>VLOOKUP(C1031,away!$B$2:$E$405,4,FALSE)</f>
        <v>0.87</v>
      </c>
      <c r="H1031">
        <f>VLOOKUP(A1031,away!$A$2:$E$405,3,FALSE)</f>
        <v>1.1680911680911701</v>
      </c>
      <c r="I1031">
        <f>VLOOKUP(C1031,away!$B$2:$E$405,3,FALSE)</f>
        <v>0.99</v>
      </c>
      <c r="J1031">
        <f>VLOOKUP(B1031,home!$B$2:$E$405,4,FALSE)</f>
        <v>0.96</v>
      </c>
      <c r="K1031" s="3">
        <f t="shared" si="1290"/>
        <v>0.81631282051281961</v>
      </c>
      <c r="L1031" s="3">
        <f t="shared" si="1291"/>
        <v>1.1101538461538478</v>
      </c>
      <c r="M1031" s="5">
        <f t="shared" si="1292"/>
        <v>0.14566196256697486</v>
      </c>
      <c r="N1031" s="5">
        <f t="shared" si="1293"/>
        <v>0.11890572750447999</v>
      </c>
      <c r="O1031" s="5">
        <f t="shared" si="1294"/>
        <v>0.16170718798204495</v>
      </c>
      <c r="P1031" s="5">
        <f t="shared" si="1295"/>
        <v>0.13200365071881984</v>
      </c>
      <c r="Q1031" s="5">
        <f t="shared" si="1296"/>
        <v>4.853213489715541E-2</v>
      </c>
      <c r="R1031" s="5">
        <f t="shared" si="1297"/>
        <v>8.9759928344495254E-2</v>
      </c>
      <c r="S1031" s="5">
        <f t="shared" si="1298"/>
        <v>2.9906510073081451E-2</v>
      </c>
      <c r="T1031" s="5">
        <f t="shared" si="1299"/>
        <v>5.3878136218134448E-2</v>
      </c>
      <c r="U1031" s="5">
        <f t="shared" si="1300"/>
        <v>7.3272180275923499E-2</v>
      </c>
      <c r="V1031" s="5">
        <f t="shared" si="1301"/>
        <v>3.0113623200937975E-3</v>
      </c>
      <c r="W1031" s="5">
        <f t="shared" si="1302"/>
        <v>1.3205801307801858E-2</v>
      </c>
      <c r="X1031" s="5">
        <f t="shared" si="1303"/>
        <v>1.4660471113399746E-2</v>
      </c>
      <c r="Y1031" s="5">
        <f t="shared" si="1304"/>
        <v>8.1376891964840582E-3</v>
      </c>
      <c r="Z1031" s="5">
        <f t="shared" si="1305"/>
        <v>3.3215776560711729E-2</v>
      </c>
      <c r="AA1031" s="5">
        <f t="shared" si="1306"/>
        <v>2.7114464249798194E-2</v>
      </c>
      <c r="AB1031" s="5">
        <f t="shared" si="1307"/>
        <v>1.1066942394223388E-2</v>
      </c>
      <c r="AC1031" s="5">
        <f t="shared" si="1308"/>
        <v>1.7056220996383248E-4</v>
      </c>
      <c r="AD1031" s="5">
        <f t="shared" si="1309"/>
        <v>2.6950162281759037E-3</v>
      </c>
      <c r="AE1031" s="5">
        <f t="shared" si="1310"/>
        <v>2.991882631156515E-3</v>
      </c>
      <c r="AF1031" s="5">
        <f t="shared" si="1311"/>
        <v>1.6607250051096499E-3</v>
      </c>
      <c r="AG1031" s="5">
        <f t="shared" si="1312"/>
        <v>6.1455341727544889E-4</v>
      </c>
      <c r="AH1031" s="5">
        <f t="shared" si="1313"/>
        <v>9.2186555254652365E-3</v>
      </c>
      <c r="AI1031" s="5">
        <f t="shared" si="1314"/>
        <v>7.5253066933286157E-3</v>
      </c>
      <c r="AJ1031" s="5">
        <f t="shared" si="1315"/>
        <v>3.0715021660275409E-3</v>
      </c>
      <c r="AK1031" s="5">
        <f t="shared" si="1316"/>
        <v>8.3576886545372569E-4</v>
      </c>
      <c r="AL1031" s="5">
        <f t="shared" si="1317"/>
        <v>6.1827628828064204E-6</v>
      </c>
      <c r="AM1031" s="5">
        <f t="shared" si="1318"/>
        <v>4.3999525971001873E-4</v>
      </c>
      <c r="AN1031" s="5">
        <f t="shared" si="1319"/>
        <v>4.8846242985653844E-4</v>
      </c>
      <c r="AO1031" s="5">
        <f t="shared" si="1320"/>
        <v>2.7113422260344514E-4</v>
      </c>
      <c r="AP1031" s="5">
        <f t="shared" si="1321"/>
        <v>1.0033356668238273E-4</v>
      </c>
      <c r="AQ1031" s="5">
        <f t="shared" si="1322"/>
        <v>2.7846423737695181E-5</v>
      </c>
      <c r="AR1031" s="5">
        <f t="shared" si="1323"/>
        <v>2.04682517759253E-3</v>
      </c>
      <c r="AS1031" s="5">
        <f t="shared" si="1324"/>
        <v>1.670849633817211E-3</v>
      </c>
      <c r="AT1031" s="5">
        <f t="shared" si="1325"/>
        <v>6.8196798861706962E-4</v>
      </c>
      <c r="AU1031" s="5">
        <f t="shared" si="1326"/>
        <v>1.8556640409581821E-4</v>
      </c>
      <c r="AV1031" s="5">
        <f t="shared" si="1327"/>
        <v>3.7870058679969739E-5</v>
      </c>
      <c r="AW1031" s="5">
        <f t="shared" si="1328"/>
        <v>1.5563951739822116E-7</v>
      </c>
      <c r="AX1031" s="5">
        <f t="shared" si="1329"/>
        <v>5.9862295244359286E-5</v>
      </c>
      <c r="AY1031" s="5">
        <f t="shared" si="1330"/>
        <v>6.6456357305122652E-5</v>
      </c>
      <c r="AZ1031" s="5">
        <f t="shared" si="1331"/>
        <v>3.6888390331828142E-5</v>
      </c>
      <c r="BA1031" s="5">
        <f t="shared" si="1332"/>
        <v>1.3650596135101144E-5</v>
      </c>
      <c r="BB1031" s="5">
        <f t="shared" si="1333"/>
        <v>3.7885654504188449E-6</v>
      </c>
      <c r="BC1031" s="5">
        <f t="shared" si="1334"/>
        <v>8.4117810123761282E-7</v>
      </c>
      <c r="BD1031" s="5">
        <f t="shared" si="1335"/>
        <v>3.7871514055148013E-4</v>
      </c>
      <c r="BE1031" s="5">
        <f t="shared" si="1336"/>
        <v>3.0915002455448763E-4</v>
      </c>
      <c r="BF1031" s="5">
        <f t="shared" si="1337"/>
        <v>1.2618156425284061E-4</v>
      </c>
      <c r="BG1031" s="5">
        <f t="shared" si="1338"/>
        <v>3.4334542870651969E-5</v>
      </c>
      <c r="BH1031" s="5">
        <f t="shared" si="1339"/>
        <v>7.0069318829400558E-6</v>
      </c>
      <c r="BI1031" s="5">
        <f t="shared" si="1340"/>
        <v>1.1439696657008003E-6</v>
      </c>
      <c r="BJ1031" s="8">
        <f t="shared" si="1341"/>
        <v>0.26679139680433123</v>
      </c>
      <c r="BK1031" s="8">
        <f t="shared" si="1342"/>
        <v>0.31082668700912169</v>
      </c>
      <c r="BL1031" s="8">
        <f t="shared" si="1343"/>
        <v>0.38905154793334112</v>
      </c>
      <c r="BM1031" s="8">
        <f t="shared" si="1344"/>
        <v>0.30324851557574778</v>
      </c>
      <c r="BN1031" s="8">
        <f t="shared" si="1345"/>
        <v>0.6965705920139702</v>
      </c>
    </row>
    <row r="1032" spans="1:66" x14ac:dyDescent="0.25">
      <c r="A1032" t="s">
        <v>145</v>
      </c>
      <c r="B1032" t="s">
        <v>388</v>
      </c>
      <c r="C1032" t="s">
        <v>433</v>
      </c>
      <c r="D1032" s="11">
        <v>44291</v>
      </c>
      <c r="E1032">
        <f>VLOOKUP(A1032,home!$A$2:$E$405,3,FALSE)</f>
        <v>1.42165242165242</v>
      </c>
      <c r="F1032">
        <f>VLOOKUP(B1032,home!$B$2:$E$405,3,FALSE)</f>
        <v>1.31</v>
      </c>
      <c r="G1032">
        <f>VLOOKUP(C1032,away!$B$2:$E$405,4,FALSE)</f>
        <v>1</v>
      </c>
      <c r="H1032">
        <f>VLOOKUP(A1032,away!$A$2:$E$405,3,FALSE)</f>
        <v>1.1680911680911701</v>
      </c>
      <c r="I1032">
        <f>VLOOKUP(C1032,away!$B$2:$E$405,3,FALSE)</f>
        <v>0.65</v>
      </c>
      <c r="J1032">
        <f>VLOOKUP(B1032,home!$B$2:$E$405,4,FALSE)</f>
        <v>1.1000000000000001</v>
      </c>
      <c r="K1032" s="3">
        <f t="shared" si="1290"/>
        <v>1.8623646723646703</v>
      </c>
      <c r="L1032" s="3">
        <f t="shared" si="1291"/>
        <v>0.83518518518518681</v>
      </c>
      <c r="M1032" s="5">
        <f t="shared" si="1292"/>
        <v>6.7370377708249565E-2</v>
      </c>
      <c r="N1032" s="5">
        <f t="shared" si="1293"/>
        <v>0.12546821140770828</v>
      </c>
      <c r="O1032" s="5">
        <f t="shared" si="1294"/>
        <v>5.6266741382260392E-2</v>
      </c>
      <c r="P1032" s="5">
        <f t="shared" si="1295"/>
        <v>0.104789191379401</v>
      </c>
      <c r="Q1032" s="5">
        <f t="shared" si="1296"/>
        <v>0.11683378221524893</v>
      </c>
      <c r="R1032" s="5">
        <f t="shared" si="1297"/>
        <v>2.3496574410555079E-2</v>
      </c>
      <c r="S1032" s="5">
        <f t="shared" si="1298"/>
        <v>4.0747784870308529E-2</v>
      </c>
      <c r="T1032" s="5">
        <f t="shared" si="1299"/>
        <v>9.7577844035328445E-2</v>
      </c>
      <c r="U1032" s="5">
        <f t="shared" si="1300"/>
        <v>4.3759190103805502E-2</v>
      </c>
      <c r="V1032" s="5">
        <f t="shared" si="1301"/>
        <v>7.0422104925575817E-3</v>
      </c>
      <c r="W1032" s="5">
        <f t="shared" si="1302"/>
        <v>7.2529036178809111E-2</v>
      </c>
      <c r="X1032" s="5">
        <f t="shared" si="1303"/>
        <v>6.0575176512301793E-2</v>
      </c>
      <c r="Y1032" s="5">
        <f t="shared" si="1304"/>
        <v>2.5295745006526073E-2</v>
      </c>
      <c r="Z1032" s="5">
        <f t="shared" si="1305"/>
        <v>6.5413302834323225E-3</v>
      </c>
      <c r="AA1032" s="5">
        <f t="shared" si="1306"/>
        <v>1.2182342430133532E-2</v>
      </c>
      <c r="AB1032" s="5">
        <f t="shared" si="1307"/>
        <v>1.1343982084264929E-2</v>
      </c>
      <c r="AC1032" s="5">
        <f t="shared" si="1308"/>
        <v>6.845994190450783E-4</v>
      </c>
      <c r="AD1032" s="5">
        <f t="shared" si="1309"/>
        <v>3.3768878675018293E-2</v>
      </c>
      <c r="AE1032" s="5">
        <f t="shared" si="1310"/>
        <v>2.8203267189691256E-2</v>
      </c>
      <c r="AF1032" s="5">
        <f t="shared" si="1311"/>
        <v>1.1777475465324797E-2</v>
      </c>
      <c r="AG1032" s="5">
        <f t="shared" si="1312"/>
        <v>3.2787910091737617E-3</v>
      </c>
      <c r="AH1032" s="5">
        <f t="shared" si="1313"/>
        <v>1.3658055360314734E-3</v>
      </c>
      <c r="AI1032" s="5">
        <f t="shared" si="1314"/>
        <v>2.5436279796251077E-3</v>
      </c>
      <c r="AJ1032" s="5">
        <f t="shared" si="1315"/>
        <v>2.3685814444460609E-3</v>
      </c>
      <c r="AK1032" s="5">
        <f t="shared" si="1316"/>
        <v>1.4703874685849422E-3</v>
      </c>
      <c r="AL1032" s="5">
        <f t="shared" si="1317"/>
        <v>4.259356826004971E-5</v>
      </c>
      <c r="AM1032" s="5">
        <f t="shared" si="1318"/>
        <v>1.2577993333944548E-2</v>
      </c>
      <c r="AN1032" s="5">
        <f t="shared" si="1319"/>
        <v>1.0504953691868522E-2</v>
      </c>
      <c r="AO1032" s="5">
        <f t="shared" si="1320"/>
        <v>4.386790847252511E-3</v>
      </c>
      <c r="AP1032" s="5">
        <f t="shared" si="1321"/>
        <v>1.2212609087104238E-3</v>
      </c>
      <c r="AQ1032" s="5">
        <f t="shared" si="1322"/>
        <v>2.5499475455018615E-4</v>
      </c>
      <c r="AR1032" s="5">
        <f t="shared" si="1323"/>
        <v>2.2814010990747995E-4</v>
      </c>
      <c r="AS1032" s="5">
        <f t="shared" si="1324"/>
        <v>4.2488008104108377E-4</v>
      </c>
      <c r="AT1032" s="5">
        <f t="shared" si="1325"/>
        <v>3.956408264611763E-4</v>
      </c>
      <c r="AU1032" s="5">
        <f t="shared" si="1326"/>
        <v>2.4560916604881867E-4</v>
      </c>
      <c r="AV1032" s="5">
        <f t="shared" si="1327"/>
        <v>1.1435345851456705E-4</v>
      </c>
      <c r="AW1032" s="5">
        <f t="shared" si="1328"/>
        <v>1.8403017137684615E-6</v>
      </c>
      <c r="AX1032" s="5">
        <f t="shared" si="1329"/>
        <v>3.9041350723961069E-3</v>
      </c>
      <c r="AY1032" s="5">
        <f t="shared" si="1330"/>
        <v>3.2606757734271246E-3</v>
      </c>
      <c r="AZ1032" s="5">
        <f t="shared" si="1331"/>
        <v>1.3616340498292926E-3</v>
      </c>
      <c r="BA1032" s="5">
        <f t="shared" si="1332"/>
        <v>3.7907219535371128E-4</v>
      </c>
      <c r="BB1032" s="5">
        <f t="shared" si="1333"/>
        <v>7.9148870418761151E-5</v>
      </c>
      <c r="BC1032" s="5">
        <f t="shared" si="1334"/>
        <v>1.3220792799578281E-5</v>
      </c>
      <c r="BD1032" s="5">
        <f t="shared" si="1335"/>
        <v>3.1756539990207916E-5</v>
      </c>
      <c r="BE1032" s="5">
        <f t="shared" si="1336"/>
        <v>5.9142258194299109E-5</v>
      </c>
      <c r="BF1032" s="5">
        <f t="shared" si="1337"/>
        <v>5.5072226152466299E-5</v>
      </c>
      <c r="BG1032" s="5">
        <f t="shared" si="1338"/>
        <v>3.4188189471610309E-5</v>
      </c>
      <c r="BH1032" s="5">
        <f t="shared" si="1339"/>
        <v>1.5917719071009205E-5</v>
      </c>
      <c r="BI1032" s="5">
        <f t="shared" si="1340"/>
        <v>5.9289195324945836E-6</v>
      </c>
      <c r="BJ1032" s="8">
        <f t="shared" si="1341"/>
        <v>0.61325208798568132</v>
      </c>
      <c r="BK1032" s="8">
        <f t="shared" si="1342"/>
        <v>0.22393743321124893</v>
      </c>
      <c r="BL1032" s="8">
        <f t="shared" si="1343"/>
        <v>0.15640786233409226</v>
      </c>
      <c r="BM1032" s="8">
        <f t="shared" si="1344"/>
        <v>0.50265499983931849</v>
      </c>
      <c r="BN1032" s="8">
        <f t="shared" si="1345"/>
        <v>0.49422487850342328</v>
      </c>
    </row>
    <row r="1033" spans="1:66" x14ac:dyDescent="0.25">
      <c r="A1033" t="s">
        <v>145</v>
      </c>
      <c r="B1033" t="s">
        <v>391</v>
      </c>
      <c r="C1033" t="s">
        <v>349</v>
      </c>
      <c r="D1033" s="11">
        <v>44291</v>
      </c>
      <c r="E1033">
        <f>VLOOKUP(A1033,home!$A$2:$E$405,3,FALSE)</f>
        <v>1.42165242165242</v>
      </c>
      <c r="F1033">
        <f>VLOOKUP(B1033,home!$B$2:$E$405,3,FALSE)</f>
        <v>1.06</v>
      </c>
      <c r="G1033">
        <f>VLOOKUP(C1033,away!$B$2:$E$405,4,FALSE)</f>
        <v>0.91</v>
      </c>
      <c r="H1033">
        <f>VLOOKUP(A1033,away!$A$2:$E$405,3,FALSE)</f>
        <v>1.1680911680911701</v>
      </c>
      <c r="I1033">
        <f>VLOOKUP(C1033,away!$B$2:$E$405,3,FALSE)</f>
        <v>0.74</v>
      </c>
      <c r="J1033">
        <f>VLOOKUP(B1033,home!$B$2:$E$405,4,FALSE)</f>
        <v>1.34</v>
      </c>
      <c r="K1033" s="3">
        <f t="shared" si="1290"/>
        <v>1.3713259259259243</v>
      </c>
      <c r="L1033" s="3">
        <f t="shared" si="1291"/>
        <v>1.1582792022792043</v>
      </c>
      <c r="M1033" s="5">
        <f t="shared" si="1292"/>
        <v>7.9690481597399485E-2</v>
      </c>
      <c r="N1033" s="5">
        <f t="shared" si="1293"/>
        <v>0.10928162346403668</v>
      </c>
      <c r="O1033" s="5">
        <f t="shared" si="1294"/>
        <v>9.2303827453881465E-2</v>
      </c>
      <c r="P1033" s="5">
        <f t="shared" si="1295"/>
        <v>0.12657863164970076</v>
      </c>
      <c r="Q1033" s="5">
        <f t="shared" si="1296"/>
        <v>7.4930361741754173E-2</v>
      </c>
      <c r="R1033" s="5">
        <f t="shared" si="1297"/>
        <v>5.3456801815299597E-2</v>
      </c>
      <c r="S1033" s="5">
        <f t="shared" si="1298"/>
        <v>5.0263687924661397E-2</v>
      </c>
      <c r="T1033" s="5">
        <f t="shared" si="1299"/>
        <v>8.6790279624731209E-2</v>
      </c>
      <c r="U1033" s="5">
        <f t="shared" si="1300"/>
        <v>7.3306698246404359E-2</v>
      </c>
      <c r="V1033" s="5">
        <f t="shared" si="1301"/>
        <v>8.8708612394108963E-3</v>
      </c>
      <c r="W1033" s="5">
        <f t="shared" si="1302"/>
        <v>3.4251315898491827E-2</v>
      </c>
      <c r="X1033" s="5">
        <f t="shared" si="1303"/>
        <v>3.9672586855918138E-2</v>
      </c>
      <c r="Y1033" s="5">
        <f t="shared" si="1304"/>
        <v>2.2975966127912664E-2</v>
      </c>
      <c r="Z1033" s="5">
        <f t="shared" si="1305"/>
        <v>2.0639300587674238E-2</v>
      </c>
      <c r="AA1033" s="5">
        <f t="shared" si="1306"/>
        <v>2.8303207988855852E-2</v>
      </c>
      <c r="AB1033" s="5">
        <f t="shared" si="1307"/>
        <v>1.9406461450995886E-2</v>
      </c>
      <c r="AC1033" s="5">
        <f t="shared" si="1308"/>
        <v>8.8064271818540107E-4</v>
      </c>
      <c r="AD1033" s="5">
        <f t="shared" si="1309"/>
        <v>1.1742429372170161E-2</v>
      </c>
      <c r="AE1033" s="5">
        <f t="shared" si="1310"/>
        <v>1.3601011726017151E-2</v>
      </c>
      <c r="AF1033" s="5">
        <f t="shared" si="1311"/>
        <v>7.8768845061006273E-3</v>
      </c>
      <c r="AG1033" s="5">
        <f t="shared" si="1312"/>
        <v>3.0412105007238855E-3</v>
      </c>
      <c r="AH1033" s="5">
        <f t="shared" si="1313"/>
        <v>5.9765181550730127E-3</v>
      </c>
      <c r="AI1033" s="5">
        <f t="shared" si="1314"/>
        <v>8.195754292818597E-3</v>
      </c>
      <c r="AJ1033" s="5">
        <f t="shared" si="1315"/>
        <v>5.619525172130416E-3</v>
      </c>
      <c r="AK1033" s="5">
        <f t="shared" si="1316"/>
        <v>2.5687335199785937E-3</v>
      </c>
      <c r="AL1033" s="5">
        <f t="shared" si="1317"/>
        <v>5.5951751328765269E-5</v>
      </c>
      <c r="AM1033" s="5">
        <f t="shared" si="1318"/>
        <v>3.2205395662822031E-3</v>
      </c>
      <c r="AN1033" s="5">
        <f t="shared" si="1319"/>
        <v>3.7302839997419646E-3</v>
      </c>
      <c r="AO1033" s="5">
        <f t="shared" si="1320"/>
        <v>2.1603551877480021E-3</v>
      </c>
      <c r="AP1033" s="5">
        <f t="shared" si="1321"/>
        <v>8.3409816116816521E-4</v>
      </c>
      <c r="AQ1033" s="5">
        <f t="shared" si="1322"/>
        <v>2.415296381851036E-4</v>
      </c>
      <c r="AR1033" s="5">
        <f t="shared" si="1323"/>
        <v>1.3844953362130289E-3</v>
      </c>
      <c r="AS1033" s="5">
        <f t="shared" si="1324"/>
        <v>1.8985943488724556E-3</v>
      </c>
      <c r="AT1033" s="5">
        <f t="shared" si="1325"/>
        <v>1.301795826712624E-3</v>
      </c>
      <c r="AU1033" s="5">
        <f t="shared" si="1326"/>
        <v>5.9506212247773102E-4</v>
      </c>
      <c r="AV1033" s="5">
        <f t="shared" si="1327"/>
        <v>2.040060290225551E-4</v>
      </c>
      <c r="AW1033" s="5">
        <f t="shared" si="1328"/>
        <v>2.4686818786727749E-6</v>
      </c>
      <c r="AX1033" s="5">
        <f t="shared" si="1329"/>
        <v>7.3606823378550223E-4</v>
      </c>
      <c r="AY1033" s="5">
        <f t="shared" si="1330"/>
        <v>8.5257252665213424E-4</v>
      </c>
      <c r="AZ1033" s="5">
        <f t="shared" si="1331"/>
        <v>4.9375851302790007E-4</v>
      </c>
      <c r="BA1033" s="5">
        <f t="shared" si="1332"/>
        <v>1.9063673886284067E-4</v>
      </c>
      <c r="BB1033" s="5">
        <f t="shared" si="1333"/>
        <v>5.5202642453790069E-5</v>
      </c>
      <c r="BC1033" s="5">
        <f t="shared" si="1334"/>
        <v>1.2788014533016006E-5</v>
      </c>
      <c r="BD1033" s="5">
        <f t="shared" si="1335"/>
        <v>2.6727202559801761E-4</v>
      </c>
      <c r="BE1033" s="5">
        <f t="shared" si="1336"/>
        <v>3.6651705797729887E-4</v>
      </c>
      <c r="BF1033" s="5">
        <f t="shared" si="1337"/>
        <v>2.5130717194918252E-4</v>
      </c>
      <c r="BG1033" s="5">
        <f t="shared" si="1338"/>
        <v>1.1487468008834607E-4</v>
      </c>
      <c r="BH1033" s="5">
        <f t="shared" si="1339"/>
        <v>3.9382656759398882E-5</v>
      </c>
      <c r="BI1033" s="5">
        <f t="shared" si="1340"/>
        <v>1.0801291649201108E-5</v>
      </c>
      <c r="BJ1033" s="8">
        <f t="shared" si="1341"/>
        <v>0.41669150304029701</v>
      </c>
      <c r="BK1033" s="8">
        <f t="shared" si="1342"/>
        <v>0.26719282940733879</v>
      </c>
      <c r="BL1033" s="8">
        <f t="shared" si="1343"/>
        <v>0.29557163664275765</v>
      </c>
      <c r="BM1033" s="8">
        <f t="shared" si="1344"/>
        <v>0.46300343811122213</v>
      </c>
      <c r="BN1033" s="8">
        <f t="shared" si="1345"/>
        <v>0.53624172772207213</v>
      </c>
    </row>
    <row r="1034" spans="1:66" x14ac:dyDescent="0.25">
      <c r="A1034" t="s">
        <v>145</v>
      </c>
      <c r="B1034" t="s">
        <v>146</v>
      </c>
      <c r="C1034" t="s">
        <v>375</v>
      </c>
      <c r="D1034" s="11">
        <v>44291</v>
      </c>
      <c r="E1034">
        <f>VLOOKUP(A1034,home!$A$2:$E$405,3,FALSE)</f>
        <v>1.42165242165242</v>
      </c>
      <c r="F1034">
        <f>VLOOKUP(B1034,home!$B$2:$E$405,3,FALSE)</f>
        <v>1.26</v>
      </c>
      <c r="G1034">
        <f>VLOOKUP(C1034,away!$B$2:$E$405,4,FALSE)</f>
        <v>0.97</v>
      </c>
      <c r="H1034">
        <f>VLOOKUP(A1034,away!$A$2:$E$405,3,FALSE)</f>
        <v>1.1680911680911701</v>
      </c>
      <c r="I1034">
        <f>VLOOKUP(C1034,away!$B$2:$E$405,3,FALSE)</f>
        <v>0.88</v>
      </c>
      <c r="J1034">
        <f>VLOOKUP(B1034,home!$B$2:$E$405,4,FALSE)</f>
        <v>1.28</v>
      </c>
      <c r="K1034" s="3">
        <f t="shared" si="1290"/>
        <v>1.7375435897435878</v>
      </c>
      <c r="L1034" s="3">
        <f t="shared" si="1291"/>
        <v>1.3157378917378941</v>
      </c>
      <c r="M1034" s="5">
        <f t="shared" si="1292"/>
        <v>4.7203771662396823E-2</v>
      </c>
      <c r="N1034" s="5">
        <f t="shared" si="1293"/>
        <v>8.2018610863717617E-2</v>
      </c>
      <c r="O1034" s="5">
        <f t="shared" si="1294"/>
        <v>6.2107791009158947E-2</v>
      </c>
      <c r="P1034" s="5">
        <f t="shared" si="1295"/>
        <v>0.10791499414109855</v>
      </c>
      <c r="Q1034" s="5">
        <f t="shared" si="1296"/>
        <v>7.1255455772963189E-2</v>
      </c>
      <c r="R1034" s="5">
        <f t="shared" si="1297"/>
        <v>4.0858787001444283E-2</v>
      </c>
      <c r="S1034" s="5">
        <f t="shared" si="1298"/>
        <v>6.1677518291141264E-2</v>
      </c>
      <c r="T1034" s="5">
        <f t="shared" si="1299"/>
        <v>9.3753503153541334E-2</v>
      </c>
      <c r="U1034" s="5">
        <f t="shared" si="1300"/>
        <v>7.0993923439058124E-2</v>
      </c>
      <c r="V1034" s="5">
        <f t="shared" si="1301"/>
        <v>1.5667130896586137E-2</v>
      </c>
      <c r="W1034" s="5">
        <f t="shared" si="1302"/>
        <v>4.1269820137523297E-2</v>
      </c>
      <c r="X1034" s="5">
        <f t="shared" si="1303"/>
        <v>5.4300266140146991E-2</v>
      </c>
      <c r="Y1034" s="5">
        <f t="shared" si="1304"/>
        <v>3.5722458846021793E-2</v>
      </c>
      <c r="Z1034" s="5">
        <f t="shared" si="1305"/>
        <v>1.7919818089415996E-2</v>
      </c>
      <c r="AA1034" s="5">
        <f t="shared" si="1306"/>
        <v>3.1136465050635945E-2</v>
      </c>
      <c r="AB1034" s="5">
        <f t="shared" si="1307"/>
        <v>2.7050482628003879E-2</v>
      </c>
      <c r="AC1034" s="5">
        <f t="shared" si="1308"/>
        <v>2.2385901054223479E-3</v>
      </c>
      <c r="AD1034" s="5">
        <f t="shared" si="1309"/>
        <v>1.7927027857456115E-2</v>
      </c>
      <c r="AE1034" s="5">
        <f t="shared" si="1310"/>
        <v>2.3587269838295805E-2</v>
      </c>
      <c r="AF1034" s="5">
        <f t="shared" si="1311"/>
        <v>1.5517332344446076E-2</v>
      </c>
      <c r="AG1034" s="5">
        <f t="shared" si="1312"/>
        <v>6.80558071475924E-3</v>
      </c>
      <c r="AH1034" s="5">
        <f t="shared" si="1313"/>
        <v>5.894445918323693E-3</v>
      </c>
      <c r="AI1034" s="5">
        <f t="shared" si="1314"/>
        <v>1.0241856720473588E-2</v>
      </c>
      <c r="AJ1034" s="5">
        <f t="shared" si="1315"/>
        <v>8.8978362458655858E-3</v>
      </c>
      <c r="AK1034" s="5">
        <f t="shared" si="1316"/>
        <v>5.1534594438639655E-3</v>
      </c>
      <c r="AL1034" s="5">
        <f t="shared" si="1317"/>
        <v>2.0471028445671216E-4</v>
      </c>
      <c r="AM1034" s="5">
        <f t="shared" si="1318"/>
        <v>6.2297984673755132E-3</v>
      </c>
      <c r="AN1034" s="5">
        <f t="shared" si="1319"/>
        <v>8.1967819014166221E-3</v>
      </c>
      <c r="AO1034" s="5">
        <f t="shared" si="1320"/>
        <v>5.3924082690026184E-3</v>
      </c>
      <c r="AP1034" s="5">
        <f t="shared" si="1321"/>
        <v>2.364998629082498E-3</v>
      </c>
      <c r="AQ1034" s="5">
        <f t="shared" si="1322"/>
        <v>7.7792957754800379E-4</v>
      </c>
      <c r="AR1034" s="5">
        <f t="shared" si="1323"/>
        <v>1.5511091691076497E-3</v>
      </c>
      <c r="AS1034" s="5">
        <f t="shared" si="1324"/>
        <v>2.6951197937754991E-3</v>
      </c>
      <c r="AT1034" s="5">
        <f t="shared" si="1325"/>
        <v>2.3414440606328401E-3</v>
      </c>
      <c r="AU1034" s="5">
        <f t="shared" si="1326"/>
        <v>1.3561203727652624E-3</v>
      </c>
      <c r="AV1034" s="5">
        <f t="shared" si="1327"/>
        <v>5.8907956515474175E-4</v>
      </c>
      <c r="AW1034" s="5">
        <f t="shared" si="1328"/>
        <v>1.2999967051695338E-5</v>
      </c>
      <c r="AX1034" s="5">
        <f t="shared" si="1329"/>
        <v>1.8040910653971253E-3</v>
      </c>
      <c r="AY1034" s="5">
        <f t="shared" si="1330"/>
        <v>2.3737109748887849E-3</v>
      </c>
      <c r="AZ1034" s="5">
        <f t="shared" si="1331"/>
        <v>1.5615907368476361E-3</v>
      </c>
      <c r="BA1034" s="5">
        <f t="shared" si="1332"/>
        <v>6.8488136795244469E-4</v>
      </c>
      <c r="BB1034" s="5">
        <f t="shared" si="1333"/>
        <v>2.2528109179007855E-4</v>
      </c>
      <c r="BC1034" s="5">
        <f t="shared" si="1334"/>
        <v>5.9282173752057771E-5</v>
      </c>
      <c r="BD1034" s="5">
        <f t="shared" si="1335"/>
        <v>3.4014218466950265E-4</v>
      </c>
      <c r="BE1034" s="5">
        <f t="shared" si="1336"/>
        <v>5.9101187257387395E-4</v>
      </c>
      <c r="BF1034" s="5">
        <f t="shared" si="1337"/>
        <v>5.1345444532654451E-4</v>
      </c>
      <c r="BG1034" s="5">
        <f t="shared" si="1338"/>
        <v>2.9738316003416232E-4</v>
      </c>
      <c r="BH1034" s="5">
        <f t="shared" si="1339"/>
        <v>1.2917905085376257E-4</v>
      </c>
      <c r="BI1034" s="5">
        <f t="shared" si="1340"/>
        <v>4.4890846348023185E-5</v>
      </c>
      <c r="BJ1034" s="8">
        <f t="shared" si="1341"/>
        <v>0.471828079923925</v>
      </c>
      <c r="BK1034" s="8">
        <f t="shared" si="1342"/>
        <v>0.23728042635599061</v>
      </c>
      <c r="BL1034" s="8">
        <f t="shared" si="1343"/>
        <v>0.27278398197806986</v>
      </c>
      <c r="BM1034" s="8">
        <f t="shared" si="1344"/>
        <v>0.58609218488878445</v>
      </c>
      <c r="BN1034" s="8">
        <f t="shared" si="1345"/>
        <v>0.41135941045077939</v>
      </c>
    </row>
    <row r="1035" spans="1:66" x14ac:dyDescent="0.25">
      <c r="A1035" t="s">
        <v>145</v>
      </c>
      <c r="B1035" t="s">
        <v>419</v>
      </c>
      <c r="C1035" t="s">
        <v>425</v>
      </c>
      <c r="D1035" s="11">
        <v>44291</v>
      </c>
      <c r="E1035">
        <f>VLOOKUP(A1035,home!$A$2:$E$405,3,FALSE)</f>
        <v>1.42165242165242</v>
      </c>
      <c r="F1035">
        <f>VLOOKUP(B1035,home!$B$2:$E$405,3,FALSE)</f>
        <v>0.95</v>
      </c>
      <c r="G1035">
        <f>VLOOKUP(C1035,away!$B$2:$E$405,4,FALSE)</f>
        <v>0.62</v>
      </c>
      <c r="H1035">
        <f>VLOOKUP(A1035,away!$A$2:$E$405,3,FALSE)</f>
        <v>1.1680911680911701</v>
      </c>
      <c r="I1035">
        <f>VLOOKUP(C1035,away!$B$2:$E$405,3,FALSE)</f>
        <v>0.88</v>
      </c>
      <c r="J1035">
        <f>VLOOKUP(B1035,home!$B$2:$E$405,4,FALSE)</f>
        <v>0.73</v>
      </c>
      <c r="K1035" s="3">
        <f t="shared" si="1290"/>
        <v>0.83735327635327539</v>
      </c>
      <c r="L1035" s="3">
        <f t="shared" si="1291"/>
        <v>0.75038176638176768</v>
      </c>
      <c r="M1035" s="5">
        <f t="shared" si="1292"/>
        <v>0.20438801799755452</v>
      </c>
      <c r="N1035" s="5">
        <f t="shared" si="1293"/>
        <v>0.17114497651760446</v>
      </c>
      <c r="O1035" s="5">
        <f t="shared" si="1294"/>
        <v>0.15336904197227347</v>
      </c>
      <c r="P1035" s="5">
        <f t="shared" si="1295"/>
        <v>0.12842406978664619</v>
      </c>
      <c r="Q1035" s="5">
        <f t="shared" si="1296"/>
        <v>7.1654403409210241E-2</v>
      </c>
      <c r="R1035" s="5">
        <f t="shared" si="1297"/>
        <v>5.754266631171702E-2</v>
      </c>
      <c r="S1035" s="5">
        <f t="shared" si="1298"/>
        <v>2.0173322612241765E-2</v>
      </c>
      <c r="T1035" s="5">
        <f t="shared" si="1299"/>
        <v>5.3768157799234939E-2</v>
      </c>
      <c r="U1035" s="5">
        <f t="shared" si="1300"/>
        <v>4.818354016621948E-2</v>
      </c>
      <c r="V1035" s="5">
        <f t="shared" si="1301"/>
        <v>1.4083996901608233E-3</v>
      </c>
      <c r="W1035" s="5">
        <f t="shared" si="1302"/>
        <v>2.0000016486613838E-2</v>
      </c>
      <c r="X1035" s="5">
        <f t="shared" si="1303"/>
        <v>1.5007647698889768E-2</v>
      </c>
      <c r="Y1035" s="5">
        <f t="shared" si="1304"/>
        <v>5.6307325947640872E-3</v>
      </c>
      <c r="Z1035" s="5">
        <f t="shared" si="1305"/>
        <v>1.4392989196434284E-2</v>
      </c>
      <c r="AA1035" s="5">
        <f t="shared" si="1306"/>
        <v>1.2052016660151542E-2</v>
      </c>
      <c r="AB1035" s="5">
        <f t="shared" si="1307"/>
        <v>5.045897818521077E-3</v>
      </c>
      <c r="AC1035" s="5">
        <f t="shared" si="1308"/>
        <v>5.5309143690503826E-5</v>
      </c>
      <c r="AD1035" s="5">
        <f t="shared" si="1309"/>
        <v>4.1867698330464043E-3</v>
      </c>
      <c r="AE1035" s="5">
        <f t="shared" si="1310"/>
        <v>3.1416757427552592E-3</v>
      </c>
      <c r="AF1035" s="5">
        <f t="shared" si="1311"/>
        <v>1.1787280966237216E-3</v>
      </c>
      <c r="AG1035" s="5">
        <f t="shared" si="1312"/>
        <v>2.9483202374277573E-4</v>
      </c>
      <c r="AH1035" s="5">
        <f t="shared" si="1313"/>
        <v>2.7000591641835139E-3</v>
      </c>
      <c r="AI1035" s="5">
        <f t="shared" si="1314"/>
        <v>2.2609033874767515E-3</v>
      </c>
      <c r="AJ1035" s="5">
        <f t="shared" si="1315"/>
        <v>9.4658742951093835E-4</v>
      </c>
      <c r="AK1035" s="5">
        <f t="shared" si="1316"/>
        <v>2.6420936181860319E-4</v>
      </c>
      <c r="AL1035" s="5">
        <f t="shared" si="1317"/>
        <v>1.3901060147731158E-6</v>
      </c>
      <c r="AM1035" s="5">
        <f t="shared" si="1318"/>
        <v>7.0116108740769269E-4</v>
      </c>
      <c r="AN1035" s="5">
        <f t="shared" si="1319"/>
        <v>5.2613849528714549E-4</v>
      </c>
      <c r="AO1035" s="5">
        <f t="shared" si="1320"/>
        <v>1.9740236672750677E-4</v>
      </c>
      <c r="AP1035" s="5">
        <f t="shared" si="1321"/>
        <v>4.9375712210976007E-5</v>
      </c>
      <c r="AQ1035" s="5">
        <f t="shared" si="1322"/>
        <v>9.2626585363074965E-6</v>
      </c>
      <c r="AR1035" s="5">
        <f t="shared" si="1323"/>
        <v>4.0521503299106095E-4</v>
      </c>
      <c r="AS1035" s="5">
        <f t="shared" si="1324"/>
        <v>3.3930813550266543E-4</v>
      </c>
      <c r="AT1035" s="5">
        <f t="shared" si="1325"/>
        <v>1.42060389478239E-4</v>
      </c>
      <c r="AU1035" s="5">
        <f t="shared" si="1326"/>
        <v>3.9651577523208608E-5</v>
      </c>
      <c r="AV1035" s="5">
        <f t="shared" si="1327"/>
        <v>8.3005945879086518E-6</v>
      </c>
      <c r="AW1035" s="5">
        <f t="shared" si="1328"/>
        <v>2.4262548591141427E-8</v>
      </c>
      <c r="AX1035" s="5">
        <f t="shared" si="1329"/>
        <v>9.7853255632042769E-5</v>
      </c>
      <c r="AY1035" s="5">
        <f t="shared" si="1330"/>
        <v>7.3427298807378919E-5</v>
      </c>
      <c r="AZ1035" s="5">
        <f t="shared" si="1331"/>
        <v>2.7549253089861426E-5</v>
      </c>
      <c r="BA1035" s="5">
        <f t="shared" si="1332"/>
        <v>6.8908190653561953E-6</v>
      </c>
      <c r="BB1035" s="5">
        <f t="shared" si="1333"/>
        <v>1.2926862455197857E-6</v>
      </c>
      <c r="BC1035" s="5">
        <f t="shared" si="1334"/>
        <v>1.9400163765811048E-7</v>
      </c>
      <c r="BD1035" s="5">
        <f t="shared" si="1335"/>
        <v>5.0677662036713085E-5</v>
      </c>
      <c r="BE1035" s="5">
        <f t="shared" si="1336"/>
        <v>4.2435106344365696E-5</v>
      </c>
      <c r="BF1035" s="5">
        <f t="shared" si="1337"/>
        <v>1.776658766492714E-5</v>
      </c>
      <c r="BG1035" s="5">
        <f t="shared" si="1338"/>
        <v>4.9589701302814777E-6</v>
      </c>
      <c r="BH1035" s="5">
        <f t="shared" si="1339"/>
        <v>1.0381024714823057E-6</v>
      </c>
      <c r="BI1035" s="5">
        <f t="shared" si="1340"/>
        <v>1.7385170113722833E-7</v>
      </c>
      <c r="BJ1035" s="8">
        <f t="shared" si="1341"/>
        <v>0.34769848783713292</v>
      </c>
      <c r="BK1035" s="8">
        <f t="shared" si="1342"/>
        <v>0.35452393663511594</v>
      </c>
      <c r="BL1035" s="8">
        <f t="shared" si="1343"/>
        <v>0.28341650828230436</v>
      </c>
      <c r="BM1035" s="8">
        <f t="shared" si="1344"/>
        <v>0.21343534291972285</v>
      </c>
      <c r="BN1035" s="8">
        <f t="shared" si="1345"/>
        <v>0.78652317599500587</v>
      </c>
    </row>
    <row r="1036" spans="1:66" x14ac:dyDescent="0.25">
      <c r="A1036" t="s">
        <v>145</v>
      </c>
      <c r="B1036" t="s">
        <v>432</v>
      </c>
      <c r="C1036" t="s">
        <v>355</v>
      </c>
      <c r="D1036" s="11">
        <v>44291</v>
      </c>
      <c r="E1036">
        <f>VLOOKUP(A1036,home!$A$2:$E$405,3,FALSE)</f>
        <v>1.42165242165242</v>
      </c>
      <c r="F1036">
        <f>VLOOKUP(B1036,home!$B$2:$E$405,3,FALSE)</f>
        <v>1.36</v>
      </c>
      <c r="G1036">
        <f>VLOOKUP(C1036,away!$B$2:$E$405,4,FALSE)</f>
        <v>2.16</v>
      </c>
      <c r="H1036">
        <f>VLOOKUP(A1036,away!$A$2:$E$405,3,FALSE)</f>
        <v>1.1680911680911701</v>
      </c>
      <c r="I1036">
        <f>VLOOKUP(C1036,away!$B$2:$E$405,3,FALSE)</f>
        <v>0.75</v>
      </c>
      <c r="J1036">
        <f>VLOOKUP(B1036,home!$B$2:$E$405,4,FALSE)</f>
        <v>1.48</v>
      </c>
      <c r="K1036" s="3">
        <f t="shared" si="1290"/>
        <v>4.1762461538461491</v>
      </c>
      <c r="L1036" s="3">
        <f t="shared" si="1291"/>
        <v>1.2965811965811989</v>
      </c>
      <c r="M1036" s="5">
        <f t="shared" si="1292"/>
        <v>4.1993423452095988E-3</v>
      </c>
      <c r="N1036" s="5">
        <f t="shared" si="1293"/>
        <v>1.7537487317864853E-2</v>
      </c>
      <c r="O1036" s="5">
        <f t="shared" si="1294"/>
        <v>5.4447883228059598E-3</v>
      </c>
      <c r="P1036" s="5">
        <f t="shared" si="1295"/>
        <v>2.2738776291624813E-2</v>
      </c>
      <c r="Q1036" s="5">
        <f t="shared" si="1296"/>
        <v>3.6620431979679367E-2</v>
      </c>
      <c r="R1036" s="5">
        <f t="shared" si="1297"/>
        <v>3.5298050793575462E-3</v>
      </c>
      <c r="S1036" s="5">
        <f t="shared" si="1298"/>
        <v>3.0781721561138387E-2</v>
      </c>
      <c r="T1036" s="5">
        <f t="shared" si="1299"/>
        <v>4.7481363515533073E-2</v>
      </c>
      <c r="U1036" s="5">
        <f t="shared" si="1300"/>
        <v>1.4741334886493552E-2</v>
      </c>
      <c r="V1036" s="5">
        <f t="shared" si="1301"/>
        <v>1.8519796220744077E-2</v>
      </c>
      <c r="W1036" s="5">
        <f t="shared" si="1302"/>
        <v>5.0978646069106827E-2</v>
      </c>
      <c r="X1036" s="5">
        <f t="shared" si="1303"/>
        <v>6.609795392037196E-2</v>
      </c>
      <c r="Y1036" s="5">
        <f t="shared" si="1304"/>
        <v>4.2850682092822424E-2</v>
      </c>
      <c r="Z1036" s="5">
        <f t="shared" si="1305"/>
        <v>1.5255596311639333E-3</v>
      </c>
      <c r="AA1036" s="5">
        <f t="shared" si="1306"/>
        <v>6.3711125421113254E-3</v>
      </c>
      <c r="AB1036" s="5">
        <f t="shared" si="1307"/>
        <v>1.3303667124856696E-2</v>
      </c>
      <c r="AC1036" s="5">
        <f t="shared" si="1308"/>
        <v>6.2676109229098708E-3</v>
      </c>
      <c r="AD1036" s="5">
        <f t="shared" si="1309"/>
        <v>5.3224843643597877E-2</v>
      </c>
      <c r="AE1036" s="5">
        <f t="shared" si="1310"/>
        <v>6.9010331459263344E-2</v>
      </c>
      <c r="AF1036" s="5">
        <f t="shared" si="1311"/>
        <v>4.4738749069958429E-2</v>
      </c>
      <c r="AG1036" s="5">
        <f t="shared" si="1312"/>
        <v>1.9335806934224226E-2</v>
      </c>
      <c r="AH1036" s="5">
        <f t="shared" si="1313"/>
        <v>4.9450298300762611E-4</v>
      </c>
      <c r="AI1036" s="5">
        <f t="shared" si="1314"/>
        <v>2.0651661808510462E-3</v>
      </c>
      <c r="AJ1036" s="5">
        <f t="shared" si="1315"/>
        <v>4.3123211599161619E-3</v>
      </c>
      <c r="AK1036" s="5">
        <f t="shared" si="1316"/>
        <v>6.0031048860830789E-3</v>
      </c>
      <c r="AL1036" s="5">
        <f t="shared" si="1317"/>
        <v>1.3575249736099166E-3</v>
      </c>
      <c r="AM1036" s="5">
        <f t="shared" si="1318"/>
        <v>4.4456009711127648E-2</v>
      </c>
      <c r="AN1036" s="5">
        <f t="shared" si="1319"/>
        <v>5.7640826266479282E-2</v>
      </c>
      <c r="AO1036" s="5">
        <f t="shared" si="1320"/>
        <v>3.7368005746260362E-2</v>
      </c>
      <c r="AP1036" s="5">
        <f t="shared" si="1321"/>
        <v>1.6150217868113121E-2</v>
      </c>
      <c r="AQ1036" s="5">
        <f t="shared" si="1322"/>
        <v>5.2350172021212917E-3</v>
      </c>
      <c r="AR1036" s="5">
        <f t="shared" si="1323"/>
        <v>1.282326538842E-4</v>
      </c>
      <c r="AS1036" s="5">
        <f t="shared" si="1324"/>
        <v>5.3553112758137472E-4</v>
      </c>
      <c r="AT1036" s="5">
        <f t="shared" si="1325"/>
        <v>1.118254905913304E-3</v>
      </c>
      <c r="AU1036" s="5">
        <f t="shared" si="1326"/>
        <v>1.5567025832800077E-3</v>
      </c>
      <c r="AV1036" s="5">
        <f t="shared" si="1327"/>
        <v>1.6252932940263743E-3</v>
      </c>
      <c r="AW1036" s="5">
        <f t="shared" si="1328"/>
        <v>2.0418843229651429E-4</v>
      </c>
      <c r="AX1036" s="5">
        <f t="shared" si="1329"/>
        <v>3.0943206595240653E-2</v>
      </c>
      <c r="AY1036" s="5">
        <f t="shared" si="1330"/>
        <v>4.0120379833316372E-2</v>
      </c>
      <c r="AZ1036" s="5">
        <f t="shared" si="1331"/>
        <v>2.6009665045786778E-2</v>
      </c>
      <c r="BA1036" s="5">
        <f t="shared" si="1332"/>
        <v>1.1241214209247466E-2</v>
      </c>
      <c r="BB1036" s="5">
        <f t="shared" si="1333"/>
        <v>3.6437867426129126E-3</v>
      </c>
      <c r="BC1036" s="5">
        <f t="shared" si="1334"/>
        <v>9.4489307496475167E-4</v>
      </c>
      <c r="BD1036" s="5">
        <f t="shared" si="1335"/>
        <v>2.7710674635659786E-5</v>
      </c>
      <c r="BE1036" s="5">
        <f t="shared" si="1336"/>
        <v>1.1572659836765621E-4</v>
      </c>
      <c r="BF1036" s="5">
        <f t="shared" si="1337"/>
        <v>2.4165138066531121E-4</v>
      </c>
      <c r="BG1036" s="5">
        <f t="shared" si="1338"/>
        <v>3.363985496917059E-4</v>
      </c>
      <c r="BH1036" s="5">
        <f t="shared" si="1339"/>
        <v>3.5122078732735236E-4</v>
      </c>
      <c r="BI1036" s="5">
        <f t="shared" si="1340"/>
        <v>2.9335689244533425E-4</v>
      </c>
      <c r="BJ1036" s="8">
        <f t="shared" si="1341"/>
        <v>0.72162951829769284</v>
      </c>
      <c r="BK1036" s="8">
        <f t="shared" si="1342"/>
        <v>0.12398515214855303</v>
      </c>
      <c r="BL1036" s="8">
        <f t="shared" si="1343"/>
        <v>6.2595882613301276E-2</v>
      </c>
      <c r="BM1036" s="8">
        <f t="shared" si="1344"/>
        <v>0.77974928995314929</v>
      </c>
      <c r="BN1036" s="8">
        <f t="shared" si="1345"/>
        <v>9.007063133654214E-2</v>
      </c>
    </row>
    <row r="1037" spans="1:66" x14ac:dyDescent="0.25">
      <c r="A1037" t="s">
        <v>145</v>
      </c>
      <c r="B1037" t="s">
        <v>434</v>
      </c>
      <c r="C1037" t="s">
        <v>404</v>
      </c>
      <c r="D1037" s="11">
        <v>44291</v>
      </c>
      <c r="E1037">
        <f>VLOOKUP(A1037,home!$A$2:$E$405,3,FALSE)</f>
        <v>1.42165242165242</v>
      </c>
      <c r="F1037">
        <f>VLOOKUP(B1037,home!$B$2:$E$405,3,FALSE)</f>
        <v>0.89</v>
      </c>
      <c r="G1037">
        <f>VLOOKUP(C1037,away!$B$2:$E$405,4,FALSE)</f>
        <v>0.6</v>
      </c>
      <c r="H1037">
        <f>VLOOKUP(A1037,away!$A$2:$E$405,3,FALSE)</f>
        <v>1.1680911680911701</v>
      </c>
      <c r="I1037">
        <f>VLOOKUP(C1037,away!$B$2:$E$405,3,FALSE)</f>
        <v>0.87</v>
      </c>
      <c r="J1037">
        <f>VLOOKUP(B1037,home!$B$2:$E$405,4,FALSE)</f>
        <v>0.8</v>
      </c>
      <c r="K1037" s="3">
        <f t="shared" si="1290"/>
        <v>0.75916239316239231</v>
      </c>
      <c r="L1037" s="3">
        <f t="shared" si="1291"/>
        <v>0.81299145299145437</v>
      </c>
      <c r="M1037" s="5">
        <f t="shared" si="1292"/>
        <v>0.2075975672612432</v>
      </c>
      <c r="N1037" s="5">
        <f t="shared" si="1293"/>
        <v>0.1576002659767361</v>
      </c>
      <c r="O1037" s="5">
        <f t="shared" si="1294"/>
        <v>0.16877504784520928</v>
      </c>
      <c r="P1037" s="5">
        <f t="shared" si="1295"/>
        <v>0.12812766922826635</v>
      </c>
      <c r="Q1037" s="5">
        <f t="shared" si="1296"/>
        <v>5.982209754096425E-2</v>
      </c>
      <c r="R1037" s="5">
        <f t="shared" si="1297"/>
        <v>6.8606335688189454E-2</v>
      </c>
      <c r="S1037" s="5">
        <f t="shared" si="1298"/>
        <v>1.9769860310078997E-2</v>
      </c>
      <c r="T1037" s="5">
        <f t="shared" si="1299"/>
        <v>4.8634854000825033E-2</v>
      </c>
      <c r="U1037" s="5">
        <f t="shared" si="1300"/>
        <v>5.2083349987148357E-2</v>
      </c>
      <c r="V1037" s="5">
        <f t="shared" si="1301"/>
        <v>1.3557566935963996E-3</v>
      </c>
      <c r="W1037" s="5">
        <f t="shared" si="1302"/>
        <v>1.5138228911064165E-2</v>
      </c>
      <c r="X1037" s="5">
        <f t="shared" si="1303"/>
        <v>1.2307250718123297E-2</v>
      </c>
      <c r="Y1037" s="5">
        <f t="shared" si="1304"/>
        <v>5.0028448218285898E-3</v>
      </c>
      <c r="Z1037" s="5">
        <f t="shared" si="1305"/>
        <v>1.8592121511853542E-2</v>
      </c>
      <c r="AA1037" s="5">
        <f t="shared" si="1306"/>
        <v>1.4114439460904731E-2</v>
      </c>
      <c r="AB1037" s="5">
        <f t="shared" si="1307"/>
        <v>5.3575758196430694E-3</v>
      </c>
      <c r="AC1037" s="5">
        <f t="shared" si="1308"/>
        <v>5.2297682085951689E-5</v>
      </c>
      <c r="AD1037" s="5">
        <f t="shared" si="1309"/>
        <v>2.8730935220908967E-3</v>
      </c>
      <c r="AE1037" s="5">
        <f t="shared" si="1310"/>
        <v>2.3358004771050133E-3</v>
      </c>
      <c r="AF1037" s="5">
        <f t="shared" si="1311"/>
        <v>9.4949291188986843E-4</v>
      </c>
      <c r="AG1037" s="5">
        <f t="shared" si="1312"/>
        <v>2.5730987401414372E-4</v>
      </c>
      <c r="AH1037" s="5">
        <f t="shared" si="1313"/>
        <v>3.7788089705288711E-3</v>
      </c>
      <c r="AI1037" s="5">
        <f t="shared" si="1314"/>
        <v>2.8687296613702138E-3</v>
      </c>
      <c r="AJ1037" s="5">
        <f t="shared" si="1315"/>
        <v>1.0889158375308751E-3</v>
      </c>
      <c r="AK1037" s="5">
        <f t="shared" si="1316"/>
        <v>2.7555465105745671E-4</v>
      </c>
      <c r="AL1037" s="5">
        <f t="shared" si="1317"/>
        <v>1.2911095635878069E-6</v>
      </c>
      <c r="AM1037" s="5">
        <f t="shared" si="1318"/>
        <v>4.3622891080197847E-4</v>
      </c>
      <c r="AN1037" s="5">
        <f t="shared" si="1319"/>
        <v>3.5465037602978004E-4</v>
      </c>
      <c r="AO1037" s="5">
        <f t="shared" si="1320"/>
        <v>1.4416386225620827E-4</v>
      </c>
      <c r="AP1037" s="5">
        <f t="shared" si="1321"/>
        <v>3.9067995948178214E-5</v>
      </c>
      <c r="AQ1037" s="5">
        <f t="shared" si="1322"/>
        <v>7.9404866978434144E-6</v>
      </c>
      <c r="AR1037" s="5">
        <f t="shared" si="1323"/>
        <v>6.1442787910548195E-4</v>
      </c>
      <c r="AS1037" s="5">
        <f t="shared" si="1324"/>
        <v>4.6645053912741072E-4</v>
      </c>
      <c r="AT1037" s="5">
        <f t="shared" si="1325"/>
        <v>1.7705585378792658E-4</v>
      </c>
      <c r="AU1037" s="5">
        <f t="shared" si="1326"/>
        <v>4.4804715228350998E-5</v>
      </c>
      <c r="AV1037" s="5">
        <f t="shared" si="1327"/>
        <v>8.5035137094286059E-6</v>
      </c>
      <c r="AW1037" s="5">
        <f t="shared" si="1328"/>
        <v>2.2135088533074962E-8</v>
      </c>
      <c r="AX1037" s="5">
        <f t="shared" si="1329"/>
        <v>5.5194763981842267E-5</v>
      </c>
      <c r="AY1037" s="5">
        <f t="shared" si="1330"/>
        <v>4.4872871367118332E-5</v>
      </c>
      <c r="AZ1037" s="5">
        <f t="shared" si="1331"/>
        <v>1.824063044632608E-5</v>
      </c>
      <c r="BA1037" s="5">
        <f t="shared" si="1332"/>
        <v>4.9431588833462675E-6</v>
      </c>
      <c r="BB1037" s="5">
        <f t="shared" si="1333"/>
        <v>1.0046864807348241E-6</v>
      </c>
      <c r="BC1037" s="5">
        <f t="shared" si="1334"/>
        <v>1.6336030435469515E-7</v>
      </c>
      <c r="BD1037" s="5">
        <f t="shared" si="1335"/>
        <v>8.3254102365403873E-5</v>
      </c>
      <c r="BE1037" s="5">
        <f t="shared" si="1336"/>
        <v>6.3203383592306788E-5</v>
      </c>
      <c r="BF1037" s="5">
        <f t="shared" si="1337"/>
        <v>2.3990815971948147E-5</v>
      </c>
      <c r="BG1037" s="5">
        <f t="shared" si="1338"/>
        <v>6.0709750890609005E-6</v>
      </c>
      <c r="BH1037" s="5">
        <f t="shared" si="1339"/>
        <v>1.1522139943601852E-6</v>
      </c>
      <c r="BI1037" s="5">
        <f t="shared" si="1340"/>
        <v>1.7494350667873554E-7</v>
      </c>
      <c r="BJ1037" s="8">
        <f t="shared" si="1341"/>
        <v>0.30602770985783895</v>
      </c>
      <c r="BK1037" s="8">
        <f t="shared" si="1342"/>
        <v>0.35694931515620165</v>
      </c>
      <c r="BL1037" s="8">
        <f t="shared" si="1343"/>
        <v>0.31843784685706056</v>
      </c>
      <c r="BM1037" s="8">
        <f t="shared" si="1344"/>
        <v>0.20943315910606777</v>
      </c>
      <c r="BN1037" s="8">
        <f t="shared" si="1345"/>
        <v>0.79052898354060852</v>
      </c>
    </row>
    <row r="1038" spans="1:66" x14ac:dyDescent="0.25">
      <c r="A1038" t="s">
        <v>145</v>
      </c>
      <c r="B1038" t="s">
        <v>148</v>
      </c>
      <c r="C1038" t="s">
        <v>427</v>
      </c>
      <c r="D1038" s="11">
        <v>44291</v>
      </c>
      <c r="E1038">
        <f>VLOOKUP(A1038,home!$A$2:$E$405,3,FALSE)</f>
        <v>1.42165242165242</v>
      </c>
      <c r="F1038">
        <f>VLOOKUP(B1038,home!$B$2:$E$405,3,FALSE)</f>
        <v>1.1000000000000001</v>
      </c>
      <c r="G1038">
        <f>VLOOKUP(C1038,away!$B$2:$E$405,4,FALSE)</f>
        <v>0.75</v>
      </c>
      <c r="H1038">
        <f>VLOOKUP(A1038,away!$A$2:$E$405,3,FALSE)</f>
        <v>1.1680911680911701</v>
      </c>
      <c r="I1038">
        <f>VLOOKUP(C1038,away!$B$2:$E$405,3,FALSE)</f>
        <v>1.19</v>
      </c>
      <c r="J1038">
        <f>VLOOKUP(B1038,home!$B$2:$E$405,4,FALSE)</f>
        <v>0.54</v>
      </c>
      <c r="K1038" s="3">
        <f t="shared" si="1290"/>
        <v>1.1728632478632466</v>
      </c>
      <c r="L1038" s="3">
        <f t="shared" si="1291"/>
        <v>0.75061538461538591</v>
      </c>
      <c r="M1038" s="5">
        <f t="shared" si="1292"/>
        <v>0.14609785639954065</v>
      </c>
      <c r="N1038" s="5">
        <f t="shared" si="1293"/>
        <v>0.17135280636262346</v>
      </c>
      <c r="O1038" s="5">
        <f t="shared" si="1294"/>
        <v>0.10966329867282462</v>
      </c>
      <c r="P1038" s="5">
        <f t="shared" si="1295"/>
        <v>0.12862005265280632</v>
      </c>
      <c r="Q1038" s="5">
        <f t="shared" si="1296"/>
        <v>0.1004867045004743</v>
      </c>
      <c r="R1038" s="5">
        <f t="shared" si="1297"/>
        <v>4.1157479555747084E-2</v>
      </c>
      <c r="S1038" s="5">
        <f t="shared" si="1298"/>
        <v>2.8308283146827012E-2</v>
      </c>
      <c r="T1038" s="5">
        <f t="shared" si="1299"/>
        <v>7.5426866347356139E-2</v>
      </c>
      <c r="U1038" s="5">
        <f t="shared" si="1300"/>
        <v>4.8272095145618692E-2</v>
      </c>
      <c r="V1038" s="5">
        <f t="shared" si="1301"/>
        <v>2.7690822808653769E-3</v>
      </c>
      <c r="W1038" s="5">
        <f t="shared" si="1302"/>
        <v>3.928572086916686E-2</v>
      </c>
      <c r="X1038" s="5">
        <f t="shared" si="1303"/>
        <v>2.9488466480102372E-2</v>
      </c>
      <c r="Y1038" s="5">
        <f t="shared" si="1304"/>
        <v>1.1067248304339975E-2</v>
      </c>
      <c r="Z1038" s="5">
        <f t="shared" si="1305"/>
        <v>1.0297812448845664E-2</v>
      </c>
      <c r="AA1038" s="5">
        <f t="shared" si="1306"/>
        <v>1.2077925754639696E-2</v>
      </c>
      <c r="AB1038" s="5">
        <f t="shared" si="1307"/>
        <v>7.082877614018936E-3</v>
      </c>
      <c r="AC1038" s="5">
        <f t="shared" si="1308"/>
        <v>1.5236342165711328E-4</v>
      </c>
      <c r="AD1038" s="5">
        <f t="shared" si="1309"/>
        <v>1.1519194543314987E-2</v>
      </c>
      <c r="AE1038" s="5">
        <f t="shared" si="1310"/>
        <v>8.6464846425898332E-3</v>
      </c>
      <c r="AF1038" s="5">
        <f t="shared" si="1311"/>
        <v>3.2450921977842965E-3</v>
      </c>
      <c r="AG1038" s="5">
        <f t="shared" si="1312"/>
        <v>8.1193870938408273E-4</v>
      </c>
      <c r="AH1038" s="5">
        <f t="shared" si="1313"/>
        <v>1.9324241129968485E-3</v>
      </c>
      <c r="AI1038" s="5">
        <f t="shared" si="1314"/>
        <v>2.2664692214187368E-3</v>
      </c>
      <c r="AJ1038" s="5">
        <f t="shared" si="1315"/>
        <v>1.3291292261076323E-3</v>
      </c>
      <c r="AK1038" s="5">
        <f t="shared" si="1316"/>
        <v>5.1962894032085358E-4</v>
      </c>
      <c r="AL1038" s="5">
        <f t="shared" si="1317"/>
        <v>5.3654425325192549E-6</v>
      </c>
      <c r="AM1038" s="5">
        <f t="shared" si="1318"/>
        <v>2.7020879849681996E-3</v>
      </c>
      <c r="AN1038" s="5">
        <f t="shared" si="1319"/>
        <v>2.0282288121015184E-3</v>
      </c>
      <c r="AO1038" s="5">
        <f t="shared" si="1320"/>
        <v>7.6120987494179403E-4</v>
      </c>
      <c r="AP1038" s="5">
        <f t="shared" si="1321"/>
        <v>1.9045861435082156E-4</v>
      </c>
      <c r="AQ1038" s="5">
        <f t="shared" si="1322"/>
        <v>3.5740291516063832E-5</v>
      </c>
      <c r="AR1038" s="5">
        <f t="shared" si="1323"/>
        <v>2.9010145376343516E-4</v>
      </c>
      <c r="AS1038" s="5">
        <f t="shared" si="1324"/>
        <v>3.4024933327083198E-4</v>
      </c>
      <c r="AT1038" s="5">
        <f t="shared" si="1325"/>
        <v>1.9953296905166618E-4</v>
      </c>
      <c r="AU1038" s="5">
        <f t="shared" si="1326"/>
        <v>7.8008295379244599E-5</v>
      </c>
      <c r="AV1038" s="5">
        <f t="shared" si="1327"/>
        <v>2.2873265669694068E-5</v>
      </c>
      <c r="AW1038" s="5">
        <f t="shared" si="1328"/>
        <v>1.3121028718643646E-7</v>
      </c>
      <c r="AX1038" s="5">
        <f t="shared" si="1329"/>
        <v>5.2819661501034331E-4</v>
      </c>
      <c r="AY1038" s="5">
        <f t="shared" si="1330"/>
        <v>3.9647250532853372E-4</v>
      </c>
      <c r="AZ1038" s="5">
        <f t="shared" si="1331"/>
        <v>1.4879918103830145E-4</v>
      </c>
      <c r="BA1038" s="5">
        <f t="shared" si="1332"/>
        <v>3.7230318168506367E-5</v>
      </c>
      <c r="BB1038" s="5">
        <f t="shared" si="1333"/>
        <v>6.9864123978516473E-6</v>
      </c>
      <c r="BC1038" s="5">
        <f t="shared" si="1334"/>
        <v>1.0488217258190232E-6</v>
      </c>
      <c r="BD1038" s="5">
        <f t="shared" si="1335"/>
        <v>3.6292435715687235E-5</v>
      </c>
      <c r="BE1038" s="5">
        <f t="shared" si="1336"/>
        <v>4.2566064026369017E-5</v>
      </c>
      <c r="BF1038" s="5">
        <f t="shared" si="1337"/>
        <v>2.4962086051361043E-5</v>
      </c>
      <c r="BG1038" s="5">
        <f t="shared" si="1338"/>
        <v>9.759037773213718E-6</v>
      </c>
      <c r="BH1038" s="5">
        <f t="shared" si="1339"/>
        <v>2.8615041846778851E-6</v>
      </c>
      <c r="BI1038" s="5">
        <f t="shared" si="1340"/>
        <v>6.7123061836311501E-7</v>
      </c>
      <c r="BJ1038" s="8">
        <f t="shared" si="1341"/>
        <v>0.45816698238868397</v>
      </c>
      <c r="BK1038" s="8">
        <f t="shared" si="1342"/>
        <v>0.30634947584955746</v>
      </c>
      <c r="BL1038" s="8">
        <f t="shared" si="1343"/>
        <v>0.22534920591919766</v>
      </c>
      <c r="BM1038" s="8">
        <f t="shared" si="1344"/>
        <v>0.30238893716722687</v>
      </c>
      <c r="BN1038" s="8">
        <f t="shared" si="1345"/>
        <v>0.69737819814401636</v>
      </c>
    </row>
    <row r="1039" spans="1:66" x14ac:dyDescent="0.25">
      <c r="A1039" t="s">
        <v>145</v>
      </c>
      <c r="B1039" t="s">
        <v>423</v>
      </c>
      <c r="C1039" t="s">
        <v>360</v>
      </c>
      <c r="D1039" s="11">
        <v>44291</v>
      </c>
      <c r="E1039">
        <f>VLOOKUP(A1039,home!$A$2:$E$405,3,FALSE)</f>
        <v>1.42165242165242</v>
      </c>
      <c r="F1039">
        <f>VLOOKUP(B1039,home!$B$2:$E$405,3,FALSE)</f>
        <v>0.88</v>
      </c>
      <c r="G1039">
        <f>VLOOKUP(C1039,away!$B$2:$E$405,4,FALSE)</f>
        <v>0.8</v>
      </c>
      <c r="H1039">
        <f>VLOOKUP(A1039,away!$A$2:$E$405,3,FALSE)</f>
        <v>1.1680911680911701</v>
      </c>
      <c r="I1039">
        <f>VLOOKUP(C1039,away!$B$2:$E$405,3,FALSE)</f>
        <v>0.95</v>
      </c>
      <c r="J1039">
        <f>VLOOKUP(B1039,home!$B$2:$E$405,4,FALSE)</f>
        <v>0.54</v>
      </c>
      <c r="K1039" s="3">
        <f t="shared" si="1290"/>
        <v>1.0008433048433039</v>
      </c>
      <c r="L1039" s="3">
        <f t="shared" si="1291"/>
        <v>0.59923076923077034</v>
      </c>
      <c r="M1039" s="5">
        <f t="shared" si="1292"/>
        <v>0.20188156325091239</v>
      </c>
      <c r="N1039" s="5">
        <f t="shared" si="1293"/>
        <v>0.20205181095097563</v>
      </c>
      <c r="O1039" s="5">
        <f t="shared" si="1294"/>
        <v>0.12097364444035463</v>
      </c>
      <c r="P1039" s="5">
        <f t="shared" si="1295"/>
        <v>0.12107566210062329</v>
      </c>
      <c r="Q1039" s="5">
        <f t="shared" si="1296"/>
        <v>0.10111110111087444</v>
      </c>
      <c r="R1039" s="5">
        <f t="shared" si="1297"/>
        <v>3.6245565007321706E-2</v>
      </c>
      <c r="S1039" s="5">
        <f t="shared" si="1298"/>
        <v>1.8153361452433247E-2</v>
      </c>
      <c r="T1039" s="5">
        <f t="shared" si="1299"/>
        <v>6.0588882896439482E-2</v>
      </c>
      <c r="U1039" s="5">
        <f t="shared" si="1300"/>
        <v>3.627613106784066E-2</v>
      </c>
      <c r="V1039" s="5">
        <f t="shared" si="1301"/>
        <v>1.2096918068703641E-3</v>
      </c>
      <c r="W1039" s="5">
        <f t="shared" si="1302"/>
        <v>3.3732122864051015E-2</v>
      </c>
      <c r="X1039" s="5">
        <f t="shared" si="1303"/>
        <v>2.0213325931612142E-2</v>
      </c>
      <c r="Y1039" s="5">
        <f t="shared" si="1304"/>
        <v>6.0562234233561118E-3</v>
      </c>
      <c r="Z1039" s="5">
        <f t="shared" si="1305"/>
        <v>7.2398192668470937E-3</v>
      </c>
      <c r="AA1039" s="5">
        <f t="shared" si="1306"/>
        <v>7.2459246414994698E-3</v>
      </c>
      <c r="AB1039" s="5">
        <f t="shared" si="1307"/>
        <v>3.6260175824219302E-3</v>
      </c>
      <c r="AC1039" s="5">
        <f t="shared" si="1308"/>
        <v>4.5343490663537201E-5</v>
      </c>
      <c r="AD1039" s="5">
        <f t="shared" si="1309"/>
        <v>8.4401423316592967E-3</v>
      </c>
      <c r="AE1039" s="5">
        <f t="shared" si="1310"/>
        <v>5.0575929818173875E-3</v>
      </c>
      <c r="AF1039" s="5">
        <f t="shared" si="1311"/>
        <v>1.5153326664752893E-3</v>
      </c>
      <c r="AG1039" s="5">
        <f t="shared" si="1312"/>
        <v>3.0267798645750065E-4</v>
      </c>
      <c r="AH1039" s="5">
        <f t="shared" si="1313"/>
        <v>1.0845806170911338E-3</v>
      </c>
      <c r="AI1039" s="5">
        <f t="shared" si="1314"/>
        <v>1.0854952491784801E-3</v>
      </c>
      <c r="AJ1039" s="5">
        <f t="shared" si="1315"/>
        <v>5.4320532628974777E-4</v>
      </c>
      <c r="AK1039" s="5">
        <f t="shared" si="1316"/>
        <v>1.8122113799077218E-4</v>
      </c>
      <c r="AL1039" s="5">
        <f t="shared" si="1317"/>
        <v>1.087765136278018E-6</v>
      </c>
      <c r="AM1039" s="5">
        <f t="shared" si="1318"/>
        <v>1.6894519889131521E-3</v>
      </c>
      <c r="AN1039" s="5">
        <f t="shared" si="1319"/>
        <v>1.012371614894883E-3</v>
      </c>
      <c r="AO1039" s="5">
        <f t="shared" si="1320"/>
        <v>3.0332211077042898E-4</v>
      </c>
      <c r="AP1039" s="5">
        <f t="shared" si="1321"/>
        <v>6.0586647253888364E-5</v>
      </c>
      <c r="AQ1039" s="5">
        <f t="shared" si="1322"/>
        <v>9.0763458097652149E-6</v>
      </c>
      <c r="AR1039" s="5">
        <f t="shared" si="1323"/>
        <v>1.2998281549446075E-4</v>
      </c>
      <c r="AS1039" s="5">
        <f t="shared" si="1324"/>
        <v>1.3009243063231347E-4</v>
      </c>
      <c r="AT1039" s="5">
        <f t="shared" si="1325"/>
        <v>6.5101069104571443E-5</v>
      </c>
      <c r="AU1039" s="5">
        <f t="shared" si="1326"/>
        <v>2.17186563838172E-5</v>
      </c>
      <c r="AV1039" s="5">
        <f t="shared" si="1327"/>
        <v>5.4342429579839299E-6</v>
      </c>
      <c r="AW1039" s="5">
        <f t="shared" si="1328"/>
        <v>1.8121445119167812E-8</v>
      </c>
      <c r="AX1039" s="5">
        <f t="shared" si="1329"/>
        <v>2.8181278532632187E-4</v>
      </c>
      <c r="AY1039" s="5">
        <f t="shared" si="1330"/>
        <v>1.6887089213015778E-4</v>
      </c>
      <c r="AZ1039" s="5">
        <f t="shared" si="1331"/>
        <v>5.0596317295920449E-5</v>
      </c>
      <c r="BA1039" s="5">
        <f t="shared" si="1332"/>
        <v>1.0106290044492848E-5</v>
      </c>
      <c r="BB1039" s="5">
        <f t="shared" si="1333"/>
        <v>1.5139999893576811E-6</v>
      </c>
      <c r="BC1039" s="5">
        <f t="shared" si="1334"/>
        <v>1.8144707564763629E-7</v>
      </c>
      <c r="BD1039" s="5">
        <f t="shared" si="1335"/>
        <v>1.2981617085921167E-5</v>
      </c>
      <c r="BE1039" s="5">
        <f t="shared" si="1336"/>
        <v>1.299256454648364E-5</v>
      </c>
      <c r="BF1039" s="5">
        <f t="shared" si="1337"/>
        <v>6.5017606195463131E-6</v>
      </c>
      <c r="BG1039" s="5">
        <f t="shared" si="1338"/>
        <v>2.1690811952555932E-6</v>
      </c>
      <c r="BH1039" s="5">
        <f t="shared" si="1339"/>
        <v>5.4272759798326788E-7</v>
      </c>
      <c r="BI1039" s="5">
        <f t="shared" si="1340"/>
        <v>1.0863705655904839E-7</v>
      </c>
      <c r="BJ1039" s="8">
        <f t="shared" si="1341"/>
        <v>0.4426571035832223</v>
      </c>
      <c r="BK1039" s="8">
        <f t="shared" si="1342"/>
        <v>0.34253558075876928</v>
      </c>
      <c r="BL1039" s="8">
        <f t="shared" si="1343"/>
        <v>0.20764941067266343</v>
      </c>
      <c r="BM1039" s="8">
        <f t="shared" si="1344"/>
        <v>0.21657371464975494</v>
      </c>
      <c r="BN1039" s="8">
        <f t="shared" si="1345"/>
        <v>0.78333934686106199</v>
      </c>
    </row>
    <row r="1040" spans="1:66" x14ac:dyDescent="0.25">
      <c r="A1040" t="s">
        <v>154</v>
      </c>
      <c r="B1040" t="s">
        <v>163</v>
      </c>
      <c r="C1040" t="s">
        <v>162</v>
      </c>
      <c r="D1040" s="11">
        <v>44291</v>
      </c>
      <c r="E1040">
        <f>VLOOKUP(A1040,home!$A$2:$E$405,3,FALSE)</f>
        <v>1.3192182410423501</v>
      </c>
      <c r="F1040">
        <f>VLOOKUP(B1040,home!$B$2:$E$405,3,FALSE)</f>
        <v>1.52</v>
      </c>
      <c r="G1040">
        <f>VLOOKUP(C1040,away!$B$2:$E$405,4,FALSE)</f>
        <v>0.95</v>
      </c>
      <c r="H1040">
        <f>VLOOKUP(A1040,away!$A$2:$E$405,3,FALSE)</f>
        <v>1.0293159609120499</v>
      </c>
      <c r="I1040">
        <f>VLOOKUP(C1040,away!$B$2:$E$405,3,FALSE)</f>
        <v>0.71</v>
      </c>
      <c r="J1040">
        <f>VLOOKUP(B1040,home!$B$2:$E$405,4,FALSE)</f>
        <v>0.85</v>
      </c>
      <c r="K1040" s="3">
        <f t="shared" si="1290"/>
        <v>1.9049511400651535</v>
      </c>
      <c r="L1040" s="3">
        <f t="shared" si="1291"/>
        <v>0.62119218241042207</v>
      </c>
      <c r="M1040" s="5">
        <f t="shared" si="1292"/>
        <v>7.996683262398302E-2</v>
      </c>
      <c r="N1040" s="5">
        <f t="shared" si="1293"/>
        <v>0.15233290897445576</v>
      </c>
      <c r="O1040" s="5">
        <f t="shared" si="1294"/>
        <v>4.967477127814094E-2</v>
      </c>
      <c r="P1040" s="5">
        <f t="shared" si="1295"/>
        <v>9.4628012178770315E-2</v>
      </c>
      <c r="Q1040" s="5">
        <f t="shared" si="1296"/>
        <v>0.14509337431016542</v>
      </c>
      <c r="R1040" s="5">
        <f t="shared" si="1297"/>
        <v>1.5428789790503461E-2</v>
      </c>
      <c r="S1040" s="5">
        <f t="shared" si="1298"/>
        <v>2.7994295869547665E-2</v>
      </c>
      <c r="T1040" s="5">
        <f t="shared" si="1299"/>
        <v>9.0130869841023906E-2</v>
      </c>
      <c r="U1040" s="5">
        <f t="shared" si="1300"/>
        <v>2.9391090701245168E-2</v>
      </c>
      <c r="V1040" s="5">
        <f t="shared" si="1301"/>
        <v>3.6807545822513336E-3</v>
      </c>
      <c r="W1040" s="5">
        <f t="shared" si="1302"/>
        <v>9.2131929602683238E-2</v>
      </c>
      <c r="X1040" s="5">
        <f t="shared" si="1303"/>
        <v>5.7231634419574164E-2</v>
      </c>
      <c r="Y1040" s="5">
        <f t="shared" si="1304"/>
        <v>1.7775921944005353E-2</v>
      </c>
      <c r="Z1040" s="5">
        <f t="shared" si="1305"/>
        <v>3.194747867304829E-3</v>
      </c>
      <c r="AA1040" s="5">
        <f t="shared" si="1306"/>
        <v>6.0858385920430514E-3</v>
      </c>
      <c r="AB1040" s="5">
        <f t="shared" si="1307"/>
        <v>5.7966125820824617E-3</v>
      </c>
      <c r="AC1040" s="5">
        <f t="shared" si="1308"/>
        <v>2.7222418189466621E-4</v>
      </c>
      <c r="AD1040" s="5">
        <f t="shared" si="1309"/>
        <v>4.3876706083258464E-2</v>
      </c>
      <c r="AE1040" s="5">
        <f t="shared" si="1310"/>
        <v>2.725586680883996E-2</v>
      </c>
      <c r="AF1040" s="5">
        <f t="shared" si="1311"/>
        <v>8.4655656932355414E-3</v>
      </c>
      <c r="AG1040" s="5">
        <f t="shared" si="1312"/>
        <v>1.7529144094399283E-3</v>
      </c>
      <c r="AH1040" s="5">
        <f t="shared" si="1313"/>
        <v>4.9613809998553192E-4</v>
      </c>
      <c r="AI1040" s="5">
        <f t="shared" si="1314"/>
        <v>9.4511883919719806E-4</v>
      </c>
      <c r="AJ1040" s="5">
        <f t="shared" si="1315"/>
        <v>9.0020260511287876E-4</v>
      </c>
      <c r="AK1040" s="5">
        <f t="shared" si="1316"/>
        <v>5.7161399296646665E-4</v>
      </c>
      <c r="AL1040" s="5">
        <f t="shared" si="1317"/>
        <v>1.2885358769084725E-5</v>
      </c>
      <c r="AM1040" s="5">
        <f t="shared" si="1318"/>
        <v>1.6716596255121362E-2</v>
      </c>
      <c r="AN1040" s="5">
        <f t="shared" si="1319"/>
        <v>1.0384218910192724E-2</v>
      </c>
      <c r="AO1040" s="5">
        <f t="shared" si="1320"/>
        <v>3.2252978037250967E-3</v>
      </c>
      <c r="AP1040" s="5">
        <f t="shared" si="1321"/>
        <v>6.6784326053984479E-4</v>
      </c>
      <c r="AQ1040" s="5">
        <f t="shared" si="1322"/>
        <v>1.0371475313070955E-4</v>
      </c>
      <c r="AR1040" s="5">
        <f t="shared" si="1323"/>
        <v>6.1639421821394556E-5</v>
      </c>
      <c r="AS1040" s="5">
        <f t="shared" si="1324"/>
        <v>1.1742008687162246E-4</v>
      </c>
      <c r="AT1040" s="5">
        <f t="shared" si="1325"/>
        <v>1.1183976417632331E-4</v>
      </c>
      <c r="AU1040" s="5">
        <f t="shared" si="1326"/>
        <v>7.1016428757435018E-5</v>
      </c>
      <c r="AV1040" s="5">
        <f t="shared" si="1327"/>
        <v>3.3820706731207883E-5</v>
      </c>
      <c r="AW1040" s="5">
        <f t="shared" si="1328"/>
        <v>4.2354917189445426E-7</v>
      </c>
      <c r="AX1040" s="5">
        <f t="shared" si="1329"/>
        <v>5.3073831823670561E-3</v>
      </c>
      <c r="AY1040" s="5">
        <f t="shared" si="1330"/>
        <v>3.2969049419429622E-3</v>
      </c>
      <c r="AZ1040" s="5">
        <f t="shared" si="1331"/>
        <v>1.0240057880426274E-3</v>
      </c>
      <c r="BA1040" s="5">
        <f t="shared" si="1332"/>
        <v>2.1203479675836799E-4</v>
      </c>
      <c r="BB1040" s="5">
        <f t="shared" si="1333"/>
        <v>3.2928589536320213E-5</v>
      </c>
      <c r="BC1040" s="5">
        <f t="shared" si="1334"/>
        <v>4.0909964795527482E-6</v>
      </c>
      <c r="BD1040" s="5">
        <f t="shared" si="1335"/>
        <v>6.3816544939581131E-6</v>
      </c>
      <c r="BE1040" s="5">
        <f t="shared" si="1336"/>
        <v>1.2156740003767417E-5</v>
      </c>
      <c r="BF1040" s="5">
        <f t="shared" si="1337"/>
        <v>1.1578997864826203E-5</v>
      </c>
      <c r="BG1040" s="5">
        <f t="shared" si="1338"/>
        <v>7.3524750611375535E-6</v>
      </c>
      <c r="BH1040" s="5">
        <f t="shared" si="1339"/>
        <v>3.5015264375036466E-6</v>
      </c>
      <c r="BI1040" s="5">
        <f t="shared" si="1340"/>
        <v>1.3340473558181684E-6</v>
      </c>
      <c r="BJ1040" s="8">
        <f t="shared" si="1341"/>
        <v>0.67702271136451819</v>
      </c>
      <c r="BK1040" s="8">
        <f t="shared" si="1342"/>
        <v>0.20985190973715903</v>
      </c>
      <c r="BL1040" s="8">
        <f t="shared" si="1343"/>
        <v>0.10972821833085215</v>
      </c>
      <c r="BM1040" s="8">
        <f t="shared" si="1344"/>
        <v>0.45937641675104429</v>
      </c>
      <c r="BN1040" s="8">
        <f t="shared" si="1345"/>
        <v>0.53712468915601885</v>
      </c>
    </row>
    <row r="1041" spans="1:66" x14ac:dyDescent="0.25">
      <c r="A1041" t="s">
        <v>27</v>
      </c>
      <c r="B1041" t="s">
        <v>192</v>
      </c>
      <c r="C1041" t="s">
        <v>29</v>
      </c>
      <c r="D1041" s="11">
        <v>44291</v>
      </c>
      <c r="E1041">
        <f>VLOOKUP(A1041,home!$A$2:$E$405,3,FALSE)</f>
        <v>1.2429022082018899</v>
      </c>
      <c r="F1041">
        <f>VLOOKUP(B1041,home!$B$2:$E$405,3,FALSE)</f>
        <v>1.07</v>
      </c>
      <c r="G1041">
        <f>VLOOKUP(C1041,away!$B$2:$E$405,4,FALSE)</f>
        <v>1.21</v>
      </c>
      <c r="H1041">
        <f>VLOOKUP(A1041,away!$A$2:$E$405,3,FALSE)</f>
        <v>1.0788643533122999</v>
      </c>
      <c r="I1041">
        <f>VLOOKUP(C1041,away!$B$2:$E$405,3,FALSE)</f>
        <v>0.5</v>
      </c>
      <c r="J1041">
        <f>VLOOKUP(B1041,home!$B$2:$E$405,4,FALSE)</f>
        <v>0.93</v>
      </c>
      <c r="K1041" s="3">
        <f t="shared" si="1290"/>
        <v>1.6091854889589869</v>
      </c>
      <c r="L1041" s="3">
        <f t="shared" si="1291"/>
        <v>0.50167192429021945</v>
      </c>
      <c r="M1041" s="5">
        <f t="shared" si="1292"/>
        <v>0.12113405994641976</v>
      </c>
      <c r="N1041" s="5">
        <f t="shared" si="1293"/>
        <v>0.19492717148446675</v>
      </c>
      <c r="O1041" s="5">
        <f t="shared" si="1294"/>
        <v>6.0769556950407207E-2</v>
      </c>
      <c r="P1041" s="5">
        <f t="shared" si="1295"/>
        <v>9.7789489215062031E-2</v>
      </c>
      <c r="Q1041" s="5">
        <f t="shared" si="1296"/>
        <v>0.15683698787831196</v>
      </c>
      <c r="R1041" s="5">
        <f t="shared" si="1297"/>
        <v>1.5243190286787431E-2</v>
      </c>
      <c r="S1041" s="5">
        <f t="shared" si="1298"/>
        <v>1.9735952475242222E-2</v>
      </c>
      <c r="T1041" s="5">
        <f t="shared" si="1299"/>
        <v>7.8680713508794589E-2</v>
      </c>
      <c r="U1041" s="5">
        <f t="shared" si="1300"/>
        <v>2.4529120614938914E-2</v>
      </c>
      <c r="V1041" s="5">
        <f t="shared" si="1301"/>
        <v>1.7702780544504389E-3</v>
      </c>
      <c r="W1041" s="5">
        <f t="shared" si="1302"/>
        <v>8.4126601675272084E-2</v>
      </c>
      <c r="X1041" s="5">
        <f t="shared" si="1303"/>
        <v>4.220395414643055E-2</v>
      </c>
      <c r="Y1041" s="5">
        <f t="shared" si="1304"/>
        <v>1.0586269444648E-2</v>
      </c>
      <c r="Z1041" s="5">
        <f t="shared" si="1305"/>
        <v>2.5490268678315452E-3</v>
      </c>
      <c r="AA1041" s="5">
        <f t="shared" si="1306"/>
        <v>4.1018570466811004E-3</v>
      </c>
      <c r="AB1041" s="5">
        <f t="shared" si="1307"/>
        <v>3.3003244186516965E-3</v>
      </c>
      <c r="AC1041" s="5">
        <f t="shared" si="1308"/>
        <v>8.9319731167019796E-5</v>
      </c>
      <c r="AD1041" s="5">
        <f t="shared" si="1309"/>
        <v>3.384382666282014E-2</v>
      </c>
      <c r="AE1041" s="5">
        <f t="shared" si="1310"/>
        <v>1.6978497647281616E-2</v>
      </c>
      <c r="AF1041" s="5">
        <f t="shared" si="1311"/>
        <v>4.2588177931343662E-3</v>
      </c>
      <c r="AG1041" s="5">
        <f t="shared" si="1312"/>
        <v>7.1217643916104793E-4</v>
      </c>
      <c r="AH1041" s="5">
        <f t="shared" si="1313"/>
        <v>3.1969380346313041E-4</v>
      </c>
      <c r="AI1041" s="5">
        <f t="shared" si="1314"/>
        <v>5.1444662944297582E-4</v>
      </c>
      <c r="AJ1041" s="5">
        <f t="shared" si="1315"/>
        <v>4.1392002547174892E-4</v>
      </c>
      <c r="AK1041" s="5">
        <f t="shared" si="1316"/>
        <v>2.220246995262243E-4</v>
      </c>
      <c r="AL1041" s="5">
        <f t="shared" si="1317"/>
        <v>2.884252667338316E-6</v>
      </c>
      <c r="AM1041" s="5">
        <f t="shared" si="1318"/>
        <v>1.0892198951330676E-2</v>
      </c>
      <c r="AN1041" s="5">
        <f t="shared" si="1319"/>
        <v>5.4643104076659713E-3</v>
      </c>
      <c r="AO1041" s="5">
        <f t="shared" si="1320"/>
        <v>1.3706455585664307E-3</v>
      </c>
      <c r="AP1041" s="5">
        <f t="shared" si="1321"/>
        <v>2.2920479829528808E-4</v>
      </c>
      <c r="AQ1041" s="5">
        <f t="shared" si="1322"/>
        <v>2.8746403054337182E-5</v>
      </c>
      <c r="AR1041" s="5">
        <f t="shared" si="1323"/>
        <v>3.2076281113401575E-5</v>
      </c>
      <c r="AS1041" s="5">
        <f t="shared" si="1324"/>
        <v>5.1616686107455038E-5</v>
      </c>
      <c r="AT1041" s="5">
        <f t="shared" si="1325"/>
        <v>4.1530411136133795E-5</v>
      </c>
      <c r="AU1041" s="5">
        <f t="shared" si="1326"/>
        <v>2.2276711650255748E-5</v>
      </c>
      <c r="AV1041" s="5">
        <f t="shared" si="1327"/>
        <v>8.961840282328784E-6</v>
      </c>
      <c r="AW1041" s="5">
        <f t="shared" si="1328"/>
        <v>6.467801854109017E-8</v>
      </c>
      <c r="AX1041" s="5">
        <f t="shared" si="1329"/>
        <v>2.9212614158892723E-3</v>
      </c>
      <c r="AY1041" s="5">
        <f t="shared" si="1330"/>
        <v>1.4655148358639425E-3</v>
      </c>
      <c r="AZ1041" s="5">
        <f t="shared" si="1331"/>
        <v>3.6760382389186455E-4</v>
      </c>
      <c r="BA1041" s="5">
        <f t="shared" si="1332"/>
        <v>6.1472172569424906E-5</v>
      </c>
      <c r="BB1041" s="5">
        <f t="shared" si="1333"/>
        <v>7.7097157758009554E-6</v>
      </c>
      <c r="BC1041" s="5">
        <f t="shared" si="1334"/>
        <v>7.735495897953456E-7</v>
      </c>
      <c r="BD1041" s="5">
        <f t="shared" si="1335"/>
        <v>2.6819616117056997E-6</v>
      </c>
      <c r="BE1041" s="5">
        <f t="shared" si="1336"/>
        <v>4.3157737075018694E-6</v>
      </c>
      <c r="BF1041" s="5">
        <f t="shared" si="1337"/>
        <v>3.4724402118713676E-6</v>
      </c>
      <c r="BG1041" s="5">
        <f t="shared" si="1338"/>
        <v>1.8626001334070257E-6</v>
      </c>
      <c r="BH1041" s="5">
        <f t="shared" si="1339"/>
        <v>7.493172766029143E-7</v>
      </c>
      <c r="BI1041" s="5">
        <f t="shared" si="1340"/>
        <v>2.4115809762713526E-7</v>
      </c>
      <c r="BJ1041" s="8">
        <f t="shared" si="1341"/>
        <v>0.64596445831281402</v>
      </c>
      <c r="BK1041" s="8">
        <f t="shared" si="1342"/>
        <v>0.24198749851087273</v>
      </c>
      <c r="BL1041" s="8">
        <f t="shared" si="1343"/>
        <v>0.10958391965669874</v>
      </c>
      <c r="BM1041" s="8">
        <f t="shared" si="1344"/>
        <v>0.35191899742891636</v>
      </c>
      <c r="BN1041" s="8">
        <f t="shared" si="1345"/>
        <v>0.64670045576145518</v>
      </c>
    </row>
    <row r="1042" spans="1:66" x14ac:dyDescent="0.25">
      <c r="A1042" t="s">
        <v>27</v>
      </c>
      <c r="B1042" t="s">
        <v>187</v>
      </c>
      <c r="C1042" t="s">
        <v>30</v>
      </c>
      <c r="D1042" s="11">
        <v>44291</v>
      </c>
      <c r="E1042">
        <f>VLOOKUP(A1042,home!$A$2:$E$405,3,FALSE)</f>
        <v>1.2429022082018899</v>
      </c>
      <c r="F1042">
        <f>VLOOKUP(B1042,home!$B$2:$E$405,3,FALSE)</f>
        <v>0.65</v>
      </c>
      <c r="G1042">
        <f>VLOOKUP(C1042,away!$B$2:$E$405,4,FALSE)</f>
        <v>1.21</v>
      </c>
      <c r="H1042">
        <f>VLOOKUP(A1042,away!$A$2:$E$405,3,FALSE)</f>
        <v>1.0788643533122999</v>
      </c>
      <c r="I1042">
        <f>VLOOKUP(C1042,away!$B$2:$E$405,3,FALSE)</f>
        <v>1.1599999999999999</v>
      </c>
      <c r="J1042">
        <f>VLOOKUP(B1042,home!$B$2:$E$405,4,FALSE)</f>
        <v>1.1000000000000001</v>
      </c>
      <c r="K1042" s="3">
        <f t="shared" si="1290"/>
        <v>0.97754258675078642</v>
      </c>
      <c r="L1042" s="3">
        <f t="shared" si="1291"/>
        <v>1.3766309148264946</v>
      </c>
      <c r="M1042" s="5">
        <f t="shared" si="1292"/>
        <v>9.4971968287891478E-2</v>
      </c>
      <c r="N1042" s="5">
        <f t="shared" si="1293"/>
        <v>9.2839143548959099E-2</v>
      </c>
      <c r="O1042" s="5">
        <f t="shared" si="1294"/>
        <v>0.13074134758703287</v>
      </c>
      <c r="P1042" s="5">
        <f t="shared" si="1295"/>
        <v>0.12780523511551181</v>
      </c>
      <c r="Q1042" s="5">
        <f t="shared" si="1296"/>
        <v>4.5377108268288523E-2</v>
      </c>
      <c r="R1042" s="5">
        <f t="shared" si="1297"/>
        <v>8.9991290467192897E-2</v>
      </c>
      <c r="S1042" s="5">
        <f t="shared" si="1298"/>
        <v>4.2997366531924847E-2</v>
      </c>
      <c r="T1042" s="5">
        <f t="shared" si="1299"/>
        <v>6.246753006755492E-2</v>
      </c>
      <c r="U1042" s="5">
        <f t="shared" si="1300"/>
        <v>8.7970318868341141E-2</v>
      </c>
      <c r="V1042" s="5">
        <f t="shared" si="1301"/>
        <v>6.4291351063627709E-3</v>
      </c>
      <c r="W1042" s="5">
        <f t="shared" si="1302"/>
        <v>1.4786018598617754E-2</v>
      </c>
      <c r="X1042" s="5">
        <f t="shared" si="1303"/>
        <v>2.0354890310056724E-2</v>
      </c>
      <c r="Y1042" s="5">
        <f t="shared" si="1304"/>
        <v>1.401058563436317E-2</v>
      </c>
      <c r="Z1042" s="5">
        <f t="shared" si="1305"/>
        <v>4.1294930840756187E-2</v>
      </c>
      <c r="AA1042" s="5">
        <f t="shared" si="1306"/>
        <v>4.0367553513767633E-2</v>
      </c>
      <c r="AB1042" s="5">
        <f t="shared" si="1307"/>
        <v>1.9730501341324602E-2</v>
      </c>
      <c r="AC1042" s="5">
        <f t="shared" si="1308"/>
        <v>5.4073661067502432E-4</v>
      </c>
      <c r="AD1042" s="5">
        <f t="shared" si="1309"/>
        <v>3.6134907171595084E-3</v>
      </c>
      <c r="AE1042" s="5">
        <f t="shared" si="1310"/>
        <v>4.9744430316803409E-3</v>
      </c>
      <c r="AF1042" s="5">
        <f t="shared" si="1311"/>
        <v>3.4239860307271946E-3</v>
      </c>
      <c r="AG1042" s="5">
        <f t="shared" si="1312"/>
        <v>1.5711883406110386E-3</v>
      </c>
      <c r="AH1042" s="5">
        <f t="shared" si="1313"/>
        <v>1.4211969605251763E-2</v>
      </c>
      <c r="AI1042" s="5">
        <f t="shared" si="1314"/>
        <v>1.3892805530741362E-2</v>
      </c>
      <c r="AJ1042" s="5">
        <f t="shared" si="1315"/>
        <v>6.7904045278732702E-3</v>
      </c>
      <c r="AK1042" s="5">
        <f t="shared" si="1316"/>
        <v>2.2126365357538298E-3</v>
      </c>
      <c r="AL1042" s="5">
        <f t="shared" si="1317"/>
        <v>2.9107102193941797E-5</v>
      </c>
      <c r="AM1042" s="5">
        <f t="shared" si="1318"/>
        <v>7.0646821257041236E-4</v>
      </c>
      <c r="AN1042" s="5">
        <f t="shared" si="1319"/>
        <v>9.7254598176664531E-4</v>
      </c>
      <c r="AO1042" s="5">
        <f t="shared" si="1320"/>
        <v>6.6941843229512414E-4</v>
      </c>
      <c r="AP1042" s="5">
        <f t="shared" si="1321"/>
        <v>3.0718070295071814E-4</v>
      </c>
      <c r="AQ1042" s="5">
        <f t="shared" si="1322"/>
        <v>1.0571861303002328E-4</v>
      </c>
      <c r="AR1042" s="5">
        <f t="shared" si="1323"/>
        <v>3.9129273438328104E-3</v>
      </c>
      <c r="AS1042" s="5">
        <f t="shared" si="1324"/>
        <v>3.8250531174582091E-3</v>
      </c>
      <c r="AT1042" s="5">
        <f t="shared" si="1325"/>
        <v>1.8695761594496284E-3</v>
      </c>
      <c r="AU1042" s="5">
        <f t="shared" si="1326"/>
        <v>6.0919677167866357E-4</v>
      </c>
      <c r="AV1042" s="5">
        <f t="shared" si="1327"/>
        <v>1.4887894700674721E-4</v>
      </c>
      <c r="AW1042" s="5">
        <f t="shared" si="1328"/>
        <v>1.0880520579127579E-6</v>
      </c>
      <c r="AX1042" s="5">
        <f t="shared" si="1329"/>
        <v>1.1510046066221419E-4</v>
      </c>
      <c r="AY1042" s="5">
        <f t="shared" si="1330"/>
        <v>1.5845085245837489E-4</v>
      </c>
      <c r="AZ1042" s="5">
        <f t="shared" si="1331"/>
        <v>1.0906417098740528E-4</v>
      </c>
      <c r="BA1042" s="5">
        <f t="shared" si="1332"/>
        <v>5.0047036493728311E-5</v>
      </c>
      <c r="BB1042" s="5">
        <f t="shared" si="1333"/>
        <v>1.7224074408179054E-5</v>
      </c>
      <c r="BC1042" s="5">
        <f t="shared" si="1334"/>
        <v>4.7422386619142243E-6</v>
      </c>
      <c r="BD1042" s="5">
        <f t="shared" si="1335"/>
        <v>8.9777612483169411E-4</v>
      </c>
      <c r="BE1042" s="5">
        <f t="shared" si="1336"/>
        <v>8.7761439539107121E-4</v>
      </c>
      <c r="BF1042" s="5">
        <f t="shared" si="1337"/>
        <v>4.2895272312015753E-4</v>
      </c>
      <c r="BG1042" s="5">
        <f t="shared" si="1338"/>
        <v>1.3977318485089091E-4</v>
      </c>
      <c r="BH1042" s="5">
        <f t="shared" si="1339"/>
        <v>3.4158560169383922E-5</v>
      </c>
      <c r="BI1042" s="5">
        <f t="shared" si="1340"/>
        <v>6.6782894535323905E-6</v>
      </c>
      <c r="BJ1042" s="8">
        <f t="shared" si="1341"/>
        <v>0.26663434532430302</v>
      </c>
      <c r="BK1042" s="8">
        <f t="shared" si="1342"/>
        <v>0.27293199960701819</v>
      </c>
      <c r="BL1042" s="8">
        <f t="shared" si="1343"/>
        <v>0.41865941359452213</v>
      </c>
      <c r="BM1042" s="8">
        <f t="shared" si="1344"/>
        <v>0.41763723329132241</v>
      </c>
      <c r="BN1042" s="8">
        <f t="shared" si="1345"/>
        <v>0.58172609327487668</v>
      </c>
    </row>
    <row r="1043" spans="1:66" x14ac:dyDescent="0.25">
      <c r="A1043" t="s">
        <v>27</v>
      </c>
      <c r="B1043" t="s">
        <v>186</v>
      </c>
      <c r="C1043" t="s">
        <v>194</v>
      </c>
      <c r="D1043" s="11">
        <v>44291</v>
      </c>
      <c r="E1043">
        <f>VLOOKUP(A1043,home!$A$2:$E$405,3,FALSE)</f>
        <v>1.2429022082018899</v>
      </c>
      <c r="F1043">
        <f>VLOOKUP(B1043,home!$B$2:$E$405,3,FALSE)</f>
        <v>1.1100000000000001</v>
      </c>
      <c r="G1043">
        <f>VLOOKUP(C1043,away!$B$2:$E$405,4,FALSE)</f>
        <v>0.95</v>
      </c>
      <c r="H1043">
        <f>VLOOKUP(A1043,away!$A$2:$E$405,3,FALSE)</f>
        <v>1.0788643533122999</v>
      </c>
      <c r="I1043">
        <f>VLOOKUP(C1043,away!$B$2:$E$405,3,FALSE)</f>
        <v>0.9</v>
      </c>
      <c r="J1043">
        <f>VLOOKUP(B1043,home!$B$2:$E$405,4,FALSE)</f>
        <v>0.75</v>
      </c>
      <c r="K1043" s="3">
        <f t="shared" si="1290"/>
        <v>1.3106403785488929</v>
      </c>
      <c r="L1043" s="3">
        <f t="shared" si="1291"/>
        <v>0.72823343848580246</v>
      </c>
      <c r="M1043" s="5">
        <f t="shared" si="1292"/>
        <v>0.13017522948551177</v>
      </c>
      <c r="N1043" s="5">
        <f t="shared" si="1293"/>
        <v>0.17061291205058013</v>
      </c>
      <c r="O1043" s="5">
        <f t="shared" si="1294"/>
        <v>9.4797954973912663E-2</v>
      </c>
      <c r="P1043" s="5">
        <f t="shared" si="1295"/>
        <v>0.12424602759266978</v>
      </c>
      <c r="Q1043" s="5">
        <f t="shared" si="1296"/>
        <v>0.11180608581765067</v>
      </c>
      <c r="R1043" s="5">
        <f t="shared" si="1297"/>
        <v>3.4517520356037341E-2</v>
      </c>
      <c r="S1043" s="5">
        <f t="shared" si="1298"/>
        <v>2.9646722025323129E-2</v>
      </c>
      <c r="T1043" s="5">
        <f t="shared" si="1299"/>
        <v>8.1420930318626461E-2</v>
      </c>
      <c r="U1043" s="5">
        <f t="shared" si="1300"/>
        <v>4.5240055946005893E-2</v>
      </c>
      <c r="V1043" s="5">
        <f t="shared" si="1301"/>
        <v>3.1440419513747084E-3</v>
      </c>
      <c r="W1043" s="5">
        <f t="shared" si="1302"/>
        <v>4.884585688003857E-2</v>
      </c>
      <c r="X1043" s="5">
        <f t="shared" si="1303"/>
        <v>3.5571186311535878E-2</v>
      </c>
      <c r="Y1043" s="5">
        <f t="shared" si="1304"/>
        <v>1.2952063659334439E-2</v>
      </c>
      <c r="Z1043" s="5">
        <f t="shared" si="1305"/>
        <v>8.3789375122935855E-3</v>
      </c>
      <c r="AA1043" s="5">
        <f t="shared" si="1306"/>
        <v>1.0981773832949984E-2</v>
      </c>
      <c r="AB1043" s="5">
        <f t="shared" si="1307"/>
        <v>7.1965781067779471E-3</v>
      </c>
      <c r="AC1043" s="5">
        <f t="shared" si="1308"/>
        <v>1.8755234991082258E-4</v>
      </c>
      <c r="AD1043" s="5">
        <f t="shared" si="1309"/>
        <v>1.6004838087949697E-2</v>
      </c>
      <c r="AE1043" s="5">
        <f t="shared" si="1310"/>
        <v>1.1655258273196144E-2</v>
      </c>
      <c r="AF1043" s="5">
        <f t="shared" si="1311"/>
        <v>4.2438744043648618E-3</v>
      </c>
      <c r="AG1043" s="5">
        <f t="shared" si="1312"/>
        <v>1.030177083330837E-3</v>
      </c>
      <c r="AH1043" s="5">
        <f t="shared" si="1313"/>
        <v>1.5254556188588084E-3</v>
      </c>
      <c r="AI1043" s="5">
        <f t="shared" si="1314"/>
        <v>1.9993237297606442E-3</v>
      </c>
      <c r="AJ1043" s="5">
        <f t="shared" si="1315"/>
        <v>1.3101972050076375E-3</v>
      </c>
      <c r="AK1043" s="5">
        <f t="shared" si="1316"/>
        <v>5.7239912024830396E-4</v>
      </c>
      <c r="AL1043" s="5">
        <f t="shared" si="1317"/>
        <v>7.1603897405638611E-6</v>
      </c>
      <c r="AM1043" s="5">
        <f t="shared" si="1318"/>
        <v>4.1953174100408238E-3</v>
      </c>
      <c r="AN1043" s="5">
        <f t="shared" si="1319"/>
        <v>3.0551704230533804E-3</v>
      </c>
      <c r="AO1043" s="5">
        <f t="shared" si="1320"/>
        <v>1.1124386311701432E-3</v>
      </c>
      <c r="AP1043" s="5">
        <f t="shared" si="1321"/>
        <v>2.7003833649382435E-4</v>
      </c>
      <c r="AQ1043" s="5">
        <f t="shared" si="1322"/>
        <v>4.9162736576970954E-5</v>
      </c>
      <c r="AR1043" s="5">
        <f t="shared" si="1323"/>
        <v>2.2217755811580764E-4</v>
      </c>
      <c r="AS1043" s="5">
        <f t="shared" si="1324"/>
        <v>2.9119487887397077E-4</v>
      </c>
      <c r="AT1043" s="5">
        <f t="shared" si="1325"/>
        <v>1.9082588313944004E-4</v>
      </c>
      <c r="AU1043" s="5">
        <f t="shared" si="1326"/>
        <v>8.3368035904934183E-5</v>
      </c>
      <c r="AV1043" s="5">
        <f t="shared" si="1327"/>
        <v>2.7316378534330153E-5</v>
      </c>
      <c r="AW1043" s="5">
        <f t="shared" si="1328"/>
        <v>1.898402605294475E-7</v>
      </c>
      <c r="AX1043" s="5">
        <f t="shared" si="1329"/>
        <v>9.1642539973811068E-4</v>
      </c>
      <c r="AY1043" s="5">
        <f t="shared" si="1330"/>
        <v>6.6737161996701039E-4</v>
      </c>
      <c r="AZ1043" s="5">
        <f t="shared" si="1331"/>
        <v>2.4300116477820805E-4</v>
      </c>
      <c r="BA1043" s="5">
        <f t="shared" si="1332"/>
        <v>5.8987191260829849E-5</v>
      </c>
      <c r="BB1043" s="5">
        <f t="shared" si="1333"/>
        <v>1.0739111279623449E-5</v>
      </c>
      <c r="BC1043" s="5">
        <f t="shared" si="1334"/>
        <v>1.5641159866883707E-6</v>
      </c>
      <c r="BD1043" s="5">
        <f t="shared" si="1335"/>
        <v>2.6966187850175616E-5</v>
      </c>
      <c r="BE1043" s="5">
        <f t="shared" si="1336"/>
        <v>3.5342974651974723E-5</v>
      </c>
      <c r="BF1043" s="5">
        <f t="shared" si="1337"/>
        <v>2.3160964838454041E-5</v>
      </c>
      <c r="BG1043" s="5">
        <f t="shared" si="1338"/>
        <v>1.0118565241143002E-5</v>
      </c>
      <c r="BH1043" s="5">
        <f t="shared" si="1339"/>
        <v>3.3154500445058332E-6</v>
      </c>
      <c r="BI1043" s="5">
        <f t="shared" si="1340"/>
        <v>8.6907254027821325E-7</v>
      </c>
      <c r="BJ1043" s="8">
        <f t="shared" si="1341"/>
        <v>0.50472339902695329</v>
      </c>
      <c r="BK1043" s="8">
        <f t="shared" si="1342"/>
        <v>0.28807410541449774</v>
      </c>
      <c r="BL1043" s="8">
        <f t="shared" si="1343"/>
        <v>0.19905591483929422</v>
      </c>
      <c r="BM1043" s="8">
        <f t="shared" si="1344"/>
        <v>0.33340944473697004</v>
      </c>
      <c r="BN1043" s="8">
        <f t="shared" si="1345"/>
        <v>0.66615573027636243</v>
      </c>
    </row>
    <row r="1044" spans="1:66" x14ac:dyDescent="0.25">
      <c r="A1044" t="s">
        <v>27</v>
      </c>
      <c r="B1044" t="s">
        <v>189</v>
      </c>
      <c r="C1044" t="s">
        <v>297</v>
      </c>
      <c r="D1044" s="11">
        <v>44291</v>
      </c>
      <c r="E1044">
        <f>VLOOKUP(A1044,home!$A$2:$E$405,3,FALSE)</f>
        <v>1.2429022082018899</v>
      </c>
      <c r="F1044">
        <f>VLOOKUP(B1044,home!$B$2:$E$405,3,FALSE)</f>
        <v>0.56999999999999995</v>
      </c>
      <c r="G1044">
        <f>VLOOKUP(C1044,away!$B$2:$E$405,4,FALSE)</f>
        <v>0.91</v>
      </c>
      <c r="H1044">
        <f>VLOOKUP(A1044,away!$A$2:$E$405,3,FALSE)</f>
        <v>1.0788643533122999</v>
      </c>
      <c r="I1044">
        <f>VLOOKUP(C1044,away!$B$2:$E$405,3,FALSE)</f>
        <v>0.85</v>
      </c>
      <c r="J1044">
        <f>VLOOKUP(B1044,home!$B$2:$E$405,4,FALSE)</f>
        <v>0.93</v>
      </c>
      <c r="K1044" s="3">
        <f t="shared" si="1290"/>
        <v>0.64469337539432026</v>
      </c>
      <c r="L1044" s="3">
        <f t="shared" si="1291"/>
        <v>0.85284227129337309</v>
      </c>
      <c r="M1044" s="5">
        <f t="shared" si="1292"/>
        <v>0.22368070979346213</v>
      </c>
      <c r="N1044" s="5">
        <f t="shared" si="1293"/>
        <v>0.14420547180734447</v>
      </c>
      <c r="O1044" s="5">
        <f t="shared" si="1294"/>
        <v>0.19076436458477009</v>
      </c>
      <c r="P1044" s="5">
        <f t="shared" si="1295"/>
        <v>0.12298452210910812</v>
      </c>
      <c r="Q1044" s="5">
        <f t="shared" si="1296"/>
        <v>4.6484156184903695E-2</v>
      </c>
      <c r="R1044" s="5">
        <f t="shared" si="1297"/>
        <v>8.1345956987156187E-2</v>
      </c>
      <c r="S1044" s="5">
        <f t="shared" si="1298"/>
        <v>1.6904891678379091E-2</v>
      </c>
      <c r="T1044" s="5">
        <f t="shared" si="1299"/>
        <v>3.9643653339889166E-2</v>
      </c>
      <c r="U1044" s="5">
        <f t="shared" si="1300"/>
        <v>5.2443199584730905E-2</v>
      </c>
      <c r="V1044" s="5">
        <f t="shared" si="1301"/>
        <v>1.0327419264974196E-3</v>
      </c>
      <c r="W1044" s="5">
        <f t="shared" si="1302"/>
        <v>9.9893425177341143E-3</v>
      </c>
      <c r="X1044" s="5">
        <f t="shared" si="1303"/>
        <v>8.5193335615518229E-3</v>
      </c>
      <c r="Y1044" s="5">
        <f t="shared" si="1304"/>
        <v>3.6328238922698581E-3</v>
      </c>
      <c r="Z1044" s="5">
        <f t="shared" si="1305"/>
        <v>2.3125090239153115E-2</v>
      </c>
      <c r="AA1044" s="5">
        <f t="shared" si="1306"/>
        <v>1.4908592482577867E-2</v>
      </c>
      <c r="AB1044" s="5">
        <f t="shared" si="1307"/>
        <v>4.805735404985757E-3</v>
      </c>
      <c r="AC1044" s="5">
        <f t="shared" si="1308"/>
        <v>3.548899914346713E-5</v>
      </c>
      <c r="AD1044" s="5">
        <f t="shared" si="1309"/>
        <v>1.6100157364320002E-3</v>
      </c>
      <c r="AE1044" s="5">
        <f t="shared" si="1310"/>
        <v>1.3730894774767399E-3</v>
      </c>
      <c r="AF1044" s="5">
        <f t="shared" si="1311"/>
        <v>5.8551437433014661E-4</v>
      </c>
      <c r="AG1044" s="5">
        <f t="shared" si="1312"/>
        <v>1.6645046962621358E-4</v>
      </c>
      <c r="AH1044" s="5">
        <f t="shared" si="1313"/>
        <v>4.9305136208558859E-3</v>
      </c>
      <c r="AI1044" s="5">
        <f t="shared" si="1314"/>
        <v>3.1786694686572522E-3</v>
      </c>
      <c r="AJ1044" s="5">
        <f t="shared" si="1315"/>
        <v>1.0246335745057573E-3</v>
      </c>
      <c r="AK1044" s="5">
        <f t="shared" si="1316"/>
        <v>2.2019149256348819E-4</v>
      </c>
      <c r="AL1044" s="5">
        <f t="shared" si="1317"/>
        <v>7.805049624207565E-7</v>
      </c>
      <c r="AM1044" s="5">
        <f t="shared" si="1318"/>
        <v>2.0759329591166377E-4</v>
      </c>
      <c r="AN1044" s="5">
        <f t="shared" si="1319"/>
        <v>1.7704433799058063E-4</v>
      </c>
      <c r="AO1044" s="5">
        <f t="shared" si="1320"/>
        <v>7.549544766575918E-5</v>
      </c>
      <c r="AP1044" s="5">
        <f t="shared" si="1321"/>
        <v>2.1461903019858688E-5</v>
      </c>
      <c r="AQ1044" s="5">
        <f t="shared" si="1322"/>
        <v>4.575904529433594E-6</v>
      </c>
      <c r="AR1044" s="5">
        <f t="shared" si="1323"/>
        <v>8.4099008701072979E-4</v>
      </c>
      <c r="AS1044" s="5">
        <f t="shared" si="1324"/>
        <v>5.4218073786811043E-4</v>
      </c>
      <c r="AT1044" s="5">
        <f t="shared" si="1325"/>
        <v>1.7477016498498765E-4</v>
      </c>
      <c r="AU1044" s="5">
        <f t="shared" si="1326"/>
        <v>3.755772252746465E-5</v>
      </c>
      <c r="AV1044" s="5">
        <f t="shared" si="1327"/>
        <v>6.0533037270886198E-6</v>
      </c>
      <c r="AW1044" s="5">
        <f t="shared" si="1328"/>
        <v>1.1920517059008087E-8</v>
      </c>
      <c r="AX1044" s="5">
        <f t="shared" si="1329"/>
        <v>2.230567044175374E-5</v>
      </c>
      <c r="AY1044" s="5">
        <f t="shared" si="1330"/>
        <v>1.9023218642266717E-5</v>
      </c>
      <c r="AZ1044" s="5">
        <f t="shared" si="1331"/>
        <v>8.1119024970905887E-6</v>
      </c>
      <c r="BA1044" s="5">
        <f t="shared" si="1332"/>
        <v>2.3060577833763754E-6</v>
      </c>
      <c r="BB1044" s="5">
        <f t="shared" si="1333"/>
        <v>4.9167588942711709E-7</v>
      </c>
      <c r="BC1044" s="5">
        <f t="shared" si="1334"/>
        <v>8.3864396455842424E-8</v>
      </c>
      <c r="BD1044" s="5">
        <f t="shared" si="1335"/>
        <v>1.1953864932357365E-4</v>
      </c>
      <c r="BE1044" s="5">
        <f t="shared" si="1336"/>
        <v>7.7065775322492658E-5</v>
      </c>
      <c r="BF1044" s="5">
        <f t="shared" si="1337"/>
        <v>2.4841897410019053E-5</v>
      </c>
      <c r="BG1044" s="5">
        <f t="shared" si="1338"/>
        <v>5.3384688974882035E-6</v>
      </c>
      <c r="BH1044" s="5">
        <f t="shared" si="1339"/>
        <v>8.6041888323981604E-7</v>
      </c>
      <c r="BI1044" s="5">
        <f t="shared" si="1340"/>
        <v>1.1094127081777773E-7</v>
      </c>
      <c r="BJ1044" s="8">
        <f t="shared" si="1341"/>
        <v>0.25674834464032609</v>
      </c>
      <c r="BK1044" s="8">
        <f t="shared" si="1342"/>
        <v>0.36465815823019498</v>
      </c>
      <c r="BL1044" s="8">
        <f t="shared" si="1343"/>
        <v>0.35545116536802923</v>
      </c>
      <c r="BM1044" s="8">
        <f t="shared" si="1344"/>
        <v>0.19049856571283313</v>
      </c>
      <c r="BN1044" s="8">
        <f t="shared" si="1345"/>
        <v>0.80946518146674462</v>
      </c>
    </row>
    <row r="1045" spans="1:66" x14ac:dyDescent="0.25">
      <c r="A1045" t="s">
        <v>27</v>
      </c>
      <c r="B1045" t="s">
        <v>188</v>
      </c>
      <c r="C1045" t="s">
        <v>296</v>
      </c>
      <c r="D1045" s="11">
        <v>44291</v>
      </c>
      <c r="E1045">
        <f>VLOOKUP(A1045,home!$A$2:$E$405,3,FALSE)</f>
        <v>1.2429022082018899</v>
      </c>
      <c r="F1045">
        <f>VLOOKUP(B1045,home!$B$2:$E$405,3,FALSE)</f>
        <v>1.21</v>
      </c>
      <c r="G1045">
        <f>VLOOKUP(C1045,away!$B$2:$E$405,4,FALSE)</f>
        <v>1.21</v>
      </c>
      <c r="H1045">
        <f>VLOOKUP(A1045,away!$A$2:$E$405,3,FALSE)</f>
        <v>1.0788643533122999</v>
      </c>
      <c r="I1045">
        <f>VLOOKUP(C1045,away!$B$2:$E$405,3,FALSE)</f>
        <v>0.5</v>
      </c>
      <c r="J1045">
        <f>VLOOKUP(B1045,home!$B$2:$E$405,4,FALSE)</f>
        <v>0.75</v>
      </c>
      <c r="K1045" s="3">
        <f t="shared" si="1290"/>
        <v>1.8197331230283869</v>
      </c>
      <c r="L1045" s="3">
        <f t="shared" si="1291"/>
        <v>0.40457413249211249</v>
      </c>
      <c r="M1045" s="5">
        <f t="shared" si="1292"/>
        <v>0.10814230767899349</v>
      </c>
      <c r="N1045" s="5">
        <f t="shared" si="1293"/>
        <v>0.19679013928419153</v>
      </c>
      <c r="O1045" s="5">
        <f t="shared" si="1294"/>
        <v>4.3751580314923905E-2</v>
      </c>
      <c r="P1045" s="5">
        <f t="shared" si="1295"/>
        <v>7.9616199883903768E-2</v>
      </c>
      <c r="Q1045" s="5">
        <f t="shared" si="1296"/>
        <v>0.17905276737040657</v>
      </c>
      <c r="R1045" s="5">
        <f t="shared" si="1297"/>
        <v>8.8503788255346605E-3</v>
      </c>
      <c r="S1045" s="5">
        <f t="shared" si="1298"/>
        <v>1.4653698954643751E-2</v>
      </c>
      <c r="T1045" s="5">
        <f t="shared" si="1299"/>
        <v>7.244011802919427E-2</v>
      </c>
      <c r="U1045" s="5">
        <f t="shared" si="1300"/>
        <v>1.6105327500174495E-2</v>
      </c>
      <c r="V1045" s="5">
        <f t="shared" si="1301"/>
        <v>1.1987001716649384E-3</v>
      </c>
      <c r="W1045" s="5">
        <f t="shared" si="1302"/>
        <v>0.10860941718460838</v>
      </c>
      <c r="X1045" s="5">
        <f t="shared" si="1303"/>
        <v>4.3940560737936875E-2</v>
      </c>
      <c r="Y1045" s="5">
        <f t="shared" si="1304"/>
        <v>8.8886071208838929E-3</v>
      </c>
      <c r="Z1045" s="5">
        <f t="shared" si="1305"/>
        <v>1.1935447785224157E-3</v>
      </c>
      <c r="AA1045" s="5">
        <f t="shared" si="1306"/>
        <v>2.1719329672948199E-3</v>
      </c>
      <c r="AB1045" s="5">
        <f t="shared" si="1307"/>
        <v>1.976169180791857E-3</v>
      </c>
      <c r="AC1045" s="5">
        <f t="shared" si="1308"/>
        <v>5.5156461492986409E-5</v>
      </c>
      <c r="AD1045" s="5">
        <f t="shared" si="1309"/>
        <v>4.9410038480910093E-2</v>
      </c>
      <c r="AE1045" s="5">
        <f t="shared" si="1310"/>
        <v>1.9990023454816097E-2</v>
      </c>
      <c r="AF1045" s="5">
        <f t="shared" si="1311"/>
        <v>4.0437231988646018E-3</v>
      </c>
      <c r="AG1045" s="5">
        <f t="shared" si="1312"/>
        <v>5.4532860173962545E-4</v>
      </c>
      <c r="AH1045" s="5">
        <f t="shared" si="1313"/>
        <v>1.207193358402992E-4</v>
      </c>
      <c r="AI1045" s="5">
        <f t="shared" si="1314"/>
        <v>2.1967697401858031E-4</v>
      </c>
      <c r="AJ1045" s="5">
        <f t="shared" si="1315"/>
        <v>1.9987673299412851E-4</v>
      </c>
      <c r="AK1045" s="5">
        <f t="shared" si="1316"/>
        <v>1.2124077051737215E-4</v>
      </c>
      <c r="AL1045" s="5">
        <f t="shared" si="1317"/>
        <v>1.6242848732799752E-6</v>
      </c>
      <c r="AM1045" s="5">
        <f t="shared" si="1318"/>
        <v>1.7982616726763868E-2</v>
      </c>
      <c r="AN1045" s="5">
        <f t="shared" si="1319"/>
        <v>7.2753015621686437E-3</v>
      </c>
      <c r="AO1045" s="5">
        <f t="shared" si="1320"/>
        <v>1.4716994090664447E-3</v>
      </c>
      <c r="AP1045" s="5">
        <f t="shared" si="1321"/>
        <v>1.984705039040705E-4</v>
      </c>
      <c r="AQ1045" s="5">
        <f t="shared" si="1322"/>
        <v>2.0074007985565434E-5</v>
      </c>
      <c r="AR1045" s="5">
        <f t="shared" si="1323"/>
        <v>9.7679841145226101E-6</v>
      </c>
      <c r="AS1045" s="5">
        <f t="shared" si="1324"/>
        <v>1.7775124238411901E-5</v>
      </c>
      <c r="AT1045" s="5">
        <f t="shared" si="1325"/>
        <v>1.6172991171291435E-5</v>
      </c>
      <c r="AU1045" s="5">
        <f t="shared" si="1326"/>
        <v>9.8101759109482286E-6</v>
      </c>
      <c r="AV1045" s="5">
        <f t="shared" si="1327"/>
        <v>4.4629755119719179E-6</v>
      </c>
      <c r="AW1045" s="5">
        <f t="shared" si="1328"/>
        <v>3.3217390408727699E-8</v>
      </c>
      <c r="AX1045" s="5">
        <f t="shared" si="1329"/>
        <v>5.453927216069414E-3</v>
      </c>
      <c r="AY1045" s="5">
        <f t="shared" si="1330"/>
        <v>2.2065178721164054E-3</v>
      </c>
      <c r="AZ1045" s="5">
        <f t="shared" si="1331"/>
        <v>4.4635002696991825E-4</v>
      </c>
      <c r="BA1045" s="5">
        <f t="shared" si="1332"/>
        <v>6.0193891649728564E-5</v>
      </c>
      <c r="BB1045" s="5">
        <f t="shared" si="1333"/>
        <v>6.0882228738782858E-6</v>
      </c>
      <c r="BC1045" s="5">
        <f t="shared" si="1334"/>
        <v>4.9262749752358893E-7</v>
      </c>
      <c r="BD1045" s="5">
        <f t="shared" si="1335"/>
        <v>6.5864561655495313E-7</v>
      </c>
      <c r="BE1045" s="5">
        <f t="shared" si="1336"/>
        <v>1.1985592447825024E-6</v>
      </c>
      <c r="BF1045" s="5">
        <f t="shared" si="1337"/>
        <v>1.090528978821304E-6</v>
      </c>
      <c r="BG1045" s="5">
        <f t="shared" si="1338"/>
        <v>6.6149056812781634E-7</v>
      </c>
      <c r="BH1045" s="5">
        <f t="shared" si="1339"/>
        <v>3.009340743482633E-7</v>
      </c>
      <c r="BI1045" s="5">
        <f t="shared" si="1340"/>
        <v>1.0952394058788444E-7</v>
      </c>
      <c r="BJ1045" s="8">
        <f t="shared" si="1341"/>
        <v>0.71883245553061714</v>
      </c>
      <c r="BK1045" s="8">
        <f t="shared" si="1342"/>
        <v>0.20587420530768857</v>
      </c>
      <c r="BL1045" s="8">
        <f t="shared" si="1343"/>
        <v>7.3578911535460478E-2</v>
      </c>
      <c r="BM1045" s="8">
        <f t="shared" si="1344"/>
        <v>0.3810692591396091</v>
      </c>
      <c r="BN1045" s="8">
        <f t="shared" si="1345"/>
        <v>0.61620337335795383</v>
      </c>
    </row>
    <row r="1046" spans="1:66" x14ac:dyDescent="0.25">
      <c r="A1046" t="s">
        <v>27</v>
      </c>
      <c r="B1046" t="s">
        <v>190</v>
      </c>
      <c r="C1046" t="s">
        <v>195</v>
      </c>
      <c r="D1046" s="11">
        <v>44291</v>
      </c>
      <c r="E1046">
        <f>VLOOKUP(A1046,home!$A$2:$E$405,3,FALSE)</f>
        <v>1.2429022082018899</v>
      </c>
      <c r="F1046">
        <f>VLOOKUP(B1046,home!$B$2:$E$405,3,FALSE)</f>
        <v>0.91</v>
      </c>
      <c r="G1046">
        <f>VLOOKUP(C1046,away!$B$2:$E$405,4,FALSE)</f>
        <v>0.75</v>
      </c>
      <c r="H1046">
        <f>VLOOKUP(A1046,away!$A$2:$E$405,3,FALSE)</f>
        <v>1.0788643533122999</v>
      </c>
      <c r="I1046">
        <f>VLOOKUP(C1046,away!$B$2:$E$405,3,FALSE)</f>
        <v>1.46</v>
      </c>
      <c r="J1046">
        <f>VLOOKUP(B1046,home!$B$2:$E$405,4,FALSE)</f>
        <v>0.87</v>
      </c>
      <c r="K1046" s="3">
        <f t="shared" si="1290"/>
        <v>0.84828075709778983</v>
      </c>
      <c r="L1046" s="3">
        <f t="shared" si="1291"/>
        <v>1.3703735015772833</v>
      </c>
      <c r="M1046" s="5">
        <f t="shared" si="1292"/>
        <v>0.10875536698171701</v>
      </c>
      <c r="N1046" s="5">
        <f t="shared" si="1293"/>
        <v>9.2255085041698867E-2</v>
      </c>
      <c r="O1046" s="5">
        <f t="shared" si="1294"/>
        <v>0.14903547306605799</v>
      </c>
      <c r="P1046" s="5">
        <f t="shared" si="1295"/>
        <v>0.12642392392690294</v>
      </c>
      <c r="Q1046" s="5">
        <f t="shared" si="1296"/>
        <v>3.9129106692646652E-2</v>
      </c>
      <c r="R1046" s="5">
        <f t="shared" si="1297"/>
        <v>0.1021171315423804</v>
      </c>
      <c r="S1046" s="5">
        <f t="shared" si="1298"/>
        <v>3.6740735157838843E-2</v>
      </c>
      <c r="T1046" s="5">
        <f t="shared" si="1299"/>
        <v>5.3621490951993298E-2</v>
      </c>
      <c r="U1046" s="5">
        <f t="shared" si="1300"/>
        <v>8.6623997657425039E-2</v>
      </c>
      <c r="V1046" s="5">
        <f t="shared" si="1301"/>
        <v>4.7455210058675043E-3</v>
      </c>
      <c r="W1046" s="5">
        <f t="shared" si="1302"/>
        <v>1.1064156083266167E-2</v>
      </c>
      <c r="X1046" s="5">
        <f t="shared" si="1303"/>
        <v>1.5162026313823056E-2</v>
      </c>
      <c r="Y1046" s="5">
        <f t="shared" si="1304"/>
        <v>1.0388819545340306E-2</v>
      </c>
      <c r="Z1046" s="5">
        <f t="shared" si="1305"/>
        <v>4.6646203707586611E-2</v>
      </c>
      <c r="AA1046" s="5">
        <f t="shared" si="1306"/>
        <v>3.9569076996809303E-2</v>
      </c>
      <c r="AB1046" s="5">
        <f t="shared" si="1307"/>
        <v>1.6782843296257066E-2</v>
      </c>
      <c r="AC1046" s="5">
        <f t="shared" si="1308"/>
        <v>3.447803331973556E-4</v>
      </c>
      <c r="AD1046" s="5">
        <f t="shared" si="1309"/>
        <v>2.3463776747402847E-3</v>
      </c>
      <c r="AE1046" s="5">
        <f t="shared" si="1310"/>
        <v>3.215413790156608E-3</v>
      </c>
      <c r="AF1046" s="5">
        <f t="shared" si="1311"/>
        <v>2.2031589273183976E-3</v>
      </c>
      <c r="AG1046" s="5">
        <f t="shared" si="1312"/>
        <v>1.0063835379201878E-3</v>
      </c>
      <c r="AH1046" s="5">
        <f t="shared" si="1313"/>
        <v>1.5980680377513181E-2</v>
      </c>
      <c r="AI1046" s="5">
        <f t="shared" si="1314"/>
        <v>1.3556103649574675E-2</v>
      </c>
      <c r="AJ1046" s="5">
        <f t="shared" si="1315"/>
        <v>5.749690933578658E-3</v>
      </c>
      <c r="AK1046" s="5">
        <f t="shared" si="1316"/>
        <v>1.6257840594048009E-3</v>
      </c>
      <c r="AL1046" s="5">
        <f t="shared" si="1317"/>
        <v>1.6031754137876227E-5</v>
      </c>
      <c r="AM1046" s="5">
        <f t="shared" si="1318"/>
        <v>3.980774060732082E-4</v>
      </c>
      <c r="AN1046" s="5">
        <f t="shared" si="1319"/>
        <v>5.4551472885934439E-4</v>
      </c>
      <c r="AO1046" s="5">
        <f t="shared" si="1320"/>
        <v>3.7377946457448113E-4</v>
      </c>
      <c r="AP1046" s="5">
        <f t="shared" si="1321"/>
        <v>1.7073915789553789E-4</v>
      </c>
      <c r="AQ1046" s="5">
        <f t="shared" si="1322"/>
        <v>5.8494104415416227E-5</v>
      </c>
      <c r="AR1046" s="5">
        <f t="shared" si="1323"/>
        <v>4.3799001853040221E-3</v>
      </c>
      <c r="AS1046" s="5">
        <f t="shared" si="1324"/>
        <v>3.7153850452024458E-3</v>
      </c>
      <c r="AT1046" s="5">
        <f t="shared" si="1325"/>
        <v>1.5758448195270682E-3</v>
      </c>
      <c r="AU1046" s="5">
        <f t="shared" si="1326"/>
        <v>4.4558627885901719E-4</v>
      </c>
      <c r="AV1046" s="5">
        <f t="shared" si="1327"/>
        <v>9.4495566495728483E-5</v>
      </c>
      <c r="AW1046" s="5">
        <f t="shared" si="1328"/>
        <v>5.1767490290652933E-7</v>
      </c>
      <c r="AX1046" s="5">
        <f t="shared" si="1329"/>
        <v>5.6280233901217537E-5</v>
      </c>
      <c r="AY1046" s="5">
        <f t="shared" si="1330"/>
        <v>7.7124941200799998E-5</v>
      </c>
      <c r="AZ1046" s="5">
        <f t="shared" si="1331"/>
        <v>5.2844987866141202E-5</v>
      </c>
      <c r="BA1046" s="5">
        <f t="shared" si="1332"/>
        <v>2.4139123687644315E-5</v>
      </c>
      <c r="BB1046" s="5">
        <f t="shared" si="1333"/>
        <v>8.2699038632110717E-6</v>
      </c>
      <c r="BC1046" s="5">
        <f t="shared" si="1334"/>
        <v>2.2665714229472106E-6</v>
      </c>
      <c r="BD1046" s="5">
        <f t="shared" si="1335"/>
        <v>1.0003498589156779E-3</v>
      </c>
      <c r="BE1046" s="5">
        <f t="shared" si="1336"/>
        <v>8.4857753568365855E-4</v>
      </c>
      <c r="BF1046" s="5">
        <f t="shared" si="1337"/>
        <v>3.5991599721295526E-4</v>
      </c>
      <c r="BG1046" s="5">
        <f t="shared" si="1338"/>
        <v>1.0176993820247058E-4</v>
      </c>
      <c r="BH1046" s="5">
        <f t="shared" si="1339"/>
        <v>2.1582370057046754E-5</v>
      </c>
      <c r="BI1046" s="5">
        <f t="shared" si="1340"/>
        <v>3.6615818423912596E-6</v>
      </c>
      <c r="BJ1046" s="8">
        <f t="shared" si="1341"/>
        <v>0.23215954918266371</v>
      </c>
      <c r="BK1046" s="8">
        <f t="shared" si="1342"/>
        <v>0.27710348410086233</v>
      </c>
      <c r="BL1046" s="8">
        <f t="shared" si="1343"/>
        <v>0.44358785075630364</v>
      </c>
      <c r="BM1046" s="8">
        <f t="shared" si="1344"/>
        <v>0.38170439322971456</v>
      </c>
      <c r="BN1046" s="8">
        <f t="shared" si="1345"/>
        <v>0.61771608725140392</v>
      </c>
    </row>
    <row r="1047" spans="1:66" x14ac:dyDescent="0.25">
      <c r="A1047" t="s">
        <v>27</v>
      </c>
      <c r="B1047" t="s">
        <v>329</v>
      </c>
      <c r="C1047" t="s">
        <v>191</v>
      </c>
      <c r="D1047" s="11">
        <v>44291</v>
      </c>
      <c r="E1047">
        <f>VLOOKUP(A1047,home!$A$2:$E$405,3,FALSE)</f>
        <v>1.2429022082018899</v>
      </c>
      <c r="F1047">
        <f>VLOOKUP(B1047,home!$B$2:$E$405,3,FALSE)</f>
        <v>0.85</v>
      </c>
      <c r="G1047">
        <f>VLOOKUP(C1047,away!$B$2:$E$405,4,FALSE)</f>
        <v>1.1100000000000001</v>
      </c>
      <c r="H1047">
        <f>VLOOKUP(A1047,away!$A$2:$E$405,3,FALSE)</f>
        <v>1.0788643533122999</v>
      </c>
      <c r="I1047">
        <f>VLOOKUP(C1047,away!$B$2:$E$405,3,FALSE)</f>
        <v>0.91</v>
      </c>
      <c r="J1047">
        <f>VLOOKUP(B1047,home!$B$2:$E$405,4,FALSE)</f>
        <v>1.1599999999999999</v>
      </c>
      <c r="K1047" s="3">
        <f t="shared" si="1290"/>
        <v>1.1726782334384831</v>
      </c>
      <c r="L1047" s="3">
        <f t="shared" si="1291"/>
        <v>1.1388492113564637</v>
      </c>
      <c r="M1047" s="5">
        <f t="shared" si="1292"/>
        <v>9.9109751211275549E-2</v>
      </c>
      <c r="N1047" s="5">
        <f t="shared" si="1293"/>
        <v>0.11622384796696617</v>
      </c>
      <c r="O1047" s="5">
        <f t="shared" si="1294"/>
        <v>0.11287106200469647</v>
      </c>
      <c r="P1047" s="5">
        <f t="shared" si="1295"/>
        <v>0.13236143759799293</v>
      </c>
      <c r="Q1047" s="5">
        <f t="shared" si="1296"/>
        <v>6.8146588358662386E-2</v>
      </c>
      <c r="R1047" s="5">
        <f t="shared" si="1297"/>
        <v>6.4271559974507564E-2</v>
      </c>
      <c r="S1047" s="5">
        <f t="shared" si="1298"/>
        <v>4.4192296794440505E-2</v>
      </c>
      <c r="T1047" s="5">
        <f t="shared" si="1299"/>
        <v>7.7608688408896204E-2</v>
      </c>
      <c r="U1047" s="5">
        <f t="shared" si="1300"/>
        <v>7.5369859411241039E-2</v>
      </c>
      <c r="V1047" s="5">
        <f t="shared" si="1301"/>
        <v>6.5576638950266709E-3</v>
      </c>
      <c r="W1047" s="5">
        <f t="shared" si="1302"/>
        <v>2.6638006950431892E-2</v>
      </c>
      <c r="X1047" s="5">
        <f t="shared" si="1303"/>
        <v>3.0336673207607356E-2</v>
      </c>
      <c r="Y1047" s="5">
        <f t="shared" si="1304"/>
        <v>1.7274448178831205E-2</v>
      </c>
      <c r="Z1047" s="5">
        <f t="shared" si="1305"/>
        <v>2.4398538463205856E-2</v>
      </c>
      <c r="AA1047" s="5">
        <f t="shared" si="1306"/>
        <v>2.8611634983513125E-2</v>
      </c>
      <c r="AB1047" s="5">
        <f t="shared" si="1307"/>
        <v>1.6776120784126443E-2</v>
      </c>
      <c r="AC1047" s="5">
        <f t="shared" si="1308"/>
        <v>5.4736151704429616E-4</v>
      </c>
      <c r="AD1047" s="5">
        <f t="shared" si="1309"/>
        <v>7.809452733238631E-3</v>
      </c>
      <c r="AE1047" s="5">
        <f t="shared" si="1310"/>
        <v>8.8937890863743929E-3</v>
      </c>
      <c r="AF1047" s="5">
        <f t="shared" si="1311"/>
        <v>5.0643423434941024E-3</v>
      </c>
      <c r="AG1047" s="5">
        <f t="shared" si="1312"/>
        <v>1.9225074279758006E-3</v>
      </c>
      <c r="AH1047" s="5">
        <f t="shared" si="1313"/>
        <v>6.9465640717680868E-3</v>
      </c>
      <c r="AI1047" s="5">
        <f t="shared" si="1314"/>
        <v>8.146084484148235E-3</v>
      </c>
      <c r="AJ1047" s="5">
        <f t="shared" si="1315"/>
        <v>4.7763679811557956E-3</v>
      </c>
      <c r="AK1047" s="5">
        <f t="shared" si="1316"/>
        <v>1.8670475887979706E-3</v>
      </c>
      <c r="AL1047" s="5">
        <f t="shared" si="1317"/>
        <v>2.9240132841160365E-5</v>
      </c>
      <c r="AM1047" s="5">
        <f t="shared" si="1318"/>
        <v>1.83159504706712E-3</v>
      </c>
      <c r="AN1047" s="5">
        <f t="shared" si="1319"/>
        <v>2.0859105748767945E-3</v>
      </c>
      <c r="AO1047" s="5">
        <f t="shared" si="1320"/>
        <v>1.1877688065792731E-3</v>
      </c>
      <c r="AP1047" s="5">
        <f t="shared" si="1321"/>
        <v>4.5089652288220417E-4</v>
      </c>
      <c r="AQ1047" s="5">
        <f t="shared" si="1322"/>
        <v>1.2837578737194254E-4</v>
      </c>
      <c r="AR1047" s="5">
        <f t="shared" si="1323"/>
        <v>1.5822178029540463E-3</v>
      </c>
      <c r="AS1047" s="5">
        <f t="shared" si="1324"/>
        <v>1.8554323780830687E-3</v>
      </c>
      <c r="AT1047" s="5">
        <f t="shared" si="1325"/>
        <v>1.0879125816975086E-3</v>
      </c>
      <c r="AU1047" s="5">
        <f t="shared" si="1326"/>
        <v>4.2525713481351122E-4</v>
      </c>
      <c r="AV1047" s="5">
        <f t="shared" si="1327"/>
        <v>1.2467244640255486E-4</v>
      </c>
      <c r="AW1047" s="5">
        <f t="shared" si="1328"/>
        <v>1.0847306958844407E-6</v>
      </c>
      <c r="AX1047" s="5">
        <f t="shared" si="1329"/>
        <v>3.5797860736155754E-4</v>
      </c>
      <c r="AY1047" s="5">
        <f t="shared" si="1330"/>
        <v>4.0768365467619487E-4</v>
      </c>
      <c r="AZ1047" s="5">
        <f t="shared" si="1331"/>
        <v>2.3214510430545279E-4</v>
      </c>
      <c r="BA1047" s="5">
        <f t="shared" si="1332"/>
        <v>8.8126089652842946E-5</v>
      </c>
      <c r="BB1047" s="5">
        <f t="shared" si="1333"/>
        <v>2.5090581925267307E-5</v>
      </c>
      <c r="BC1047" s="5">
        <f t="shared" si="1334"/>
        <v>5.7148778876130834E-6</v>
      </c>
      <c r="BD1047" s="5">
        <f t="shared" si="1335"/>
        <v>3.0031791618139494E-4</v>
      </c>
      <c r="BE1047" s="5">
        <f t="shared" si="1336"/>
        <v>3.5217628341752464E-4</v>
      </c>
      <c r="BF1047" s="5">
        <f t="shared" si="1337"/>
        <v>2.0649473094849674E-4</v>
      </c>
      <c r="BG1047" s="5">
        <f t="shared" si="1338"/>
        <v>8.0717292101012655E-5</v>
      </c>
      <c r="BH1047" s="5">
        <f t="shared" si="1339"/>
        <v>2.3663852877238397E-5</v>
      </c>
      <c r="BI1047" s="5">
        <f t="shared" si="1340"/>
        <v>5.5500170376856114E-6</v>
      </c>
      <c r="BJ1047" s="8">
        <f t="shared" si="1341"/>
        <v>0.3667196303170645</v>
      </c>
      <c r="BK1047" s="8">
        <f t="shared" si="1342"/>
        <v>0.28320543480329735</v>
      </c>
      <c r="BL1047" s="8">
        <f t="shared" si="1343"/>
        <v>0.32568071372046864</v>
      </c>
      <c r="BM1047" s="8">
        <f t="shared" si="1344"/>
        <v>0.40661347126595487</v>
      </c>
      <c r="BN1047" s="8">
        <f t="shared" si="1345"/>
        <v>0.59298424711410114</v>
      </c>
    </row>
    <row r="1048" spans="1:66" x14ac:dyDescent="0.25">
      <c r="A1048" t="s">
        <v>27</v>
      </c>
      <c r="B1048" t="s">
        <v>328</v>
      </c>
      <c r="C1048" t="s">
        <v>193</v>
      </c>
      <c r="D1048" s="11">
        <v>44291</v>
      </c>
      <c r="E1048">
        <f>VLOOKUP(A1048,home!$A$2:$E$405,3,FALSE)</f>
        <v>1.2429022082018899</v>
      </c>
      <c r="F1048">
        <f>VLOOKUP(B1048,home!$B$2:$E$405,3,FALSE)</f>
        <v>1.1599999999999999</v>
      </c>
      <c r="G1048">
        <f>VLOOKUP(C1048,away!$B$2:$E$405,4,FALSE)</f>
        <v>0.75</v>
      </c>
      <c r="H1048">
        <f>VLOOKUP(A1048,away!$A$2:$E$405,3,FALSE)</f>
        <v>1.0788643533122999</v>
      </c>
      <c r="I1048">
        <f>VLOOKUP(C1048,away!$B$2:$E$405,3,FALSE)</f>
        <v>1.06</v>
      </c>
      <c r="J1048">
        <f>VLOOKUP(B1048,home!$B$2:$E$405,4,FALSE)</f>
        <v>0.93</v>
      </c>
      <c r="K1048" s="3">
        <f t="shared" si="1290"/>
        <v>1.0813249211356442</v>
      </c>
      <c r="L1048" s="3">
        <f t="shared" si="1291"/>
        <v>1.0635444794952653</v>
      </c>
      <c r="M1048" s="5">
        <f t="shared" si="1292"/>
        <v>0.11708332705431611</v>
      </c>
      <c r="N1048" s="5">
        <f t="shared" si="1293"/>
        <v>0.12660511939330721</v>
      </c>
      <c r="O1048" s="5">
        <f t="shared" si="1294"/>
        <v>0.12452332612955656</v>
      </c>
      <c r="P1048" s="5">
        <f t="shared" si="1295"/>
        <v>0.13465017580659086</v>
      </c>
      <c r="Q1048" s="5">
        <f t="shared" si="1296"/>
        <v>6.8450635371668359E-2</v>
      </c>
      <c r="R1048" s="5">
        <f t="shared" si="1297"/>
        <v>6.6218048036739183E-2</v>
      </c>
      <c r="S1048" s="5">
        <f t="shared" si="1298"/>
        <v>3.8713176121854681E-2</v>
      </c>
      <c r="T1048" s="5">
        <f t="shared" si="1299"/>
        <v>7.2800295367481227E-2</v>
      </c>
      <c r="U1048" s="5">
        <f t="shared" si="1300"/>
        <v>7.1603225571083298E-2</v>
      </c>
      <c r="V1048" s="5">
        <f t="shared" si="1301"/>
        <v>4.9468434167412425E-3</v>
      </c>
      <c r="W1048" s="5">
        <f t="shared" si="1302"/>
        <v>2.467245929831801E-2</v>
      </c>
      <c r="X1048" s="5">
        <f t="shared" si="1303"/>
        <v>2.6240257882297748E-2</v>
      </c>
      <c r="Y1048" s="5">
        <f t="shared" si="1304"/>
        <v>1.3953840705624941E-2</v>
      </c>
      <c r="Z1048" s="5">
        <f t="shared" si="1305"/>
        <v>2.3475279810808752E-2</v>
      </c>
      <c r="AA1048" s="5">
        <f t="shared" si="1306"/>
        <v>2.5384405090059958E-2</v>
      </c>
      <c r="AB1048" s="5">
        <f t="shared" si="1307"/>
        <v>1.372439491604216E-2</v>
      </c>
      <c r="AC1048" s="5">
        <f t="shared" si="1308"/>
        <v>3.5556585665847909E-4</v>
      </c>
      <c r="AD1048" s="5">
        <f t="shared" si="1309"/>
        <v>6.6697362762440267E-3</v>
      </c>
      <c r="AE1048" s="5">
        <f t="shared" si="1310"/>
        <v>7.0935611962886433E-3</v>
      </c>
      <c r="AF1048" s="5">
        <f t="shared" si="1311"/>
        <v>3.7721589251373073E-3</v>
      </c>
      <c r="AG1048" s="5">
        <f t="shared" si="1312"/>
        <v>1.3372862668695259E-3</v>
      </c>
      <c r="AH1048" s="5">
        <f t="shared" si="1313"/>
        <v>6.2417510618480764E-3</v>
      </c>
      <c r="AI1048" s="5">
        <f t="shared" si="1314"/>
        <v>6.749360974701195E-3</v>
      </c>
      <c r="AJ1048" s="5">
        <f t="shared" si="1315"/>
        <v>3.6491261118423812E-3</v>
      </c>
      <c r="AK1048" s="5">
        <f t="shared" si="1316"/>
        <v>1.3152970017006611E-3</v>
      </c>
      <c r="AL1048" s="5">
        <f t="shared" si="1317"/>
        <v>1.6356557783047863E-5</v>
      </c>
      <c r="AM1048" s="5">
        <f t="shared" si="1318"/>
        <v>1.4424304105810238E-3</v>
      </c>
      <c r="AN1048" s="5">
        <f t="shared" si="1319"/>
        <v>1.534088900229537E-3</v>
      </c>
      <c r="AO1048" s="5">
        <f t="shared" si="1320"/>
        <v>8.1578589044704322E-4</v>
      </c>
      <c r="AP1048" s="5">
        <f t="shared" si="1321"/>
        <v>2.892081934116941E-4</v>
      </c>
      <c r="AQ1048" s="5">
        <f t="shared" si="1322"/>
        <v>7.6896444381951555E-5</v>
      </c>
      <c r="AR1048" s="5">
        <f t="shared" si="1323"/>
        <v>1.3276759768424467E-3</v>
      </c>
      <c r="AS1048" s="5">
        <f t="shared" si="1324"/>
        <v>1.4356491209528484E-3</v>
      </c>
      <c r="AT1048" s="5">
        <f t="shared" si="1325"/>
        <v>7.7620158624639758E-4</v>
      </c>
      <c r="AU1048" s="5">
        <f t="shared" si="1326"/>
        <v>2.7977537301108264E-4</v>
      </c>
      <c r="AV1048" s="5">
        <f t="shared" si="1327"/>
        <v>7.5632020789226078E-5</v>
      </c>
      <c r="AW1048" s="5">
        <f t="shared" si="1328"/>
        <v>5.2251803065016465E-7</v>
      </c>
      <c r="AX1048" s="5">
        <f t="shared" si="1329"/>
        <v>2.5995599166086332E-4</v>
      </c>
      <c r="AY1048" s="5">
        <f t="shared" si="1330"/>
        <v>2.764747598426284E-4</v>
      </c>
      <c r="AZ1048" s="5">
        <f t="shared" si="1331"/>
        <v>1.4702160227520332E-4</v>
      </c>
      <c r="BA1048" s="5">
        <f t="shared" si="1332"/>
        <v>5.2121337822113685E-5</v>
      </c>
      <c r="BB1048" s="5">
        <f t="shared" si="1333"/>
        <v>1.3858340276154195E-5</v>
      </c>
      <c r="BC1048" s="5">
        <f t="shared" si="1334"/>
        <v>2.9477922591341378E-6</v>
      </c>
      <c r="BD1048" s="5">
        <f t="shared" si="1335"/>
        <v>2.3534040928821127E-4</v>
      </c>
      <c r="BE1048" s="5">
        <f t="shared" si="1336"/>
        <v>2.5447944951360527E-4</v>
      </c>
      <c r="BF1048" s="5">
        <f t="shared" si="1337"/>
        <v>1.3758748533797065E-4</v>
      </c>
      <c r="BG1048" s="5">
        <f t="shared" si="1338"/>
        <v>4.9592258910777579E-5</v>
      </c>
      <c r="BH1048" s="5">
        <f t="shared" si="1339"/>
        <v>1.340633636390875E-5</v>
      </c>
      <c r="BI1048" s="5">
        <f t="shared" si="1340"/>
        <v>2.8993211222843105E-6</v>
      </c>
      <c r="BJ1048" s="8">
        <f t="shared" si="1341"/>
        <v>0.35650614034642431</v>
      </c>
      <c r="BK1048" s="8">
        <f t="shared" si="1342"/>
        <v>0.296041919573787</v>
      </c>
      <c r="BL1048" s="8">
        <f t="shared" si="1343"/>
        <v>0.3239971742319524</v>
      </c>
      <c r="BM1048" s="8">
        <f t="shared" si="1344"/>
        <v>0.36221392992898227</v>
      </c>
      <c r="BN1048" s="8">
        <f t="shared" si="1345"/>
        <v>0.63753063179217828</v>
      </c>
    </row>
    <row r="1049" spans="1:66" x14ac:dyDescent="0.25">
      <c r="A1049" t="s">
        <v>27</v>
      </c>
      <c r="B1049" t="s">
        <v>299</v>
      </c>
      <c r="C1049" t="s">
        <v>31</v>
      </c>
      <c r="D1049" s="11">
        <v>44291</v>
      </c>
      <c r="E1049">
        <f>VLOOKUP(A1049,home!$A$2:$E$405,3,FALSE)</f>
        <v>1.2429022082018899</v>
      </c>
      <c r="F1049">
        <f>VLOOKUP(B1049,home!$B$2:$E$405,3,FALSE)</f>
        <v>1.06</v>
      </c>
      <c r="G1049">
        <f>VLOOKUP(C1049,away!$B$2:$E$405,4,FALSE)</f>
        <v>0.96</v>
      </c>
      <c r="H1049">
        <f>VLOOKUP(A1049,away!$A$2:$E$405,3,FALSE)</f>
        <v>1.0788643533122999</v>
      </c>
      <c r="I1049">
        <f>VLOOKUP(C1049,away!$B$2:$E$405,3,FALSE)</f>
        <v>0.85</v>
      </c>
      <c r="J1049">
        <f>VLOOKUP(B1049,home!$B$2:$E$405,4,FALSE)</f>
        <v>0.52</v>
      </c>
      <c r="K1049" s="3">
        <f t="shared" si="1290"/>
        <v>1.264777287066243</v>
      </c>
      <c r="L1049" s="3">
        <f t="shared" si="1291"/>
        <v>0.47685804416403654</v>
      </c>
      <c r="M1049" s="5">
        <f t="shared" si="1292"/>
        <v>0.17523360119425899</v>
      </c>
      <c r="N1049" s="5">
        <f t="shared" si="1293"/>
        <v>0.22163147872132283</v>
      </c>
      <c r="O1049" s="5">
        <f t="shared" si="1294"/>
        <v>8.3561552337315104E-2</v>
      </c>
      <c r="P1049" s="5">
        <f t="shared" si="1295"/>
        <v>0.10568675346823327</v>
      </c>
      <c r="Q1049" s="5">
        <f t="shared" si="1296"/>
        <v>0.14015723019281728</v>
      </c>
      <c r="R1049" s="5">
        <f t="shared" si="1297"/>
        <v>1.9923499207441426E-2</v>
      </c>
      <c r="S1049" s="5">
        <f t="shared" si="1298"/>
        <v>1.5935428169213849E-2</v>
      </c>
      <c r="T1049" s="5">
        <f t="shared" si="1299"/>
        <v>6.6835102665195489E-2</v>
      </c>
      <c r="U1049" s="5">
        <f t="shared" si="1300"/>
        <v>2.5198789276454209E-2</v>
      </c>
      <c r="V1049" s="5">
        <f t="shared" si="1301"/>
        <v>1.0678847846864381E-3</v>
      </c>
      <c r="W1049" s="5">
        <f t="shared" si="1302"/>
        <v>5.9089227121996754E-2</v>
      </c>
      <c r="X1049" s="5">
        <f t="shared" si="1303"/>
        <v>2.8177173276559914E-2</v>
      </c>
      <c r="Y1049" s="5">
        <f t="shared" si="1304"/>
        <v>6.7182558693657576E-3</v>
      </c>
      <c r="Z1049" s="5">
        <f t="shared" si="1305"/>
        <v>3.1668936216547507E-3</v>
      </c>
      <c r="AA1049" s="5">
        <f t="shared" si="1306"/>
        <v>4.0054151232238842E-3</v>
      </c>
      <c r="AB1049" s="5">
        <f t="shared" si="1307"/>
        <v>2.5329790365626039E-3</v>
      </c>
      <c r="AC1049" s="5">
        <f t="shared" si="1308"/>
        <v>4.0253865127198906E-5</v>
      </c>
      <c r="AD1049" s="5">
        <f t="shared" si="1309"/>
        <v>1.8683678093550038E-2</v>
      </c>
      <c r="AE1049" s="5">
        <f t="shared" si="1310"/>
        <v>8.9094621934807244E-3</v>
      </c>
      <c r="AF1049" s="5">
        <f t="shared" si="1311"/>
        <v>2.1242743580683222E-3</v>
      </c>
      <c r="AG1049" s="5">
        <f t="shared" si="1312"/>
        <v>3.3765910521875816E-4</v>
      </c>
      <c r="AH1049" s="5">
        <f t="shared" si="1313"/>
        <v>3.7753967462446158E-4</v>
      </c>
      <c r="AI1049" s="5">
        <f t="shared" si="1314"/>
        <v>4.7750360543139864E-4</v>
      </c>
      <c r="AJ1049" s="5">
        <f t="shared" si="1315"/>
        <v>3.0196785732093716E-4</v>
      </c>
      <c r="AK1049" s="5">
        <f t="shared" si="1316"/>
        <v>1.2730736245452701E-4</v>
      </c>
      <c r="AL1049" s="5">
        <f t="shared" si="1317"/>
        <v>9.7111519499632755E-7</v>
      </c>
      <c r="AM1049" s="5">
        <f t="shared" si="1318"/>
        <v>4.7261383383158445E-3</v>
      </c>
      <c r="AN1049" s="5">
        <f t="shared" si="1319"/>
        <v>2.253697084457963E-3</v>
      </c>
      <c r="AO1049" s="5">
        <f t="shared" si="1320"/>
        <v>5.3734679191640774E-4</v>
      </c>
      <c r="AP1049" s="5">
        <f t="shared" si="1321"/>
        <v>8.5412713410359259E-5</v>
      </c>
      <c r="AQ1049" s="5">
        <f t="shared" si="1322"/>
        <v>1.018243486590182E-5</v>
      </c>
      <c r="AR1049" s="5">
        <f t="shared" si="1323"/>
        <v>3.6006566167149513E-5</v>
      </c>
      <c r="AS1049" s="5">
        <f t="shared" si="1324"/>
        <v>4.5540287073458532E-5</v>
      </c>
      <c r="AT1049" s="5">
        <f t="shared" si="1325"/>
        <v>2.8799160368493401E-5</v>
      </c>
      <c r="AU1049" s="5">
        <f t="shared" si="1326"/>
        <v>1.2141507973549576E-5</v>
      </c>
      <c r="AV1049" s="5">
        <f t="shared" si="1327"/>
        <v>3.8390758789197992E-6</v>
      </c>
      <c r="AW1049" s="5">
        <f t="shared" si="1328"/>
        <v>1.6269395618089956E-8</v>
      </c>
      <c r="AX1049" s="5">
        <f t="shared" si="1329"/>
        <v>9.9625207097247788E-4</v>
      </c>
      <c r="AY1049" s="5">
        <f t="shared" si="1330"/>
        <v>4.7507081405830668E-4</v>
      </c>
      <c r="AZ1049" s="5">
        <f t="shared" si="1331"/>
        <v>1.1327066961563038E-4</v>
      </c>
      <c r="BA1049" s="5">
        <f t="shared" si="1332"/>
        <v>1.8004676658020091E-5</v>
      </c>
      <c r="BB1049" s="5">
        <f t="shared" si="1333"/>
        <v>2.1464187242373349E-6</v>
      </c>
      <c r="BC1049" s="5">
        <f t="shared" si="1334"/>
        <v>2.0470740695937651E-7</v>
      </c>
      <c r="BD1049" s="5">
        <f t="shared" si="1335"/>
        <v>2.861670119921647E-6</v>
      </c>
      <c r="BE1049" s="5">
        <f t="shared" si="1336"/>
        <v>3.6193753707530308E-6</v>
      </c>
      <c r="BF1049" s="5">
        <f t="shared" si="1337"/>
        <v>2.2888518811476985E-6</v>
      </c>
      <c r="BG1049" s="5">
        <f t="shared" si="1338"/>
        <v>9.6496262424481732E-7</v>
      </c>
      <c r="BH1049" s="5">
        <f t="shared" si="1339"/>
        <v>3.0511570250317071E-7</v>
      </c>
      <c r="BI1049" s="5">
        <f t="shared" si="1340"/>
        <v>7.7180682090654263E-8</v>
      </c>
      <c r="BJ1049" s="8">
        <f t="shared" si="1341"/>
        <v>0.56188126831797802</v>
      </c>
      <c r="BK1049" s="8">
        <f t="shared" si="1342"/>
        <v>0.298439963410773</v>
      </c>
      <c r="BL1049" s="8">
        <f t="shared" si="1343"/>
        <v>0.13664299723467077</v>
      </c>
      <c r="BM1049" s="8">
        <f t="shared" si="1344"/>
        <v>0.25346195291902496</v>
      </c>
      <c r="BN1049" s="8">
        <f t="shared" si="1345"/>
        <v>0.746194115121389</v>
      </c>
    </row>
    <row r="1050" spans="1:66" x14ac:dyDescent="0.25">
      <c r="A1050" t="s">
        <v>32</v>
      </c>
      <c r="B1050" t="s">
        <v>210</v>
      </c>
      <c r="C1050" t="s">
        <v>208</v>
      </c>
      <c r="D1050" s="11">
        <v>44291</v>
      </c>
      <c r="E1050">
        <f>VLOOKUP(A1050,home!$A$2:$E$405,3,FALSE)</f>
        <v>1.24444444444444</v>
      </c>
      <c r="F1050">
        <f>VLOOKUP(B1050,home!$B$2:$E$405,3,FALSE)</f>
        <v>0.93</v>
      </c>
      <c r="G1050">
        <f>VLOOKUP(C1050,away!$B$2:$E$405,4,FALSE)</f>
        <v>0.99</v>
      </c>
      <c r="H1050">
        <f>VLOOKUP(A1050,away!$A$2:$E$405,3,FALSE)</f>
        <v>1.1244444444444399</v>
      </c>
      <c r="I1050">
        <f>VLOOKUP(C1050,away!$B$2:$E$405,3,FALSE)</f>
        <v>1.55</v>
      </c>
      <c r="J1050">
        <f>VLOOKUP(B1050,home!$B$2:$E$405,4,FALSE)</f>
        <v>1.0900000000000001</v>
      </c>
      <c r="K1050" s="3">
        <f t="shared" si="1290"/>
        <v>1.1457599999999961</v>
      </c>
      <c r="L1050" s="3">
        <f t="shared" si="1291"/>
        <v>1.8997488888888814</v>
      </c>
      <c r="M1050" s="5">
        <f t="shared" si="1292"/>
        <v>4.7572096915121535E-2</v>
      </c>
      <c r="N1050" s="5">
        <f t="shared" si="1293"/>
        <v>5.4506205761469466E-2</v>
      </c>
      <c r="O1050" s="5">
        <f t="shared" si="1294"/>
        <v>9.0375038256616316E-2</v>
      </c>
      <c r="P1050" s="5">
        <f t="shared" si="1295"/>
        <v>0.10354810383290035</v>
      </c>
      <c r="Q1050" s="5">
        <f t="shared" si="1296"/>
        <v>3.1225515156630534E-2</v>
      </c>
      <c r="R1050" s="5">
        <f t="shared" si="1297"/>
        <v>8.5844939255648511E-2</v>
      </c>
      <c r="S1050" s="5">
        <f t="shared" si="1298"/>
        <v>5.6347157801976654E-2</v>
      </c>
      <c r="T1050" s="5">
        <f t="shared" si="1299"/>
        <v>5.9320637723791779E-2</v>
      </c>
      <c r="U1050" s="5">
        <f t="shared" si="1300"/>
        <v>9.8357697601551511E-2</v>
      </c>
      <c r="V1050" s="5">
        <f t="shared" si="1301"/>
        <v>1.3627599475610687E-2</v>
      </c>
      <c r="W1050" s="5">
        <f t="shared" si="1302"/>
        <v>1.192564874862029E-2</v>
      </c>
      <c r="X1050" s="5">
        <f t="shared" si="1303"/>
        <v>2.2655737959470471E-2</v>
      </c>
      <c r="Y1050" s="5">
        <f t="shared" si="1304"/>
        <v>2.1520106507730844E-2</v>
      </c>
      <c r="Z1050" s="5">
        <f t="shared" si="1305"/>
        <v>5.4361275989217257E-2</v>
      </c>
      <c r="AA1050" s="5">
        <f t="shared" si="1306"/>
        <v>6.2284975577405352E-2</v>
      </c>
      <c r="AB1050" s="5">
        <f t="shared" si="1307"/>
        <v>3.5681816808783871E-2</v>
      </c>
      <c r="AC1050" s="5">
        <f t="shared" si="1308"/>
        <v>1.8539125046498238E-3</v>
      </c>
      <c r="AD1050" s="5">
        <f t="shared" si="1309"/>
        <v>3.4159828275547848E-3</v>
      </c>
      <c r="AE1050" s="5">
        <f t="shared" si="1310"/>
        <v>6.4895095811107013E-3</v>
      </c>
      <c r="AF1050" s="5">
        <f t="shared" si="1311"/>
        <v>6.1642193080744031E-3</v>
      </c>
      <c r="AG1050" s="5">
        <f t="shared" si="1312"/>
        <v>3.9034895937939125E-3</v>
      </c>
      <c r="AH1050" s="5">
        <f t="shared" si="1313"/>
        <v>2.5818193414774326E-2</v>
      </c>
      <c r="AI1050" s="5">
        <f t="shared" si="1314"/>
        <v>2.9581453286911728E-2</v>
      </c>
      <c r="AJ1050" s="5">
        <f t="shared" si="1315"/>
        <v>1.6946622959005939E-2</v>
      </c>
      <c r="AK1050" s="5">
        <f t="shared" si="1316"/>
        <v>6.4722542405035244E-3</v>
      </c>
      <c r="AL1050" s="5">
        <f t="shared" si="1317"/>
        <v>1.6141321234681316E-4</v>
      </c>
      <c r="AM1050" s="5">
        <f t="shared" si="1318"/>
        <v>7.8277929689983094E-4</v>
      </c>
      <c r="AN1050" s="5">
        <f t="shared" si="1319"/>
        <v>1.4870840995306735E-3</v>
      </c>
      <c r="AO1050" s="5">
        <f t="shared" si="1320"/>
        <v>1.41254318288386E-3</v>
      </c>
      <c r="AP1050" s="5">
        <f t="shared" si="1321"/>
        <v>8.9449244739705906E-4</v>
      </c>
      <c r="AQ1050" s="5">
        <f t="shared" si="1322"/>
        <v>4.2482775826551469E-4</v>
      </c>
      <c r="AR1050" s="5">
        <f t="shared" si="1323"/>
        <v>9.8096168505671499E-3</v>
      </c>
      <c r="AS1050" s="5">
        <f t="shared" si="1324"/>
        <v>1.1239466602705779E-2</v>
      </c>
      <c r="AT1050" s="5">
        <f t="shared" si="1325"/>
        <v>6.4388656273580676E-3</v>
      </c>
      <c r="AU1050" s="5">
        <f t="shared" si="1326"/>
        <v>2.4591315604005843E-3</v>
      </c>
      <c r="AV1050" s="5">
        <f t="shared" si="1327"/>
        <v>7.0439364416114108E-4</v>
      </c>
      <c r="AW1050" s="5">
        <f t="shared" si="1328"/>
        <v>9.7594745402442655E-6</v>
      </c>
      <c r="AX1050" s="5">
        <f t="shared" si="1329"/>
        <v>1.494795345359912E-4</v>
      </c>
      <c r="AY1050" s="5">
        <f t="shared" si="1330"/>
        <v>2.8397357964637639E-4</v>
      </c>
      <c r="AZ1050" s="5">
        <f t="shared" si="1331"/>
        <v>2.6973924620350096E-4</v>
      </c>
      <c r="BA1050" s="5">
        <f t="shared" si="1332"/>
        <v>1.708122777549418E-4</v>
      </c>
      <c r="BB1050" s="5">
        <f t="shared" si="1333"/>
        <v>8.1125108718382407E-5</v>
      </c>
      <c r="BC1050" s="5">
        <f t="shared" si="1334"/>
        <v>3.0823467029747333E-5</v>
      </c>
      <c r="BD1050" s="5">
        <f t="shared" si="1335"/>
        <v>3.1059681187151004E-3</v>
      </c>
      <c r="BE1050" s="5">
        <f t="shared" si="1336"/>
        <v>3.5586940316990013E-3</v>
      </c>
      <c r="BF1050" s="5">
        <f t="shared" si="1337"/>
        <v>2.0387046368797179E-3</v>
      </c>
      <c r="BG1050" s="5">
        <f t="shared" si="1338"/>
        <v>7.7862207491709886E-4</v>
      </c>
      <c r="BH1050" s="5">
        <f t="shared" si="1339"/>
        <v>2.230285071392531E-4</v>
      </c>
      <c r="BI1050" s="5">
        <f t="shared" si="1340"/>
        <v>5.1107428467973921E-5</v>
      </c>
      <c r="BJ1050" s="8">
        <f t="shared" si="1341"/>
        <v>0.22711473316711303</v>
      </c>
      <c r="BK1050" s="8">
        <f t="shared" si="1342"/>
        <v>0.22339425732225224</v>
      </c>
      <c r="BL1050" s="8">
        <f t="shared" si="1343"/>
        <v>0.4917705904842119</v>
      </c>
      <c r="BM1050" s="8">
        <f t="shared" si="1344"/>
        <v>0.5832947436793019</v>
      </c>
      <c r="BN1050" s="8">
        <f t="shared" si="1345"/>
        <v>0.41307189917838671</v>
      </c>
    </row>
    <row r="1051" spans="1:66" x14ac:dyDescent="0.25">
      <c r="A1051" t="s">
        <v>32</v>
      </c>
      <c r="B1051" t="s">
        <v>36</v>
      </c>
      <c r="C1051" t="s">
        <v>313</v>
      </c>
      <c r="D1051" s="11">
        <v>44291</v>
      </c>
      <c r="E1051">
        <f>VLOOKUP(A1051,home!$A$2:$E$405,3,FALSE)</f>
        <v>1.24444444444444</v>
      </c>
      <c r="F1051">
        <f>VLOOKUP(B1051,home!$B$2:$E$405,3,FALSE)</f>
        <v>1.42</v>
      </c>
      <c r="G1051">
        <f>VLOOKUP(C1051,away!$B$2:$E$405,4,FALSE)</f>
        <v>1.1100000000000001</v>
      </c>
      <c r="H1051">
        <f>VLOOKUP(A1051,away!$A$2:$E$405,3,FALSE)</f>
        <v>1.1244444444444399</v>
      </c>
      <c r="I1051">
        <f>VLOOKUP(C1051,away!$B$2:$E$405,3,FALSE)</f>
        <v>0.87</v>
      </c>
      <c r="J1051">
        <f>VLOOKUP(B1051,home!$B$2:$E$405,4,FALSE)</f>
        <v>0.55000000000000004</v>
      </c>
      <c r="K1051" s="3">
        <f t="shared" si="1290"/>
        <v>1.9614933333333264</v>
      </c>
      <c r="L1051" s="3">
        <f t="shared" si="1291"/>
        <v>0.53804666666666456</v>
      </c>
      <c r="M1051" s="5">
        <f t="shared" si="1292"/>
        <v>8.2122766409191181E-2</v>
      </c>
      <c r="N1051" s="5">
        <f t="shared" si="1293"/>
        <v>0.16108325882651853</v>
      </c>
      <c r="O1051" s="5">
        <f t="shared" si="1294"/>
        <v>4.4185880723910435E-2</v>
      </c>
      <c r="P1051" s="5">
        <f t="shared" si="1295"/>
        <v>8.6670310467411846E-2</v>
      </c>
      <c r="Q1051" s="5">
        <f t="shared" si="1296"/>
        <v>0.15798186914991144</v>
      </c>
      <c r="R1051" s="5">
        <f t="shared" si="1297"/>
        <v>1.1887032918615417E-2</v>
      </c>
      <c r="S1051" s="5">
        <f t="shared" si="1298"/>
        <v>2.2867418637266126E-2</v>
      </c>
      <c r="T1051" s="5">
        <f t="shared" si="1299"/>
        <v>8.5001618089879008E-2</v>
      </c>
      <c r="U1051" s="5">
        <f t="shared" si="1300"/>
        <v>2.3316335822977933E-2</v>
      </c>
      <c r="V1051" s="5">
        <f t="shared" si="1301"/>
        <v>2.6815223104243685E-3</v>
      </c>
      <c r="W1051" s="5">
        <f t="shared" si="1302"/>
        <v>0.10329346104169639</v>
      </c>
      <c r="X1051" s="5">
        <f t="shared" si="1303"/>
        <v>5.557670240194771E-2</v>
      </c>
      <c r="Y1051" s="5">
        <f t="shared" si="1304"/>
        <v>1.4951429735846586E-2</v>
      </c>
      <c r="Z1051" s="5">
        <f t="shared" si="1305"/>
        <v>2.131926146139313E-3</v>
      </c>
      <c r="AA1051" s="5">
        <f t="shared" si="1306"/>
        <v>4.1817589228112734E-3</v>
      </c>
      <c r="AB1051" s="5">
        <f t="shared" si="1307"/>
        <v>4.1012461243507339E-3</v>
      </c>
      <c r="AC1051" s="5">
        <f t="shared" si="1308"/>
        <v>1.7687571709085819E-4</v>
      </c>
      <c r="AD1051" s="5">
        <f t="shared" si="1309"/>
        <v>5.065235880255331E-2</v>
      </c>
      <c r="AE1051" s="5">
        <f t="shared" si="1310"/>
        <v>2.725333281251769E-2</v>
      </c>
      <c r="AF1051" s="5">
        <f t="shared" si="1311"/>
        <v>7.3317824376661874E-3</v>
      </c>
      <c r="AG1051" s="5">
        <f t="shared" si="1312"/>
        <v>1.3149470337704952E-3</v>
      </c>
      <c r="AH1051" s="5">
        <f t="shared" si="1313"/>
        <v>2.8676893912744141E-4</v>
      </c>
      <c r="AI1051" s="5">
        <f t="shared" si="1314"/>
        <v>5.6249536230554677E-4</v>
      </c>
      <c r="AJ1051" s="5">
        <f t="shared" si="1315"/>
        <v>5.516654515966222E-4</v>
      </c>
      <c r="AK1051" s="5">
        <f t="shared" si="1316"/>
        <v>3.6069603517903105E-4</v>
      </c>
      <c r="AL1051" s="5">
        <f t="shared" si="1317"/>
        <v>7.4668080410379709E-6</v>
      </c>
      <c r="AM1051" s="5">
        <f t="shared" si="1318"/>
        <v>1.9870852821763197E-2</v>
      </c>
      <c r="AN1051" s="5">
        <f t="shared" si="1319"/>
        <v>1.0691446124573572E-2</v>
      </c>
      <c r="AO1051" s="5">
        <f t="shared" si="1320"/>
        <v>2.8762484745865195E-3</v>
      </c>
      <c r="AP1051" s="5">
        <f t="shared" si="1321"/>
        <v>5.1585196808545187E-4</v>
      </c>
      <c r="AQ1051" s="5">
        <f t="shared" si="1322"/>
        <v>6.9388107980453985E-5</v>
      </c>
      <c r="AR1051" s="5">
        <f t="shared" si="1323"/>
        <v>3.0859014360211097E-5</v>
      </c>
      <c r="AS1051" s="5">
        <f t="shared" si="1324"/>
        <v>6.0529750940791445E-5</v>
      </c>
      <c r="AT1051" s="5">
        <f t="shared" si="1325"/>
        <v>5.9364351469344551E-5</v>
      </c>
      <c r="AU1051" s="5">
        <f t="shared" si="1326"/>
        <v>3.8814259881591925E-5</v>
      </c>
      <c r="AV1051" s="5">
        <f t="shared" si="1327"/>
        <v>1.9033477999002446E-5</v>
      </c>
      <c r="AW1051" s="5">
        <f t="shared" si="1328"/>
        <v>2.1889672668463827E-7</v>
      </c>
      <c r="AX1051" s="5">
        <f t="shared" si="1329"/>
        <v>6.4960908895893687E-3</v>
      </c>
      <c r="AY1051" s="5">
        <f t="shared" si="1330"/>
        <v>3.4952000495072472E-3</v>
      </c>
      <c r="AZ1051" s="5">
        <f t="shared" si="1331"/>
        <v>9.4029036798526746E-4</v>
      </c>
      <c r="BA1051" s="5">
        <f t="shared" si="1332"/>
        <v>1.6864003273108156E-4</v>
      </c>
      <c r="BB1051" s="5">
        <f t="shared" si="1333"/>
        <v>2.2684051869378904E-5</v>
      </c>
      <c r="BC1051" s="5">
        <f t="shared" si="1334"/>
        <v>2.441015698962608E-6</v>
      </c>
      <c r="BD1051" s="5">
        <f t="shared" si="1335"/>
        <v>2.7672649688550524E-6</v>
      </c>
      <c r="BE1051" s="5">
        <f t="shared" si="1336"/>
        <v>5.4279717879760401E-6</v>
      </c>
      <c r="BF1051" s="5">
        <f t="shared" si="1337"/>
        <v>5.3234652378181906E-6</v>
      </c>
      <c r="BG1051" s="5">
        <f t="shared" si="1338"/>
        <v>3.48064719140403E-6</v>
      </c>
      <c r="BH1051" s="5">
        <f t="shared" si="1339"/>
        <v>1.7068165654060938E-6</v>
      </c>
      <c r="BI1051" s="5">
        <f t="shared" si="1340"/>
        <v>6.6958186285338799E-7</v>
      </c>
      <c r="BJ1051" s="8">
        <f t="shared" si="1341"/>
        <v>0.70958989423667784</v>
      </c>
      <c r="BK1051" s="8">
        <f t="shared" si="1342"/>
        <v>0.19802156039893265</v>
      </c>
      <c r="BL1051" s="8">
        <f t="shared" si="1343"/>
        <v>8.9661856903139686E-2</v>
      </c>
      <c r="BM1051" s="8">
        <f t="shared" si="1344"/>
        <v>0.45197913803655015</v>
      </c>
      <c r="BN1051" s="8">
        <f t="shared" si="1345"/>
        <v>0.54393111849555886</v>
      </c>
    </row>
    <row r="1052" spans="1:66" x14ac:dyDescent="0.25">
      <c r="A1052" t="s">
        <v>32</v>
      </c>
      <c r="B1052" t="s">
        <v>309</v>
      </c>
      <c r="C1052" t="s">
        <v>33</v>
      </c>
      <c r="D1052" s="11">
        <v>44291</v>
      </c>
      <c r="E1052">
        <f>VLOOKUP(A1052,home!$A$2:$E$405,3,FALSE)</f>
        <v>1.24444444444444</v>
      </c>
      <c r="F1052">
        <f>VLOOKUP(B1052,home!$B$2:$E$405,3,FALSE)</f>
        <v>0.99</v>
      </c>
      <c r="G1052">
        <f>VLOOKUP(C1052,away!$B$2:$E$405,4,FALSE)</f>
        <v>0.37</v>
      </c>
      <c r="H1052">
        <f>VLOOKUP(A1052,away!$A$2:$E$405,3,FALSE)</f>
        <v>1.1244444444444399</v>
      </c>
      <c r="I1052">
        <f>VLOOKUP(C1052,away!$B$2:$E$405,3,FALSE)</f>
        <v>1.48</v>
      </c>
      <c r="J1052">
        <f>VLOOKUP(B1052,home!$B$2:$E$405,4,FALSE)</f>
        <v>1.1599999999999999</v>
      </c>
      <c r="K1052" s="3">
        <f t="shared" si="1290"/>
        <v>0.45583999999999836</v>
      </c>
      <c r="L1052" s="3">
        <f t="shared" si="1291"/>
        <v>1.9304462222222143</v>
      </c>
      <c r="M1052" s="5">
        <f t="shared" si="1292"/>
        <v>9.1970608829189088E-2</v>
      </c>
      <c r="N1052" s="5">
        <f t="shared" si="1293"/>
        <v>4.1923882328697405E-2</v>
      </c>
      <c r="O1052" s="5">
        <f t="shared" si="1294"/>
        <v>0.1775443143697851</v>
      </c>
      <c r="P1052" s="5">
        <f t="shared" si="1295"/>
        <v>8.0931800262322551E-2</v>
      </c>
      <c r="Q1052" s="5">
        <f t="shared" si="1296"/>
        <v>9.5552912603566759E-3</v>
      </c>
      <c r="R1052" s="5">
        <f t="shared" si="1297"/>
        <v>0.17136987547609245</v>
      </c>
      <c r="S1052" s="5">
        <f t="shared" si="1298"/>
        <v>1.7804482260917919E-2</v>
      </c>
      <c r="T1052" s="5">
        <f t="shared" si="1299"/>
        <v>1.8445975915788487E-2</v>
      </c>
      <c r="U1052" s="5">
        <f t="shared" si="1300"/>
        <v>7.8117244037021694E-2</v>
      </c>
      <c r="V1052" s="5">
        <f t="shared" si="1301"/>
        <v>1.7408324734974764E-3</v>
      </c>
      <c r="W1052" s="5">
        <f t="shared" si="1302"/>
        <v>1.4518946560403245E-3</v>
      </c>
      <c r="X1052" s="5">
        <f t="shared" si="1303"/>
        <v>2.8028045538176657E-3</v>
      </c>
      <c r="Y1052" s="5">
        <f t="shared" si="1304"/>
        <v>2.7053317312722659E-3</v>
      </c>
      <c r="Z1052" s="5">
        <f t="shared" si="1305"/>
        <v>0.11027344290517133</v>
      </c>
      <c r="AA1052" s="5">
        <f t="shared" si="1306"/>
        <v>5.0267046213893114E-2</v>
      </c>
      <c r="AB1052" s="5">
        <f t="shared" si="1307"/>
        <v>1.1456865173070476E-2</v>
      </c>
      <c r="AC1052" s="5">
        <f t="shared" si="1308"/>
        <v>9.5743023116851039E-5</v>
      </c>
      <c r="AD1052" s="5">
        <f t="shared" si="1309"/>
        <v>1.6545791500235474E-4</v>
      </c>
      <c r="AE1052" s="5">
        <f t="shared" si="1310"/>
        <v>3.1940760695305993E-4</v>
      </c>
      <c r="AF1052" s="5">
        <f t="shared" si="1311"/>
        <v>3.0829960409578625E-4</v>
      </c>
      <c r="AG1052" s="5">
        <f t="shared" si="1312"/>
        <v>1.9838526867977163E-4</v>
      </c>
      <c r="AH1052" s="5">
        <f t="shared" si="1313"/>
        <v>5.3219237816931261E-2</v>
      </c>
      <c r="AI1052" s="5">
        <f t="shared" si="1314"/>
        <v>2.4259457366469856E-2</v>
      </c>
      <c r="AJ1052" s="5">
        <f t="shared" si="1315"/>
        <v>5.5292155229657892E-3</v>
      </c>
      <c r="AK1052" s="5">
        <f t="shared" si="1316"/>
        <v>8.4014586799623905E-4</v>
      </c>
      <c r="AL1052" s="5">
        <f t="shared" si="1317"/>
        <v>3.3700571615416772E-6</v>
      </c>
      <c r="AM1052" s="5">
        <f t="shared" si="1318"/>
        <v>1.5084467194934627E-5</v>
      </c>
      <c r="AN1052" s="5">
        <f t="shared" si="1319"/>
        <v>2.9119752710696473E-5</v>
      </c>
      <c r="AO1052" s="5">
        <f t="shared" si="1320"/>
        <v>2.8107058306204544E-5</v>
      </c>
      <c r="AP1052" s="5">
        <f t="shared" si="1321"/>
        <v>1.808638817499736E-5</v>
      </c>
      <c r="AQ1052" s="5">
        <f t="shared" si="1322"/>
        <v>8.7286999315170457E-6</v>
      </c>
      <c r="AR1052" s="5">
        <f t="shared" si="1323"/>
        <v>2.0547375318648115E-2</v>
      </c>
      <c r="AS1052" s="5">
        <f t="shared" si="1324"/>
        <v>9.3663155652525237E-3</v>
      </c>
      <c r="AT1052" s="5">
        <f t="shared" si="1325"/>
        <v>2.1347706436323469E-3</v>
      </c>
      <c r="AU1052" s="5">
        <f t="shared" si="1326"/>
        <v>3.2437128339778864E-4</v>
      </c>
      <c r="AV1052" s="5">
        <f t="shared" si="1327"/>
        <v>3.6965351456011852E-5</v>
      </c>
      <c r="AW1052" s="5">
        <f t="shared" si="1328"/>
        <v>8.2376797853205609E-8</v>
      </c>
      <c r="AX1052" s="5">
        <f t="shared" si="1329"/>
        <v>1.1460172543564959E-6</v>
      </c>
      <c r="AY1052" s="5">
        <f t="shared" si="1330"/>
        <v>2.2123246792739718E-6</v>
      </c>
      <c r="AZ1052" s="5">
        <f t="shared" si="1331"/>
        <v>2.1353869097167057E-6</v>
      </c>
      <c r="BA1052" s="5">
        <f t="shared" si="1332"/>
        <v>1.3740831976151276E-6</v>
      </c>
      <c r="BB1052" s="5">
        <f t="shared" si="1333"/>
        <v>6.6314842946378587E-7</v>
      </c>
      <c r="BC1052" s="5">
        <f t="shared" si="1334"/>
        <v>2.560344760861921E-7</v>
      </c>
      <c r="BD1052" s="5">
        <f t="shared" si="1335"/>
        <v>6.6109338434110401E-3</v>
      </c>
      <c r="BE1052" s="5">
        <f t="shared" si="1336"/>
        <v>3.0135280831804778E-3</v>
      </c>
      <c r="BF1052" s="5">
        <f t="shared" si="1337"/>
        <v>6.8684332071849194E-4</v>
      </c>
      <c r="BG1052" s="5">
        <f t="shared" si="1338"/>
        <v>1.0436355310543877E-4</v>
      </c>
      <c r="BH1052" s="5">
        <f t="shared" si="1339"/>
        <v>1.1893270511895757E-5</v>
      </c>
      <c r="BI1052" s="5">
        <f t="shared" si="1340"/>
        <v>1.0842856860285087E-6</v>
      </c>
      <c r="BJ1052" s="8">
        <f t="shared" si="1341"/>
        <v>7.7983644201968655E-2</v>
      </c>
      <c r="BK1052" s="8">
        <f t="shared" si="1342"/>
        <v>0.1925490492308847</v>
      </c>
      <c r="BL1052" s="8">
        <f t="shared" si="1343"/>
        <v>0.61544184636322585</v>
      </c>
      <c r="BM1052" s="8">
        <f t="shared" si="1344"/>
        <v>0.42295008022692615</v>
      </c>
      <c r="BN1052" s="8">
        <f t="shared" si="1345"/>
        <v>0.57329577252644326</v>
      </c>
    </row>
    <row r="1053" spans="1:66" x14ac:dyDescent="0.25">
      <c r="A1053" t="s">
        <v>340</v>
      </c>
      <c r="B1053" t="s">
        <v>354</v>
      </c>
      <c r="C1053" t="s">
        <v>429</v>
      </c>
      <c r="D1053" s="11">
        <v>44291</v>
      </c>
      <c r="E1053">
        <f>VLOOKUP(A1053,home!$A$2:$E$405,3,FALSE)</f>
        <v>1.33793103448276</v>
      </c>
      <c r="F1053">
        <f>VLOOKUP(B1053,home!$B$2:$E$405,3,FALSE)</f>
        <v>1.84</v>
      </c>
      <c r="G1053">
        <f>VLOOKUP(C1053,away!$B$2:$E$405,4,FALSE)</f>
        <v>0.85</v>
      </c>
      <c r="H1053">
        <f>VLOOKUP(A1053,away!$A$2:$E$405,3,FALSE)</f>
        <v>1.1275862068965501</v>
      </c>
      <c r="I1053">
        <f>VLOOKUP(C1053,away!$B$2:$E$405,3,FALSE)</f>
        <v>0.55000000000000004</v>
      </c>
      <c r="J1053">
        <f>VLOOKUP(B1053,home!$B$2:$E$405,4,FALSE)</f>
        <v>0.83</v>
      </c>
      <c r="K1053" s="3">
        <f t="shared" si="1290"/>
        <v>2.0925241379310369</v>
      </c>
      <c r="L1053" s="3">
        <f t="shared" si="1291"/>
        <v>0.51474310344827512</v>
      </c>
      <c r="M1053" s="5">
        <f t="shared" si="1292"/>
        <v>7.3735770748603935E-2</v>
      </c>
      <c r="N1053" s="5">
        <f t="shared" si="1293"/>
        <v>0.15429388012040302</v>
      </c>
      <c r="O1053" s="5">
        <f t="shared" si="1294"/>
        <v>3.7954979470286934E-2</v>
      </c>
      <c r="P1053" s="5">
        <f t="shared" si="1295"/>
        <v>7.9421710696252368E-2</v>
      </c>
      <c r="Q1053" s="5">
        <f t="shared" si="1296"/>
        <v>0.16143183424349056</v>
      </c>
      <c r="R1053" s="5">
        <f t="shared" si="1297"/>
        <v>9.7685319619255327E-3</v>
      </c>
      <c r="S1053" s="5">
        <f t="shared" si="1298"/>
        <v>2.138652673552828E-2</v>
      </c>
      <c r="T1053" s="5">
        <f t="shared" si="1299"/>
        <v>8.3095923353841875E-2</v>
      </c>
      <c r="U1053" s="5">
        <f t="shared" si="1300"/>
        <v>2.0440888922480003E-2</v>
      </c>
      <c r="V1053" s="5">
        <f t="shared" si="1301"/>
        <v>2.5595213858321171E-3</v>
      </c>
      <c r="W1053" s="5">
        <f t="shared" si="1302"/>
        <v>0.11260000326166206</v>
      </c>
      <c r="X1053" s="5">
        <f t="shared" si="1303"/>
        <v>5.7960075127193825E-2</v>
      </c>
      <c r="Y1053" s="5">
        <f t="shared" si="1304"/>
        <v>1.4917274473533462E-2</v>
      </c>
      <c r="Z1053" s="5">
        <f t="shared" si="1305"/>
        <v>1.6760948194050724E-3</v>
      </c>
      <c r="AA1053" s="5">
        <f t="shared" si="1306"/>
        <v>3.507268867066276E-3</v>
      </c>
      <c r="AB1053" s="5">
        <f t="shared" si="1307"/>
        <v>3.6695223812751123E-3</v>
      </c>
      <c r="AC1053" s="5">
        <f t="shared" si="1308"/>
        <v>1.7230575893034089E-4</v>
      </c>
      <c r="AD1053" s="5">
        <f t="shared" si="1309"/>
        <v>5.890455618903534E-2</v>
      </c>
      <c r="AE1053" s="5">
        <f t="shared" si="1310"/>
        <v>3.0320714059987351E-2</v>
      </c>
      <c r="AF1053" s="5">
        <f t="shared" si="1311"/>
        <v>7.8036892270028184E-3</v>
      </c>
      <c r="AG1053" s="5">
        <f t="shared" si="1312"/>
        <v>1.3389650703511009E-3</v>
      </c>
      <c r="AH1053" s="5">
        <f t="shared" si="1313"/>
        <v>2.1568956225353575E-4</v>
      </c>
      <c r="AI1053" s="5">
        <f t="shared" si="1314"/>
        <v>4.5133561531530259E-4</v>
      </c>
      <c r="AJ1053" s="5">
        <f t="shared" si="1315"/>
        <v>4.7221533467761386E-4</v>
      </c>
      <c r="AK1053" s="5">
        <f t="shared" si="1316"/>
        <v>3.2937399537136334E-4</v>
      </c>
      <c r="AL1053" s="5">
        <f t="shared" si="1317"/>
        <v>7.4237065663670923E-6</v>
      </c>
      <c r="AM1053" s="5">
        <f t="shared" si="1318"/>
        <v>2.4651841131934298E-2</v>
      </c>
      <c r="AN1053" s="5">
        <f t="shared" si="1319"/>
        <v>1.2689365209965699E-2</v>
      </c>
      <c r="AO1053" s="5">
        <f t="shared" si="1320"/>
        <v>3.2658816144831584E-3</v>
      </c>
      <c r="AP1053" s="5">
        <f t="shared" si="1321"/>
        <v>5.6036334591124152E-4</v>
      </c>
      <c r="AQ1053" s="5">
        <f t="shared" si="1322"/>
        <v>7.2110791933252915E-5</v>
      </c>
      <c r="AR1053" s="5">
        <f t="shared" si="1323"/>
        <v>2.2204942931156993E-5</v>
      </c>
      <c r="AS1053" s="5">
        <f t="shared" si="1324"/>
        <v>4.6464379064827156E-5</v>
      </c>
      <c r="AT1053" s="5">
        <f t="shared" si="1325"/>
        <v>4.8613917373564188E-5</v>
      </c>
      <c r="AU1053" s="5">
        <f t="shared" si="1326"/>
        <v>3.3908598514522687E-5</v>
      </c>
      <c r="AV1053" s="5">
        <f t="shared" si="1327"/>
        <v>1.7738640218762809E-5</v>
      </c>
      <c r="AW1053" s="5">
        <f t="shared" si="1328"/>
        <v>2.22115726804686E-7</v>
      </c>
      <c r="AX1053" s="5">
        <f t="shared" si="1329"/>
        <v>8.5974287688356053E-3</v>
      </c>
      <c r="AY1053" s="5">
        <f t="shared" si="1330"/>
        <v>4.4254671661459223E-3</v>
      </c>
      <c r="AZ1053" s="5">
        <f t="shared" si="1331"/>
        <v>1.1389893516551976E-3</v>
      </c>
      <c r="BA1053" s="5">
        <f t="shared" si="1332"/>
        <v>1.9542897122184509E-4</v>
      </c>
      <c r="BB1053" s="5">
        <f t="shared" si="1333"/>
        <v>2.5148928787609041E-5</v>
      </c>
      <c r="BC1053" s="5">
        <f t="shared" si="1334"/>
        <v>2.5890475305067099E-6</v>
      </c>
      <c r="BD1053" s="5">
        <f t="shared" si="1335"/>
        <v>1.9049735393792641E-6</v>
      </c>
      <c r="BE1053" s="5">
        <f t="shared" si="1336"/>
        <v>3.98620311327103E-6</v>
      </c>
      <c r="BF1053" s="5">
        <f t="shared" si="1337"/>
        <v>4.1706131166077403E-6</v>
      </c>
      <c r="BG1053" s="5">
        <f t="shared" si="1338"/>
        <v>2.9090362054911622E-6</v>
      </c>
      <c r="BH1053" s="5">
        <f t="shared" si="1339"/>
        <v>1.5218071195263923E-6</v>
      </c>
      <c r="BI1053" s="5">
        <f t="shared" si="1340"/>
        <v>6.368836261768556E-7</v>
      </c>
      <c r="BJ1053" s="8">
        <f t="shared" si="1341"/>
        <v>0.73829152945490562</v>
      </c>
      <c r="BK1053" s="8">
        <f t="shared" si="1342"/>
        <v>0.18170872619785933</v>
      </c>
      <c r="BL1053" s="8">
        <f t="shared" si="1343"/>
        <v>7.6993866105474984E-2</v>
      </c>
      <c r="BM1053" s="8">
        <f t="shared" si="1344"/>
        <v>0.4776382642862636</v>
      </c>
      <c r="BN1053" s="8">
        <f t="shared" si="1345"/>
        <v>0.51660670724096225</v>
      </c>
    </row>
    <row r="1054" spans="1:66" x14ac:dyDescent="0.25">
      <c r="A1054" t="s">
        <v>342</v>
      </c>
      <c r="B1054" t="s">
        <v>363</v>
      </c>
      <c r="C1054" t="s">
        <v>346</v>
      </c>
      <c r="D1054" s="11">
        <v>44291</v>
      </c>
      <c r="E1054">
        <f>VLOOKUP(A1054,home!$A$2:$E$405,3,FALSE)</f>
        <v>1.1828254847645401</v>
      </c>
      <c r="F1054">
        <f>VLOOKUP(B1054,home!$B$2:$E$405,3,FALSE)</f>
        <v>1.0900000000000001</v>
      </c>
      <c r="G1054">
        <f>VLOOKUP(C1054,away!$B$2:$E$405,4,FALSE)</f>
        <v>0.75</v>
      </c>
      <c r="H1054">
        <f>VLOOKUP(A1054,away!$A$2:$E$405,3,FALSE)</f>
        <v>0.86980609418282495</v>
      </c>
      <c r="I1054">
        <f>VLOOKUP(C1054,away!$B$2:$E$405,3,FALSE)</f>
        <v>0.4</v>
      </c>
      <c r="J1054">
        <f>VLOOKUP(B1054,home!$B$2:$E$405,4,FALSE)</f>
        <v>1.35</v>
      </c>
      <c r="K1054" s="3">
        <f t="shared" si="1290"/>
        <v>0.9669598337950116</v>
      </c>
      <c r="L1054" s="3">
        <f t="shared" si="1291"/>
        <v>0.46969529085872558</v>
      </c>
      <c r="M1054" s="5">
        <f t="shared" si="1292"/>
        <v>0.2377215793764999</v>
      </c>
      <c r="N1054" s="5">
        <f t="shared" si="1293"/>
        <v>0.22986721888338799</v>
      </c>
      <c r="O1054" s="5">
        <f t="shared" si="1294"/>
        <v>0.11165670636864074</v>
      </c>
      <c r="P1054" s="5">
        <f t="shared" si="1295"/>
        <v>0.10796755023231926</v>
      </c>
      <c r="Q1054" s="5">
        <f t="shared" si="1296"/>
        <v>0.11113618388320118</v>
      </c>
      <c r="R1054" s="5">
        <f t="shared" si="1297"/>
        <v>2.6222314587073012E-2</v>
      </c>
      <c r="S1054" s="5">
        <f t="shared" si="1298"/>
        <v>1.2259080490023803E-2</v>
      </c>
      <c r="T1054" s="5">
        <f t="shared" si="1299"/>
        <v>5.2200142213948988E-2</v>
      </c>
      <c r="U1054" s="5">
        <f t="shared" si="1300"/>
        <v>2.5355924954836625E-2</v>
      </c>
      <c r="V1054" s="5">
        <f t="shared" si="1301"/>
        <v>6.1864289218795142E-4</v>
      </c>
      <c r="W1054" s="5">
        <f t="shared" si="1302"/>
        <v>3.5821408632104028E-2</v>
      </c>
      <c r="X1054" s="5">
        <f t="shared" si="1303"/>
        <v>1.6825146946425364E-2</v>
      </c>
      <c r="Y1054" s="5">
        <f t="shared" si="1304"/>
        <v>3.9513461443710296E-3</v>
      </c>
      <c r="Z1054" s="5">
        <f t="shared" si="1305"/>
        <v>4.105499225654753E-3</v>
      </c>
      <c r="AA1054" s="5">
        <f t="shared" si="1306"/>
        <v>3.9698528488846686E-3</v>
      </c>
      <c r="AB1054" s="5">
        <f t="shared" si="1307"/>
        <v>1.9193441254740859E-3</v>
      </c>
      <c r="AC1054" s="5">
        <f t="shared" si="1308"/>
        <v>1.7560815711744764E-5</v>
      </c>
      <c r="AD1054" s="5">
        <f t="shared" si="1309"/>
        <v>8.659465834300625E-3</v>
      </c>
      <c r="AE1054" s="5">
        <f t="shared" si="1310"/>
        <v>4.0673103237230286E-3</v>
      </c>
      <c r="AF1054" s="5">
        <f t="shared" si="1311"/>
        <v>9.5519825275689255E-4</v>
      </c>
      <c r="AG1054" s="5">
        <f t="shared" si="1312"/>
        <v>1.4955070705213166E-4</v>
      </c>
      <c r="AH1054" s="5">
        <f t="shared" si="1313"/>
        <v>4.8208341322854547E-4</v>
      </c>
      <c r="AI1054" s="5">
        <f t="shared" si="1314"/>
        <v>4.6615529713080618E-4</v>
      </c>
      <c r="AJ1054" s="5">
        <f t="shared" si="1315"/>
        <v>2.2537672431813428E-4</v>
      </c>
      <c r="AK1054" s="5">
        <f t="shared" si="1316"/>
        <v>7.2643413295975774E-5</v>
      </c>
      <c r="AL1054" s="5">
        <f t="shared" si="1317"/>
        <v>3.1902837890462638E-7</v>
      </c>
      <c r="AM1054" s="5">
        <f t="shared" si="1318"/>
        <v>1.6746711287777831E-3</v>
      </c>
      <c r="AN1054" s="5">
        <f t="shared" si="1319"/>
        <v>7.8658514292399113E-4</v>
      </c>
      <c r="AO1054" s="5">
        <f t="shared" si="1320"/>
        <v>1.847276687454181E-4</v>
      </c>
      <c r="AP1054" s="5">
        <f t="shared" si="1321"/>
        <v>2.8921905367011152E-5</v>
      </c>
      <c r="AQ1054" s="5">
        <f t="shared" si="1322"/>
        <v>3.39612068838671E-6</v>
      </c>
      <c r="AR1054" s="5">
        <f t="shared" si="1323"/>
        <v>4.5286461798909801E-5</v>
      </c>
      <c r="AS1054" s="5">
        <f t="shared" si="1324"/>
        <v>4.379018957423796E-5</v>
      </c>
      <c r="AT1054" s="5">
        <f t="shared" si="1325"/>
        <v>2.117167721627859E-5</v>
      </c>
      <c r="AU1054" s="5">
        <f t="shared" si="1326"/>
        <v>6.8240538274047944E-6</v>
      </c>
      <c r="AV1054" s="5">
        <f t="shared" si="1327"/>
        <v>1.6496464886888878E-6</v>
      </c>
      <c r="AW1054" s="5">
        <f t="shared" si="1328"/>
        <v>4.0248662853670559E-9</v>
      </c>
      <c r="AX1054" s="5">
        <f t="shared" si="1329"/>
        <v>2.6988995272404483E-4</v>
      </c>
      <c r="AY1054" s="5">
        <f t="shared" si="1330"/>
        <v>1.2676603984456794E-4</v>
      </c>
      <c r="AZ1054" s="5">
        <f t="shared" si="1331"/>
        <v>2.9770705977901563E-5</v>
      </c>
      <c r="BA1054" s="5">
        <f t="shared" si="1332"/>
        <v>4.6610534677866903E-6</v>
      </c>
      <c r="BB1054" s="5">
        <f t="shared" si="1333"/>
        <v>5.4731871606503536E-7</v>
      </c>
      <c r="BC1054" s="5">
        <f t="shared" si="1334"/>
        <v>5.1414604706918233E-8</v>
      </c>
      <c r="BD1054" s="5">
        <f t="shared" si="1335"/>
        <v>3.5451396411002471E-6</v>
      </c>
      <c r="BE1054" s="5">
        <f t="shared" si="1336"/>
        <v>3.4280076381384018E-6</v>
      </c>
      <c r="BF1054" s="5">
        <f t="shared" si="1337"/>
        <v>1.6573728480111694E-6</v>
      </c>
      <c r="BG1054" s="5">
        <f t="shared" si="1338"/>
        <v>5.3420432454974854E-7</v>
      </c>
      <c r="BH1054" s="5">
        <f t="shared" si="1339"/>
        <v>1.2913853121980031E-7</v>
      </c>
      <c r="BI1054" s="5">
        <f t="shared" si="1340"/>
        <v>2.4974354536966011E-8</v>
      </c>
      <c r="BJ1054" s="8">
        <f t="shared" si="1341"/>
        <v>0.46674296027310896</v>
      </c>
      <c r="BK1054" s="8">
        <f t="shared" si="1342"/>
        <v>0.35871149887496606</v>
      </c>
      <c r="BL1054" s="8">
        <f t="shared" si="1343"/>
        <v>0.17049844259912569</v>
      </c>
      <c r="BM1054" s="8">
        <f t="shared" si="1344"/>
        <v>0.17536008562675517</v>
      </c>
      <c r="BN1054" s="8">
        <f t="shared" si="1345"/>
        <v>0.8245715533311222</v>
      </c>
    </row>
    <row r="1055" spans="1:66" x14ac:dyDescent="0.25">
      <c r="A1055" t="s">
        <v>342</v>
      </c>
      <c r="B1055" t="s">
        <v>384</v>
      </c>
      <c r="C1055" t="s">
        <v>436</v>
      </c>
      <c r="D1055" s="11">
        <v>44291</v>
      </c>
      <c r="E1055">
        <f>VLOOKUP(A1055,home!$A$2:$E$405,3,FALSE)</f>
        <v>1.1828254847645401</v>
      </c>
      <c r="F1055">
        <f>VLOOKUP(B1055,home!$B$2:$E$405,3,FALSE)</f>
        <v>0.8</v>
      </c>
      <c r="G1055">
        <f>VLOOKUP(C1055,away!$B$2:$E$405,4,FALSE)</f>
        <v>0.94</v>
      </c>
      <c r="H1055">
        <f>VLOOKUP(A1055,away!$A$2:$E$405,3,FALSE)</f>
        <v>0.86980609418282495</v>
      </c>
      <c r="I1055">
        <f>VLOOKUP(C1055,away!$B$2:$E$405,3,FALSE)</f>
        <v>0.45</v>
      </c>
      <c r="J1055">
        <f>VLOOKUP(B1055,home!$B$2:$E$405,4,FALSE)</f>
        <v>1.01</v>
      </c>
      <c r="K1055" s="3">
        <f t="shared" si="1290"/>
        <v>0.88948476454293413</v>
      </c>
      <c r="L1055" s="3">
        <f t="shared" si="1291"/>
        <v>0.39532686980609394</v>
      </c>
      <c r="M1055" s="5">
        <f t="shared" si="1292"/>
        <v>0.27670270000756442</v>
      </c>
      <c r="N1055" s="5">
        <f t="shared" si="1293"/>
        <v>0.24612283596462253</v>
      </c>
      <c r="O1055" s="5">
        <f t="shared" si="1294"/>
        <v>0.10938801226088508</v>
      </c>
      <c r="P1055" s="5">
        <f t="shared" si="1295"/>
        <v>9.7298970329692938E-2</v>
      </c>
      <c r="Q1055" s="5">
        <f t="shared" si="1296"/>
        <v>0.10946125639831573</v>
      </c>
      <c r="R1055" s="5">
        <f t="shared" si="1297"/>
        <v>2.1622010240703159E-2</v>
      </c>
      <c r="S1055" s="5">
        <f t="shared" si="1298"/>
        <v>8.5534850463689551E-3</v>
      </c>
      <c r="T1055" s="5">
        <f t="shared" si="1299"/>
        <v>4.327297585698843E-2</v>
      </c>
      <c r="U1055" s="5">
        <f t="shared" si="1300"/>
        <v>1.9232448687896756E-2</v>
      </c>
      <c r="V1055" s="5">
        <f t="shared" si="1301"/>
        <v>3.3419152988202136E-4</v>
      </c>
      <c r="W1055" s="5">
        <f t="shared" si="1302"/>
        <v>3.2454706624676539E-2</v>
      </c>
      <c r="X1055" s="5">
        <f t="shared" si="1303"/>
        <v>1.2830217580408476E-2</v>
      </c>
      <c r="Y1055" s="5">
        <f t="shared" si="1304"/>
        <v>2.5360648774969993E-3</v>
      </c>
      <c r="Z1055" s="5">
        <f t="shared" si="1305"/>
        <v>2.84925387579083E-3</v>
      </c>
      <c r="AA1055" s="5">
        <f t="shared" si="1306"/>
        <v>2.5343679128308483E-3</v>
      </c>
      <c r="AB1055" s="5">
        <f t="shared" si="1307"/>
        <v>1.1271408231047573E-3</v>
      </c>
      <c r="AC1055" s="5">
        <f t="shared" si="1308"/>
        <v>7.3446364431790332E-6</v>
      </c>
      <c r="AD1055" s="5">
        <f t="shared" si="1309"/>
        <v>7.2169917700901035E-3</v>
      </c>
      <c r="AE1055" s="5">
        <f t="shared" si="1310"/>
        <v>2.8530707658860617E-3</v>
      </c>
      <c r="AF1055" s="5">
        <f t="shared" si="1311"/>
        <v>5.6394776760650589E-4</v>
      </c>
      <c r="AG1055" s="5">
        <f t="shared" si="1312"/>
        <v>7.4314568567338169E-5</v>
      </c>
      <c r="AH1055" s="5">
        <f t="shared" si="1313"/>
        <v>2.8159665399981747E-4</v>
      </c>
      <c r="AI1055" s="5">
        <f t="shared" si="1314"/>
        <v>2.5047593347910565E-4</v>
      </c>
      <c r="AJ1055" s="5">
        <f t="shared" si="1315"/>
        <v>1.1139726335716697E-4</v>
      </c>
      <c r="AK1055" s="5">
        <f t="shared" si="1316"/>
        <v>3.3028722855992297E-5</v>
      </c>
      <c r="AL1055" s="5">
        <f t="shared" si="1317"/>
        <v>1.0330590389580189E-7</v>
      </c>
      <c r="AM1055" s="5">
        <f t="shared" si="1318"/>
        <v>1.2838808450653782E-3</v>
      </c>
      <c r="AN1055" s="5">
        <f t="shared" si="1319"/>
        <v>5.0755259568369864E-4</v>
      </c>
      <c r="AO1055" s="5">
        <f t="shared" si="1320"/>
        <v>1.0032458945679728E-4</v>
      </c>
      <c r="AP1055" s="5">
        <f t="shared" si="1321"/>
        <v>1.3220335304845709E-5</v>
      </c>
      <c r="AQ1055" s="5">
        <f t="shared" si="1322"/>
        <v>1.3065884434629116E-6</v>
      </c>
      <c r="AR1055" s="5">
        <f t="shared" si="1323"/>
        <v>2.2264544754723507E-5</v>
      </c>
      <c r="AS1055" s="5">
        <f t="shared" si="1324"/>
        <v>1.9803973348810853E-5</v>
      </c>
      <c r="AT1055" s="5">
        <f t="shared" si="1325"/>
        <v>8.8076662855907826E-6</v>
      </c>
      <c r="AU1055" s="5">
        <f t="shared" si="1326"/>
        <v>2.6114283240704854E-6</v>
      </c>
      <c r="AV1055" s="5">
        <f t="shared" si="1327"/>
        <v>5.8070642698914625E-7</v>
      </c>
      <c r="AW1055" s="5">
        <f t="shared" si="1328"/>
        <v>1.0090611569911742E-9</v>
      </c>
      <c r="AX1055" s="5">
        <f t="shared" si="1329"/>
        <v>1.9033207519569346E-4</v>
      </c>
      <c r="AY1055" s="5">
        <f t="shared" si="1330"/>
        <v>7.524338351081158E-5</v>
      </c>
      <c r="AZ1055" s="5">
        <f t="shared" si="1331"/>
        <v>1.4872865638474303E-5</v>
      </c>
      <c r="BA1055" s="5">
        <f t="shared" si="1332"/>
        <v>1.9598811393015534E-6</v>
      </c>
      <c r="BB1055" s="5">
        <f t="shared" si="1333"/>
        <v>1.9369841899802102E-7</v>
      </c>
      <c r="BC1055" s="5">
        <f t="shared" si="1334"/>
        <v>1.5314837933775381E-8</v>
      </c>
      <c r="BD1055" s="5">
        <f t="shared" si="1335"/>
        <v>1.4669621309237544E-6</v>
      </c>
      <c r="BE1055" s="5">
        <f t="shared" si="1336"/>
        <v>1.3048404656181165E-6</v>
      </c>
      <c r="BF1055" s="5">
        <f t="shared" si="1337"/>
        <v>5.8031785716321145E-7</v>
      </c>
      <c r="BG1055" s="5">
        <f t="shared" si="1338"/>
        <v>1.7206129751295973E-7</v>
      </c>
      <c r="BH1055" s="5">
        <f t="shared" si="1339"/>
        <v>3.8261475676316683E-8</v>
      </c>
      <c r="BI1055" s="5">
        <f t="shared" si="1340"/>
        <v>6.8065999366027512E-9</v>
      </c>
      <c r="BJ1055" s="8">
        <f t="shared" si="1341"/>
        <v>0.45957528434735401</v>
      </c>
      <c r="BK1055" s="8">
        <f t="shared" si="1342"/>
        <v>0.38297203823936621</v>
      </c>
      <c r="BL1055" s="8">
        <f t="shared" si="1343"/>
        <v>0.15463811606807973</v>
      </c>
      <c r="BM1055" s="8">
        <f t="shared" si="1344"/>
        <v>0.13936366495435737</v>
      </c>
      <c r="BN1055" s="8">
        <f t="shared" si="1345"/>
        <v>0.86059578520178392</v>
      </c>
    </row>
    <row r="1056" spans="1:66" x14ac:dyDescent="0.25">
      <c r="A1056" t="s">
        <v>40</v>
      </c>
      <c r="B1056" t="s">
        <v>332</v>
      </c>
      <c r="C1056" t="s">
        <v>316</v>
      </c>
      <c r="D1056" s="11">
        <v>44291</v>
      </c>
      <c r="E1056">
        <f>VLOOKUP(A1056,home!$A$2:$E$405,3,FALSE)</f>
        <v>1.4709480122324201</v>
      </c>
      <c r="F1056">
        <f>VLOOKUP(B1056,home!$B$2:$E$405,3,FALSE)</f>
        <v>1.02</v>
      </c>
      <c r="G1056">
        <f>VLOOKUP(C1056,away!$B$2:$E$405,4,FALSE)</f>
        <v>1.54</v>
      </c>
      <c r="H1056">
        <f>VLOOKUP(A1056,away!$A$2:$E$405,3,FALSE)</f>
        <v>1.15290519877676</v>
      </c>
      <c r="I1056">
        <f>VLOOKUP(C1056,away!$B$2:$E$405,3,FALSE)</f>
        <v>0.63</v>
      </c>
      <c r="J1056">
        <f>VLOOKUP(B1056,home!$B$2:$E$405,4,FALSE)</f>
        <v>1.03</v>
      </c>
      <c r="K1056" s="3">
        <f t="shared" si="1290"/>
        <v>2.3105651376146854</v>
      </c>
      <c r="L1056" s="3">
        <f t="shared" si="1291"/>
        <v>0.74812018348623954</v>
      </c>
      <c r="M1056" s="5">
        <f t="shared" si="1292"/>
        <v>4.6949378021174763E-2</v>
      </c>
      <c r="N1056" s="5">
        <f t="shared" si="1293"/>
        <v>0.10847959608841956</v>
      </c>
      <c r="O1056" s="5">
        <f t="shared" si="1294"/>
        <v>3.5123777299766089E-2</v>
      </c>
      <c r="P1056" s="5">
        <f t="shared" si="1295"/>
        <v>8.115577533018159E-2</v>
      </c>
      <c r="Q1056" s="5">
        <f t="shared" si="1296"/>
        <v>0.12532458643221234</v>
      </c>
      <c r="R1056" s="5">
        <f t="shared" si="1297"/>
        <v>1.3138403359115409E-2</v>
      </c>
      <c r="S1056" s="5">
        <f t="shared" si="1298"/>
        <v>3.5071070944073135E-2</v>
      </c>
      <c r="T1056" s="5">
        <f t="shared" si="1299"/>
        <v>9.3757852597003782E-2</v>
      </c>
      <c r="U1056" s="5">
        <f t="shared" si="1300"/>
        <v>3.0357136765491743E-2</v>
      </c>
      <c r="V1056" s="5">
        <f t="shared" si="1301"/>
        <v>6.7359073729779924E-3</v>
      </c>
      <c r="W1056" s="5">
        <f t="shared" si="1302"/>
        <v>9.6523540098749402E-2</v>
      </c>
      <c r="X1056" s="5">
        <f t="shared" si="1303"/>
        <v>7.22112085294178E-2</v>
      </c>
      <c r="Y1056" s="5">
        <f t="shared" si="1304"/>
        <v>2.7011331287395576E-2</v>
      </c>
      <c r="Z1056" s="5">
        <f t="shared" si="1305"/>
        <v>3.2763682439125481E-3</v>
      </c>
      <c r="AA1056" s="5">
        <f t="shared" si="1306"/>
        <v>7.5702622423721817E-3</v>
      </c>
      <c r="AB1056" s="5">
        <f t="shared" si="1307"/>
        <v>8.7457920099129702E-3</v>
      </c>
      <c r="AC1056" s="5">
        <f t="shared" si="1308"/>
        <v>7.2772234751406904E-4</v>
      </c>
      <c r="AD1056" s="5">
        <f t="shared" si="1309"/>
        <v>5.5755981677830892E-2</v>
      </c>
      <c r="AE1056" s="5">
        <f t="shared" si="1310"/>
        <v>4.1712175243274259E-2</v>
      </c>
      <c r="AF1056" s="5">
        <f t="shared" si="1311"/>
        <v>1.5602860098304258E-2</v>
      </c>
      <c r="AG1056" s="5">
        <f t="shared" si="1312"/>
        <v>3.8909381865511682E-3</v>
      </c>
      <c r="AH1056" s="5">
        <f t="shared" si="1313"/>
        <v>6.1277930295108602E-4</v>
      </c>
      <c r="AI1056" s="5">
        <f t="shared" si="1314"/>
        <v>1.415866494450607E-3</v>
      </c>
      <c r="AJ1056" s="5">
        <f t="shared" si="1315"/>
        <v>1.6357258807971448E-3</v>
      </c>
      <c r="AK1056" s="5">
        <f t="shared" si="1316"/>
        <v>1.2598170649546524E-3</v>
      </c>
      <c r="AL1056" s="5">
        <f t="shared" si="1317"/>
        <v>5.03170638903611E-5</v>
      </c>
      <c r="AM1056" s="5">
        <f t="shared" si="1318"/>
        <v>2.5765565495655847E-2</v>
      </c>
      <c r="AN1056" s="5">
        <f t="shared" si="1319"/>
        <v>1.9275739586236774E-2</v>
      </c>
      <c r="AO1056" s="5">
        <f t="shared" si="1320"/>
        <v>7.2102849180442127E-3</v>
      </c>
      <c r="AP1056" s="5">
        <f t="shared" si="1321"/>
        <v>1.7980532252917672E-3</v>
      </c>
      <c r="AQ1056" s="5">
        <f t="shared" si="1322"/>
        <v>3.3628997720582541E-4</v>
      </c>
      <c r="AR1056" s="5">
        <f t="shared" si="1323"/>
        <v>9.1686512912067314E-5</v>
      </c>
      <c r="AS1056" s="5">
        <f t="shared" si="1324"/>
        <v>2.1184766032408144E-4</v>
      </c>
      <c r="AT1056" s="5">
        <f t="shared" si="1325"/>
        <v>2.4474390921503026E-4</v>
      </c>
      <c r="AU1056" s="5">
        <f t="shared" si="1326"/>
        <v>1.8849891475859412E-4</v>
      </c>
      <c r="AV1056" s="5">
        <f t="shared" si="1327"/>
        <v>1.088847552298525E-4</v>
      </c>
      <c r="AW1056" s="5">
        <f t="shared" si="1328"/>
        <v>2.4160303101819434E-6</v>
      </c>
      <c r="AX1056" s="5">
        <f t="shared" si="1329"/>
        <v>9.9221695641983701E-3</v>
      </c>
      <c r="AY1056" s="5">
        <f t="shared" si="1330"/>
        <v>7.4229753149496662E-3</v>
      </c>
      <c r="AZ1056" s="5">
        <f t="shared" si="1331"/>
        <v>2.7766388273169854E-3</v>
      </c>
      <c r="BA1056" s="5">
        <f t="shared" si="1332"/>
        <v>6.9241984965579993E-4</v>
      </c>
      <c r="BB1056" s="5">
        <f t="shared" si="1333"/>
        <v>1.2950331624350287E-4</v>
      </c>
      <c r="BC1056" s="5">
        <f t="shared" si="1334"/>
        <v>1.937680894203318E-5</v>
      </c>
      <c r="BD1056" s="5">
        <f t="shared" si="1335"/>
        <v>1.1432088477164871E-5</v>
      </c>
      <c r="BE1056" s="5">
        <f t="shared" si="1336"/>
        <v>2.6414585085463712E-5</v>
      </c>
      <c r="BF1056" s="5">
        <f t="shared" si="1337"/>
        <v>3.0516309711514644E-5</v>
      </c>
      <c r="BG1056" s="5">
        <f t="shared" si="1338"/>
        <v>2.3503307116026063E-5</v>
      </c>
      <c r="BH1056" s="5">
        <f t="shared" si="1339"/>
        <v>1.3576480510235247E-5</v>
      </c>
      <c r="BI1056" s="5">
        <f t="shared" si="1340"/>
        <v>6.2738685116909603E-6</v>
      </c>
      <c r="BJ1056" s="8">
        <f t="shared" si="1341"/>
        <v>0.7156190871228999</v>
      </c>
      <c r="BK1056" s="8">
        <f t="shared" si="1342"/>
        <v>0.17811314639476158</v>
      </c>
      <c r="BL1056" s="8">
        <f t="shared" si="1343"/>
        <v>0.10081693881166362</v>
      </c>
      <c r="BM1056" s="8">
        <f t="shared" si="1344"/>
        <v>0.5802334647577283</v>
      </c>
      <c r="BN1056" s="8">
        <f t="shared" si="1345"/>
        <v>0.41017151653086981</v>
      </c>
    </row>
    <row r="1057" spans="1:66" x14ac:dyDescent="0.25">
      <c r="A1057" t="s">
        <v>80</v>
      </c>
      <c r="B1057" t="s">
        <v>359</v>
      </c>
      <c r="C1057" t="s">
        <v>82</v>
      </c>
      <c r="D1057" s="11">
        <v>44292</v>
      </c>
      <c r="E1057">
        <f>VLOOKUP(A1057,home!$A$2:$E$405,3,FALSE)</f>
        <v>1.2299578059071701</v>
      </c>
      <c r="F1057">
        <f>VLOOKUP(B1057,home!$B$2:$E$405,3,FALSE)</f>
        <v>1.5</v>
      </c>
      <c r="G1057">
        <f>VLOOKUP(C1057,away!$B$2:$E$405,4,FALSE)</f>
        <v>0.73</v>
      </c>
      <c r="H1057">
        <f>VLOOKUP(A1057,away!$A$2:$E$405,3,FALSE)</f>
        <v>1.0168776371307999</v>
      </c>
      <c r="I1057">
        <f>VLOOKUP(C1057,away!$B$2:$E$405,3,FALSE)</f>
        <v>0.56999999999999995</v>
      </c>
      <c r="J1057">
        <f>VLOOKUP(B1057,home!$B$2:$E$405,4,FALSE)</f>
        <v>0.98</v>
      </c>
      <c r="K1057" s="3">
        <f t="shared" ref="K1057:K1060" si="1346">E1057*F1057*G1057</f>
        <v>1.3468037974683511</v>
      </c>
      <c r="L1057" s="3">
        <f t="shared" ref="L1057:L1060" si="1347">H1057*I1057*J1057</f>
        <v>0.56802784810126472</v>
      </c>
      <c r="M1057" s="5">
        <f t="shared" ref="M1057:M1060" si="1348">_xlfn.POISSON.DIST(0,K1057,FALSE) * _xlfn.POISSON.DIST(0,L1057,FALSE)</f>
        <v>0.1473666403246465</v>
      </c>
      <c r="N1057" s="5">
        <f t="shared" ref="N1057:N1060" si="1349">_xlfn.POISSON.DIST(1,K1057,FALSE) * _xlfn.POISSON.DIST(0,L1057,FALSE)</f>
        <v>0.19847395080938654</v>
      </c>
      <c r="O1057" s="5">
        <f t="shared" ref="O1057:O1060" si="1350">_xlfn.POISSON.DIST(0,K1057,FALSE) * _xlfn.POISSON.DIST(1,L1057,FALSE)</f>
        <v>8.3708355585522004E-2</v>
      </c>
      <c r="P1057" s="5">
        <f t="shared" ref="P1057:P1060" si="1351">_xlfn.POISSON.DIST(1,K1057,FALSE) * _xlfn.POISSON.DIST(1,L1057,FALSE)</f>
        <v>0.11273873118241209</v>
      </c>
      <c r="Q1057" s="5">
        <f t="shared" ref="Q1057:Q1060" si="1352">_xlfn.POISSON.DIST(2,K1057,FALSE) * _xlfn.POISSON.DIST(0,L1057,FALSE)</f>
        <v>0.13365273532431429</v>
      </c>
      <c r="R1057" s="5">
        <f t="shared" ref="R1057:R1060" si="1353">_xlfn.POISSON.DIST(0,K1057,FALSE) * _xlfn.POISSON.DIST(2,L1057,FALSE)</f>
        <v>2.3774338545669769E-2</v>
      </c>
      <c r="S1057" s="5">
        <f t="shared" ref="S1057:S1060" si="1354">_xlfn.POISSON.DIST(2,K1057,FALSE) * _xlfn.POISSON.DIST(2,L1057,FALSE)</f>
        <v>2.1561904174208276E-2</v>
      </c>
      <c r="T1057" s="5">
        <f t="shared" ref="T1057:T1060" si="1355">_xlfn.POISSON.DIST(2,K1057,FALSE) * _xlfn.POISSON.DIST(1,L1057,FALSE)</f>
        <v>7.5918475639118133E-2</v>
      </c>
      <c r="U1057" s="5">
        <f t="shared" ref="U1057:U1060" si="1356">_xlfn.POISSON.DIST(1,K1057,FALSE) * _xlfn.POISSON.DIST(2,L1057,FALSE)</f>
        <v>3.2019369435606244E-2</v>
      </c>
      <c r="V1057" s="5">
        <f t="shared" ref="V1057:V1060" si="1357">_xlfn.POISSON.DIST(3,K1057,FALSE) * _xlfn.POISSON.DIST(3,L1057,FALSE)</f>
        <v>1.8328147123557082E-3</v>
      </c>
      <c r="W1057" s="5">
        <f t="shared" ref="W1057:W1060" si="1358">_xlfn.POISSON.DIST(3,K1057,FALSE) * _xlfn.POISSON.DIST(0,L1057,FALSE)</f>
        <v>6.0001337158939641E-2</v>
      </c>
      <c r="X1057" s="5">
        <f t="shared" ref="X1057:X1060" si="1359">_xlfn.POISSON.DIST(3,K1057,FALSE) * _xlfn.POISSON.DIST(1,L1057,FALSE)</f>
        <v>3.4082430429590929E-2</v>
      </c>
      <c r="Y1057" s="5">
        <f t="shared" ref="Y1057:Y1060" si="1360">_xlfn.POISSON.DIST(3,K1057,FALSE) * _xlfn.POISSON.DIST(2,L1057,FALSE)</f>
        <v>9.6798848074907996E-3</v>
      </c>
      <c r="Z1057" s="5">
        <f t="shared" ref="Z1057:Z1060" si="1361">_xlfn.POISSON.DIST(0,K1057,FALSE) * _xlfn.POISSON.DIST(3,L1057,FALSE)</f>
        <v>4.5014954547092506E-3</v>
      </c>
      <c r="AA1057" s="5">
        <f t="shared" ref="AA1057:AA1060" si="1362">_xlfn.POISSON.DIST(1,K1057,FALSE) * _xlfn.POISSON.DIST(3,L1057,FALSE)</f>
        <v>6.062631172688941E-3</v>
      </c>
      <c r="AB1057" s="5">
        <f t="shared" ref="AB1057:AB1060" si="1363">_xlfn.POISSON.DIST(2,K1057,FALSE) * _xlfn.POISSON.DIST(3,L1057,FALSE)</f>
        <v>4.082587343013735E-3</v>
      </c>
      <c r="AC1057" s="5">
        <f t="shared" ref="AC1057:AC1060" si="1364">_xlfn.POISSON.DIST(4,K1057,FALSE) * _xlfn.POISSON.DIST(4,L1057,FALSE)</f>
        <v>8.7633980758908121E-5</v>
      </c>
      <c r="AD1057" s="5">
        <f t="shared" ref="AD1057:AD1060" si="1365">_xlfn.POISSON.DIST(4,K1057,FALSE) * _xlfn.POISSON.DIST(0,L1057,FALSE)</f>
        <v>2.020250718470969E-2</v>
      </c>
      <c r="AE1057" s="5">
        <f t="shared" ref="AE1057:AE1060" si="1366">_xlfn.POISSON.DIST(4,K1057,FALSE) * _xlfn.POISSON.DIST(1,L1057,FALSE)</f>
        <v>1.1475586682380984E-2</v>
      </c>
      <c r="AF1057" s="5">
        <f t="shared" ref="AF1057:AF1060" si="1367">_xlfn.POISSON.DIST(4,K1057,FALSE) * _xlfn.POISSON.DIST(2,L1057,FALSE)</f>
        <v>3.259226404446201E-3</v>
      </c>
      <c r="AG1057" s="5">
        <f t="shared" ref="AG1057:AG1060" si="1368">_xlfn.POISSON.DIST(4,K1057,FALSE) * _xlfn.POISSON.DIST(3,L1057,FALSE)</f>
        <v>6.1711045366413266E-4</v>
      </c>
      <c r="AH1057" s="5">
        <f t="shared" ref="AH1057:AH1060" si="1369">_xlfn.POISSON.DIST(0,K1057,FALSE) * _xlfn.POISSON.DIST(4,L1057,FALSE)</f>
        <v>6.3924369409402992E-4</v>
      </c>
      <c r="AI1057" s="5">
        <f t="shared" ref="AI1057:AI1060" si="1370">_xlfn.POISSON.DIST(1,K1057,FALSE) * _xlfn.POISSON.DIST(4,L1057,FALSE)</f>
        <v>8.6093583471353664E-4</v>
      </c>
      <c r="AJ1057" s="5">
        <f t="shared" ref="AJ1057:AJ1060" si="1371">_xlfn.POISSON.DIST(2,K1057,FALSE) * _xlfn.POISSON.DIST(4,L1057,FALSE)</f>
        <v>5.7975582578438797E-4</v>
      </c>
      <c r="AK1057" s="5">
        <f t="shared" ref="AK1057:AK1060" si="1372">_xlfn.POISSON.DIST(3,K1057,FALSE) * _xlfn.POISSON.DIST(4,L1057,FALSE)</f>
        <v>2.6027244925693784E-4</v>
      </c>
      <c r="AL1057" s="5">
        <f t="shared" ref="AL1057:AL1060" si="1373">_xlfn.POISSON.DIST(5,K1057,FALSE) * _xlfn.POISSON.DIST(5,L1057,FALSE)</f>
        <v>2.6816771495796599E-6</v>
      </c>
      <c r="AM1057" s="5">
        <f t="shared" ref="AM1057:AM1060" si="1374">_xlfn.POISSON.DIST(5,K1057,FALSE) * _xlfn.POISSON.DIST(0,L1057,FALSE)</f>
        <v>5.4417626789497334E-3</v>
      </c>
      <c r="AN1057" s="5">
        <f t="shared" ref="AN1057:AN1060" si="1375">_xlfn.POISSON.DIST(5,K1057,FALSE) * _xlfn.POISSON.DIST(1,L1057,FALSE)</f>
        <v>3.0910727444015901E-3</v>
      </c>
      <c r="AO1057" s="5">
        <f t="shared" ref="AO1057:AO1060" si="1376">_xlfn.POISSON.DIST(5,K1057,FALSE) * _xlfn.POISSON.DIST(2,L1057,FALSE)</f>
        <v>8.7790769966345297E-4</v>
      </c>
      <c r="AP1057" s="5">
        <f t="shared" ref="AP1057:AP1060" si="1377">_xlfn.POISSON.DIST(5,K1057,FALSE) * _xlfn.POISSON.DIST(3,L1057,FALSE)</f>
        <v>1.6622534049045421E-4</v>
      </c>
      <c r="AQ1057" s="5">
        <f t="shared" ref="AQ1057:AQ1060" si="1378">_xlfn.POISSON.DIST(5,K1057,FALSE) * _xlfn.POISSON.DIST(4,L1057,FALSE)</f>
        <v>2.3605155614673184E-5</v>
      </c>
      <c r="AR1057" s="5">
        <f t="shared" ref="AR1057:AR1060" si="1379">_xlfn.POISSON.DIST(0,K1057,FALSE) * _xlfn.POISSON.DIST(5,L1057,FALSE)</f>
        <v>7.2621643993707029E-5</v>
      </c>
      <c r="AS1057" s="5">
        <f t="shared" ref="AS1057:AS1060" si="1380">_xlfn.POISSON.DIST(1,K1057,FALSE) * _xlfn.POISSON.DIST(5,L1057,FALSE)</f>
        <v>9.7807105909119305E-5</v>
      </c>
      <c r="AT1057" s="5">
        <f t="shared" ref="AT1057:AT1060" si="1381">_xlfn.POISSON.DIST(2,K1057,FALSE) * _xlfn.POISSON.DIST(5,L1057,FALSE)</f>
        <v>6.5863490828895556E-5</v>
      </c>
      <c r="AU1057" s="5">
        <f t="shared" ref="AU1057:AU1060" si="1382">_xlfn.POISSON.DIST(3,K1057,FALSE) * _xlfn.POISSON.DIST(5,L1057,FALSE)</f>
        <v>2.9568399854292816E-5</v>
      </c>
      <c r="AV1057" s="5">
        <f t="shared" ref="AV1057:AV1060" si="1383">_xlfn.POISSON.DIST(4,K1057,FALSE) * _xlfn.POISSON.DIST(5,L1057,FALSE)</f>
        <v>9.9557083022060485E-6</v>
      </c>
      <c r="AW1057" s="5">
        <f t="shared" ref="AW1057:AW1060" si="1384">_xlfn.POISSON.DIST(6,K1057,FALSE) * _xlfn.POISSON.DIST(6,L1057,FALSE)</f>
        <v>5.6987282916052821E-8</v>
      </c>
      <c r="AX1057" s="5">
        <f t="shared" ref="AX1057:AX1060" si="1385">_xlfn.POISSON.DIST(6,K1057,FALSE) * _xlfn.POISSON.DIST(0,L1057,FALSE)</f>
        <v>1.2214977734885063E-3</v>
      </c>
      <c r="AY1057" s="5">
        <f t="shared" ref="AY1057:AY1060" si="1386">_xlfn.POISSON.DIST(6,K1057,FALSE) * _xlfn.POISSON.DIST(1,L1057,FALSE)</f>
        <v>6.9384475173516228E-4</v>
      </c>
      <c r="AZ1057" s="5">
        <f t="shared" ref="AZ1057:AZ1060" si="1387">_xlfn.POISSON.DIST(6,K1057,FALSE) * _xlfn.POISSON.DIST(2,L1057,FALSE)</f>
        <v>1.9706157062224024E-4</v>
      </c>
      <c r="BA1057" s="5">
        <f t="shared" ref="BA1057:BA1060" si="1388">_xlfn.POISSON.DIST(6,K1057,FALSE) * _xlfn.POISSON.DIST(3,L1057,FALSE)</f>
        <v>3.7312153301335511E-5</v>
      </c>
      <c r="BB1057" s="5">
        <f t="shared" ref="BB1057:BB1060" si="1389">_xlfn.POISSON.DIST(6,K1057,FALSE) * _xlfn.POISSON.DIST(4,L1057,FALSE)</f>
        <v>5.2985855369455281E-6</v>
      </c>
      <c r="BC1057" s="5">
        <f t="shared" ref="BC1057:BC1060" si="1390">_xlfn.POISSON.DIST(6,K1057,FALSE) * _xlfn.POISSON.DIST(5,L1057,FALSE)</f>
        <v>6.019488281063308E-7</v>
      </c>
      <c r="BD1057" s="5">
        <f t="shared" ref="BD1057:BD1060" si="1391">_xlfn.POISSON.DIST(0,K1057,FALSE) * _xlfn.POISSON.DIST(6,L1057,FALSE)</f>
        <v>6.8751860272202524E-6</v>
      </c>
      <c r="BE1057" s="5">
        <f t="shared" ref="BE1057:BE1060" si="1392">_xlfn.POISSON.DIST(1,K1057,FALSE) * _xlfn.POISSON.DIST(6,L1057,FALSE)</f>
        <v>9.2595266497615822E-6</v>
      </c>
      <c r="BF1057" s="5">
        <f t="shared" ref="BF1057:BF1060" si="1393">_xlfn.POISSON.DIST(2,K1057,FALSE) * _xlfn.POISSON.DIST(6,L1057,FALSE)</f>
        <v>6.2353828273291503E-6</v>
      </c>
      <c r="BG1057" s="5">
        <f t="shared" ref="BG1057:BG1060" si="1394">_xlfn.POISSON.DIST(3,K1057,FALSE) * _xlfn.POISSON.DIST(6,L1057,FALSE)</f>
        <v>2.7992790901719479E-6</v>
      </c>
      <c r="BH1057" s="5">
        <f t="shared" ref="BH1057:BH1060" si="1395">_xlfn.POISSON.DIST(4,K1057,FALSE) * _xlfn.POISSON.DIST(6,L1057,FALSE)</f>
        <v>9.4251992720433224E-7</v>
      </c>
      <c r="BI1057" s="5">
        <f t="shared" ref="BI1057:BI1060" si="1396">_xlfn.POISSON.DIST(5,K1057,FALSE) * _xlfn.POISSON.DIST(6,L1057,FALSE)</f>
        <v>2.5387788342967778E-7</v>
      </c>
      <c r="BJ1057" s="8">
        <f t="shared" ref="BJ1057:BJ1060" si="1397">SUM(N1057,Q1057,T1057,W1057,X1057,Y1057,AD1057,AE1057,AF1057,AG1057,AM1057,AN1057,AO1057,AP1057,AQ1057,AX1057,AY1057,AZ1057,BA1057,BB1057,BC1057)</f>
        <v>0.55911943529667374</v>
      </c>
      <c r="BK1057" s="8">
        <f t="shared" ref="BK1057:BK1060" si="1398">SUM(M1057,P1057,S1057,V1057,AC1057,AL1057,AY1057)</f>
        <v>0.28428425080326619</v>
      </c>
      <c r="BL1057" s="8">
        <f t="shared" ref="BL1057:BL1060" si="1399">SUM(O1057,R1057,U1057,AA1057,AB1057,AH1057,AI1057,AJ1057,AK1057,AR1057,AS1057,AT1057,AU1057,AV1057,BD1057,BE1057,BF1057,BG1057,BH1057,BI1057)</f>
        <v>0.1522896720076429</v>
      </c>
      <c r="BM1057" s="8">
        <f t="shared" ref="BM1057:BM1060" si="1400">SUM(S1057:BI1057)</f>
        <v>0.29978631402588835</v>
      </c>
      <c r="BN1057" s="8">
        <f t="shared" ref="BN1057:BN1060" si="1401">SUM(M1057:R1057)</f>
        <v>0.69971475177195119</v>
      </c>
    </row>
    <row r="1058" spans="1:66" x14ac:dyDescent="0.25">
      <c r="A1058" t="s">
        <v>80</v>
      </c>
      <c r="B1058" t="s">
        <v>90</v>
      </c>
      <c r="C1058" t="s">
        <v>96</v>
      </c>
      <c r="D1058" s="11">
        <v>44292</v>
      </c>
      <c r="E1058">
        <f>VLOOKUP(A1058,home!$A$2:$E$405,3,FALSE)</f>
        <v>1.2299578059071701</v>
      </c>
      <c r="F1058">
        <f>VLOOKUP(B1058,home!$B$2:$E$405,3,FALSE)</f>
        <v>1.38</v>
      </c>
      <c r="G1058">
        <f>VLOOKUP(C1058,away!$B$2:$E$405,4,FALSE)</f>
        <v>1.67</v>
      </c>
      <c r="H1058">
        <f>VLOOKUP(A1058,away!$A$2:$E$405,3,FALSE)</f>
        <v>1.0168776371307999</v>
      </c>
      <c r="I1058">
        <f>VLOOKUP(C1058,away!$B$2:$E$405,3,FALSE)</f>
        <v>0.65</v>
      </c>
      <c r="J1058">
        <f>VLOOKUP(B1058,home!$B$2:$E$405,4,FALSE)</f>
        <v>0.49</v>
      </c>
      <c r="K1058" s="3">
        <f t="shared" si="1346"/>
        <v>2.8345607594936637</v>
      </c>
      <c r="L1058" s="3">
        <f t="shared" si="1347"/>
        <v>0.32387552742615983</v>
      </c>
      <c r="M1058" s="5">
        <f t="shared" si="1348"/>
        <v>4.2492134663503454E-2</v>
      </c>
      <c r="N1058" s="5">
        <f t="shared" si="1349"/>
        <v>0.1204465375042874</v>
      </c>
      <c r="O1058" s="5">
        <f t="shared" si="1350"/>
        <v>1.376216252560559E-2</v>
      </c>
      <c r="P1058" s="5">
        <f t="shared" si="1351"/>
        <v>3.9009685860855819E-2</v>
      </c>
      <c r="Q1058" s="5">
        <f t="shared" si="1352"/>
        <v>0.17070651441326748</v>
      </c>
      <c r="R1058" s="5">
        <f t="shared" si="1353"/>
        <v>2.2286138232525208E-3</v>
      </c>
      <c r="S1058" s="5">
        <f t="shared" si="1354"/>
        <v>8.9531604084702055E-3</v>
      </c>
      <c r="T1058" s="5">
        <f t="shared" si="1355"/>
        <v>5.5287662390678366E-2</v>
      </c>
      <c r="U1058" s="5">
        <f t="shared" si="1356"/>
        <v>6.3171412914567434E-3</v>
      </c>
      <c r="V1058" s="5">
        <f t="shared" si="1357"/>
        <v>9.13266989191908E-4</v>
      </c>
      <c r="W1058" s="5">
        <f t="shared" si="1358"/>
        <v>0.16129266238192916</v>
      </c>
      <c r="X1058" s="5">
        <f t="shared" si="1359"/>
        <v>5.2238746098916836E-2</v>
      </c>
      <c r="Y1058" s="5">
        <f t="shared" si="1360"/>
        <v>8.4594257224339681E-3</v>
      </c>
      <c r="Z1058" s="5">
        <f t="shared" si="1361"/>
        <v>2.4059782581171353E-4</v>
      </c>
      <c r="AA1058" s="5">
        <f t="shared" si="1362"/>
        <v>6.8198915586537489E-4</v>
      </c>
      <c r="AB1058" s="5">
        <f t="shared" si="1363"/>
        <v>9.665698498081E-4</v>
      </c>
      <c r="AC1058" s="5">
        <f t="shared" si="1364"/>
        <v>5.240125413442893E-5</v>
      </c>
      <c r="AD1058" s="5">
        <f t="shared" si="1365"/>
        <v>0.11429846289551907</v>
      </c>
      <c r="AE1058" s="5">
        <f t="shared" si="1366"/>
        <v>3.7018474954285598E-2</v>
      </c>
      <c r="AF1058" s="5">
        <f t="shared" si="1367"/>
        <v>5.9946890501656669E-3</v>
      </c>
      <c r="AG1058" s="5">
        <f t="shared" si="1368"/>
        <v>6.4717769262607669E-4</v>
      </c>
      <c r="AH1058" s="5">
        <f t="shared" si="1369"/>
        <v>1.9480936933089011E-5</v>
      </c>
      <c r="AI1058" s="5">
        <f t="shared" si="1370"/>
        <v>5.5219899388704951E-5</v>
      </c>
      <c r="AJ1058" s="5">
        <f t="shared" si="1371"/>
        <v>7.8262079975205607E-5</v>
      </c>
      <c r="AK1058" s="5">
        <f t="shared" si="1372"/>
        <v>7.394620695135754E-5</v>
      </c>
      <c r="AL1058" s="5">
        <f t="shared" si="1373"/>
        <v>1.9242680827279532E-6</v>
      </c>
      <c r="AM1058" s="5">
        <f t="shared" si="1374"/>
        <v>6.4797187558816152E-2</v>
      </c>
      <c r="AN1058" s="5">
        <f t="shared" si="1375"/>
        <v>2.0986223296343382E-2</v>
      </c>
      <c r="AO1058" s="5">
        <f t="shared" si="1376"/>
        <v>3.398462069393187E-3</v>
      </c>
      <c r="AP1058" s="5">
        <f t="shared" si="1377"/>
        <v>3.6689289838750562E-4</v>
      </c>
      <c r="AQ1058" s="5">
        <f t="shared" si="1378"/>
        <v>2.970690774354146E-5</v>
      </c>
      <c r="AR1058" s="5">
        <f t="shared" si="1379"/>
        <v>1.2618797447919927E-6</v>
      </c>
      <c r="AS1058" s="5">
        <f t="shared" si="1380"/>
        <v>3.5768748077872614E-6</v>
      </c>
      <c r="AT1058" s="5">
        <f t="shared" si="1381"/>
        <v>5.0694344858876064E-6</v>
      </c>
      <c r="AU1058" s="5">
        <f t="shared" si="1382"/>
        <v>4.7898733555069811E-6</v>
      </c>
      <c r="AV1058" s="5">
        <f t="shared" si="1383"/>
        <v>3.3942967641160833E-6</v>
      </c>
      <c r="AW1058" s="5">
        <f t="shared" si="1384"/>
        <v>4.907123401498726E-8</v>
      </c>
      <c r="AX1058" s="5">
        <f t="shared" si="1385"/>
        <v>3.0611927529961874E-2</v>
      </c>
      <c r="AY1058" s="5">
        <f t="shared" si="1386"/>
        <v>9.9144541742977842E-3</v>
      </c>
      <c r="AZ1058" s="5">
        <f t="shared" si="1387"/>
        <v>1.605524537421593E-3</v>
      </c>
      <c r="BA1058" s="5">
        <f t="shared" si="1388"/>
        <v>1.7333003545101988E-4</v>
      </c>
      <c r="BB1058" s="5">
        <f t="shared" si="1389"/>
        <v>1.4034339162623509E-5</v>
      </c>
      <c r="BC1058" s="5">
        <f t="shared" si="1390"/>
        <v>9.0907579967446046E-7</v>
      </c>
      <c r="BD1058" s="5">
        <f t="shared" si="1391"/>
        <v>6.8115327982149016E-8</v>
      </c>
      <c r="BE1058" s="5">
        <f t="shared" si="1392"/>
        <v>1.9307703581824034E-7</v>
      </c>
      <c r="BF1058" s="5">
        <f t="shared" si="1393"/>
        <v>2.7364429464486838E-7</v>
      </c>
      <c r="BG1058" s="5">
        <f t="shared" si="1394"/>
        <v>2.5855379321988863E-7</v>
      </c>
      <c r="BH1058" s="5">
        <f t="shared" si="1395"/>
        <v>1.8322160911983381E-7</v>
      </c>
      <c r="BI1058" s="5">
        <f t="shared" si="1396"/>
        <v>1.0387055670047343E-7</v>
      </c>
      <c r="BJ1058" s="8">
        <f t="shared" si="1397"/>
        <v>0.85828900552688792</v>
      </c>
      <c r="BK1058" s="8">
        <f t="shared" si="1398"/>
        <v>0.10133702761853633</v>
      </c>
      <c r="BL1058" s="8">
        <f t="shared" si="1399"/>
        <v>2.4202558611012261E-2</v>
      </c>
      <c r="BM1058" s="8">
        <f t="shared" si="1400"/>
        <v>0.58550913568841201</v>
      </c>
      <c r="BN1058" s="8">
        <f t="shared" si="1401"/>
        <v>0.38864564879077224</v>
      </c>
    </row>
    <row r="1059" spans="1:66" x14ac:dyDescent="0.25">
      <c r="A1059" t="s">
        <v>122</v>
      </c>
      <c r="B1059" t="s">
        <v>362</v>
      </c>
      <c r="C1059" t="s">
        <v>124</v>
      </c>
      <c r="D1059" s="11">
        <v>44292</v>
      </c>
      <c r="E1059">
        <f>VLOOKUP(A1059,home!$A$2:$E$405,3,FALSE)</f>
        <v>1.2585470085470101</v>
      </c>
      <c r="F1059">
        <f>VLOOKUP(B1059,home!$B$2:$E$405,3,FALSE)</f>
        <v>1.47</v>
      </c>
      <c r="G1059">
        <f>VLOOKUP(C1059,away!$B$2:$E$405,4,FALSE)</f>
        <v>0.97</v>
      </c>
      <c r="H1059">
        <f>VLOOKUP(A1059,away!$A$2:$E$405,3,FALSE)</f>
        <v>1.1004273504273501</v>
      </c>
      <c r="I1059">
        <f>VLOOKUP(C1059,away!$B$2:$E$405,3,FALSE)</f>
        <v>0.71</v>
      </c>
      <c r="J1059">
        <f>VLOOKUP(B1059,home!$B$2:$E$405,4,FALSE)</f>
        <v>1.0900000000000001</v>
      </c>
      <c r="K1059" s="3">
        <f t="shared" si="1346"/>
        <v>1.7945621794871816</v>
      </c>
      <c r="L1059" s="3">
        <f t="shared" si="1347"/>
        <v>0.85162072649572618</v>
      </c>
      <c r="M1059" s="5">
        <f t="shared" si="1348"/>
        <v>7.0921410740006352E-2</v>
      </c>
      <c r="N1059" s="5">
        <f t="shared" si="1349"/>
        <v>0.1272728814298914</v>
      </c>
      <c r="O1059" s="5">
        <f t="shared" si="1350"/>
        <v>6.0398143338505995E-2</v>
      </c>
      <c r="P1059" s="5">
        <f t="shared" si="1351"/>
        <v>0.10838822374652853</v>
      </c>
      <c r="Q1059" s="5">
        <f t="shared" si="1352"/>
        <v>0.11419954974421978</v>
      </c>
      <c r="R1059" s="5">
        <f t="shared" si="1353"/>
        <v>2.5718155354465741E-2</v>
      </c>
      <c r="S1059" s="5">
        <f t="shared" si="1354"/>
        <v>4.1412060632842675E-2</v>
      </c>
      <c r="T1059" s="5">
        <f t="shared" si="1355"/>
        <v>9.7254703518657254E-2</v>
      </c>
      <c r="U1059" s="5">
        <f t="shared" si="1356"/>
        <v>4.6152828925299975E-2</v>
      </c>
      <c r="V1059" s="5">
        <f t="shared" si="1357"/>
        <v>7.0321652075362737E-3</v>
      </c>
      <c r="W1059" s="5">
        <f t="shared" si="1358"/>
        <v>6.831273096181395E-2</v>
      </c>
      <c r="X1059" s="5">
        <f t="shared" si="1359"/>
        <v>5.8176537570607069E-2</v>
      </c>
      <c r="Y1059" s="5">
        <f t="shared" si="1360"/>
        <v>2.4772172595443152E-2</v>
      </c>
      <c r="Z1059" s="5">
        <f t="shared" si="1361"/>
        <v>7.3007047157000234E-3</v>
      </c>
      <c r="AA1059" s="5">
        <f t="shared" si="1362"/>
        <v>1.3101568566398979E-2</v>
      </c>
      <c r="AB1059" s="5">
        <f t="shared" si="1363"/>
        <v>1.1755789720608849E-2</v>
      </c>
      <c r="AC1059" s="5">
        <f t="shared" si="1364"/>
        <v>6.7169762979898007E-4</v>
      </c>
      <c r="AD1059" s="5">
        <f t="shared" si="1365"/>
        <v>3.0647860840388595E-2</v>
      </c>
      <c r="AE1059" s="5">
        <f t="shared" si="1366"/>
        <v>2.6100353514431646E-2</v>
      </c>
      <c r="AF1059" s="5">
        <f t="shared" si="1367"/>
        <v>1.1113801010877781E-2</v>
      </c>
      <c r="AG1059" s="5">
        <f t="shared" si="1368"/>
        <v>3.1549144303375577E-3</v>
      </c>
      <c r="AH1059" s="5">
        <f t="shared" si="1369"/>
        <v>1.5543578634788066E-3</v>
      </c>
      <c r="AI1059" s="5">
        <f t="shared" si="1370"/>
        <v>2.7893918351875667E-3</v>
      </c>
      <c r="AJ1059" s="5">
        <f t="shared" si="1371"/>
        <v>2.5028685455989741E-3</v>
      </c>
      <c r="AK1059" s="5">
        <f t="shared" si="1372"/>
        <v>1.4971844107200024E-3</v>
      </c>
      <c r="AL1059" s="5">
        <f t="shared" si="1373"/>
        <v>4.1061852678345742E-5</v>
      </c>
      <c r="AM1059" s="5">
        <f t="shared" si="1374"/>
        <v>1.0999898389269508E-2</v>
      </c>
      <c r="AN1059" s="5">
        <f t="shared" si="1375"/>
        <v>9.3677414576488656E-3</v>
      </c>
      <c r="AO1059" s="5">
        <f t="shared" si="1376"/>
        <v>3.9888813928935299E-3</v>
      </c>
      <c r="AP1059" s="5">
        <f t="shared" si="1377"/>
        <v>1.1323380232404242E-3</v>
      </c>
      <c r="AQ1059" s="5">
        <f t="shared" si="1378"/>
        <v>2.4108063249768611E-4</v>
      </c>
      <c r="AR1059" s="5">
        <f t="shared" si="1379"/>
        <v>2.6474467458603333E-4</v>
      </c>
      <c r="AS1059" s="5">
        <f t="shared" si="1380"/>
        <v>4.7510078023273666E-4</v>
      </c>
      <c r="AT1059" s="5">
        <f t="shared" si="1381"/>
        <v>4.262989458252601E-4</v>
      </c>
      <c r="AU1059" s="5">
        <f t="shared" si="1382"/>
        <v>2.5500665511108892E-4</v>
      </c>
      <c r="AV1059" s="5">
        <f t="shared" si="1383"/>
        <v>1.14406324694973E-4</v>
      </c>
      <c r="AW1059" s="5">
        <f t="shared" si="1384"/>
        <v>1.7431741342318101E-6</v>
      </c>
      <c r="AX1059" s="5">
        <f t="shared" si="1385"/>
        <v>3.290000271264173E-3</v>
      </c>
      <c r="AY1059" s="5">
        <f t="shared" si="1386"/>
        <v>2.8018324211851308E-3</v>
      </c>
      <c r="AZ1059" s="5">
        <f t="shared" si="1387"/>
        <v>1.1930492810244802E-3</v>
      </c>
      <c r="BA1059" s="5">
        <f t="shared" si="1388"/>
        <v>3.3867516515042397E-4</v>
      </c>
      <c r="BB1059" s="5">
        <f t="shared" si="1389"/>
        <v>7.2105697547866014E-5</v>
      </c>
      <c r="BC1059" s="5">
        <f t="shared" si="1390"/>
        <v>1.2281341306038956E-5</v>
      </c>
      <c r="BD1059" s="5">
        <f t="shared" si="1391"/>
        <v>3.7577008684472029E-5</v>
      </c>
      <c r="BE1059" s="5">
        <f t="shared" si="1392"/>
        <v>6.743427860341488E-5</v>
      </c>
      <c r="BF1059" s="5">
        <f t="shared" si="1393"/>
        <v>6.0507502991345008E-5</v>
      </c>
      <c r="BG1059" s="5">
        <f t="shared" si="1394"/>
        <v>3.6194825481158417E-5</v>
      </c>
      <c r="BH1059" s="5">
        <f t="shared" si="1395"/>
        <v>1.6238466225406466E-5</v>
      </c>
      <c r="BI1059" s="5">
        <f t="shared" si="1396"/>
        <v>5.8281874681988768E-6</v>
      </c>
      <c r="BJ1059" s="8">
        <f t="shared" si="1397"/>
        <v>0.59444338968969634</v>
      </c>
      <c r="BK1059" s="8">
        <f t="shared" si="1398"/>
        <v>0.23126845223057627</v>
      </c>
      <c r="BL1059" s="8">
        <f t="shared" si="1399"/>
        <v>0.16722962621016899</v>
      </c>
      <c r="BM1059" s="8">
        <f t="shared" si="1400"/>
        <v>0.49054371924547274</v>
      </c>
      <c r="BN1059" s="8">
        <f t="shared" si="1401"/>
        <v>0.50689836435361779</v>
      </c>
    </row>
    <row r="1060" spans="1:66" s="15" customFormat="1" x14ac:dyDescent="0.25">
      <c r="A1060" s="15" t="s">
        <v>122</v>
      </c>
      <c r="B1060" s="15" t="s">
        <v>138</v>
      </c>
      <c r="C1060" s="15" t="s">
        <v>134</v>
      </c>
      <c r="D1060" s="16">
        <v>44292</v>
      </c>
      <c r="E1060" s="15">
        <f>VLOOKUP(A1060,home!$A$2:$E$405,3,FALSE)</f>
        <v>1.2585470085470101</v>
      </c>
      <c r="F1060" s="15">
        <f>VLOOKUP(B1060,home!$B$2:$E$405,3,FALSE)</f>
        <v>1.17</v>
      </c>
      <c r="G1060" s="15">
        <f>VLOOKUP(C1060,away!$B$2:$E$405,4,FALSE)</f>
        <v>1.03</v>
      </c>
      <c r="H1060" s="15">
        <f>VLOOKUP(A1060,away!$A$2:$E$405,3,FALSE)</f>
        <v>1.1004273504273501</v>
      </c>
      <c r="I1060" s="15">
        <f>VLOOKUP(C1060,away!$B$2:$E$405,3,FALSE)</f>
        <v>0.44</v>
      </c>
      <c r="J1060" s="15">
        <f>VLOOKUP(B1060,home!$B$2:$E$405,4,FALSE)</f>
        <v>1.05</v>
      </c>
      <c r="K1060" s="17">
        <f t="shared" si="1346"/>
        <v>1.5166750000000018</v>
      </c>
      <c r="L1060" s="17">
        <f t="shared" si="1347"/>
        <v>0.50839743589743569</v>
      </c>
      <c r="M1060" s="18">
        <f t="shared" si="1348"/>
        <v>0.13198428244161747</v>
      </c>
      <c r="N1060" s="18">
        <f t="shared" si="1349"/>
        <v>0.20017726157214041</v>
      </c>
      <c r="O1060" s="18">
        <f t="shared" si="1350"/>
        <v>6.7100470772081255E-2</v>
      </c>
      <c r="P1060" s="18">
        <f t="shared" si="1351"/>
        <v>0.10176960650824644</v>
      </c>
      <c r="Q1060" s="18">
        <f t="shared" si="1352"/>
        <v>0.15180192409746324</v>
      </c>
      <c r="R1060" s="18">
        <f t="shared" si="1353"/>
        <v>1.7056853644018467E-2</v>
      </c>
      <c r="S1060" s="18">
        <f t="shared" si="1354"/>
        <v>1.96179662783421E-2</v>
      </c>
      <c r="T1060" s="18">
        <f t="shared" si="1355"/>
        <v>7.7175708975447455E-2</v>
      </c>
      <c r="U1060" s="18">
        <f t="shared" si="1356"/>
        <v>2.5869703500541741E-2</v>
      </c>
      <c r="V1060" s="18">
        <f t="shared" si="1357"/>
        <v>1.6807663859706352E-3</v>
      </c>
      <c r="W1060" s="18">
        <f t="shared" si="1358"/>
        <v>7.6744727743506783E-2</v>
      </c>
      <c r="X1060" s="18">
        <f t="shared" si="1359"/>
        <v>3.9016822803445643E-2</v>
      </c>
      <c r="Y1060" s="18">
        <f t="shared" si="1360"/>
        <v>9.9180263350681815E-3</v>
      </c>
      <c r="Z1060" s="18">
        <f t="shared" si="1361"/>
        <v>2.8905535523656078E-3</v>
      </c>
      <c r="AA1060" s="18">
        <f t="shared" si="1362"/>
        <v>4.3840303090341131E-3</v>
      </c>
      <c r="AB1060" s="18">
        <f t="shared" si="1363"/>
        <v>3.3245745844771614E-3</v>
      </c>
      <c r="AC1060" s="18">
        <f t="shared" si="1364"/>
        <v>8.0999670267642646E-5</v>
      </c>
      <c r="AD1060" s="18">
        <f t="shared" si="1365"/>
        <v>2.9099202487595812E-2</v>
      </c>
      <c r="AE1060" s="18">
        <f t="shared" si="1366"/>
        <v>1.4793959931353991E-2</v>
      </c>
      <c r="AF1060" s="18">
        <f t="shared" si="1367"/>
        <v>3.7606056479348865E-3</v>
      </c>
      <c r="AG1060" s="18">
        <f t="shared" si="1368"/>
        <v>6.3729408961050386E-4</v>
      </c>
      <c r="AH1060" s="18">
        <f t="shared" si="1369"/>
        <v>3.6738750358672462E-4</v>
      </c>
      <c r="AI1060" s="18">
        <f t="shared" si="1370"/>
        <v>5.5720744200239616E-4</v>
      </c>
      <c r="AJ1060" s="18">
        <f t="shared" si="1371"/>
        <v>4.225512985494927E-4</v>
      </c>
      <c r="AK1060" s="18">
        <f t="shared" si="1372"/>
        <v>2.1362433024251756E-4</v>
      </c>
      <c r="AL1060" s="18">
        <f t="shared" si="1373"/>
        <v>2.4982685568130696E-6</v>
      </c>
      <c r="AM1060" s="18">
        <f t="shared" si="1374"/>
        <v>8.8268065865748872E-3</v>
      </c>
      <c r="AN1060" s="18">
        <f t="shared" si="1375"/>
        <v>4.4875258357772686E-3</v>
      </c>
      <c r="AO1060" s="18">
        <f t="shared" si="1376"/>
        <v>1.1407233142163302E-3</v>
      </c>
      <c r="AP1060" s="18">
        <f t="shared" si="1377"/>
        <v>1.9331360267200242E-4</v>
      </c>
      <c r="AQ1060" s="18">
        <f t="shared" si="1378"/>
        <v>2.4570034980635413E-5</v>
      </c>
      <c r="AR1060" s="18">
        <f t="shared" si="1379"/>
        <v>3.7355772960850156E-5</v>
      </c>
      <c r="AS1060" s="18">
        <f t="shared" si="1380"/>
        <v>5.6656566955397473E-5</v>
      </c>
      <c r="AT1060" s="18">
        <f t="shared" si="1381"/>
        <v>4.2964799343538792E-5</v>
      </c>
      <c r="AU1060" s="18">
        <f t="shared" si="1382"/>
        <v>2.1721212348120595E-5</v>
      </c>
      <c r="AV1060" s="18">
        <f t="shared" si="1383"/>
        <v>8.2360049345214571E-6</v>
      </c>
      <c r="AW1060" s="18">
        <f t="shared" si="1384"/>
        <v>5.3509698123683768E-8</v>
      </c>
      <c r="AX1060" s="18">
        <f t="shared" si="1385"/>
        <v>2.2312328132822463E-3</v>
      </c>
      <c r="AY1060" s="18">
        <f t="shared" si="1386"/>
        <v>1.1343530411629158E-3</v>
      </c>
      <c r="AZ1060" s="18">
        <f t="shared" si="1387"/>
        <v>2.8835108876484238E-4</v>
      </c>
      <c r="BA1060" s="18">
        <f t="shared" si="1388"/>
        <v>4.8865651388759921E-5</v>
      </c>
      <c r="BB1060" s="18">
        <f t="shared" si="1389"/>
        <v>6.2107929673758746E-6</v>
      </c>
      <c r="BC1060" s="18">
        <f t="shared" si="1390"/>
        <v>6.3151024390074426E-7</v>
      </c>
      <c r="BD1060" s="18">
        <f t="shared" si="1391"/>
        <v>3.1652631982104963E-6</v>
      </c>
      <c r="BE1060" s="18">
        <f t="shared" si="1392"/>
        <v>4.8006755611459101E-6</v>
      </c>
      <c r="BF1060" s="18">
        <f t="shared" si="1393"/>
        <v>3.6405323033504917E-6</v>
      </c>
      <c r="BG1060" s="18">
        <f t="shared" si="1394"/>
        <v>1.8405014437280382E-6</v>
      </c>
      <c r="BH1060" s="18">
        <f t="shared" si="1395"/>
        <v>6.9786063179155614E-7</v>
      </c>
      <c r="BI1060" s="18">
        <f t="shared" si="1396"/>
        <v>2.1168555474449194E-7</v>
      </c>
      <c r="BJ1060" s="19">
        <f t="shared" si="1397"/>
        <v>0.62150811795559813</v>
      </c>
      <c r="BK1060" s="19">
        <f t="shared" si="1398"/>
        <v>0.25627047259416408</v>
      </c>
      <c r="BL1060" s="19">
        <f t="shared" si="1399"/>
        <v>0.11947769425976928</v>
      </c>
      <c r="BM1060" s="19">
        <f t="shared" si="1400"/>
        <v>0.32912213979486488</v>
      </c>
      <c r="BN1060" s="19">
        <f t="shared" si="1401"/>
        <v>0.66989039903556724</v>
      </c>
    </row>
    <row r="1061" spans="1:66" x14ac:dyDescent="0.25">
      <c r="A1061" t="s">
        <v>10</v>
      </c>
      <c r="B1061" t="s">
        <v>47</v>
      </c>
      <c r="C1061" t="s">
        <v>246</v>
      </c>
      <c r="D1061" s="11">
        <v>44351</v>
      </c>
      <c r="E1061">
        <f>VLOOKUP(A1061,home!$A$2:$E$405,3,FALSE)</f>
        <v>1.5</v>
      </c>
      <c r="F1061">
        <f>VLOOKUP(B1061,home!$B$2:$E$405,3,FALSE)</f>
        <v>0.75</v>
      </c>
      <c r="G1061">
        <f>VLOOKUP(C1061,away!$B$2:$E$405,4,FALSE)</f>
        <v>1.17</v>
      </c>
      <c r="H1061">
        <f>VLOOKUP(A1061,away!$A$2:$E$405,3,FALSE)</f>
        <v>1.4027777777777799</v>
      </c>
      <c r="I1061">
        <f>VLOOKUP(C1061,away!$B$2:$E$405,3,FALSE)</f>
        <v>0.88</v>
      </c>
      <c r="J1061">
        <f>VLOOKUP(B1061,home!$B$2:$E$405,4,FALSE)</f>
        <v>1.6</v>
      </c>
      <c r="K1061" s="3">
        <f t="shared" ref="K1061:K1092" si="1402">E1061*F1061*G1061</f>
        <v>1.3162499999999999</v>
      </c>
      <c r="L1061" s="3">
        <f t="shared" ref="L1061:L1092" si="1403">H1061*I1061*J1061</f>
        <v>1.9751111111111141</v>
      </c>
      <c r="M1061" s="5">
        <f t="shared" ref="M1061:M1092" si="1404">_xlfn.POISSON.DIST(0,K1061,FALSE) * _xlfn.POISSON.DIST(0,L1061,FALSE)</f>
        <v>3.7203177260897079E-2</v>
      </c>
      <c r="N1061" s="5">
        <f t="shared" ref="N1061:N1092" si="1405">_xlfn.POISSON.DIST(1,K1061,FALSE) * _xlfn.POISSON.DIST(0,L1061,FALSE)</f>
        <v>4.8968682069655781E-2</v>
      </c>
      <c r="O1061" s="5">
        <f t="shared" ref="O1061:O1092" si="1406">_xlfn.POISSON.DIST(0,K1061,FALSE) * _xlfn.POISSON.DIST(1,L1061,FALSE)</f>
        <v>7.3480408776634157E-2</v>
      </c>
      <c r="P1061" s="5">
        <f t="shared" ref="P1061:P1092" si="1407">_xlfn.POISSON.DIST(1,K1061,FALSE) * _xlfn.POISSON.DIST(1,L1061,FALSE)</f>
        <v>9.6718588052244717E-2</v>
      </c>
      <c r="Q1061" s="5">
        <f t="shared" ref="Q1061:Q1092" si="1408">_xlfn.POISSON.DIST(2,K1061,FALSE) * _xlfn.POISSON.DIST(0,L1061,FALSE)</f>
        <v>3.2227513887092211E-2</v>
      </c>
      <c r="R1061" s="5">
        <f t="shared" ref="R1061:R1092" si="1409">_xlfn.POISSON.DIST(0,K1061,FALSE) * _xlfn.POISSON.DIST(2,L1061,FALSE)</f>
        <v>7.2565985911858394E-2</v>
      </c>
      <c r="S1061" s="5">
        <f t="shared" ref="S1061:S1092" si="1410">_xlfn.POISSON.DIST(2,K1061,FALSE) * _xlfn.POISSON.DIST(2,L1061,FALSE)</f>
        <v>6.2860795525735785E-2</v>
      </c>
      <c r="T1061" s="5">
        <f t="shared" ref="T1061:T1092" si="1411">_xlfn.POISSON.DIST(2,K1061,FALSE) * _xlfn.POISSON.DIST(1,L1061,FALSE)</f>
        <v>6.3652920761883558E-2</v>
      </c>
      <c r="U1061" s="5">
        <f t="shared" ref="U1061:U1092" si="1412">_xlfn.POISSON.DIST(1,K1061,FALSE) * _xlfn.POISSON.DIST(2,L1061,FALSE)</f>
        <v>9.5514978956483615E-2</v>
      </c>
      <c r="V1061" s="5">
        <f t="shared" ref="V1061:V1092" si="1413">_xlfn.POISSON.DIST(3,K1061,FALSE) * _xlfn.POISSON.DIST(3,L1061,FALSE)</f>
        <v>1.8157969395564078E-2</v>
      </c>
      <c r="W1061" s="5">
        <f t="shared" ref="W1061:W1092" si="1414">_xlfn.POISSON.DIST(3,K1061,FALSE) * _xlfn.POISSON.DIST(0,L1061,FALSE)</f>
        <v>1.4139821717961715E-2</v>
      </c>
      <c r="X1061" s="5">
        <f t="shared" ref="X1061:X1092" si="1415">_xlfn.POISSON.DIST(3,K1061,FALSE) * _xlfn.POISSON.DIST(1,L1061,FALSE)</f>
        <v>2.7927718984276425E-2</v>
      </c>
      <c r="Y1061" s="5">
        <f t="shared" ref="Y1061:Y1092" si="1416">_xlfn.POISSON.DIST(3,K1061,FALSE) * _xlfn.POISSON.DIST(2,L1061,FALSE)</f>
        <v>2.758017403691659E-2</v>
      </c>
      <c r="Z1061" s="5">
        <f t="shared" ref="Z1061:Z1092" si="1417">_xlfn.POISSON.DIST(0,K1061,FALSE) * _xlfn.POISSON.DIST(3,L1061,FALSE)</f>
        <v>4.7775295021081368E-2</v>
      </c>
      <c r="AA1061" s="5">
        <f t="shared" ref="AA1061:AA1092" si="1418">_xlfn.POISSON.DIST(1,K1061,FALSE) * _xlfn.POISSON.DIST(3,L1061,FALSE)</f>
        <v>6.2884232071498361E-2</v>
      </c>
      <c r="AB1061" s="5">
        <f t="shared" ref="AB1061:AB1092" si="1419">_xlfn.POISSON.DIST(2,K1061,FALSE) * _xlfn.POISSON.DIST(3,L1061,FALSE)</f>
        <v>4.138568523205486E-2</v>
      </c>
      <c r="AC1061" s="5">
        <f t="shared" ref="AC1061:AC1092" si="1420">_xlfn.POISSON.DIST(4,K1061,FALSE) * _xlfn.POISSON.DIST(4,L1061,FALSE)</f>
        <v>2.9503749597764879E-3</v>
      </c>
      <c r="AD1061" s="5">
        <f t="shared" ref="AD1061:AD1092" si="1421">_xlfn.POISSON.DIST(4,K1061,FALSE) * _xlfn.POISSON.DIST(0,L1061,FALSE)</f>
        <v>4.6528850840667733E-3</v>
      </c>
      <c r="AE1061" s="5">
        <f t="shared" ref="AE1061:AE1092" si="1422">_xlfn.POISSON.DIST(4,K1061,FALSE) * _xlfn.POISSON.DIST(1,L1061,FALSE)</f>
        <v>9.1899650282634554E-3</v>
      </c>
      <c r="AF1061" s="5">
        <f t="shared" ref="AF1061:AF1092" si="1423">_xlfn.POISSON.DIST(4,K1061,FALSE) * _xlfn.POISSON.DIST(2,L1061,FALSE)</f>
        <v>9.0756010190228588E-3</v>
      </c>
      <c r="AG1061" s="5">
        <f t="shared" ref="AG1061:AG1092" si="1424">_xlfn.POISSON.DIST(4,K1061,FALSE) * _xlfn.POISSON.DIST(3,L1061,FALSE)</f>
        <v>5.9751068042277998E-3</v>
      </c>
      <c r="AH1061" s="5">
        <f t="shared" ref="AH1061:AH1092" si="1425">_xlfn.POISSON.DIST(0,K1061,FALSE) * _xlfn.POISSON.DIST(4,L1061,FALSE)</f>
        <v>2.3590379008187331E-2</v>
      </c>
      <c r="AI1061" s="5">
        <f t="shared" ref="AI1061:AI1092" si="1426">_xlfn.POISSON.DIST(1,K1061,FALSE) * _xlfn.POISSON.DIST(4,L1061,FALSE)</f>
        <v>3.1050836369526574E-2</v>
      </c>
      <c r="AJ1061" s="5">
        <f t="shared" ref="AJ1061:AJ1092" si="1427">_xlfn.POISSON.DIST(2,K1061,FALSE) * _xlfn.POISSON.DIST(4,L1061,FALSE)</f>
        <v>2.0435331685694679E-2</v>
      </c>
      <c r="AK1061" s="5">
        <f t="shared" ref="AK1061:AK1092" si="1428">_xlfn.POISSON.DIST(3,K1061,FALSE) * _xlfn.POISSON.DIST(4,L1061,FALSE)</f>
        <v>8.9660017770985447E-3</v>
      </c>
      <c r="AL1061" s="5">
        <f t="shared" ref="AL1061:AL1092" si="1429">_xlfn.POISSON.DIST(5,K1061,FALSE) * _xlfn.POISSON.DIST(5,L1061,FALSE)</f>
        <v>3.0680831191717324E-4</v>
      </c>
      <c r="AM1061" s="5">
        <f t="shared" ref="AM1061:AM1092" si="1430">_xlfn.POISSON.DIST(5,K1061,FALSE) * _xlfn.POISSON.DIST(0,L1061,FALSE)</f>
        <v>1.2248719983805781E-3</v>
      </c>
      <c r="AN1061" s="5">
        <f t="shared" ref="AN1061:AN1092" si="1431">_xlfn.POISSON.DIST(5,K1061,FALSE) * _xlfn.POISSON.DIST(1,L1061,FALSE)</f>
        <v>2.4192582936903542E-3</v>
      </c>
      <c r="AO1061" s="5">
        <f t="shared" ref="AO1061:AO1092" si="1432">_xlfn.POISSON.DIST(5,K1061,FALSE) * _xlfn.POISSON.DIST(2,L1061,FALSE)</f>
        <v>2.3891519682577673E-3</v>
      </c>
      <c r="AP1061" s="5">
        <f t="shared" ref="AP1061:AP1092" si="1433">_xlfn.POISSON.DIST(5,K1061,FALSE) * _xlfn.POISSON.DIST(3,L1061,FALSE)</f>
        <v>1.5729468662129681E-3</v>
      </c>
      <c r="AQ1061" s="5">
        <f t="shared" ref="AQ1061:AQ1092" si="1434">_xlfn.POISSON.DIST(5,K1061,FALSE) * _xlfn.POISSON.DIST(4,L1061,FALSE)</f>
        <v>7.7668620816116025E-4</v>
      </c>
      <c r="AR1061" s="5">
        <f t="shared" ref="AR1061:AR1092" si="1435">_xlfn.POISSON.DIST(0,K1061,FALSE) * _xlfn.POISSON.DIST(5,L1061,FALSE)</f>
        <v>9.3187239388786286E-3</v>
      </c>
      <c r="AS1061" s="5">
        <f t="shared" ref="AS1061:AS1092" si="1436">_xlfn.POISSON.DIST(1,K1061,FALSE) * _xlfn.POISSON.DIST(5,L1061,FALSE)</f>
        <v>1.2265770384548996E-2</v>
      </c>
      <c r="AT1061" s="5">
        <f t="shared" ref="AT1061:AT1092" si="1437">_xlfn.POISSON.DIST(2,K1061,FALSE) * _xlfn.POISSON.DIST(5,L1061,FALSE)</f>
        <v>8.0724101343313086E-3</v>
      </c>
      <c r="AU1061" s="5">
        <f t="shared" ref="AU1061:AU1092" si="1438">_xlfn.POISSON.DIST(3,K1061,FALSE) * _xlfn.POISSON.DIST(5,L1061,FALSE)</f>
        <v>3.5417699464378631E-3</v>
      </c>
      <c r="AV1061" s="5">
        <f t="shared" ref="AV1061:AV1092" si="1439">_xlfn.POISSON.DIST(4,K1061,FALSE) * _xlfn.POISSON.DIST(5,L1061,FALSE)</f>
        <v>1.1654636729997085E-3</v>
      </c>
      <c r="AW1061" s="5">
        <f t="shared" ref="AW1061:AW1092" si="1440">_xlfn.POISSON.DIST(6,K1061,FALSE) * _xlfn.POISSON.DIST(6,L1061,FALSE)</f>
        <v>2.2156162245098686E-5</v>
      </c>
      <c r="AX1061" s="5">
        <f t="shared" ref="AX1061:AX1092" si="1441">_xlfn.POISSON.DIST(6,K1061,FALSE) * _xlfn.POISSON.DIST(0,L1061,FALSE)</f>
        <v>2.6870629464473923E-4</v>
      </c>
      <c r="AY1061" s="5">
        <f t="shared" ref="AY1061:AY1092" si="1442">_xlfn.POISSON.DIST(6,K1061,FALSE) * _xlfn.POISSON.DIST(1,L1061,FALSE)</f>
        <v>5.3072478817832132E-4</v>
      </c>
      <c r="AZ1061" s="5">
        <f t="shared" ref="AZ1061:AZ1092" si="1443">_xlfn.POISSON.DIST(6,K1061,FALSE) * _xlfn.POISSON.DIST(2,L1061,FALSE)</f>
        <v>5.2412021303654759E-4</v>
      </c>
      <c r="BA1061" s="5">
        <f t="shared" ref="BA1061:BA1092" si="1444">_xlfn.POISSON.DIST(6,K1061,FALSE) * _xlfn.POISSON.DIST(3,L1061,FALSE)</f>
        <v>3.4506521877546983E-4</v>
      </c>
      <c r="BB1061" s="5">
        <f t="shared" ref="BB1061:BB1092" si="1445">_xlfn.POISSON.DIST(6,K1061,FALSE) * _xlfn.POISSON.DIST(4,L1061,FALSE)</f>
        <v>1.7038553691535449E-4</v>
      </c>
      <c r="BC1061" s="5">
        <f t="shared" ref="BC1061:BC1092" si="1446">_xlfn.POISSON.DIST(6,K1061,FALSE) * _xlfn.POISSON.DIST(5,L1061,FALSE)</f>
        <v>6.7306073426829865E-5</v>
      </c>
      <c r="BD1061" s="5">
        <f t="shared" ref="BD1061:BD1092" si="1447">_xlfn.POISSON.DIST(0,K1061,FALSE) * _xlfn.POISSON.DIST(6,L1061,FALSE)</f>
        <v>3.0675858655093832E-3</v>
      </c>
      <c r="BE1061" s="5">
        <f t="shared" ref="BE1061:BE1092" si="1448">_xlfn.POISSON.DIST(1,K1061,FALSE) * _xlfn.POISSON.DIST(6,L1061,FALSE)</f>
        <v>4.0377098954767262E-3</v>
      </c>
      <c r="BF1061" s="5">
        <f t="shared" ref="BF1061:BF1092" si="1449">_xlfn.POISSON.DIST(2,K1061,FALSE) * _xlfn.POISSON.DIST(6,L1061,FALSE)</f>
        <v>2.6573178249606204E-3</v>
      </c>
      <c r="BG1061" s="5">
        <f t="shared" ref="BG1061:BG1092" si="1450">_xlfn.POISSON.DIST(3,K1061,FALSE) * _xlfn.POISSON.DIST(6,L1061,FALSE)</f>
        <v>1.1658981957014729E-3</v>
      </c>
      <c r="BH1061" s="5">
        <f t="shared" ref="BH1061:BH1092" si="1451">_xlfn.POISSON.DIST(4,K1061,FALSE) * _xlfn.POISSON.DIST(6,L1061,FALSE)</f>
        <v>3.8365337502301565E-4</v>
      </c>
      <c r="BI1061" s="5">
        <f t="shared" ref="BI1061:BI1092" si="1452">_xlfn.POISSON.DIST(5,K1061,FALSE) * _xlfn.POISSON.DIST(6,L1061,FALSE)</f>
        <v>1.0099675097480885E-4</v>
      </c>
      <c r="BJ1061" s="8">
        <f t="shared" ref="BJ1061:BJ1092" si="1453">SUM(N1061,Q1061,T1061,W1061,X1061,Y1061,AD1061,AE1061,AF1061,AG1061,AM1061,AN1061,AO1061,AP1061,AQ1061,AX1061,AY1061,AZ1061,BA1061,BB1061,BC1061)</f>
        <v>0.2536796128530473</v>
      </c>
      <c r="BK1061" s="8">
        <f t="shared" ref="BK1061:BK1092" si="1454">SUM(M1061,P1061,S1061,V1061,AC1061,AL1061,AY1061)</f>
        <v>0.21872843829431363</v>
      </c>
      <c r="BL1061" s="8">
        <f t="shared" ref="BL1061:BL1092" si="1455">SUM(O1061,R1061,U1061,AA1061,AB1061,AH1061,AI1061,AJ1061,AK1061,AR1061,AS1061,AT1061,AU1061,AV1061,BD1061,BE1061,BF1061,BG1061,BH1061,BI1061)</f>
        <v>0.47565113977387902</v>
      </c>
      <c r="BM1061" s="8">
        <f t="shared" ref="BM1061:BM1092" si="1456">SUM(S1061:BI1061)</f>
        <v>0.63416156135800583</v>
      </c>
      <c r="BN1061" s="8">
        <f t="shared" ref="BN1061:BN1092" si="1457">SUM(M1061:R1061)</f>
        <v>0.36116435595838237</v>
      </c>
    </row>
    <row r="1062" spans="1:66" x14ac:dyDescent="0.25">
      <c r="A1062" t="s">
        <v>16</v>
      </c>
      <c r="B1062" t="s">
        <v>252</v>
      </c>
      <c r="C1062" t="s">
        <v>254</v>
      </c>
      <c r="D1062" s="11">
        <v>44351</v>
      </c>
      <c r="E1062">
        <f>VLOOKUP(A1062,home!$A$2:$E$405,3,FALSE)</f>
        <v>1.55</v>
      </c>
      <c r="F1062">
        <f>VLOOKUP(B1062,home!$B$2:$E$405,3,FALSE)</f>
        <v>1.1499999999999999</v>
      </c>
      <c r="G1062">
        <f>VLOOKUP(C1062,away!$B$2:$E$405,4,FALSE)</f>
        <v>0.51</v>
      </c>
      <c r="H1062">
        <f>VLOOKUP(A1062,away!$A$2:$E$405,3,FALSE)</f>
        <v>1.25416666666667</v>
      </c>
      <c r="I1062">
        <f>VLOOKUP(C1062,away!$B$2:$E$405,3,FALSE)</f>
        <v>0.92</v>
      </c>
      <c r="J1062">
        <f>VLOOKUP(B1062,home!$B$2:$E$405,4,FALSE)</f>
        <v>0.63</v>
      </c>
      <c r="K1062" s="3">
        <f t="shared" si="1402"/>
        <v>0.90907499999999997</v>
      </c>
      <c r="L1062" s="3">
        <f t="shared" si="1403"/>
        <v>0.72691500000000198</v>
      </c>
      <c r="M1062" s="5">
        <f t="shared" si="1404"/>
        <v>0.19475946395648627</v>
      </c>
      <c r="N1062" s="5">
        <f t="shared" si="1405"/>
        <v>0.17705095969624277</v>
      </c>
      <c r="O1062" s="5">
        <f t="shared" si="1406"/>
        <v>0.14157357574192958</v>
      </c>
      <c r="P1062" s="5">
        <f t="shared" si="1407"/>
        <v>0.12870099836759463</v>
      </c>
      <c r="Q1062" s="5">
        <f t="shared" si="1408"/>
        <v>8.0476300592930927E-2</v>
      </c>
      <c r="R1062" s="5">
        <f t="shared" si="1409"/>
        <v>5.1455977905222508E-2</v>
      </c>
      <c r="S1062" s="5">
        <f t="shared" si="1410"/>
        <v>2.1262056595766205E-2</v>
      </c>
      <c r="T1062" s="5">
        <f t="shared" si="1411"/>
        <v>5.8499430045510545E-2</v>
      </c>
      <c r="U1062" s="5">
        <f t="shared" si="1412"/>
        <v>4.6777343114190149E-2</v>
      </c>
      <c r="V1062" s="5">
        <f t="shared" si="1413"/>
        <v>1.5611552924670407E-3</v>
      </c>
      <c r="W1062" s="5">
        <f t="shared" si="1414"/>
        <v>2.4386330987172893E-2</v>
      </c>
      <c r="X1062" s="5">
        <f t="shared" si="1415"/>
        <v>1.7726789789540832E-2</v>
      </c>
      <c r="Y1062" s="5">
        <f t="shared" si="1416"/>
        <v>6.4429346999320533E-3</v>
      </c>
      <c r="Z1062" s="5">
        <f t="shared" si="1417"/>
        <v>1.2468040726324976E-2</v>
      </c>
      <c r="AA1062" s="5">
        <f t="shared" si="1418"/>
        <v>1.1334384123283877E-2</v>
      </c>
      <c r="AB1062" s="5">
        <f t="shared" si="1419"/>
        <v>5.1519026234371447E-3</v>
      </c>
      <c r="AC1062" s="5">
        <f t="shared" si="1420"/>
        <v>6.4477689769755215E-5</v>
      </c>
      <c r="AD1062" s="5">
        <f t="shared" si="1421"/>
        <v>5.5422509605410489E-3</v>
      </c>
      <c r="AE1062" s="5">
        <f t="shared" si="1422"/>
        <v>4.0287453569817075E-3</v>
      </c>
      <c r="AF1062" s="5">
        <f t="shared" si="1423"/>
        <v>1.4642777155851828E-3</v>
      </c>
      <c r="AG1062" s="5">
        <f t="shared" si="1424"/>
        <v>3.5480181187486873E-4</v>
      </c>
      <c r="AH1062" s="5">
        <f t="shared" si="1425"/>
        <v>2.2658014561441359E-3</v>
      </c>
      <c r="AI1062" s="5">
        <f t="shared" si="1426"/>
        <v>2.0597834587442305E-3</v>
      </c>
      <c r="AJ1062" s="5">
        <f t="shared" si="1427"/>
        <v>9.3624882387895549E-4</v>
      </c>
      <c r="AK1062" s="5">
        <f t="shared" si="1428"/>
        <v>2.8370679985592048E-4</v>
      </c>
      <c r="AL1062" s="5">
        <f t="shared" si="1429"/>
        <v>1.7043265322721543E-6</v>
      </c>
      <c r="AM1062" s="5">
        <f t="shared" si="1430"/>
        <v>1.0076643583907712E-3</v>
      </c>
      <c r="AN1062" s="5">
        <f t="shared" si="1431"/>
        <v>7.3248633707962937E-4</v>
      </c>
      <c r="AO1062" s="5">
        <f t="shared" si="1432"/>
        <v>2.6622765285912013E-4</v>
      </c>
      <c r="AP1062" s="5">
        <f t="shared" si="1433"/>
        <v>6.4508291426029277E-5</v>
      </c>
      <c r="AQ1062" s="5">
        <f t="shared" si="1434"/>
        <v>1.172301116548805E-5</v>
      </c>
      <c r="AR1062" s="5">
        <f t="shared" si="1435"/>
        <v>3.2940901309860387E-4</v>
      </c>
      <c r="AS1062" s="5">
        <f t="shared" si="1436"/>
        <v>2.9945749858261334E-4</v>
      </c>
      <c r="AT1062" s="5">
        <f t="shared" si="1437"/>
        <v>1.361146627619946E-4</v>
      </c>
      <c r="AU1062" s="5">
        <f t="shared" si="1438"/>
        <v>4.124614568345341E-5</v>
      </c>
      <c r="AV1062" s="5">
        <f t="shared" si="1439"/>
        <v>9.3739599717963517E-6</v>
      </c>
      <c r="AW1062" s="5">
        <f t="shared" si="1440"/>
        <v>3.128481920321954E-8</v>
      </c>
      <c r="AX1062" s="5">
        <f t="shared" si="1441"/>
        <v>1.5267374610068162E-4</v>
      </c>
      <c r="AY1062" s="5">
        <f t="shared" si="1442"/>
        <v>1.1098083614677726E-4</v>
      </c>
      <c r="AZ1062" s="5">
        <f t="shared" si="1443"/>
        <v>4.0336817253817403E-5</v>
      </c>
      <c r="BA1062" s="5">
        <f t="shared" si="1444"/>
        <v>9.7738125046862542E-6</v>
      </c>
      <c r="BB1062" s="5">
        <f t="shared" si="1445"/>
        <v>1.7761827292110067E-6</v>
      </c>
      <c r="BC1062" s="5">
        <f t="shared" si="1446"/>
        <v>2.5822677372088454E-7</v>
      </c>
      <c r="BD1062" s="5">
        <f t="shared" si="1447"/>
        <v>3.99087254594287E-5</v>
      </c>
      <c r="BE1062" s="5">
        <f t="shared" si="1448"/>
        <v>3.6280024597030147E-5</v>
      </c>
      <c r="BF1062" s="5">
        <f t="shared" si="1449"/>
        <v>1.6490631680272589E-5</v>
      </c>
      <c r="BG1062" s="5">
        <f t="shared" si="1450"/>
        <v>4.9970736649146009E-6</v>
      </c>
      <c r="BH1062" s="5">
        <f t="shared" si="1451"/>
        <v>1.1356786854830602E-6</v>
      </c>
      <c r="BI1062" s="5">
        <f t="shared" si="1452"/>
        <v>2.0648342020110264E-7</v>
      </c>
      <c r="BJ1062" s="8">
        <f t="shared" si="1453"/>
        <v>0.37837123092874281</v>
      </c>
      <c r="BK1062" s="8">
        <f t="shared" si="1454"/>
        <v>0.34646083706476294</v>
      </c>
      <c r="BL1062" s="8">
        <f t="shared" si="1455"/>
        <v>0.26275334394429228</v>
      </c>
      <c r="BM1062" s="8">
        <f t="shared" si="1456"/>
        <v>0.22592522685238869</v>
      </c>
      <c r="BN1062" s="8">
        <f t="shared" si="1457"/>
        <v>0.77401727626040662</v>
      </c>
    </row>
    <row r="1063" spans="1:66" x14ac:dyDescent="0.25">
      <c r="A1063" t="s">
        <v>37</v>
      </c>
      <c r="B1063" t="s">
        <v>227</v>
      </c>
      <c r="C1063" t="s">
        <v>226</v>
      </c>
      <c r="D1063" s="11">
        <v>44351</v>
      </c>
      <c r="E1063">
        <f>VLOOKUP(A1063,home!$A$2:$E$405,3,FALSE)</f>
        <v>1.55752212389381</v>
      </c>
      <c r="F1063">
        <f>VLOOKUP(B1063,home!$B$2:$E$405,3,FALSE)</f>
        <v>0.57999999999999996</v>
      </c>
      <c r="G1063">
        <f>VLOOKUP(C1063,away!$B$2:$E$405,4,FALSE)</f>
        <v>1.28</v>
      </c>
      <c r="H1063">
        <f>VLOOKUP(A1063,away!$A$2:$E$405,3,FALSE)</f>
        <v>1.3097345132743401</v>
      </c>
      <c r="I1063">
        <f>VLOOKUP(C1063,away!$B$2:$E$405,3,FALSE)</f>
        <v>1.23</v>
      </c>
      <c r="J1063">
        <f>VLOOKUP(B1063,home!$B$2:$E$405,4,FALSE)</f>
        <v>0.76</v>
      </c>
      <c r="K1063" s="3">
        <f t="shared" si="1402"/>
        <v>1.1563044247787644</v>
      </c>
      <c r="L1063" s="3">
        <f t="shared" si="1403"/>
        <v>1.2243398230088531</v>
      </c>
      <c r="M1063" s="5">
        <f t="shared" si="1404"/>
        <v>9.2490971208215311E-2</v>
      </c>
      <c r="N1063" s="5">
        <f t="shared" si="1405"/>
        <v>0.10694771926014467</v>
      </c>
      <c r="O1063" s="5">
        <f t="shared" si="1406"/>
        <v>0.11324037931898326</v>
      </c>
      <c r="P1063" s="5">
        <f t="shared" si="1407"/>
        <v>0.13094035167016602</v>
      </c>
      <c r="Q1063" s="5">
        <f t="shared" si="1408"/>
        <v>6.1832060500251196E-2</v>
      </c>
      <c r="R1063" s="5">
        <f t="shared" si="1409"/>
        <v>6.9322352986429692E-2</v>
      </c>
      <c r="S1063" s="5">
        <f t="shared" si="1410"/>
        <v>4.6343376741360937E-2</v>
      </c>
      <c r="T1063" s="5">
        <f t="shared" si="1411"/>
        <v>7.5703454009150239E-2</v>
      </c>
      <c r="U1063" s="5">
        <f t="shared" si="1412"/>
        <v>8.0157743494284048E-2</v>
      </c>
      <c r="V1063" s="5">
        <f t="shared" si="1413"/>
        <v>7.2898623614911732E-3</v>
      </c>
      <c r="W1063" s="5">
        <f t="shared" si="1414"/>
        <v>2.3832228383209565E-2</v>
      </c>
      <c r="X1063" s="5">
        <f t="shared" si="1415"/>
        <v>2.9178746280605364E-2</v>
      </c>
      <c r="Y1063" s="5">
        <f t="shared" si="1416"/>
        <v>1.7862350528408306E-2</v>
      </c>
      <c r="Z1063" s="5">
        <f t="shared" si="1417"/>
        <v>2.8291372461987527E-2</v>
      </c>
      <c r="AA1063" s="5">
        <f t="shared" si="1418"/>
        <v>3.271343916086026E-2</v>
      </c>
      <c r="AB1063" s="5">
        <f t="shared" si="1419"/>
        <v>1.8913347225716817E-2</v>
      </c>
      <c r="AC1063" s="5">
        <f t="shared" si="1420"/>
        <v>6.4502048738621694E-4</v>
      </c>
      <c r="AD1063" s="5">
        <f t="shared" si="1421"/>
        <v>6.889327782960821E-3</v>
      </c>
      <c r="AE1063" s="5">
        <f t="shared" si="1422"/>
        <v>8.4348783584402252E-3</v>
      </c>
      <c r="AF1063" s="5">
        <f t="shared" si="1423"/>
        <v>5.1635787382369562E-3</v>
      </c>
      <c r="AG1063" s="5">
        <f t="shared" si="1424"/>
        <v>2.1073250261551043E-3</v>
      </c>
      <c r="AH1063" s="5">
        <f t="shared" si="1425"/>
        <v>8.6595634881968392E-3</v>
      </c>
      <c r="AI1063" s="5">
        <f t="shared" si="1426"/>
        <v>1.0013091578054637E-2</v>
      </c>
      <c r="AJ1063" s="5">
        <f t="shared" si="1427"/>
        <v>5.7890910487097798E-3</v>
      </c>
      <c r="AK1063" s="5">
        <f t="shared" si="1428"/>
        <v>2.2313171983567512E-3</v>
      </c>
      <c r="AL1063" s="5">
        <f t="shared" si="1429"/>
        <v>3.6526466680808847E-5</v>
      </c>
      <c r="AM1063" s="5">
        <f t="shared" si="1430"/>
        <v>1.5932320398377746E-3</v>
      </c>
      <c r="AN1063" s="5">
        <f t="shared" si="1431"/>
        <v>1.9506574336670148E-3</v>
      </c>
      <c r="AO1063" s="5">
        <f t="shared" si="1432"/>
        <v>1.1941337885433886E-3</v>
      </c>
      <c r="AP1063" s="5">
        <f t="shared" si="1433"/>
        <v>4.8734185043803458E-4</v>
      </c>
      <c r="AQ1063" s="5">
        <f t="shared" si="1434"/>
        <v>1.491680087275276E-4</v>
      </c>
      <c r="AR1063" s="5">
        <f t="shared" si="1435"/>
        <v>2.1204496856945696E-3</v>
      </c>
      <c r="AS1063" s="5">
        <f t="shared" si="1436"/>
        <v>2.4518853540893711E-3</v>
      </c>
      <c r="AT1063" s="5">
        <f t="shared" si="1437"/>
        <v>1.4175629419918938E-3</v>
      </c>
      <c r="AU1063" s="5">
        <f t="shared" si="1438"/>
        <v>5.4637810074254314E-4</v>
      </c>
      <c r="AV1063" s="5">
        <f t="shared" si="1439"/>
        <v>1.5794485387270505E-4</v>
      </c>
      <c r="AW1063" s="5">
        <f t="shared" si="1440"/>
        <v>1.4364129967305772E-6</v>
      </c>
      <c r="AX1063" s="5">
        <f t="shared" si="1441"/>
        <v>3.0704354289395235E-4</v>
      </c>
      <c r="AY1063" s="5">
        <f t="shared" si="1442"/>
        <v>3.7592563696279278E-4</v>
      </c>
      <c r="AZ1063" s="5">
        <f t="shared" si="1443"/>
        <v>2.3013036391175809E-4</v>
      </c>
      <c r="BA1063" s="5">
        <f t="shared" si="1444"/>
        <v>9.3919256340228293E-5</v>
      </c>
      <c r="BB1063" s="5">
        <f t="shared" si="1445"/>
        <v>2.874727142117956E-5</v>
      </c>
      <c r="BC1063" s="5">
        <f t="shared" si="1446"/>
        <v>7.0392858407588907E-6</v>
      </c>
      <c r="BD1063" s="5">
        <f t="shared" si="1447"/>
        <v>4.3269183214707783E-4</v>
      </c>
      <c r="BE1063" s="5">
        <f t="shared" si="1448"/>
        <v>5.0032348007729649E-4</v>
      </c>
      <c r="BF1063" s="5">
        <f t="shared" si="1449"/>
        <v>2.8926312691704398E-4</v>
      </c>
      <c r="BG1063" s="5">
        <f t="shared" si="1450"/>
        <v>1.1149207785983973E-4</v>
      </c>
      <c r="BH1063" s="5">
        <f t="shared" si="1451"/>
        <v>3.22296957392778E-5</v>
      </c>
      <c r="BI1063" s="5">
        <f t="shared" si="1452"/>
        <v>7.4534679585200434E-6</v>
      </c>
      <c r="BJ1063" s="8">
        <f t="shared" si="1453"/>
        <v>0.34436900734614695</v>
      </c>
      <c r="BK1063" s="8">
        <f t="shared" si="1454"/>
        <v>0.27812203457226325</v>
      </c>
      <c r="BL1063" s="8">
        <f t="shared" si="1455"/>
        <v>0.34910800011668214</v>
      </c>
      <c r="BM1063" s="8">
        <f t="shared" si="1456"/>
        <v>0.42474209032892363</v>
      </c>
      <c r="BN1063" s="8">
        <f t="shared" si="1457"/>
        <v>0.57477383494419021</v>
      </c>
    </row>
    <row r="1064" spans="1:66" x14ac:dyDescent="0.25">
      <c r="A1064" t="s">
        <v>37</v>
      </c>
      <c r="B1064" t="s">
        <v>38</v>
      </c>
      <c r="C1064" t="s">
        <v>231</v>
      </c>
      <c r="D1064" s="11">
        <v>44351</v>
      </c>
      <c r="E1064">
        <f>VLOOKUP(A1064,home!$A$2:$E$405,3,FALSE)</f>
        <v>1.55752212389381</v>
      </c>
      <c r="F1064">
        <f>VLOOKUP(B1064,home!$B$2:$E$405,3,FALSE)</f>
        <v>0.7</v>
      </c>
      <c r="G1064">
        <f>VLOOKUP(C1064,away!$B$2:$E$405,4,FALSE)</f>
        <v>0.75</v>
      </c>
      <c r="H1064">
        <f>VLOOKUP(A1064,away!$A$2:$E$405,3,FALSE)</f>
        <v>1.3097345132743401</v>
      </c>
      <c r="I1064">
        <f>VLOOKUP(C1064,away!$B$2:$E$405,3,FALSE)</f>
        <v>1.02</v>
      </c>
      <c r="J1064">
        <f>VLOOKUP(B1064,home!$B$2:$E$405,4,FALSE)</f>
        <v>1.08</v>
      </c>
      <c r="K1064" s="3">
        <f t="shared" si="1402"/>
        <v>0.81769911504425019</v>
      </c>
      <c r="L1064" s="3">
        <f t="shared" si="1403"/>
        <v>1.4428035398230132</v>
      </c>
      <c r="M1064" s="5">
        <f t="shared" si="1404"/>
        <v>0.10429804565618991</v>
      </c>
      <c r="N1064" s="5">
        <f t="shared" si="1405"/>
        <v>8.5284419633911299E-2</v>
      </c>
      <c r="O1064" s="5">
        <f t="shared" si="1406"/>
        <v>0.15048158946937304</v>
      </c>
      <c r="P1064" s="5">
        <f t="shared" si="1407"/>
        <v>0.1230486625395585</v>
      </c>
      <c r="Q1064" s="5">
        <f t="shared" si="1408"/>
        <v>3.4868497230855861E-2</v>
      </c>
      <c r="R1064" s="5">
        <f t="shared" si="1409"/>
        <v>0.10855768498230248</v>
      </c>
      <c r="S1064" s="5">
        <f t="shared" si="1410"/>
        <v>3.6292562476877906E-2</v>
      </c>
      <c r="T1064" s="5">
        <f t="shared" si="1411"/>
        <v>5.0308391232987769E-2</v>
      </c>
      <c r="U1064" s="5">
        <f t="shared" si="1412"/>
        <v>8.8767522941281221E-2</v>
      </c>
      <c r="V1064" s="5">
        <f t="shared" si="1413"/>
        <v>4.7574677239390403E-3</v>
      </c>
      <c r="W1064" s="5">
        <f t="shared" si="1414"/>
        <v>9.5039797761979107E-3</v>
      </c>
      <c r="X1064" s="5">
        <f t="shared" si="1415"/>
        <v>1.3712375663504675E-2</v>
      </c>
      <c r="Y1064" s="5">
        <f t="shared" si="1416"/>
        <v>9.8921320733437439E-3</v>
      </c>
      <c r="Z1064" s="5">
        <f t="shared" si="1417"/>
        <v>5.2209137389152532E-2</v>
      </c>
      <c r="AA1064" s="5">
        <f t="shared" si="1418"/>
        <v>4.2691365440333702E-2</v>
      </c>
      <c r="AB1064" s="5">
        <f t="shared" si="1419"/>
        <v>1.7454345870295773E-2</v>
      </c>
      <c r="AC1064" s="5">
        <f t="shared" si="1420"/>
        <v>3.5079758495400057E-4</v>
      </c>
      <c r="AD1064" s="5">
        <f t="shared" si="1421"/>
        <v>1.9428489630988707E-3</v>
      </c>
      <c r="AE1064" s="5">
        <f t="shared" si="1422"/>
        <v>2.8031493613005212E-3</v>
      </c>
      <c r="AF1064" s="5">
        <f t="shared" si="1423"/>
        <v>2.0221969105685056E-3</v>
      </c>
      <c r="AG1064" s="5">
        <f t="shared" si="1424"/>
        <v>9.7254428692913398E-4</v>
      </c>
      <c r="AH1064" s="5">
        <f t="shared" si="1425"/>
        <v>1.883188205904382E-2</v>
      </c>
      <c r="AI1064" s="5">
        <f t="shared" si="1426"/>
        <v>1.5398813294297825E-2</v>
      </c>
      <c r="AJ1064" s="5">
        <f t="shared" si="1427"/>
        <v>6.2957980017394818E-3</v>
      </c>
      <c r="AK1064" s="5">
        <f t="shared" si="1428"/>
        <v>1.7160228181732446E-3</v>
      </c>
      <c r="AL1064" s="5">
        <f t="shared" si="1429"/>
        <v>1.6554547452590806E-5</v>
      </c>
      <c r="AM1064" s="5">
        <f t="shared" si="1430"/>
        <v>3.177331755581172E-4</v>
      </c>
      <c r="AN1064" s="5">
        <f t="shared" si="1431"/>
        <v>4.5842655041445832E-4</v>
      </c>
      <c r="AO1064" s="5">
        <f t="shared" si="1432"/>
        <v>3.3070972484341684E-4</v>
      </c>
      <c r="AP1064" s="5">
        <f t="shared" si="1433"/>
        <v>1.5904972055265885E-4</v>
      </c>
      <c r="AQ1064" s="5">
        <f t="shared" si="1434"/>
        <v>5.73693749553093E-5</v>
      </c>
      <c r="AR1064" s="5">
        <f t="shared" si="1435"/>
        <v>5.4341412192635864E-3</v>
      </c>
      <c r="AS1064" s="5">
        <f t="shared" si="1436"/>
        <v>4.4434924660173179E-3</v>
      </c>
      <c r="AT1064" s="5">
        <f t="shared" si="1437"/>
        <v>1.8167199285840764E-3</v>
      </c>
      <c r="AU1064" s="5">
        <f t="shared" si="1438"/>
        <v>4.9517675929548429E-4</v>
      </c>
      <c r="AV1064" s="5">
        <f t="shared" si="1439"/>
        <v>1.0122639946659929E-4</v>
      </c>
      <c r="AW1064" s="5">
        <f t="shared" si="1440"/>
        <v>5.4251973279852167E-7</v>
      </c>
      <c r="AX1064" s="5">
        <f t="shared" si="1441"/>
        <v>4.3301689412345284E-5</v>
      </c>
      <c r="AY1064" s="5">
        <f t="shared" si="1442"/>
        <v>6.2475830764448459E-5</v>
      </c>
      <c r="AZ1064" s="5">
        <f t="shared" si="1443"/>
        <v>4.5070174890164885E-5</v>
      </c>
      <c r="BA1064" s="5">
        <f t="shared" si="1444"/>
        <v>2.1675802623990729E-5</v>
      </c>
      <c r="BB1064" s="5">
        <f t="shared" si="1445"/>
        <v>7.8184811885996948E-6</v>
      </c>
      <c r="BC1064" s="5">
        <f t="shared" si="1446"/>
        <v>2.2561064669902567E-6</v>
      </c>
      <c r="BD1064" s="5">
        <f t="shared" si="1447"/>
        <v>1.3067330311752727E-3</v>
      </c>
      <c r="BE1064" s="5">
        <f t="shared" si="1448"/>
        <v>1.068514443191111E-3</v>
      </c>
      <c r="BF1064" s="5">
        <f t="shared" si="1449"/>
        <v>4.3686165730468554E-4</v>
      </c>
      <c r="BG1064" s="5">
        <f t="shared" si="1450"/>
        <v>1.1907379685826865E-4</v>
      </c>
      <c r="BH1064" s="5">
        <f t="shared" si="1451"/>
        <v>2.4341634578991272E-5</v>
      </c>
      <c r="BI1064" s="5">
        <f t="shared" si="1452"/>
        <v>3.9808266107943372E-6</v>
      </c>
      <c r="BJ1064" s="8">
        <f t="shared" si="1453"/>
        <v>0.2128164217643688</v>
      </c>
      <c r="BK1064" s="8">
        <f t="shared" si="1454"/>
        <v>0.2688265663597364</v>
      </c>
      <c r="BL1064" s="8">
        <f t="shared" si="1455"/>
        <v>0.46544528703918669</v>
      </c>
      <c r="BM1064" s="8">
        <f t="shared" si="1456"/>
        <v>0.39269657972922156</v>
      </c>
      <c r="BN1064" s="8">
        <f t="shared" si="1457"/>
        <v>0.60653889951219098</v>
      </c>
    </row>
    <row r="1065" spans="1:66" x14ac:dyDescent="0.25">
      <c r="A1065" t="s">
        <v>337</v>
      </c>
      <c r="B1065" t="s">
        <v>338</v>
      </c>
      <c r="C1065" t="s">
        <v>382</v>
      </c>
      <c r="D1065" s="11">
        <v>44351</v>
      </c>
      <c r="E1065">
        <f>VLOOKUP(A1065,home!$A$2:$E$405,3,FALSE)</f>
        <v>1.2222222222222201</v>
      </c>
      <c r="F1065">
        <f>VLOOKUP(B1065,home!$B$2:$E$405,3,FALSE)</f>
        <v>1.4</v>
      </c>
      <c r="G1065">
        <f>VLOOKUP(C1065,away!$B$2:$E$405,4,FALSE)</f>
        <v>0.82</v>
      </c>
      <c r="H1065">
        <f>VLOOKUP(A1065,away!$A$2:$E$405,3,FALSE)</f>
        <v>1.1111111111111101</v>
      </c>
      <c r="I1065">
        <f>VLOOKUP(C1065,away!$B$2:$E$405,3,FALSE)</f>
        <v>1.75</v>
      </c>
      <c r="J1065">
        <f>VLOOKUP(B1065,home!$B$2:$E$405,4,FALSE)</f>
        <v>1.1599999999999999</v>
      </c>
      <c r="K1065" s="3">
        <f t="shared" si="1402"/>
        <v>1.4031111111111085</v>
      </c>
      <c r="L1065" s="3">
        <f t="shared" si="1403"/>
        <v>2.2555555555555533</v>
      </c>
      <c r="M1065" s="5">
        <f t="shared" si="1404"/>
        <v>2.5766845626842515E-2</v>
      </c>
      <c r="N1065" s="5">
        <f t="shared" si="1405"/>
        <v>3.6153747397307409E-2</v>
      </c>
      <c r="O1065" s="5">
        <f t="shared" si="1406"/>
        <v>5.8118551802766948E-2</v>
      </c>
      <c r="P1065" s="5">
        <f t="shared" si="1407"/>
        <v>8.1546785796148852E-2</v>
      </c>
      <c r="Q1065" s="5">
        <f t="shared" si="1408"/>
        <v>2.5363862340733175E-2</v>
      </c>
      <c r="R1065" s="5">
        <f t="shared" si="1409"/>
        <v>6.5544811199787126E-2</v>
      </c>
      <c r="S1065" s="5">
        <f t="shared" si="1410"/>
        <v>6.4519716246868627E-2</v>
      </c>
      <c r="T1065" s="5">
        <f t="shared" si="1411"/>
        <v>5.7209600612986994E-2</v>
      </c>
      <c r="U1065" s="5">
        <f t="shared" si="1412"/>
        <v>9.196665287010114E-2</v>
      </c>
      <c r="V1065" s="5">
        <f t="shared" si="1413"/>
        <v>2.268796437357851E-2</v>
      </c>
      <c r="W1065" s="5">
        <f t="shared" si="1414"/>
        <v>1.186277235699178E-2</v>
      </c>
      <c r="X1065" s="5">
        <f t="shared" si="1415"/>
        <v>2.6757142094103657E-2</v>
      </c>
      <c r="Y1065" s="5">
        <f t="shared" si="1416"/>
        <v>3.0176110250572437E-2</v>
      </c>
      <c r="Z1065" s="5">
        <f t="shared" si="1417"/>
        <v>4.927998767983989E-2</v>
      </c>
      <c r="AA1065" s="5">
        <f t="shared" si="1418"/>
        <v>6.9145298269001884E-2</v>
      </c>
      <c r="AB1065" s="5">
        <f t="shared" si="1419"/>
        <v>4.8509268141164137E-2</v>
      </c>
      <c r="AC1065" s="5">
        <f t="shared" si="1420"/>
        <v>4.4876723506356705E-3</v>
      </c>
      <c r="AD1065" s="5">
        <f t="shared" si="1421"/>
        <v>4.1611969256692156E-3</v>
      </c>
      <c r="AE1065" s="5">
        <f t="shared" si="1422"/>
        <v>9.3858108434538897E-3</v>
      </c>
      <c r="AF1065" s="5">
        <f t="shared" si="1423"/>
        <v>1.058510889567299E-2</v>
      </c>
      <c r="AG1065" s="5">
        <f t="shared" si="1424"/>
        <v>7.9584337252652394E-3</v>
      </c>
      <c r="AH1065" s="5">
        <f t="shared" si="1425"/>
        <v>2.7788437497243017E-2</v>
      </c>
      <c r="AI1065" s="5">
        <f t="shared" si="1426"/>
        <v>3.8990265412798236E-2</v>
      </c>
      <c r="AJ1065" s="5">
        <f t="shared" si="1427"/>
        <v>2.7353837312934184E-2</v>
      </c>
      <c r="AK1065" s="5">
        <f t="shared" si="1428"/>
        <v>1.2793491021767866E-2</v>
      </c>
      <c r="AL1065" s="5">
        <f t="shared" si="1429"/>
        <v>5.6810253175787158E-4</v>
      </c>
      <c r="AM1065" s="5">
        <f t="shared" si="1430"/>
        <v>1.1677243283855726E-3</v>
      </c>
      <c r="AN1065" s="5">
        <f t="shared" si="1431"/>
        <v>2.6338670962474556E-3</v>
      </c>
      <c r="AO1065" s="5">
        <f t="shared" si="1432"/>
        <v>2.970416780767962E-3</v>
      </c>
      <c r="AP1065" s="5">
        <f t="shared" si="1433"/>
        <v>2.2333133573922059E-3</v>
      </c>
      <c r="AQ1065" s="5">
        <f t="shared" si="1434"/>
        <v>1.2593405876406033E-3</v>
      </c>
      <c r="AR1065" s="5">
        <f t="shared" si="1435"/>
        <v>1.2535672915422947E-2</v>
      </c>
      <c r="AS1065" s="5">
        <f t="shared" si="1436"/>
        <v>1.7588941952884522E-2</v>
      </c>
      <c r="AT1065" s="5">
        <f t="shared" si="1437"/>
        <v>1.2339619943390298E-2</v>
      </c>
      <c r="AU1065" s="5">
        <f t="shared" si="1438"/>
        <v>5.7712859498197195E-3</v>
      </c>
      <c r="AV1065" s="5">
        <f t="shared" si="1439"/>
        <v>2.024438860397867E-3</v>
      </c>
      <c r="AW1065" s="5">
        <f t="shared" si="1440"/>
        <v>4.9942446862852999E-5</v>
      </c>
      <c r="AX1065" s="5">
        <f t="shared" si="1441"/>
        <v>2.730744966454259E-4</v>
      </c>
      <c r="AY1065" s="5">
        <f t="shared" si="1442"/>
        <v>6.1593469798912662E-4</v>
      </c>
      <c r="AZ1065" s="5">
        <f t="shared" si="1443"/>
        <v>6.9463746495440344E-4</v>
      </c>
      <c r="BA1065" s="5">
        <f t="shared" si="1444"/>
        <v>5.2226446439164345E-4</v>
      </c>
      <c r="BB1065" s="5">
        <f t="shared" si="1445"/>
        <v>2.9449912853195416E-4</v>
      </c>
      <c r="BC1065" s="5">
        <f t="shared" si="1446"/>
        <v>1.3285182909330363E-4</v>
      </c>
      <c r="BD1065" s="5">
        <f t="shared" si="1447"/>
        <v>4.7124844478349196E-3</v>
      </c>
      <c r="BE1065" s="5">
        <f t="shared" si="1448"/>
        <v>6.6121392896954729E-3</v>
      </c>
      <c r="BF1065" s="5">
        <f t="shared" si="1449"/>
        <v>4.6387830527930161E-3</v>
      </c>
      <c r="BG1065" s="5">
        <f t="shared" si="1450"/>
        <v>2.1695760144692638E-3</v>
      </c>
      <c r="BH1065" s="5">
        <f t="shared" si="1451"/>
        <v>7.6103905307549401E-4</v>
      </c>
      <c r="BI1065" s="5">
        <f t="shared" si="1452"/>
        <v>2.1356447027194049E-4</v>
      </c>
      <c r="BJ1065" s="8">
        <f t="shared" si="1453"/>
        <v>0.23241170967479646</v>
      </c>
      <c r="BK1065" s="8">
        <f t="shared" si="1454"/>
        <v>0.20019302162382116</v>
      </c>
      <c r="BL1065" s="8">
        <f t="shared" si="1455"/>
        <v>0.50957815947761986</v>
      </c>
      <c r="BM1065" s="8">
        <f t="shared" si="1456"/>
        <v>0.69840228204136501</v>
      </c>
      <c r="BN1065" s="8">
        <f t="shared" si="1457"/>
        <v>0.29249460416358602</v>
      </c>
    </row>
    <row r="1066" spans="1:66" x14ac:dyDescent="0.25">
      <c r="A1066" t="s">
        <v>337</v>
      </c>
      <c r="B1066" t="s">
        <v>367</v>
      </c>
      <c r="C1066" t="s">
        <v>368</v>
      </c>
      <c r="D1066" s="11">
        <v>44351</v>
      </c>
      <c r="E1066">
        <f>VLOOKUP(A1066,home!$A$2:$E$405,3,FALSE)</f>
        <v>1.2222222222222201</v>
      </c>
      <c r="F1066">
        <f>VLOOKUP(B1066,home!$B$2:$E$405,3,FALSE)</f>
        <v>0.94</v>
      </c>
      <c r="G1066">
        <f>VLOOKUP(C1066,away!$B$2:$E$405,4,FALSE)</f>
        <v>0.51</v>
      </c>
      <c r="H1066">
        <f>VLOOKUP(A1066,away!$A$2:$E$405,3,FALSE)</f>
        <v>1.1111111111111101</v>
      </c>
      <c r="I1066">
        <f>VLOOKUP(C1066,away!$B$2:$E$405,3,FALSE)</f>
        <v>0.61</v>
      </c>
      <c r="J1066">
        <f>VLOOKUP(B1066,home!$B$2:$E$405,4,FALSE)</f>
        <v>1.93</v>
      </c>
      <c r="K1066" s="3">
        <f t="shared" si="1402"/>
        <v>0.58593333333333231</v>
      </c>
      <c r="L1066" s="3">
        <f t="shared" si="1403"/>
        <v>1.3081111111111099</v>
      </c>
      <c r="M1066" s="5">
        <f t="shared" si="1404"/>
        <v>0.1504620412152354</v>
      </c>
      <c r="N1066" s="5">
        <f t="shared" si="1405"/>
        <v>8.8160725349380131E-2</v>
      </c>
      <c r="O1066" s="5">
        <f t="shared" si="1406"/>
        <v>0.19682106791410722</v>
      </c>
      <c r="P1066" s="5">
        <f t="shared" si="1407"/>
        <v>0.11532402439313905</v>
      </c>
      <c r="Q1066" s="5">
        <f t="shared" si="1408"/>
        <v>2.582815383652335E-2</v>
      </c>
      <c r="R1066" s="5">
        <f t="shared" si="1409"/>
        <v>0.12873191291959901</v>
      </c>
      <c r="S1066" s="5">
        <f t="shared" si="1410"/>
        <v>2.2097983143808762E-2</v>
      </c>
      <c r="T1066" s="5">
        <f t="shared" si="1411"/>
        <v>3.3786095013043242E-2</v>
      </c>
      <c r="U1066" s="5">
        <f t="shared" si="1412"/>
        <v>7.5428318843356934E-2</v>
      </c>
      <c r="V1066" s="5">
        <f t="shared" si="1413"/>
        <v>1.8819278467053946E-3</v>
      </c>
      <c r="W1066" s="5">
        <f t="shared" si="1414"/>
        <v>5.044525423760075E-3</v>
      </c>
      <c r="X1066" s="5">
        <f t="shared" si="1415"/>
        <v>6.5987997571030355E-3</v>
      </c>
      <c r="Y1066" s="5">
        <f t="shared" si="1416"/>
        <v>4.3159816411318871E-3</v>
      </c>
      <c r="Z1066" s="5">
        <f t="shared" si="1417"/>
        <v>5.6131881881571769E-2</v>
      </c>
      <c r="AA1066" s="5">
        <f t="shared" si="1418"/>
        <v>3.2889540657142231E-2</v>
      </c>
      <c r="AB1066" s="5">
        <f t="shared" si="1419"/>
        <v>9.6355390945207509E-3</v>
      </c>
      <c r="AC1066" s="5">
        <f t="shared" si="1420"/>
        <v>9.0152095483138174E-5</v>
      </c>
      <c r="AD1066" s="5">
        <f t="shared" si="1421"/>
        <v>7.3893889915712025E-4</v>
      </c>
      <c r="AE1066" s="5">
        <f t="shared" si="1422"/>
        <v>9.666141844196411E-4</v>
      </c>
      <c r="AF1066" s="5">
        <f t="shared" si="1423"/>
        <v>6.32219377398468E-4</v>
      </c>
      <c r="AG1066" s="5">
        <f t="shared" si="1424"/>
        <v>2.7567106407822803E-4</v>
      </c>
      <c r="AH1066" s="5">
        <f t="shared" si="1425"/>
        <v>1.8356684594215099E-2</v>
      </c>
      <c r="AI1066" s="5">
        <f t="shared" si="1426"/>
        <v>1.0755793393237083E-2</v>
      </c>
      <c r="AJ1066" s="5">
        <f t="shared" si="1427"/>
        <v>3.1510889377720183E-3</v>
      </c>
      <c r="AK1066" s="5">
        <f t="shared" si="1428"/>
        <v>6.1544268164618287E-4</v>
      </c>
      <c r="AL1066" s="5">
        <f t="shared" si="1429"/>
        <v>2.7639402934106402E-6</v>
      </c>
      <c r="AM1066" s="5">
        <f t="shared" si="1430"/>
        <v>8.6593786462558925E-5</v>
      </c>
      <c r="AN1066" s="5">
        <f t="shared" si="1431"/>
        <v>1.1327429422485616E-4</v>
      </c>
      <c r="AO1066" s="5">
        <f t="shared" si="1432"/>
        <v>7.4087681439401689E-5</v>
      </c>
      <c r="AP1066" s="5">
        <f t="shared" si="1433"/>
        <v>3.2304973095780564E-5</v>
      </c>
      <c r="AQ1066" s="5">
        <f t="shared" si="1434"/>
        <v>1.0564623562684E-5</v>
      </c>
      <c r="AR1066" s="5">
        <f t="shared" si="1435"/>
        <v>4.8025166161709881E-3</v>
      </c>
      <c r="AS1066" s="5">
        <f t="shared" si="1436"/>
        <v>2.8139545693017833E-3</v>
      </c>
      <c r="AT1066" s="5">
        <f t="shared" si="1437"/>
        <v>8.2439489031977753E-4</v>
      </c>
      <c r="AU1066" s="5">
        <f t="shared" si="1438"/>
        <v>1.6101348202267809E-4</v>
      </c>
      <c r="AV1066" s="5">
        <f t="shared" si="1439"/>
        <v>2.3585791558288583E-5</v>
      </c>
      <c r="AW1066" s="5">
        <f t="shared" si="1440"/>
        <v>5.8846277632557159E-8</v>
      </c>
      <c r="AX1066" s="5">
        <f t="shared" si="1441"/>
        <v>8.456364324660323E-6</v>
      </c>
      <c r="AY1066" s="5">
        <f t="shared" si="1442"/>
        <v>1.1061864132691767E-5</v>
      </c>
      <c r="AZ1066" s="5">
        <f t="shared" si="1443"/>
        <v>7.2350736907877801E-6</v>
      </c>
      <c r="BA1066" s="5">
        <f t="shared" si="1444"/>
        <v>3.1547600948757208E-6</v>
      </c>
      <c r="BB1066" s="5">
        <f t="shared" si="1445"/>
        <v>1.031694183249217E-6</v>
      </c>
      <c r="BC1066" s="5">
        <f t="shared" si="1446"/>
        <v>2.6991412487540081E-7</v>
      </c>
      <c r="BD1066" s="5">
        <f t="shared" si="1447"/>
        <v>1.0470375578181649E-3</v>
      </c>
      <c r="BE1066" s="5">
        <f t="shared" si="1448"/>
        <v>6.1349420637758919E-4</v>
      </c>
      <c r="BF1066" s="5">
        <f t="shared" si="1449"/>
        <v>1.7973335266175403E-4</v>
      </c>
      <c r="BG1066" s="5">
        <f t="shared" si="1450"/>
        <v>3.5103920812092312E-5</v>
      </c>
      <c r="BH1066" s="5">
        <f t="shared" si="1451"/>
        <v>5.142139333624645E-6</v>
      </c>
      <c r="BI1066" s="5">
        <f t="shared" si="1452"/>
        <v>6.0259016804302575E-7</v>
      </c>
      <c r="BJ1066" s="8">
        <f t="shared" si="1453"/>
        <v>0.16669575957533167</v>
      </c>
      <c r="BK1066" s="8">
        <f t="shared" si="1454"/>
        <v>0.28986995449879788</v>
      </c>
      <c r="BL1066" s="8">
        <f t="shared" si="1455"/>
        <v>0.4868919681521412</v>
      </c>
      <c r="BM1066" s="8">
        <f t="shared" si="1456"/>
        <v>0.29425063546200331</v>
      </c>
      <c r="BN1066" s="8">
        <f t="shared" si="1457"/>
        <v>0.7053279256279843</v>
      </c>
    </row>
    <row r="1067" spans="1:66" x14ac:dyDescent="0.25">
      <c r="A1067" t="s">
        <v>337</v>
      </c>
      <c r="B1067" t="s">
        <v>373</v>
      </c>
      <c r="C1067" t="s">
        <v>403</v>
      </c>
      <c r="D1067" s="11">
        <v>44351</v>
      </c>
      <c r="E1067">
        <f>VLOOKUP(A1067,home!$A$2:$E$405,3,FALSE)</f>
        <v>1.2222222222222201</v>
      </c>
      <c r="F1067">
        <f>VLOOKUP(B1067,home!$B$2:$E$405,3,FALSE)</f>
        <v>0.23</v>
      </c>
      <c r="G1067">
        <f>VLOOKUP(C1067,away!$B$2:$E$405,4,FALSE)</f>
        <v>1.1200000000000001</v>
      </c>
      <c r="H1067">
        <f>VLOOKUP(A1067,away!$A$2:$E$405,3,FALSE)</f>
        <v>1.1111111111111101</v>
      </c>
      <c r="I1067">
        <f>VLOOKUP(C1067,away!$B$2:$E$405,3,FALSE)</f>
        <v>1.1200000000000001</v>
      </c>
      <c r="J1067">
        <f>VLOOKUP(B1067,home!$B$2:$E$405,4,FALSE)</f>
        <v>0.77</v>
      </c>
      <c r="K1067" s="3">
        <f t="shared" si="1402"/>
        <v>0.31484444444444393</v>
      </c>
      <c r="L1067" s="3">
        <f t="shared" si="1403"/>
        <v>0.95822222222222142</v>
      </c>
      <c r="M1067" s="5">
        <f t="shared" si="1404"/>
        <v>0.27997172398877546</v>
      </c>
      <c r="N1067" s="5">
        <f t="shared" si="1405"/>
        <v>8.8147541899399204E-2</v>
      </c>
      <c r="O1067" s="5">
        <f t="shared" si="1406"/>
        <v>0.26827512751991084</v>
      </c>
      <c r="P1067" s="5">
        <f t="shared" si="1407"/>
        <v>8.4464933482268675E-2</v>
      </c>
      <c r="Q1067" s="5">
        <f t="shared" si="1408"/>
        <v>1.3876381929229843E-2</v>
      </c>
      <c r="R1067" s="5">
        <f t="shared" si="1409"/>
        <v>0.12853359442953938</v>
      </c>
      <c r="S1067" s="5">
        <f t="shared" si="1410"/>
        <v>6.3705763626062638E-3</v>
      </c>
      <c r="T1067" s="5">
        <f t="shared" si="1411"/>
        <v>1.3296657528630896E-2</v>
      </c>
      <c r="U1067" s="5">
        <f t="shared" si="1412"/>
        <v>4.0468088130615802E-2</v>
      </c>
      <c r="V1067" s="5">
        <f t="shared" si="1413"/>
        <v>2.1354946573613604E-4</v>
      </c>
      <c r="W1067" s="5">
        <f t="shared" si="1414"/>
        <v>1.4563005864690979E-3</v>
      </c>
      <c r="X1067" s="5">
        <f t="shared" si="1415"/>
        <v>1.3954595841899431E-3</v>
      </c>
      <c r="Y1067" s="5">
        <f t="shared" si="1416"/>
        <v>6.6858019189189213E-4</v>
      </c>
      <c r="Z1067" s="5">
        <f t="shared" si="1417"/>
        <v>4.1054582161494324E-2</v>
      </c>
      <c r="AA1067" s="5">
        <f t="shared" si="1418"/>
        <v>1.2925807112534458E-2</v>
      </c>
      <c r="AB1067" s="5">
        <f t="shared" si="1419"/>
        <v>2.0348092796709768E-3</v>
      </c>
      <c r="AC1067" s="5">
        <f t="shared" si="1420"/>
        <v>4.0266212337437449E-6</v>
      </c>
      <c r="AD1067" s="5">
        <f t="shared" si="1421"/>
        <v>1.1462703727274521E-4</v>
      </c>
      <c r="AE1067" s="5">
        <f t="shared" si="1422"/>
        <v>1.0983817438223931E-4</v>
      </c>
      <c r="AF1067" s="5">
        <f t="shared" si="1423"/>
        <v>5.2624689770690607E-5</v>
      </c>
      <c r="AG1067" s="5">
        <f t="shared" si="1424"/>
        <v>1.6808715725275388E-5</v>
      </c>
      <c r="AH1067" s="5">
        <f t="shared" si="1425"/>
        <v>9.8348532377979647E-3</v>
      </c>
      <c r="AI1067" s="5">
        <f t="shared" si="1426"/>
        <v>3.0964489038471411E-3</v>
      </c>
      <c r="AJ1067" s="5">
        <f t="shared" si="1427"/>
        <v>4.8744986744118023E-4</v>
      </c>
      <c r="AK1067" s="5">
        <f t="shared" si="1428"/>
        <v>5.1156960903012103E-5</v>
      </c>
      <c r="AL1067" s="5">
        <f t="shared" si="1429"/>
        <v>4.8591806318282583E-8</v>
      </c>
      <c r="AM1067" s="5">
        <f t="shared" si="1430"/>
        <v>7.2179371736900075E-6</v>
      </c>
      <c r="AN1067" s="5">
        <f t="shared" si="1431"/>
        <v>6.9163877984336186E-6</v>
      </c>
      <c r="AO1067" s="5">
        <f t="shared" si="1432"/>
        <v>3.3137182429828598E-6</v>
      </c>
      <c r="AP1067" s="5">
        <f t="shared" si="1433"/>
        <v>1.0584261528697837E-6</v>
      </c>
      <c r="AQ1067" s="5">
        <f t="shared" si="1434"/>
        <v>2.5355186506525016E-7</v>
      </c>
      <c r="AR1067" s="5">
        <f t="shared" si="1435"/>
        <v>1.8847949849504356E-3</v>
      </c>
      <c r="AS1067" s="5">
        <f t="shared" si="1436"/>
        <v>5.9341722992839398E-4</v>
      </c>
      <c r="AT1067" s="5">
        <f t="shared" si="1437"/>
        <v>9.3417059040283015E-5</v>
      </c>
      <c r="AU1067" s="5">
        <f t="shared" si="1438"/>
        <v>9.8039473517239139E-6</v>
      </c>
      <c r="AV1067" s="5">
        <f t="shared" si="1439"/>
        <v>7.7167958932902299E-7</v>
      </c>
      <c r="AW1067" s="5">
        <f t="shared" si="1440"/>
        <v>4.0721410778984096E-10</v>
      </c>
      <c r="AX1067" s="5">
        <f t="shared" si="1441"/>
        <v>3.7875456991422185E-7</v>
      </c>
      <c r="AY1067" s="5">
        <f t="shared" si="1442"/>
        <v>3.6293104566002736E-7</v>
      </c>
      <c r="AZ1067" s="5">
        <f t="shared" si="1443"/>
        <v>1.7388429654289294E-7</v>
      </c>
      <c r="BA1067" s="5">
        <f t="shared" si="1444"/>
        <v>5.553993234762621E-8</v>
      </c>
      <c r="BB1067" s="5">
        <f t="shared" si="1445"/>
        <v>1.3304899349053556E-8</v>
      </c>
      <c r="BC1067" s="5">
        <f t="shared" si="1446"/>
        <v>2.549810044138618E-9</v>
      </c>
      <c r="BD1067" s="5">
        <f t="shared" si="1447"/>
        <v>3.0100873981875071E-4</v>
      </c>
      <c r="BE1067" s="5">
        <f t="shared" si="1448"/>
        <v>9.4770929461156738E-5</v>
      </c>
      <c r="BF1067" s="5">
        <f t="shared" si="1449"/>
        <v>1.4919050317840737E-5</v>
      </c>
      <c r="BG1067" s="5">
        <f t="shared" si="1450"/>
        <v>1.5657267029864247E-6</v>
      </c>
      <c r="BH1067" s="5">
        <f t="shared" si="1451"/>
        <v>1.2324008848839789E-7</v>
      </c>
      <c r="BI1067" s="5">
        <f t="shared" si="1452"/>
        <v>7.7602914386827505E-9</v>
      </c>
      <c r="BJ1067" s="8">
        <f t="shared" si="1453"/>
        <v>0.11915456732274873</v>
      </c>
      <c r="BK1067" s="8">
        <f t="shared" si="1454"/>
        <v>0.37102522144347222</v>
      </c>
      <c r="BL1067" s="8">
        <f t="shared" si="1455"/>
        <v>0.46870193578980163</v>
      </c>
      <c r="BM1067" s="8">
        <f t="shared" si="1456"/>
        <v>0.13666664094456193</v>
      </c>
      <c r="BN1067" s="8">
        <f t="shared" si="1457"/>
        <v>0.86326930324912343</v>
      </c>
    </row>
    <row r="1068" spans="1:66" x14ac:dyDescent="0.25">
      <c r="A1068" t="s">
        <v>337</v>
      </c>
      <c r="B1068" t="s">
        <v>374</v>
      </c>
      <c r="C1068" t="s">
        <v>407</v>
      </c>
      <c r="D1068" s="11">
        <v>44351</v>
      </c>
      <c r="E1068">
        <f>VLOOKUP(A1068,home!$A$2:$E$405,3,FALSE)</f>
        <v>1.2222222222222201</v>
      </c>
      <c r="F1068">
        <f>VLOOKUP(B1068,home!$B$2:$E$405,3,FALSE)</f>
        <v>1.33</v>
      </c>
      <c r="G1068">
        <f>VLOOKUP(C1068,away!$B$2:$E$405,4,FALSE)</f>
        <v>0.7</v>
      </c>
      <c r="H1068">
        <f>VLOOKUP(A1068,away!$A$2:$E$405,3,FALSE)</f>
        <v>1.1111111111111101</v>
      </c>
      <c r="I1068">
        <f>VLOOKUP(C1068,away!$B$2:$E$405,3,FALSE)</f>
        <v>1.05</v>
      </c>
      <c r="J1068">
        <f>VLOOKUP(B1068,home!$B$2:$E$405,4,FALSE)</f>
        <v>0.67</v>
      </c>
      <c r="K1068" s="3">
        <f t="shared" si="1402"/>
        <v>1.137888888888887</v>
      </c>
      <c r="L1068" s="3">
        <f t="shared" si="1403"/>
        <v>0.78166666666666607</v>
      </c>
      <c r="M1068" s="5">
        <f t="shared" si="1404"/>
        <v>0.14667213526203157</v>
      </c>
      <c r="N1068" s="5">
        <f t="shared" si="1405"/>
        <v>0.16689659302427365</v>
      </c>
      <c r="O1068" s="5">
        <f t="shared" si="1406"/>
        <v>0.11464871906315457</v>
      </c>
      <c r="P1068" s="5">
        <f t="shared" si="1407"/>
        <v>0.13045750354730712</v>
      </c>
      <c r="Q1068" s="5">
        <f t="shared" si="1408"/>
        <v>9.4954889397865755E-2</v>
      </c>
      <c r="R1068" s="5">
        <f t="shared" si="1409"/>
        <v>4.4808541033849549E-2</v>
      </c>
      <c r="S1068" s="5">
        <f t="shared" si="1410"/>
        <v>2.9008850592838774E-2</v>
      </c>
      <c r="T1068" s="5">
        <f t="shared" si="1411"/>
        <v>7.4223071879331678E-2</v>
      </c>
      <c r="U1068" s="5">
        <f t="shared" si="1412"/>
        <v>5.0987140969739157E-2</v>
      </c>
      <c r="V1068" s="5">
        <f t="shared" si="1413"/>
        <v>2.8668796430878904E-3</v>
      </c>
      <c r="W1068" s="5">
        <f t="shared" si="1414"/>
        <v>3.6016037863834872E-2</v>
      </c>
      <c r="X1068" s="5">
        <f t="shared" si="1415"/>
        <v>2.8152536263564235E-2</v>
      </c>
      <c r="Y1068" s="5">
        <f t="shared" si="1416"/>
        <v>1.1002949589676346E-2</v>
      </c>
      <c r="Z1068" s="5">
        <f t="shared" si="1417"/>
        <v>1.1675114302708567E-2</v>
      </c>
      <c r="AA1068" s="5">
        <f t="shared" si="1418"/>
        <v>1.3284982841559803E-2</v>
      </c>
      <c r="AB1068" s="5">
        <f t="shared" si="1419"/>
        <v>7.5584171822452081E-3</v>
      </c>
      <c r="AC1068" s="5">
        <f t="shared" si="1420"/>
        <v>1.5937159797755501E-4</v>
      </c>
      <c r="AD1068" s="5">
        <f t="shared" si="1421"/>
        <v>1.0245562326764787E-2</v>
      </c>
      <c r="AE1068" s="5">
        <f t="shared" si="1422"/>
        <v>8.0086145520878015E-3</v>
      </c>
      <c r="AF1068" s="5">
        <f t="shared" si="1423"/>
        <v>3.1300335207743134E-3</v>
      </c>
      <c r="AG1068" s="5">
        <f t="shared" si="1424"/>
        <v>8.1554762291286204E-4</v>
      </c>
      <c r="AH1068" s="5">
        <f t="shared" si="1425"/>
        <v>2.2815119199876307E-3</v>
      </c>
      <c r="AI1068" s="5">
        <f t="shared" si="1426"/>
        <v>2.5961070636214764E-3</v>
      </c>
      <c r="AJ1068" s="5">
        <f t="shared" si="1427"/>
        <v>1.4770406910304165E-3</v>
      </c>
      <c r="AK1068" s="5">
        <f t="shared" si="1428"/>
        <v>5.6023606358675813E-4</v>
      </c>
      <c r="AL1068" s="5">
        <f t="shared" si="1429"/>
        <v>5.6701215323150868E-6</v>
      </c>
      <c r="AM1068" s="5">
        <f t="shared" si="1430"/>
        <v>2.3316623064088449E-3</v>
      </c>
      <c r="AN1068" s="5">
        <f t="shared" si="1431"/>
        <v>1.8225827028429125E-3</v>
      </c>
      <c r="AO1068" s="5">
        <f t="shared" si="1432"/>
        <v>7.12326073027771E-4</v>
      </c>
      <c r="AP1068" s="5">
        <f t="shared" si="1433"/>
        <v>1.8560051569445796E-4</v>
      </c>
      <c r="AQ1068" s="5">
        <f t="shared" si="1434"/>
        <v>3.6269434108625303E-5</v>
      </c>
      <c r="AR1068" s="5">
        <f t="shared" si="1435"/>
        <v>3.5667636349139947E-4</v>
      </c>
      <c r="AS1068" s="5">
        <f t="shared" si="1436"/>
        <v>4.058580709461573E-4</v>
      </c>
      <c r="AT1068" s="5">
        <f t="shared" si="1437"/>
        <v>2.3091069469775502E-4</v>
      </c>
      <c r="AU1068" s="5">
        <f t="shared" si="1438"/>
        <v>8.7583571274063148E-5</v>
      </c>
      <c r="AV1068" s="5">
        <f t="shared" si="1439"/>
        <v>2.4915093150491089E-5</v>
      </c>
      <c r="AW1068" s="5">
        <f t="shared" si="1440"/>
        <v>1.4009134852486463E-7</v>
      </c>
      <c r="AX1068" s="5">
        <f t="shared" si="1441"/>
        <v>4.4219543851727614E-4</v>
      </c>
      <c r="AY1068" s="5">
        <f t="shared" si="1442"/>
        <v>3.4564943444100391E-4</v>
      </c>
      <c r="AZ1068" s="5">
        <f t="shared" si="1443"/>
        <v>1.3509132062735892E-4</v>
      </c>
      <c r="BA1068" s="5">
        <f t="shared" si="1444"/>
        <v>3.519879409679516E-5</v>
      </c>
      <c r="BB1068" s="5">
        <f t="shared" si="1445"/>
        <v>6.8784310130820485E-6</v>
      </c>
      <c r="BC1068" s="5">
        <f t="shared" si="1446"/>
        <v>1.0753280483784931E-6</v>
      </c>
      <c r="BD1068" s="5">
        <f t="shared" si="1447"/>
        <v>4.6467004021518369E-5</v>
      </c>
      <c r="BE1068" s="5">
        <f t="shared" si="1448"/>
        <v>5.2874287576040986E-5</v>
      </c>
      <c r="BF1068" s="5">
        <f t="shared" si="1449"/>
        <v>3.0082532170346382E-5</v>
      </c>
      <c r="BG1068" s="5">
        <f t="shared" si="1450"/>
        <v>1.1410193035426545E-5</v>
      </c>
      <c r="BH1068" s="5">
        <f t="shared" si="1451"/>
        <v>3.2458829687723075E-6</v>
      </c>
      <c r="BI1068" s="5">
        <f t="shared" si="1452"/>
        <v>7.3869083295993673E-7</v>
      </c>
      <c r="BJ1068" s="8">
        <f t="shared" si="1453"/>
        <v>0.43950036581991275</v>
      </c>
      <c r="BK1068" s="8">
        <f t="shared" si="1454"/>
        <v>0.30951606019921624</v>
      </c>
      <c r="BL1068" s="8">
        <f t="shared" si="1455"/>
        <v>0.23945345921293951</v>
      </c>
      <c r="BM1068" s="8">
        <f t="shared" si="1456"/>
        <v>0.30136110886320239</v>
      </c>
      <c r="BN1068" s="8">
        <f t="shared" si="1457"/>
        <v>0.69843838132848224</v>
      </c>
    </row>
    <row r="1069" spans="1:66" x14ac:dyDescent="0.25">
      <c r="A1069" t="s">
        <v>337</v>
      </c>
      <c r="B1069" t="s">
        <v>383</v>
      </c>
      <c r="C1069" t="s">
        <v>408</v>
      </c>
      <c r="D1069" s="11">
        <v>44351</v>
      </c>
      <c r="E1069">
        <f>VLOOKUP(A1069,home!$A$2:$E$405,3,FALSE)</f>
        <v>1.2222222222222201</v>
      </c>
      <c r="F1069">
        <f>VLOOKUP(B1069,home!$B$2:$E$405,3,FALSE)</f>
        <v>0.47</v>
      </c>
      <c r="G1069">
        <f>VLOOKUP(C1069,away!$B$2:$E$405,4,FALSE)</f>
        <v>0.92</v>
      </c>
      <c r="H1069">
        <f>VLOOKUP(A1069,away!$A$2:$E$405,3,FALSE)</f>
        <v>1.1111111111111101</v>
      </c>
      <c r="I1069">
        <f>VLOOKUP(C1069,away!$B$2:$E$405,3,FALSE)</f>
        <v>0.82</v>
      </c>
      <c r="J1069">
        <f>VLOOKUP(B1069,home!$B$2:$E$405,4,FALSE)</f>
        <v>1.54</v>
      </c>
      <c r="K1069" s="3">
        <f t="shared" si="1402"/>
        <v>0.52848888888888801</v>
      </c>
      <c r="L1069" s="3">
        <f t="shared" si="1403"/>
        <v>1.4031111111111096</v>
      </c>
      <c r="M1069" s="5">
        <f t="shared" si="1404"/>
        <v>0.14491614705669612</v>
      </c>
      <c r="N1069" s="5">
        <f t="shared" si="1405"/>
        <v>7.6586573540052036E-2</v>
      </c>
      <c r="O1069" s="5">
        <f t="shared" si="1406"/>
        <v>0.20333345611466183</v>
      </c>
      <c r="P1069" s="5">
        <f t="shared" si="1407"/>
        <v>0.10745947229597512</v>
      </c>
      <c r="Q1069" s="5">
        <f t="shared" si="1408"/>
        <v>2.0237576576994598E-2</v>
      </c>
      <c r="R1069" s="5">
        <f t="shared" si="1409"/>
        <v>0.14264971576755264</v>
      </c>
      <c r="S1069" s="5">
        <f t="shared" si="1410"/>
        <v>1.9921068874422344E-2</v>
      </c>
      <c r="T1069" s="5">
        <f t="shared" si="1411"/>
        <v>2.8395568557143057E-2</v>
      </c>
      <c r="U1069" s="5">
        <f t="shared" si="1412"/>
        <v>7.5388789786309585E-2</v>
      </c>
      <c r="V1069" s="5">
        <f t="shared" si="1413"/>
        <v>1.6413381058217394E-3</v>
      </c>
      <c r="W1069" s="5">
        <f t="shared" si="1414"/>
        <v>3.5651114529932212E-3</v>
      </c>
      <c r="X1069" s="5">
        <f t="shared" si="1415"/>
        <v>5.0022474920442608E-3</v>
      </c>
      <c r="Y1069" s="5">
        <f t="shared" si="1416"/>
        <v>3.509354518307493E-3</v>
      </c>
      <c r="Z1069" s="5">
        <f t="shared" si="1417"/>
        <v>6.6717800396764892E-2</v>
      </c>
      <c r="AA1069" s="5">
        <f t="shared" si="1418"/>
        <v>3.5259616200796894E-2</v>
      </c>
      <c r="AB1069" s="5">
        <f t="shared" si="1419"/>
        <v>9.3171576943038899E-3</v>
      </c>
      <c r="AC1069" s="5">
        <f t="shared" si="1420"/>
        <v>7.6068700026348104E-5</v>
      </c>
      <c r="AD1069" s="5">
        <f t="shared" si="1421"/>
        <v>4.7103044763935895E-4</v>
      </c>
      <c r="AE1069" s="5">
        <f t="shared" si="1422"/>
        <v>6.6090805475442428E-4</v>
      </c>
      <c r="AF1069" s="5">
        <f t="shared" si="1423"/>
        <v>4.6366371752438123E-4</v>
      </c>
      <c r="AG1069" s="5">
        <f t="shared" si="1424"/>
        <v>2.1685723795918067E-4</v>
      </c>
      <c r="AH1069" s="5">
        <f t="shared" si="1425"/>
        <v>2.3403121761398516E-2</v>
      </c>
      <c r="AI1069" s="5">
        <f t="shared" si="1426"/>
        <v>1.2368289816212859E-2</v>
      </c>
      <c r="AJ1069" s="5">
        <f t="shared" si="1427"/>
        <v>3.2682518712130403E-3</v>
      </c>
      <c r="AK1069" s="5">
        <f t="shared" si="1428"/>
        <v>5.7574493334213643E-4</v>
      </c>
      <c r="AL1069" s="5">
        <f t="shared" si="1429"/>
        <v>2.2562847630427635E-6</v>
      </c>
      <c r="AM1069" s="5">
        <f t="shared" si="1430"/>
        <v>4.978687158115208E-5</v>
      </c>
      <c r="AN1069" s="5">
        <f t="shared" si="1431"/>
        <v>6.9856512702976418E-5</v>
      </c>
      <c r="AO1069" s="5">
        <f t="shared" si="1432"/>
        <v>4.9008224578510305E-5</v>
      </c>
      <c r="AP1069" s="5">
        <f t="shared" si="1433"/>
        <v>2.2921328147312121E-5</v>
      </c>
      <c r="AQ1069" s="5">
        <f t="shared" si="1434"/>
        <v>8.0402925512293686E-6</v>
      </c>
      <c r="AR1069" s="5">
        <f t="shared" si="1435"/>
        <v>6.5674360356208919E-3</v>
      </c>
      <c r="AS1069" s="5">
        <f t="shared" si="1436"/>
        <v>3.4708169733141288E-3</v>
      </c>
      <c r="AT1069" s="5">
        <f t="shared" si="1437"/>
        <v>9.1714410288173834E-4</v>
      </c>
      <c r="AU1069" s="5">
        <f t="shared" si="1438"/>
        <v>1.6156682262765534E-4</v>
      </c>
      <c r="AV1069" s="5">
        <f t="shared" si="1439"/>
        <v>2.1346567642949398E-5</v>
      </c>
      <c r="AW1069" s="5">
        <f t="shared" si="1440"/>
        <v>4.6474993165677274E-8</v>
      </c>
      <c r="AX1069" s="5">
        <f t="shared" si="1441"/>
        <v>4.3853014071961363E-6</v>
      </c>
      <c r="AY1069" s="5">
        <f t="shared" si="1442"/>
        <v>6.1530651300080832E-6</v>
      </c>
      <c r="AZ1069" s="5">
        <f t="shared" si="1443"/>
        <v>4.3167170256523339E-6</v>
      </c>
      <c r="BA1069" s="5">
        <f t="shared" si="1444"/>
        <v>2.0189445407384294E-6</v>
      </c>
      <c r="BB1069" s="5">
        <f t="shared" si="1445"/>
        <v>7.0820087945680197E-7</v>
      </c>
      <c r="BC1069" s="5">
        <f t="shared" si="1446"/>
        <v>1.9873690457289966E-7</v>
      </c>
      <c r="BD1069" s="5">
        <f t="shared" si="1447"/>
        <v>1.5358070788485275E-3</v>
      </c>
      <c r="BE1069" s="5">
        <f t="shared" si="1448"/>
        <v>8.1165697664834717E-4</v>
      </c>
      <c r="BF1069" s="5">
        <f t="shared" si="1449"/>
        <v>2.1447584687389948E-4</v>
      </c>
      <c r="BG1069" s="5">
        <f t="shared" si="1450"/>
        <v>3.7782700669296819E-5</v>
      </c>
      <c r="BH1069" s="5">
        <f t="shared" si="1451"/>
        <v>4.9919343739845281E-6</v>
      </c>
      <c r="BI1069" s="5">
        <f t="shared" si="1452"/>
        <v>5.2763637014266612E-7</v>
      </c>
      <c r="BJ1069" s="8">
        <f t="shared" si="1453"/>
        <v>0.13932628579086082</v>
      </c>
      <c r="BK1069" s="8">
        <f t="shared" si="1454"/>
        <v>0.27402250438283471</v>
      </c>
      <c r="BL1069" s="8">
        <f t="shared" si="1455"/>
        <v>0.51930769662166298</v>
      </c>
      <c r="BM1069" s="8">
        <f t="shared" si="1456"/>
        <v>0.30418523925005414</v>
      </c>
      <c r="BN1069" s="8">
        <f t="shared" si="1457"/>
        <v>0.69518294135193215</v>
      </c>
    </row>
    <row r="1070" spans="1:66" x14ac:dyDescent="0.25">
      <c r="A1070" t="s">
        <v>344</v>
      </c>
      <c r="B1070" t="s">
        <v>358</v>
      </c>
      <c r="C1070" t="s">
        <v>421</v>
      </c>
      <c r="D1070" s="11">
        <v>44351</v>
      </c>
      <c r="E1070">
        <f>VLOOKUP(A1070,home!$A$2:$E$405,3,FALSE)</f>
        <v>1.36231884057971</v>
      </c>
      <c r="F1070">
        <f>VLOOKUP(B1070,home!$B$2:$E$405,3,FALSE)</f>
        <v>0.42</v>
      </c>
      <c r="G1070">
        <f>VLOOKUP(C1070,away!$B$2:$E$405,4,FALSE)</f>
        <v>1.26</v>
      </c>
      <c r="H1070">
        <f>VLOOKUP(A1070,away!$A$2:$E$405,3,FALSE)</f>
        <v>1.36231884057971</v>
      </c>
      <c r="I1070">
        <f>VLOOKUP(C1070,away!$B$2:$E$405,3,FALSE)</f>
        <v>0.73</v>
      </c>
      <c r="J1070">
        <f>VLOOKUP(B1070,home!$B$2:$E$405,4,FALSE)</f>
        <v>1.99</v>
      </c>
      <c r="K1070" s="3">
        <f t="shared" si="1402"/>
        <v>0.72093913043478253</v>
      </c>
      <c r="L1070" s="3">
        <f t="shared" si="1403"/>
        <v>1.9790405797101445</v>
      </c>
      <c r="M1070" s="5">
        <f t="shared" si="1404"/>
        <v>6.7206876343696972E-2</v>
      </c>
      <c r="N1070" s="5">
        <f t="shared" si="1405"/>
        <v>4.8452066990462853E-2</v>
      </c>
      <c r="O1070" s="5">
        <f t="shared" si="1406"/>
        <v>0.13300513551973805</v>
      </c>
      <c r="P1070" s="5">
        <f t="shared" si="1407"/>
        <v>9.5888606744960372E-2</v>
      </c>
      <c r="Q1070" s="5">
        <f t="shared" si="1408"/>
        <v>1.7465495521936054E-2</v>
      </c>
      <c r="R1070" s="5">
        <f t="shared" si="1409"/>
        <v>0.13161128025170438</v>
      </c>
      <c r="S1070" s="5">
        <f t="shared" si="1410"/>
        <v>3.4202693993945675E-2</v>
      </c>
      <c r="T1070" s="5">
        <f t="shared" si="1411"/>
        <v>3.4564924382657264E-2</v>
      </c>
      <c r="U1070" s="5">
        <f t="shared" si="1412"/>
        <v>9.4883721940072233E-2</v>
      </c>
      <c r="V1070" s="5">
        <f t="shared" si="1413"/>
        <v>5.4221446977993134E-3</v>
      </c>
      <c r="W1070" s="5">
        <f t="shared" si="1414"/>
        <v>4.1971863847323904E-3</v>
      </c>
      <c r="X1070" s="5">
        <f t="shared" si="1415"/>
        <v>8.3064021759923171E-3</v>
      </c>
      <c r="Y1070" s="5">
        <f t="shared" si="1416"/>
        <v>8.2193534888407201E-3</v>
      </c>
      <c r="Z1070" s="5">
        <f t="shared" si="1417"/>
        <v>8.6821354788575791E-2</v>
      </c>
      <c r="AA1070" s="5">
        <f t="shared" si="1418"/>
        <v>6.2592912024445571E-2</v>
      </c>
      <c r="AB1070" s="5">
        <f t="shared" si="1419"/>
        <v>2.2562839783142309E-2</v>
      </c>
      <c r="AC1070" s="5">
        <f t="shared" si="1420"/>
        <v>4.835088395407098E-4</v>
      </c>
      <c r="AD1070" s="5">
        <f t="shared" si="1421"/>
        <v>7.5647897562041951E-4</v>
      </c>
      <c r="AE1070" s="5">
        <f t="shared" si="1422"/>
        <v>1.4971025904503715E-3</v>
      </c>
      <c r="AF1070" s="5">
        <f t="shared" si="1423"/>
        <v>1.4814133892452311E-3</v>
      </c>
      <c r="AG1070" s="5">
        <f t="shared" si="1424"/>
        <v>9.7725907088075077E-4</v>
      </c>
      <c r="AH1070" s="5">
        <f t="shared" si="1425"/>
        <v>4.295574607800081E-2</v>
      </c>
      <c r="AI1070" s="5">
        <f t="shared" si="1426"/>
        <v>3.0968478224651225E-2</v>
      </c>
      <c r="AJ1070" s="5">
        <f t="shared" si="1427"/>
        <v>1.1163193881084273E-2</v>
      </c>
      <c r="AK1070" s="5">
        <f t="shared" si="1428"/>
        <v>2.6826610965012612E-3</v>
      </c>
      <c r="AL1070" s="5">
        <f t="shared" si="1429"/>
        <v>2.7594193627051039E-5</v>
      </c>
      <c r="AM1070" s="5">
        <f t="shared" si="1430"/>
        <v>1.0907505897519609E-4</v>
      </c>
      <c r="AN1070" s="5">
        <f t="shared" si="1431"/>
        <v>2.1586396794619027E-4</v>
      </c>
      <c r="AO1070" s="5">
        <f t="shared" si="1432"/>
        <v>2.1360177613138025E-4</v>
      </c>
      <c r="AP1070" s="5">
        <f t="shared" si="1433"/>
        <v>1.4090886095405444E-4</v>
      </c>
      <c r="AQ1070" s="5">
        <f t="shared" si="1434"/>
        <v>6.9716088467202037E-5</v>
      </c>
      <c r="AR1070" s="5">
        <f t="shared" si="1435"/>
        <v>1.7002232924017691E-2</v>
      </c>
      <c r="AS1070" s="5">
        <f t="shared" si="1436"/>
        <v>1.2257575019690945E-2</v>
      </c>
      <c r="AT1070" s="5">
        <f t="shared" si="1437"/>
        <v>4.4184827379675495E-3</v>
      </c>
      <c r="AU1070" s="5">
        <f t="shared" si="1438"/>
        <v>1.061819034317141E-3</v>
      </c>
      <c r="AV1070" s="5">
        <f t="shared" si="1439"/>
        <v>1.9137672281992503E-4</v>
      </c>
      <c r="AW1070" s="5">
        <f t="shared" si="1440"/>
        <v>1.0936251884971909E-6</v>
      </c>
      <c r="AX1070" s="5">
        <f t="shared" si="1441"/>
        <v>1.3106079694950076E-5</v>
      </c>
      <c r="AY1070" s="5">
        <f t="shared" si="1442"/>
        <v>2.5937463557221355E-5</v>
      </c>
      <c r="AZ1070" s="5">
        <f t="shared" si="1443"/>
        <v>2.566564645724705E-5</v>
      </c>
      <c r="BA1070" s="5">
        <f t="shared" si="1444"/>
        <v>1.6931118614461939E-5</v>
      </c>
      <c r="BB1070" s="5">
        <f t="shared" si="1445"/>
        <v>8.3768426994764984E-6</v>
      </c>
      <c r="BC1070" s="5">
        <f t="shared" si="1446"/>
        <v>3.3156223264225309E-6</v>
      </c>
      <c r="BD1070" s="5">
        <f t="shared" si="1447"/>
        <v>5.6080181503858142E-3</v>
      </c>
      <c r="BE1070" s="5">
        <f t="shared" si="1448"/>
        <v>4.0430397288016267E-3</v>
      </c>
      <c r="BF1070" s="5">
        <f t="shared" si="1449"/>
        <v>1.4573927731977615E-3</v>
      </c>
      <c r="BG1070" s="5">
        <f t="shared" si="1450"/>
        <v>3.5023049287037688E-4</v>
      </c>
      <c r="BH1070" s="5">
        <f t="shared" si="1451"/>
        <v>6.31237167454287E-5</v>
      </c>
      <c r="BI1070" s="5">
        <f t="shared" si="1452"/>
        <v>9.1016714920521797E-6</v>
      </c>
      <c r="BJ1070" s="8">
        <f t="shared" si="1453"/>
        <v>0.12676018149664217</v>
      </c>
      <c r="BK1070" s="8">
        <f t="shared" si="1454"/>
        <v>0.20325736227712732</v>
      </c>
      <c r="BL1070" s="8">
        <f t="shared" si="1455"/>
        <v>0.57888836177164638</v>
      </c>
      <c r="BM1070" s="8">
        <f t="shared" si="1456"/>
        <v>0.50207295512312444</v>
      </c>
      <c r="BN1070" s="8">
        <f t="shared" si="1457"/>
        <v>0.49362946137249869</v>
      </c>
    </row>
    <row r="1071" spans="1:66" x14ac:dyDescent="0.25">
      <c r="A1071" t="s">
        <v>344</v>
      </c>
      <c r="B1071" t="s">
        <v>376</v>
      </c>
      <c r="C1071" t="s">
        <v>350</v>
      </c>
      <c r="D1071" s="11">
        <v>44351</v>
      </c>
      <c r="E1071">
        <f>VLOOKUP(A1071,home!$A$2:$E$405,3,FALSE)</f>
        <v>1.36231884057971</v>
      </c>
      <c r="F1071">
        <f>VLOOKUP(B1071,home!$B$2:$E$405,3,FALSE)</f>
        <v>1.26</v>
      </c>
      <c r="G1071">
        <f>VLOOKUP(C1071,away!$B$2:$E$405,4,FALSE)</f>
        <v>0.64</v>
      </c>
      <c r="H1071">
        <f>VLOOKUP(A1071,away!$A$2:$E$405,3,FALSE)</f>
        <v>1.36231884057971</v>
      </c>
      <c r="I1071">
        <f>VLOOKUP(C1071,away!$B$2:$E$405,3,FALSE)</f>
        <v>0.64</v>
      </c>
      <c r="J1071">
        <f>VLOOKUP(B1071,home!$B$2:$E$405,4,FALSE)</f>
        <v>0.94</v>
      </c>
      <c r="K1071" s="3">
        <f t="shared" si="1402"/>
        <v>1.0985739130434782</v>
      </c>
      <c r="L1071" s="3">
        <f t="shared" si="1403"/>
        <v>0.81957101449275349</v>
      </c>
      <c r="M1071" s="5">
        <f t="shared" si="1404"/>
        <v>0.14687918108367162</v>
      </c>
      <c r="N1071" s="5">
        <f t="shared" si="1405"/>
        <v>0.16135763670771078</v>
      </c>
      <c r="O1071" s="5">
        <f t="shared" si="1406"/>
        <v>0.12037791944860962</v>
      </c>
      <c r="P1071" s="5">
        <f t="shared" si="1407"/>
        <v>0.13224404201269169</v>
      </c>
      <c r="Q1071" s="5">
        <f t="shared" si="1408"/>
        <v>8.8631645178718882E-2</v>
      </c>
      <c r="R1071" s="5">
        <f t="shared" si="1409"/>
        <v>4.9329126782511959E-2</v>
      </c>
      <c r="S1071" s="5">
        <f t="shared" si="1410"/>
        <v>2.976678947762517E-2</v>
      </c>
      <c r="T1071" s="5">
        <f t="shared" si="1411"/>
        <v>7.2639927355284406E-2</v>
      </c>
      <c r="U1071" s="5">
        <f t="shared" si="1412"/>
        <v>5.4191691836482009E-2</v>
      </c>
      <c r="V1071" s="5">
        <f t="shared" si="1413"/>
        <v>2.9778674245645219E-3</v>
      </c>
      <c r="W1071" s="5">
        <f t="shared" si="1414"/>
        <v>3.2456137754488787E-2</v>
      </c>
      <c r="X1071" s="5">
        <f t="shared" si="1415"/>
        <v>2.6600109745962934E-2</v>
      </c>
      <c r="Y1071" s="5">
        <f t="shared" si="1416"/>
        <v>1.0900339465058707E-2</v>
      </c>
      <c r="Z1071" s="5">
        <f t="shared" si="1417"/>
        <v>1.3476240827061664E-2</v>
      </c>
      <c r="AA1071" s="5">
        <f t="shared" si="1418"/>
        <v>1.4804646618501413E-2</v>
      </c>
      <c r="AB1071" s="5">
        <f t="shared" si="1419"/>
        <v>8.1319992834564953E-3</v>
      </c>
      <c r="AC1071" s="5">
        <f t="shared" si="1420"/>
        <v>1.6757192114330355E-4</v>
      </c>
      <c r="AD1071" s="5">
        <f t="shared" si="1421"/>
        <v>8.9138665638067265E-3</v>
      </c>
      <c r="AE1071" s="5">
        <f t="shared" si="1422"/>
        <v>7.305546662752114E-3</v>
      </c>
      <c r="AF1071" s="5">
        <f t="shared" si="1423"/>
        <v>2.9937071449079489E-3</v>
      </c>
      <c r="AG1071" s="5">
        <f t="shared" si="1424"/>
        <v>8.1785186728213757E-4</v>
      </c>
      <c r="AH1071" s="5">
        <f t="shared" si="1425"/>
        <v>2.761184091545897E-3</v>
      </c>
      <c r="AI1071" s="5">
        <f t="shared" si="1426"/>
        <v>3.0333648120829779E-3</v>
      </c>
      <c r="AJ1071" s="5">
        <f t="shared" si="1427"/>
        <v>1.6661877256491959E-3</v>
      </c>
      <c r="AK1071" s="5">
        <f t="shared" si="1428"/>
        <v>6.1014345654381691E-4</v>
      </c>
      <c r="AL1071" s="5">
        <f t="shared" si="1429"/>
        <v>6.0349977488500709E-6</v>
      </c>
      <c r="AM1071" s="5">
        <f t="shared" si="1430"/>
        <v>1.9585082542697163E-3</v>
      </c>
      <c r="AN1071" s="5">
        <f t="shared" si="1431"/>
        <v>1.6051365968442633E-3</v>
      </c>
      <c r="AO1071" s="5">
        <f t="shared" si="1432"/>
        <v>6.5776171453754912E-4</v>
      </c>
      <c r="AP1071" s="5">
        <f t="shared" si="1433"/>
        <v>1.7969414522601073E-4</v>
      </c>
      <c r="AQ1071" s="5">
        <f t="shared" si="1434"/>
        <v>3.6818028225322442E-5</v>
      </c>
      <c r="AR1071" s="5">
        <f t="shared" si="1435"/>
        <v>4.5259728942190474E-4</v>
      </c>
      <c r="AS1071" s="5">
        <f t="shared" si="1436"/>
        <v>4.972115752730936E-4</v>
      </c>
      <c r="AT1071" s="5">
        <f t="shared" si="1437"/>
        <v>2.731118329291371E-4</v>
      </c>
      <c r="AU1071" s="5">
        <f t="shared" si="1438"/>
        <v>1.0001117833314629E-4</v>
      </c>
      <c r="AV1071" s="5">
        <f t="shared" si="1439"/>
        <v>2.7467417882383404E-5</v>
      </c>
      <c r="AW1071" s="5">
        <f t="shared" si="1440"/>
        <v>1.5093518245500926E-7</v>
      </c>
      <c r="AX1071" s="5">
        <f t="shared" si="1441"/>
        <v>3.585943461035054E-4</v>
      </c>
      <c r="AY1071" s="5">
        <f t="shared" si="1442"/>
        <v>2.9389353202741554E-4</v>
      </c>
      <c r="AZ1071" s="5">
        <f t="shared" si="1443"/>
        <v>1.2043331009828371E-4</v>
      </c>
      <c r="BA1071" s="5">
        <f t="shared" si="1444"/>
        <v>3.2901216711990261E-5</v>
      </c>
      <c r="BB1071" s="5">
        <f t="shared" si="1445"/>
        <v>6.7412208896729463E-6</v>
      </c>
      <c r="BC1071" s="5">
        <f t="shared" si="1446"/>
        <v>1.1049818486938003E-6</v>
      </c>
      <c r="BD1071" s="5">
        <f t="shared" si="1447"/>
        <v>6.1822603274696778E-5</v>
      </c>
      <c r="BE1071" s="5">
        <f t="shared" si="1448"/>
        <v>6.7916699194018186E-5</v>
      </c>
      <c r="BF1071" s="5">
        <f t="shared" si="1449"/>
        <v>3.7305756997284697E-5</v>
      </c>
      <c r="BG1071" s="5">
        <f t="shared" si="1450"/>
        <v>1.3661043814518725E-5</v>
      </c>
      <c r="BH1071" s="5">
        <f t="shared" si="1451"/>
        <v>3.7519165898935587E-6</v>
      </c>
      <c r="BI1071" s="5">
        <f t="shared" si="1452"/>
        <v>8.2435153791442232E-7</v>
      </c>
      <c r="BJ1071" s="8">
        <f t="shared" si="1453"/>
        <v>0.41786835579275589</v>
      </c>
      <c r="BK1071" s="8">
        <f t="shared" si="1454"/>
        <v>0.31233538044947257</v>
      </c>
      <c r="BL1071" s="8">
        <f t="shared" si="1455"/>
        <v>0.2564419457206315</v>
      </c>
      <c r="BM1071" s="8">
        <f t="shared" si="1456"/>
        <v>0.30100862897916209</v>
      </c>
      <c r="BN1071" s="8">
        <f t="shared" si="1457"/>
        <v>0.69881955121391459</v>
      </c>
    </row>
    <row r="1072" spans="1:66" x14ac:dyDescent="0.25">
      <c r="A1072" t="s">
        <v>344</v>
      </c>
      <c r="B1072" t="s">
        <v>379</v>
      </c>
      <c r="C1072" t="s">
        <v>424</v>
      </c>
      <c r="D1072" s="11">
        <v>44351</v>
      </c>
      <c r="E1072">
        <f>VLOOKUP(A1072,home!$A$2:$E$405,3,FALSE)</f>
        <v>1.36231884057971</v>
      </c>
      <c r="F1072">
        <f>VLOOKUP(B1072,home!$B$2:$E$405,3,FALSE)</f>
        <v>1.38</v>
      </c>
      <c r="G1072">
        <f>VLOOKUP(C1072,away!$B$2:$E$405,4,FALSE)</f>
        <v>1.05</v>
      </c>
      <c r="H1072">
        <f>VLOOKUP(A1072,away!$A$2:$E$405,3,FALSE)</f>
        <v>1.36231884057971</v>
      </c>
      <c r="I1072">
        <f>VLOOKUP(C1072,away!$B$2:$E$405,3,FALSE)</f>
        <v>1.05</v>
      </c>
      <c r="J1072">
        <f>VLOOKUP(B1072,home!$B$2:$E$405,4,FALSE)</f>
        <v>0.64</v>
      </c>
      <c r="K1072" s="3">
        <f t="shared" si="1402"/>
        <v>1.9739999999999998</v>
      </c>
      <c r="L1072" s="3">
        <f t="shared" si="1403"/>
        <v>0.91547826086956519</v>
      </c>
      <c r="M1072" s="5">
        <f t="shared" si="1404"/>
        <v>5.560521646188777E-2</v>
      </c>
      <c r="N1072" s="5">
        <f t="shared" si="1405"/>
        <v>0.10976469729576643</v>
      </c>
      <c r="O1072" s="5">
        <f t="shared" si="1406"/>
        <v>5.0905366861804732E-2</v>
      </c>
      <c r="P1072" s="5">
        <f t="shared" si="1407"/>
        <v>0.10048719418520251</v>
      </c>
      <c r="Q1072" s="5">
        <f t="shared" si="1408"/>
        <v>0.1083377562309215</v>
      </c>
      <c r="R1072" s="5">
        <f t="shared" si="1409"/>
        <v>2.3301378361786092E-2</v>
      </c>
      <c r="S1072" s="5">
        <f t="shared" si="1410"/>
        <v>4.5398960914645591E-2</v>
      </c>
      <c r="T1072" s="5">
        <f t="shared" si="1411"/>
        <v>9.9180860660794914E-2</v>
      </c>
      <c r="U1072" s="5">
        <f t="shared" si="1412"/>
        <v>4.5996920886165728E-2</v>
      </c>
      <c r="V1072" s="5">
        <f t="shared" si="1413"/>
        <v>9.1158797511645771E-3</v>
      </c>
      <c r="W1072" s="5">
        <f t="shared" si="1414"/>
        <v>7.1286243599946356E-2</v>
      </c>
      <c r="X1072" s="5">
        <f t="shared" si="1415"/>
        <v>6.5261006314803055E-2</v>
      </c>
      <c r="Y1072" s="5">
        <f t="shared" si="1416"/>
        <v>2.9872516281836802E-2</v>
      </c>
      <c r="Z1072" s="5">
        <f t="shared" si="1417"/>
        <v>7.1106351128372176E-3</v>
      </c>
      <c r="AA1072" s="5">
        <f t="shared" si="1418"/>
        <v>1.4036393712740663E-2</v>
      </c>
      <c r="AB1072" s="5">
        <f t="shared" si="1419"/>
        <v>1.3853920594475037E-2</v>
      </c>
      <c r="AC1072" s="5">
        <f t="shared" si="1420"/>
        <v>1.0296124592825786E-3</v>
      </c>
      <c r="AD1072" s="5">
        <f t="shared" si="1421"/>
        <v>3.517976121657352E-2</v>
      </c>
      <c r="AE1072" s="5">
        <f t="shared" si="1422"/>
        <v>3.2206306616355304E-2</v>
      </c>
      <c r="AF1072" s="5">
        <f t="shared" si="1423"/>
        <v>1.4742086785086457E-2</v>
      </c>
      <c r="AG1072" s="5">
        <f t="shared" si="1424"/>
        <v>4.4986866571997174E-3</v>
      </c>
      <c r="AH1072" s="5">
        <f t="shared" si="1425"/>
        <v>1.6274079666945699E-3</v>
      </c>
      <c r="AI1072" s="5">
        <f t="shared" si="1426"/>
        <v>3.21250332625508E-3</v>
      </c>
      <c r="AJ1072" s="5">
        <f t="shared" si="1427"/>
        <v>3.170740783013765E-3</v>
      </c>
      <c r="AK1072" s="5">
        <f t="shared" si="1428"/>
        <v>2.0863474352230578E-3</v>
      </c>
      <c r="AL1072" s="5">
        <f t="shared" si="1429"/>
        <v>7.4426734550954711E-5</v>
      </c>
      <c r="AM1072" s="5">
        <f t="shared" si="1430"/>
        <v>1.3888969728303226E-2</v>
      </c>
      <c r="AN1072" s="5">
        <f t="shared" si="1431"/>
        <v>1.2715049852137074E-2</v>
      </c>
      <c r="AO1072" s="5">
        <f t="shared" si="1432"/>
        <v>5.820175862752134E-3</v>
      </c>
      <c r="AP1072" s="5">
        <f t="shared" si="1433"/>
        <v>1.7760814922624486E-3</v>
      </c>
      <c r="AQ1072" s="5">
        <f t="shared" si="1434"/>
        <v>4.064909989247621E-4</v>
      </c>
      <c r="AR1072" s="5">
        <f t="shared" si="1435"/>
        <v>2.9797132301496413E-4</v>
      </c>
      <c r="AS1072" s="5">
        <f t="shared" si="1436"/>
        <v>5.8819539163153895E-4</v>
      </c>
      <c r="AT1072" s="5">
        <f t="shared" si="1437"/>
        <v>5.8054885154032909E-4</v>
      </c>
      <c r="AU1072" s="5">
        <f t="shared" si="1438"/>
        <v>3.8200114431353663E-4</v>
      </c>
      <c r="AV1072" s="5">
        <f t="shared" si="1439"/>
        <v>1.8851756471873027E-4</v>
      </c>
      <c r="AW1072" s="5">
        <f t="shared" si="1440"/>
        <v>3.7361271534051611E-6</v>
      </c>
      <c r="AX1072" s="5">
        <f t="shared" si="1441"/>
        <v>4.5694710406117582E-3</v>
      </c>
      <c r="AY1072" s="5">
        <f t="shared" si="1442"/>
        <v>4.1832514013530947E-3</v>
      </c>
      <c r="AZ1072" s="5">
        <f t="shared" si="1443"/>
        <v>1.9148378588454507E-3</v>
      </c>
      <c r="BA1072" s="5">
        <f t="shared" si="1444"/>
        <v>5.8433081095434511E-4</v>
      </c>
      <c r="BB1072" s="5">
        <f t="shared" si="1445"/>
        <v>1.3373553864624664E-4</v>
      </c>
      <c r="BC1072" s="5">
        <f t="shared" si="1446"/>
        <v>2.4486395667264085E-5</v>
      </c>
      <c r="BD1072" s="5">
        <f t="shared" si="1447"/>
        <v>4.546437809712377E-5</v>
      </c>
      <c r="BE1072" s="5">
        <f t="shared" si="1448"/>
        <v>8.9746682363722293E-5</v>
      </c>
      <c r="BF1072" s="5">
        <f t="shared" si="1449"/>
        <v>8.8579975492993925E-5</v>
      </c>
      <c r="BG1072" s="5">
        <f t="shared" si="1450"/>
        <v>5.8285623874390017E-5</v>
      </c>
      <c r="BH1072" s="5">
        <f t="shared" si="1451"/>
        <v>2.8763955382011464E-5</v>
      </c>
      <c r="BI1072" s="5">
        <f t="shared" si="1452"/>
        <v>1.1356009584818127E-5</v>
      </c>
      <c r="BJ1072" s="8">
        <f t="shared" si="1453"/>
        <v>0.61634680263974206</v>
      </c>
      <c r="BK1072" s="8">
        <f t="shared" si="1454"/>
        <v>0.21589454190808707</v>
      </c>
      <c r="BL1072" s="8">
        <f t="shared" si="1455"/>
        <v>0.16055041082817292</v>
      </c>
      <c r="BM1072" s="8">
        <f t="shared" si="1456"/>
        <v>0.54732126581727059</v>
      </c>
      <c r="BN1072" s="8">
        <f t="shared" si="1457"/>
        <v>0.44840160939736906</v>
      </c>
    </row>
    <row r="1073" spans="1:66" x14ac:dyDescent="0.25">
      <c r="A1073" t="s">
        <v>344</v>
      </c>
      <c r="B1073" t="s">
        <v>411</v>
      </c>
      <c r="C1073" t="s">
        <v>370</v>
      </c>
      <c r="D1073" s="11">
        <v>44351</v>
      </c>
      <c r="E1073">
        <f>VLOOKUP(A1073,home!$A$2:$E$405,3,FALSE)</f>
        <v>1.36231884057971</v>
      </c>
      <c r="F1073">
        <f>VLOOKUP(B1073,home!$B$2:$E$405,3,FALSE)</f>
        <v>1.89</v>
      </c>
      <c r="G1073">
        <f>VLOOKUP(C1073,away!$B$2:$E$405,4,FALSE)</f>
        <v>1.35</v>
      </c>
      <c r="H1073">
        <f>VLOOKUP(A1073,away!$A$2:$E$405,3,FALSE)</f>
        <v>1.36231884057971</v>
      </c>
      <c r="I1073">
        <f>VLOOKUP(C1073,away!$B$2:$E$405,3,FALSE)</f>
        <v>0.37</v>
      </c>
      <c r="J1073">
        <f>VLOOKUP(B1073,home!$B$2:$E$405,4,FALSE)</f>
        <v>0.42</v>
      </c>
      <c r="K1073" s="3">
        <f t="shared" si="1402"/>
        <v>3.4759565217391297</v>
      </c>
      <c r="L1073" s="3">
        <f t="shared" si="1403"/>
        <v>0.21170434782608691</v>
      </c>
      <c r="M1073" s="5">
        <f t="shared" si="1404"/>
        <v>2.5030483183113798E-2</v>
      </c>
      <c r="N1073" s="5">
        <f t="shared" si="1405"/>
        <v>8.7004871262626016E-2</v>
      </c>
      <c r="O1073" s="5">
        <f t="shared" si="1406"/>
        <v>5.2990621180529418E-3</v>
      </c>
      <c r="P1073" s="5">
        <f t="shared" si="1407"/>
        <v>1.8419309528346889E-2</v>
      </c>
      <c r="Q1073" s="5">
        <f t="shared" si="1408"/>
        <v>0.15121257484419917</v>
      </c>
      <c r="R1073" s="5">
        <f t="shared" si="1409"/>
        <v>5.6091724489616029E-4</v>
      </c>
      <c r="S1073" s="5">
        <f t="shared" si="1410"/>
        <v>3.3885778494473027E-3</v>
      </c>
      <c r="T1073" s="5">
        <f t="shared" si="1411"/>
        <v>3.2012359540494535E-2</v>
      </c>
      <c r="U1073" s="5">
        <f t="shared" si="1412"/>
        <v>1.949723955552753E-3</v>
      </c>
      <c r="V1073" s="5">
        <f t="shared" si="1413"/>
        <v>2.7706334362723878E-4</v>
      </c>
      <c r="W1073" s="5">
        <f t="shared" si="1414"/>
        <v>0.1752027785662201</v>
      </c>
      <c r="X1073" s="5">
        <f t="shared" si="1415"/>
        <v>3.7091189973679939E-2</v>
      </c>
      <c r="Y1073" s="5">
        <f t="shared" si="1416"/>
        <v>3.9261830917357021E-3</v>
      </c>
      <c r="Z1073" s="5">
        <f t="shared" si="1417"/>
        <v>3.9582873171715699E-5</v>
      </c>
      <c r="AA1073" s="5">
        <f t="shared" si="1418"/>
        <v>1.3758834615039802E-4</v>
      </c>
      <c r="AB1073" s="5">
        <f t="shared" si="1419"/>
        <v>2.3912555455838847E-4</v>
      </c>
      <c r="AC1073" s="5">
        <f t="shared" si="1420"/>
        <v>1.2742751128431257E-5</v>
      </c>
      <c r="AD1073" s="5">
        <f t="shared" si="1421"/>
        <v>0.15224931019601737</v>
      </c>
      <c r="AE1073" s="5">
        <f t="shared" si="1422"/>
        <v>3.2231840922019452E-2</v>
      </c>
      <c r="AF1073" s="5">
        <f t="shared" si="1423"/>
        <v>3.4118104308151539E-3</v>
      </c>
      <c r="AG1073" s="5">
        <f t="shared" si="1424"/>
        <v>2.4076503405398757E-4</v>
      </c>
      <c r="AH1073" s="5">
        <f t="shared" si="1425"/>
        <v>2.0949665874751951E-6</v>
      </c>
      <c r="AI1073" s="5">
        <f t="shared" si="1426"/>
        <v>7.2820127725599744E-6</v>
      </c>
      <c r="AJ1073" s="5">
        <f t="shared" si="1427"/>
        <v>1.2655979894083743E-5</v>
      </c>
      <c r="AK1073" s="5">
        <f t="shared" si="1428"/>
        <v>1.4663878617279895E-5</v>
      </c>
      <c r="AL1073" s="5">
        <f t="shared" si="1429"/>
        <v>3.7508293477228626E-7</v>
      </c>
      <c r="AM1073" s="5">
        <f t="shared" si="1430"/>
        <v>0.10584239654122606</v>
      </c>
      <c r="AN1073" s="5">
        <f t="shared" si="1431"/>
        <v>2.2407295532110336E-2</v>
      </c>
      <c r="AO1073" s="5">
        <f t="shared" si="1432"/>
        <v>2.3718609435859047E-3</v>
      </c>
      <c r="AP1073" s="5">
        <f t="shared" si="1433"/>
        <v>1.6737775806534034E-4</v>
      </c>
      <c r="AQ1073" s="5">
        <f t="shared" si="1434"/>
        <v>8.8586497779538555E-6</v>
      </c>
      <c r="AR1073" s="5">
        <f t="shared" si="1435"/>
        <v>8.8702707023775837E-8</v>
      </c>
      <c r="AS1073" s="5">
        <f t="shared" si="1436"/>
        <v>3.0832675297520897E-7</v>
      </c>
      <c r="AT1073" s="5">
        <f t="shared" si="1437"/>
        <v>5.3586519391541368E-7</v>
      </c>
      <c r="AU1073" s="5">
        <f t="shared" si="1438"/>
        <v>6.2088137185442843E-7</v>
      </c>
      <c r="AV1073" s="5">
        <f t="shared" si="1439"/>
        <v>5.3953916343093464E-7</v>
      </c>
      <c r="AW1073" s="5">
        <f t="shared" si="1440"/>
        <v>7.6670609812371098E-9</v>
      </c>
      <c r="AX1073" s="5">
        <f t="shared" si="1441"/>
        <v>6.1317261422328961E-2</v>
      </c>
      <c r="AY1073" s="5">
        <f t="shared" si="1442"/>
        <v>1.298113083989583E-2</v>
      </c>
      <c r="AZ1073" s="5">
        <f t="shared" si="1443"/>
        <v>1.3740809192526249E-3</v>
      </c>
      <c r="BA1073" s="5">
        <f t="shared" si="1444"/>
        <v>9.6966301623548992E-5</v>
      </c>
      <c r="BB1073" s="5">
        <f t="shared" si="1445"/>
        <v>5.1320469115802665E-6</v>
      </c>
      <c r="BC1073" s="5">
        <f t="shared" si="1446"/>
        <v>2.1729532888579681E-7</v>
      </c>
      <c r="BD1073" s="5">
        <f t="shared" si="1447"/>
        <v>3.129791456812819E-9</v>
      </c>
      <c r="BE1073" s="5">
        <f t="shared" si="1448"/>
        <v>1.0879019025991929E-8</v>
      </c>
      <c r="BF1073" s="5">
        <f t="shared" si="1449"/>
        <v>1.8907498566760364E-8</v>
      </c>
      <c r="BG1073" s="5">
        <f t="shared" si="1450"/>
        <v>2.1907214317634643E-8</v>
      </c>
      <c r="BH1073" s="5">
        <f t="shared" si="1451"/>
        <v>1.9037131120129745E-8</v>
      </c>
      <c r="BI1073" s="5">
        <f t="shared" si="1452"/>
        <v>1.3234448014443586E-8</v>
      </c>
      <c r="BJ1073" s="8">
        <f t="shared" si="1453"/>
        <v>0.8811562621119684</v>
      </c>
      <c r="BK1073" s="8">
        <f t="shared" si="1454"/>
        <v>6.0109682578494264E-2</v>
      </c>
      <c r="BL1073" s="8">
        <f t="shared" si="1455"/>
        <v>8.2252944673737397E-3</v>
      </c>
      <c r="BM1073" s="8">
        <f t="shared" si="1456"/>
        <v>0.64902248067693824</v>
      </c>
      <c r="BN1073" s="8">
        <f t="shared" si="1457"/>
        <v>0.28752721818123494</v>
      </c>
    </row>
    <row r="1074" spans="1:66" x14ac:dyDescent="0.25">
      <c r="A1074" t="s">
        <v>344</v>
      </c>
      <c r="B1074" t="s">
        <v>422</v>
      </c>
      <c r="C1074" t="s">
        <v>345</v>
      </c>
      <c r="D1074" s="11">
        <v>44351</v>
      </c>
      <c r="E1074">
        <f>VLOOKUP(A1074,home!$A$2:$E$405,3,FALSE)</f>
        <v>1.36231884057971</v>
      </c>
      <c r="F1074">
        <f>VLOOKUP(B1074,home!$B$2:$E$405,3,FALSE)</f>
        <v>0.63</v>
      </c>
      <c r="G1074">
        <f>VLOOKUP(C1074,away!$B$2:$E$405,4,FALSE)</f>
        <v>1.68</v>
      </c>
      <c r="H1074">
        <f>VLOOKUP(A1074,away!$A$2:$E$405,3,FALSE)</f>
        <v>1.36231884057971</v>
      </c>
      <c r="I1074">
        <f>VLOOKUP(C1074,away!$B$2:$E$405,3,FALSE)</f>
        <v>0.73</v>
      </c>
      <c r="J1074">
        <f>VLOOKUP(B1074,home!$B$2:$E$405,4,FALSE)</f>
        <v>0.31</v>
      </c>
      <c r="K1074" s="3">
        <f t="shared" si="1402"/>
        <v>1.4418782608695651</v>
      </c>
      <c r="L1074" s="3">
        <f t="shared" si="1403"/>
        <v>0.30829275362318836</v>
      </c>
      <c r="M1074" s="5">
        <f t="shared" si="1404"/>
        <v>0.17374422812859994</v>
      </c>
      <c r="N1074" s="5">
        <f t="shared" si="1405"/>
        <v>0.25051802549019064</v>
      </c>
      <c r="O1074" s="5">
        <f t="shared" si="1406"/>
        <v>5.3564086515901506E-2</v>
      </c>
      <c r="P1074" s="5">
        <f t="shared" si="1407"/>
        <v>7.723289191061497E-2</v>
      </c>
      <c r="Q1074" s="5">
        <f t="shared" si="1408"/>
        <v>0.18060824745513676</v>
      </c>
      <c r="R1074" s="5">
        <f t="shared" si="1409"/>
        <v>8.2567098636489849E-3</v>
      </c>
      <c r="S1074" s="5">
        <f t="shared" si="1410"/>
        <v>8.582903238175045E-3</v>
      </c>
      <c r="T1074" s="5">
        <f t="shared" si="1411"/>
        <v>5.5680213935002325E-2</v>
      </c>
      <c r="U1074" s="5">
        <f t="shared" si="1412"/>
        <v>1.190517045870278E-2</v>
      </c>
      <c r="V1074" s="5">
        <f t="shared" si="1413"/>
        <v>4.2391971821846081E-4</v>
      </c>
      <c r="W1074" s="5">
        <f t="shared" si="1414"/>
        <v>8.6805035246437526E-2</v>
      </c>
      <c r="X1074" s="5">
        <f t="shared" si="1415"/>
        <v>2.6761363344482151E-2</v>
      </c>
      <c r="Y1074" s="5">
        <f t="shared" si="1416"/>
        <v>4.12516719809053E-3</v>
      </c>
      <c r="Z1074" s="5">
        <f t="shared" si="1417"/>
        <v>8.4849460657736211E-4</v>
      </c>
      <c r="AA1074" s="5">
        <f t="shared" si="1418"/>
        <v>1.2234259276889725E-3</v>
      </c>
      <c r="AB1074" s="5">
        <f t="shared" si="1419"/>
        <v>8.8201562445945516E-4</v>
      </c>
      <c r="AC1074" s="5">
        <f t="shared" si="1420"/>
        <v>1.1777565983267956E-5</v>
      </c>
      <c r="AD1074" s="5">
        <f t="shared" si="1421"/>
        <v>3.1290573313963663E-2</v>
      </c>
      <c r="AE1074" s="5">
        <f t="shared" si="1422"/>
        <v>9.6466570094101145E-3</v>
      </c>
      <c r="AF1074" s="5">
        <f t="shared" si="1423"/>
        <v>1.4869972263447378E-3</v>
      </c>
      <c r="AG1074" s="5">
        <f t="shared" si="1424"/>
        <v>1.528101565132876E-4</v>
      </c>
      <c r="AH1074" s="5">
        <f t="shared" si="1425"/>
        <v>6.53961846740397E-5</v>
      </c>
      <c r="AI1074" s="5">
        <f t="shared" si="1426"/>
        <v>9.4293337025309245E-5</v>
      </c>
      <c r="AJ1074" s="5">
        <f t="shared" si="1427"/>
        <v>6.797975640082035E-5</v>
      </c>
      <c r="AK1074" s="5">
        <f t="shared" si="1428"/>
        <v>3.2672844311183835E-5</v>
      </c>
      <c r="AL1074" s="5">
        <f t="shared" si="1429"/>
        <v>2.0941483705176125E-7</v>
      </c>
      <c r="AM1074" s="5">
        <f t="shared" si="1430"/>
        <v>9.0234394863099119E-3</v>
      </c>
      <c r="AN1074" s="5">
        <f t="shared" si="1431"/>
        <v>2.7818610063866916E-3</v>
      </c>
      <c r="AO1074" s="5">
        <f t="shared" si="1432"/>
        <v>4.2881379492796352E-4</v>
      </c>
      <c r="AP1074" s="5">
        <f t="shared" si="1433"/>
        <v>4.4066728543317039E-5</v>
      </c>
      <c r="AQ1074" s="5">
        <f t="shared" si="1434"/>
        <v>3.3963632714461899E-6</v>
      </c>
      <c r="AR1074" s="5">
        <f t="shared" si="1435"/>
        <v>4.0322339699220496E-6</v>
      </c>
      <c r="AS1074" s="5">
        <f t="shared" si="1436"/>
        <v>5.813990503970386E-6</v>
      </c>
      <c r="AT1074" s="5">
        <f t="shared" si="1437"/>
        <v>4.1915332582884941E-6</v>
      </c>
      <c r="AU1074" s="5">
        <f t="shared" si="1438"/>
        <v>2.0145602282793179E-6</v>
      </c>
      <c r="AV1074" s="5">
        <f t="shared" si="1439"/>
        <v>7.2618764959209436E-7</v>
      </c>
      <c r="AW1074" s="5">
        <f t="shared" si="1440"/>
        <v>2.58581147457464E-9</v>
      </c>
      <c r="AX1074" s="5">
        <f t="shared" si="1441"/>
        <v>2.1684502055970482E-3</v>
      </c>
      <c r="AY1074" s="5">
        <f t="shared" si="1442"/>
        <v>6.6851748497828299E-4</v>
      </c>
      <c r="AZ1074" s="5">
        <f t="shared" si="1443"/>
        <v>1.0304954814460166E-4</v>
      </c>
      <c r="BA1074" s="5">
        <f t="shared" si="1444"/>
        <v>1.0589809652374858E-5</v>
      </c>
      <c r="BB1074" s="5">
        <f t="shared" si="1445"/>
        <v>8.1619039451901595E-7</v>
      </c>
      <c r="BC1074" s="5">
        <f t="shared" si="1446"/>
        <v>5.0325116841412777E-8</v>
      </c>
      <c r="BD1074" s="5">
        <f t="shared" si="1447"/>
        <v>2.0718475230670487E-7</v>
      </c>
      <c r="BE1074" s="5">
        <f t="shared" si="1448"/>
        <v>2.9873519033468321E-7</v>
      </c>
      <c r="BF1074" s="5">
        <f t="shared" si="1449"/>
        <v>2.1536988835015582E-7</v>
      </c>
      <c r="BG1074" s="5">
        <f t="shared" si="1450"/>
        <v>1.0351238668599833E-7</v>
      </c>
      <c r="BH1074" s="5">
        <f t="shared" si="1451"/>
        <v>3.7313065023316305E-8</v>
      </c>
      <c r="BI1074" s="5">
        <f t="shared" si="1452"/>
        <v>1.0760179460706464E-8</v>
      </c>
      <c r="BJ1074" s="8">
        <f t="shared" si="1453"/>
        <v>0.66230814131889471</v>
      </c>
      <c r="BK1074" s="8">
        <f t="shared" si="1454"/>
        <v>0.26066444746140699</v>
      </c>
      <c r="BL1074" s="8">
        <f t="shared" si="1455"/>
        <v>7.6109401893885278E-2</v>
      </c>
      <c r="BM1074" s="8">
        <f t="shared" si="1456"/>
        <v>0.25533778101750471</v>
      </c>
      <c r="BN1074" s="8">
        <f t="shared" si="1457"/>
        <v>0.74392418936409288</v>
      </c>
    </row>
    <row r="1075" spans="1:66" x14ac:dyDescent="0.25">
      <c r="A1075" t="s">
        <v>40</v>
      </c>
      <c r="B1075" t="s">
        <v>233</v>
      </c>
      <c r="C1075" t="s">
        <v>319</v>
      </c>
      <c r="D1075" s="11">
        <v>44351</v>
      </c>
      <c r="E1075">
        <f>VLOOKUP(A1075,home!$A$2:$E$405,3,FALSE)</f>
        <v>1.4709480122324201</v>
      </c>
      <c r="F1075">
        <f>VLOOKUP(B1075,home!$B$2:$E$405,3,FALSE)</f>
        <v>1.36</v>
      </c>
      <c r="G1075">
        <f>VLOOKUP(C1075,away!$B$2:$E$405,4,FALSE)</f>
        <v>1.32</v>
      </c>
      <c r="H1075">
        <f>VLOOKUP(A1075,away!$A$2:$E$405,3,FALSE)</f>
        <v>1.15290519877676</v>
      </c>
      <c r="I1075">
        <f>VLOOKUP(C1075,away!$B$2:$E$405,3,FALSE)</f>
        <v>0.68</v>
      </c>
      <c r="J1075">
        <f>VLOOKUP(B1075,home!$B$2:$E$405,4,FALSE)</f>
        <v>1.08</v>
      </c>
      <c r="K1075" s="3">
        <f t="shared" si="1402"/>
        <v>2.640645871559641</v>
      </c>
      <c r="L1075" s="3">
        <f t="shared" si="1403"/>
        <v>0.84669357798165268</v>
      </c>
      <c r="M1075" s="5">
        <f t="shared" si="1404"/>
        <v>3.0582129327113503E-2</v>
      </c>
      <c r="N1075" s="5">
        <f t="shared" si="1405"/>
        <v>8.0756573551145294E-2</v>
      </c>
      <c r="O1075" s="5">
        <f t="shared" si="1406"/>
        <v>2.5893692502271363E-2</v>
      </c>
      <c r="P1075" s="5">
        <f t="shared" si="1407"/>
        <v>6.8376072205557706E-2</v>
      </c>
      <c r="Q1075" s="5">
        <f t="shared" si="1408"/>
        <v>0.10662475627456718</v>
      </c>
      <c r="R1075" s="5">
        <f t="shared" si="1409"/>
        <v>1.0962011575952418E-2</v>
      </c>
      <c r="S1075" s="5">
        <f t="shared" si="1410"/>
        <v>3.8219111562276226E-2</v>
      </c>
      <c r="T1075" s="5">
        <f t="shared" si="1411"/>
        <v>9.0278496391534957E-2</v>
      </c>
      <c r="U1075" s="5">
        <f t="shared" si="1412"/>
        <v>2.8946790612027744E-2</v>
      </c>
      <c r="V1075" s="5">
        <f t="shared" si="1413"/>
        <v>9.4945526442085666E-3</v>
      </c>
      <c r="W1075" s="5">
        <f t="shared" si="1414"/>
        <v>9.3852740820829589E-2</v>
      </c>
      <c r="X1075" s="5">
        <f t="shared" si="1415"/>
        <v>7.9464512928972914E-2</v>
      </c>
      <c r="Y1075" s="5">
        <f t="shared" si="1416"/>
        <v>3.3641046387200689E-2</v>
      </c>
      <c r="Z1075" s="5">
        <f t="shared" si="1417"/>
        <v>3.0938216010398161E-3</v>
      </c>
      <c r="AA1075" s="5">
        <f t="shared" si="1418"/>
        <v>8.1696872381278283E-3</v>
      </c>
      <c r="AB1075" s="5">
        <f t="shared" si="1419"/>
        <v>1.0786625438647871E-2</v>
      </c>
      <c r="AC1075" s="5">
        <f t="shared" si="1420"/>
        <v>1.3267556728471198E-3</v>
      </c>
      <c r="AD1075" s="5">
        <f t="shared" si="1421"/>
        <v>6.1957963145770165E-2</v>
      </c>
      <c r="AE1075" s="5">
        <f t="shared" si="1422"/>
        <v>5.2459409500347512E-2</v>
      </c>
      <c r="AF1075" s="5">
        <f t="shared" si="1423"/>
        <v>2.2208522564326968E-2</v>
      </c>
      <c r="AG1075" s="5">
        <f t="shared" si="1424"/>
        <v>6.2679378105587567E-3</v>
      </c>
      <c r="AH1075" s="5">
        <f t="shared" si="1425"/>
        <v>6.5487972025533164E-4</v>
      </c>
      <c r="AI1075" s="5">
        <f t="shared" si="1426"/>
        <v>1.7293054296603739E-3</v>
      </c>
      <c r="AJ1075" s="5">
        <f t="shared" si="1427"/>
        <v>2.2832416217491692E-3</v>
      </c>
      <c r="AK1075" s="5">
        <f t="shared" si="1428"/>
        <v>2.0097441874150279E-3</v>
      </c>
      <c r="AL1075" s="5">
        <f t="shared" si="1429"/>
        <v>1.1865536335339331E-4</v>
      </c>
      <c r="AM1075" s="5">
        <f t="shared" si="1430"/>
        <v>3.272180791822446E-2</v>
      </c>
      <c r="AN1075" s="5">
        <f t="shared" si="1431"/>
        <v>2.7705344624309843E-2</v>
      </c>
      <c r="AO1075" s="5">
        <f t="shared" si="1432"/>
        <v>1.1728968684585825E-2</v>
      </c>
      <c r="AP1075" s="5">
        <f t="shared" si="1433"/>
        <v>3.3102808205289101E-3</v>
      </c>
      <c r="AQ1075" s="5">
        <f t="shared" si="1434"/>
        <v>7.0069837801441581E-4</v>
      </c>
      <c r="AR1075" s="5">
        <f t="shared" si="1435"/>
        <v>1.1089649069812214E-4</v>
      </c>
      <c r="AS1075" s="5">
        <f t="shared" si="1436"/>
        <v>2.928383603324483E-4</v>
      </c>
      <c r="AT1075" s="5">
        <f t="shared" si="1437"/>
        <v>3.8664120362308721E-4</v>
      </c>
      <c r="AU1075" s="5">
        <f t="shared" si="1438"/>
        <v>3.403274993740519E-4</v>
      </c>
      <c r="AV1075" s="5">
        <f t="shared" si="1439"/>
        <v>2.2467110155007663E-4</v>
      </c>
      <c r="AW1075" s="5">
        <f t="shared" si="1440"/>
        <v>7.3692162626594605E-6</v>
      </c>
      <c r="AX1075" s="5">
        <f t="shared" si="1441"/>
        <v>1.440111783153784E-2</v>
      </c>
      <c r="AY1075" s="5">
        <f t="shared" si="1442"/>
        <v>1.2193333983720153E-2</v>
      </c>
      <c r="AZ1075" s="5">
        <f t="shared" si="1443"/>
        <v>5.1620087891006477E-3</v>
      </c>
      <c r="BA1075" s="5">
        <f t="shared" si="1444"/>
        <v>1.456879897072122E-3</v>
      </c>
      <c r="BB1075" s="5">
        <f t="shared" si="1445"/>
        <v>3.0838271318538412E-4</v>
      </c>
      <c r="BC1075" s="5">
        <f t="shared" si="1446"/>
        <v>5.2221132562924552E-5</v>
      </c>
      <c r="BD1075" s="5">
        <f t="shared" si="1447"/>
        <v>1.5649224415800344E-5</v>
      </c>
      <c r="BE1075" s="5">
        <f t="shared" si="1448"/>
        <v>4.1324059846693511E-5</v>
      </c>
      <c r="BF1075" s="5">
        <f t="shared" si="1449"/>
        <v>5.4561104015127384E-5</v>
      </c>
      <c r="BG1075" s="5">
        <f t="shared" si="1450"/>
        <v>4.8025518021760763E-5</v>
      </c>
      <c r="BH1075" s="5">
        <f t="shared" si="1451"/>
        <v>3.1704596473418929E-5</v>
      </c>
      <c r="BI1075" s="5">
        <f t="shared" si="1452"/>
        <v>1.6744122357399604E-5</v>
      </c>
      <c r="BJ1075" s="8">
        <f t="shared" si="1453"/>
        <v>0.73725300414809658</v>
      </c>
      <c r="BK1075" s="8">
        <f t="shared" si="1454"/>
        <v>0.16031061075907668</v>
      </c>
      <c r="BL1075" s="8">
        <f t="shared" si="1455"/>
        <v>9.2999361606815115E-2</v>
      </c>
      <c r="BM1075" s="8">
        <f t="shared" si="1456"/>
        <v>0.65827559791096335</v>
      </c>
      <c r="BN1075" s="8">
        <f t="shared" si="1457"/>
        <v>0.32319523543660744</v>
      </c>
    </row>
    <row r="1076" spans="1:66" x14ac:dyDescent="0.25">
      <c r="A1076" t="s">
        <v>40</v>
      </c>
      <c r="B1076" t="s">
        <v>42</v>
      </c>
      <c r="C1076" t="s">
        <v>317</v>
      </c>
      <c r="D1076" s="11">
        <v>44351</v>
      </c>
      <c r="E1076">
        <f>VLOOKUP(A1076,home!$A$2:$E$405,3,FALSE)</f>
        <v>1.4709480122324201</v>
      </c>
      <c r="F1076">
        <f>VLOOKUP(B1076,home!$B$2:$E$405,3,FALSE)</f>
        <v>1.23</v>
      </c>
      <c r="G1076">
        <f>VLOOKUP(C1076,away!$B$2:$E$405,4,FALSE)</f>
        <v>0.89</v>
      </c>
      <c r="H1076">
        <f>VLOOKUP(A1076,away!$A$2:$E$405,3,FALSE)</f>
        <v>1.15290519877676</v>
      </c>
      <c r="I1076">
        <f>VLOOKUP(C1076,away!$B$2:$E$405,3,FALSE)</f>
        <v>1.06</v>
      </c>
      <c r="J1076">
        <f>VLOOKUP(B1076,home!$B$2:$E$405,4,FALSE)</f>
        <v>0.81</v>
      </c>
      <c r="K1076" s="3">
        <f t="shared" si="1402"/>
        <v>1.6102467889908303</v>
      </c>
      <c r="L1076" s="3">
        <f t="shared" si="1403"/>
        <v>0.9898844036697263</v>
      </c>
      <c r="M1076" s="5">
        <f t="shared" si="1404"/>
        <v>7.4263834705151299E-2</v>
      </c>
      <c r="N1076" s="5">
        <f t="shared" si="1405"/>
        <v>0.11958310137211564</v>
      </c>
      <c r="O1076" s="5">
        <f t="shared" si="1406"/>
        <v>7.3512611731335817E-2</v>
      </c>
      <c r="P1076" s="5">
        <f t="shared" si="1407"/>
        <v>0.11837344699071313</v>
      </c>
      <c r="Q1076" s="5">
        <f t="shared" si="1408"/>
        <v>9.6279152501007118E-2</v>
      </c>
      <c r="R1076" s="5">
        <f t="shared" si="1409"/>
        <v>3.6384493912938742E-2</v>
      </c>
      <c r="S1076" s="5">
        <f t="shared" si="1410"/>
        <v>4.7170581104840313E-2</v>
      </c>
      <c r="T1076" s="5">
        <f t="shared" si="1411"/>
        <v>9.5305231459286072E-2</v>
      </c>
      <c r="U1076" s="5">
        <f t="shared" si="1412"/>
        <v>5.858801449236601E-2</v>
      </c>
      <c r="V1076" s="5">
        <f t="shared" si="1413"/>
        <v>8.3542148582730052E-3</v>
      </c>
      <c r="W1076" s="5">
        <f t="shared" si="1414"/>
        <v>5.1677732053835045E-2</v>
      </c>
      <c r="X1076" s="5">
        <f t="shared" si="1415"/>
        <v>5.1154980977114406E-2</v>
      </c>
      <c r="Y1076" s="5">
        <f t="shared" si="1416"/>
        <v>2.5318758919633543E-2</v>
      </c>
      <c r="Z1076" s="5">
        <f t="shared" si="1417"/>
        <v>1.200548101994472E-2</v>
      </c>
      <c r="AA1076" s="5">
        <f t="shared" si="1418"/>
        <v>1.9331787262656341E-2</v>
      </c>
      <c r="AB1076" s="5">
        <f t="shared" si="1419"/>
        <v>1.5564474182573106E-2</v>
      </c>
      <c r="AC1076" s="5">
        <f t="shared" si="1420"/>
        <v>8.3226682072193444E-4</v>
      </c>
      <c r="AD1076" s="5">
        <f t="shared" si="1421"/>
        <v>2.0803475525504118E-2</v>
      </c>
      <c r="AE1076" s="5">
        <f t="shared" si="1422"/>
        <v>2.0593035964821389E-2</v>
      </c>
      <c r="AF1076" s="5">
        <f t="shared" si="1423"/>
        <v>1.0192362562893223E-2</v>
      </c>
      <c r="AG1076" s="5">
        <f t="shared" si="1424"/>
        <v>3.3630869125184011E-3</v>
      </c>
      <c r="AH1076" s="5">
        <f t="shared" si="1425"/>
        <v>2.9710096050490483E-3</v>
      </c>
      <c r="AI1076" s="5">
        <f t="shared" si="1426"/>
        <v>4.7840586765911441E-3</v>
      </c>
      <c r="AJ1076" s="5">
        <f t="shared" si="1427"/>
        <v>3.8517575611623067E-3</v>
      </c>
      <c r="AK1076" s="5">
        <f t="shared" si="1428"/>
        <v>2.0674267482775847E-3</v>
      </c>
      <c r="AL1076" s="5">
        <f t="shared" si="1429"/>
        <v>5.3063940355896283E-5</v>
      </c>
      <c r="AM1076" s="5">
        <f t="shared" si="1430"/>
        <v>6.6997459329584596E-3</v>
      </c>
      <c r="AN1076" s="5">
        <f t="shared" si="1431"/>
        <v>6.6319740075852594E-3</v>
      </c>
      <c r="AO1076" s="5">
        <f t="shared" si="1432"/>
        <v>3.2824438178258295E-3</v>
      </c>
      <c r="AP1076" s="5">
        <f t="shared" si="1433"/>
        <v>1.0830799803959671E-3</v>
      </c>
      <c r="AQ1076" s="5">
        <f t="shared" si="1434"/>
        <v>2.6803099513022014E-4</v>
      </c>
      <c r="AR1076" s="5">
        <f t="shared" si="1435"/>
        <v>5.8819121423820146E-4</v>
      </c>
      <c r="AS1076" s="5">
        <f t="shared" si="1436"/>
        <v>9.4713301403968138E-4</v>
      </c>
      <c r="AT1076" s="5">
        <f t="shared" si="1437"/>
        <v>7.6255894730230213E-4</v>
      </c>
      <c r="AU1076" s="5">
        <f t="shared" si="1438"/>
        <v>4.0930269876991986E-4</v>
      </c>
      <c r="AV1076" s="5">
        <f t="shared" si="1439"/>
        <v>1.6476958910488629E-4</v>
      </c>
      <c r="AW1076" s="5">
        <f t="shared" si="1440"/>
        <v>2.3494917201383177E-6</v>
      </c>
      <c r="AX1076" s="5">
        <f t="shared" si="1441"/>
        <v>1.7980407292667894E-3</v>
      </c>
      <c r="AY1076" s="5">
        <f t="shared" si="1442"/>
        <v>1.7798524750641358E-3</v>
      </c>
      <c r="AZ1076" s="5">
        <f t="shared" si="1443"/>
        <v>8.8092410294947419E-4</v>
      </c>
      <c r="BA1076" s="5">
        <f t="shared" si="1444"/>
        <v>2.9067101010880962E-4</v>
      </c>
      <c r="BB1076" s="5">
        <f t="shared" si="1445"/>
        <v>7.1932674876408991E-5</v>
      </c>
      <c r="BC1076" s="5">
        <f t="shared" si="1446"/>
        <v>1.424100659488049E-5</v>
      </c>
      <c r="BD1076" s="5">
        <f t="shared" si="1447"/>
        <v>9.7040218224992336E-5</v>
      </c>
      <c r="BE1076" s="5">
        <f t="shared" si="1448"/>
        <v>1.5625869979976335E-4</v>
      </c>
      <c r="BF1076" s="5">
        <f t="shared" si="1449"/>
        <v>1.2580753480222553E-4</v>
      </c>
      <c r="BG1076" s="5">
        <f t="shared" si="1450"/>
        <v>6.752705964871192E-5</v>
      </c>
      <c r="BH1076" s="5">
        <f t="shared" si="1451"/>
        <v>2.7183807742332687E-5</v>
      </c>
      <c r="BI1076" s="5">
        <f t="shared" si="1452"/>
        <v>8.7545278259270473E-6</v>
      </c>
      <c r="BJ1076" s="8">
        <f t="shared" si="1453"/>
        <v>0.51707185498148511</v>
      </c>
      <c r="BK1076" s="8">
        <f t="shared" si="1454"/>
        <v>0.2508272608951197</v>
      </c>
      <c r="BL1076" s="8">
        <f t="shared" si="1455"/>
        <v>0.22041016148444903</v>
      </c>
      <c r="BM1076" s="8">
        <f t="shared" si="1456"/>
        <v>0.48014061418439297</v>
      </c>
      <c r="BN1076" s="8">
        <f t="shared" si="1457"/>
        <v>0.51839664121326168</v>
      </c>
    </row>
    <row r="1077" spans="1:66" x14ac:dyDescent="0.25">
      <c r="A1077" t="s">
        <v>40</v>
      </c>
      <c r="B1077" t="s">
        <v>239</v>
      </c>
      <c r="C1077" t="s">
        <v>237</v>
      </c>
      <c r="D1077" s="11">
        <v>44351</v>
      </c>
      <c r="E1077">
        <f>VLOOKUP(A1077,home!$A$2:$E$405,3,FALSE)</f>
        <v>1.4709480122324201</v>
      </c>
      <c r="F1077">
        <f>VLOOKUP(B1077,home!$B$2:$E$405,3,FALSE)</f>
        <v>0.98</v>
      </c>
      <c r="G1077">
        <f>VLOOKUP(C1077,away!$B$2:$E$405,4,FALSE)</f>
        <v>0.98</v>
      </c>
      <c r="H1077">
        <f>VLOOKUP(A1077,away!$A$2:$E$405,3,FALSE)</f>
        <v>1.15290519877676</v>
      </c>
      <c r="I1077">
        <f>VLOOKUP(C1077,away!$B$2:$E$405,3,FALSE)</f>
        <v>0.55000000000000004</v>
      </c>
      <c r="J1077">
        <f>VLOOKUP(B1077,home!$B$2:$E$405,4,FALSE)</f>
        <v>1.1399999999999999</v>
      </c>
      <c r="K1077" s="3">
        <f t="shared" si="1402"/>
        <v>1.4126984709480161</v>
      </c>
      <c r="L1077" s="3">
        <f t="shared" si="1403"/>
        <v>0.72287155963302852</v>
      </c>
      <c r="M1077" s="5">
        <f t="shared" si="1404"/>
        <v>0.11817720655132279</v>
      </c>
      <c r="N1077" s="5">
        <f t="shared" si="1405"/>
        <v>0.16694875899596159</v>
      </c>
      <c r="O1077" s="5">
        <f t="shared" si="1406"/>
        <v>8.5426941612829266E-2</v>
      </c>
      <c r="P1077" s="5">
        <f t="shared" si="1407"/>
        <v>0.12068250979420936</v>
      </c>
      <c r="Q1077" s="5">
        <f t="shared" si="1408"/>
        <v>0.11792412828013192</v>
      </c>
      <c r="R1077" s="5">
        <f t="shared" si="1409"/>
        <v>3.0876353259172779E-2</v>
      </c>
      <c r="S1077" s="5">
        <f t="shared" si="1410"/>
        <v>3.0810231082726541E-2</v>
      </c>
      <c r="T1077" s="5">
        <f t="shared" si="1411"/>
        <v>8.5243998528224285E-2</v>
      </c>
      <c r="U1077" s="5">
        <f t="shared" si="1412"/>
        <v>4.3618977037684178E-2</v>
      </c>
      <c r="V1077" s="5">
        <f t="shared" si="1413"/>
        <v>3.4959326693550464E-3</v>
      </c>
      <c r="W1077" s="5">
        <f t="shared" si="1414"/>
        <v>5.553041190307334E-2</v>
      </c>
      <c r="X1077" s="5">
        <f t="shared" si="1415"/>
        <v>4.0141355459439115E-2</v>
      </c>
      <c r="Y1077" s="5">
        <f t="shared" si="1416"/>
        <v>1.4508522113374269E-2</v>
      </c>
      <c r="Z1077" s="5">
        <f t="shared" si="1417"/>
        <v>7.4398792120795223E-3</v>
      </c>
      <c r="AA1077" s="5">
        <f t="shared" si="1418"/>
        <v>1.0510305986942673E-2</v>
      </c>
      <c r="AB1077" s="5">
        <f t="shared" si="1419"/>
        <v>7.4239465984748485E-3</v>
      </c>
      <c r="AC1077" s="5">
        <f t="shared" si="1420"/>
        <v>2.231278036397992E-4</v>
      </c>
      <c r="AD1077" s="5">
        <f t="shared" si="1421"/>
        <v>1.9611931996646303E-2</v>
      </c>
      <c r="AE1077" s="5">
        <f t="shared" si="1422"/>
        <v>1.4176907869832608E-2</v>
      </c>
      <c r="AF1077" s="5">
        <f t="shared" si="1423"/>
        <v>5.1240417513198269E-3</v>
      </c>
      <c r="AG1077" s="5">
        <f t="shared" si="1424"/>
        <v>1.2346746841337725E-3</v>
      </c>
      <c r="AH1077" s="5">
        <f t="shared" si="1425"/>
        <v>1.3445192723793176E-3</v>
      </c>
      <c r="AI1077" s="5">
        <f t="shared" si="1426"/>
        <v>1.8994003202504016E-3</v>
      </c>
      <c r="AJ1077" s="5">
        <f t="shared" si="1427"/>
        <v>1.3416399640679573E-3</v>
      </c>
      <c r="AK1077" s="5">
        <f t="shared" si="1428"/>
        <v>6.3177757526718472E-4</v>
      </c>
      <c r="AL1077" s="5">
        <f t="shared" si="1429"/>
        <v>9.1143204798722893E-6</v>
      </c>
      <c r="AM1077" s="5">
        <f t="shared" si="1430"/>
        <v>5.5411492687997364E-3</v>
      </c>
      <c r="AN1077" s="5">
        <f t="shared" si="1431"/>
        <v>4.0055392140966812E-3</v>
      </c>
      <c r="AO1077" s="5">
        <f t="shared" si="1432"/>
        <v>1.4477451894326617E-3</v>
      </c>
      <c r="AP1077" s="5">
        <f t="shared" si="1433"/>
        <v>3.4884460767880079E-4</v>
      </c>
      <c r="AQ1077" s="5">
        <f t="shared" si="1434"/>
        <v>6.3042461405586655E-5</v>
      </c>
      <c r="AR1077" s="5">
        <f t="shared" si="1435"/>
        <v>1.9438294867630046E-4</v>
      </c>
      <c r="AS1077" s="5">
        <f t="shared" si="1436"/>
        <v>2.746044943733764E-4</v>
      </c>
      <c r="AT1077" s="5">
        <f t="shared" si="1437"/>
        <v>1.93966674658361E-4</v>
      </c>
      <c r="AU1077" s="5">
        <f t="shared" si="1438"/>
        <v>9.1338808234912603E-5</v>
      </c>
      <c r="AV1077" s="5">
        <f t="shared" si="1439"/>
        <v>3.225854868291877E-5</v>
      </c>
      <c r="AW1077" s="5">
        <f t="shared" si="1440"/>
        <v>2.5854277625347799E-7</v>
      </c>
      <c r="AX1077" s="5">
        <f t="shared" si="1441"/>
        <v>1.3046621832213503E-3</v>
      </c>
      <c r="AY1077" s="5">
        <f t="shared" si="1442"/>
        <v>9.431031871794495E-4</v>
      </c>
      <c r="AZ1077" s="5">
        <f t="shared" si="1443"/>
        <v>3.4087123590564433E-4</v>
      </c>
      <c r="BA1077" s="5">
        <f t="shared" si="1444"/>
        <v>8.2135373977717025E-5</v>
      </c>
      <c r="BB1077" s="5">
        <f t="shared" si="1445"/>
        <v>1.4843331472078591E-5</v>
      </c>
      <c r="BC1077" s="5">
        <f t="shared" si="1446"/>
        <v>2.1459644342742941E-6</v>
      </c>
      <c r="BD1077" s="5">
        <f t="shared" si="1447"/>
        <v>2.3418984212617366E-5</v>
      </c>
      <c r="BE1077" s="5">
        <f t="shared" si="1448"/>
        <v>3.3083963188320282E-5</v>
      </c>
      <c r="BF1077" s="5">
        <f t="shared" si="1449"/>
        <v>2.3368832104520264E-5</v>
      </c>
      <c r="BG1077" s="5">
        <f t="shared" si="1450"/>
        <v>1.1004371127298891E-5</v>
      </c>
      <c r="BH1077" s="5">
        <f t="shared" si="1451"/>
        <v>3.8864645663199095E-6</v>
      </c>
      <c r="BI1077" s="5">
        <f t="shared" si="1452"/>
        <v>1.0980805100467553E-6</v>
      </c>
      <c r="BJ1077" s="8">
        <f t="shared" si="1453"/>
        <v>0.53453881359974098</v>
      </c>
      <c r="BK1077" s="8">
        <f t="shared" si="1454"/>
        <v>0.27434122540891287</v>
      </c>
      <c r="BL1077" s="8">
        <f t="shared" si="1455"/>
        <v>0.18395627379740365</v>
      </c>
      <c r="BM1077" s="8">
        <f t="shared" si="1456"/>
        <v>0.35929744888010601</v>
      </c>
      <c r="BN1077" s="8">
        <f t="shared" si="1457"/>
        <v>0.64003589849362774</v>
      </c>
    </row>
    <row r="1078" spans="1:66" x14ac:dyDescent="0.25">
      <c r="A1078" t="s">
        <v>10</v>
      </c>
      <c r="B1078" t="s">
        <v>244</v>
      </c>
      <c r="C1078" t="s">
        <v>49</v>
      </c>
      <c r="D1078" s="11">
        <v>44381</v>
      </c>
      <c r="E1078">
        <f>VLOOKUP(A1078,home!$A$2:$E$405,3,FALSE)</f>
        <v>1.5</v>
      </c>
      <c r="F1078">
        <f>VLOOKUP(B1078,home!$B$2:$E$405,3,FALSE)</f>
        <v>1.29</v>
      </c>
      <c r="G1078">
        <f>VLOOKUP(C1078,away!$B$2:$E$405,4,FALSE)</f>
        <v>1.21</v>
      </c>
      <c r="H1078">
        <f>VLOOKUP(A1078,away!$A$2:$E$405,3,FALSE)</f>
        <v>1.4027777777777799</v>
      </c>
      <c r="I1078">
        <f>VLOOKUP(C1078,away!$B$2:$E$405,3,FALSE)</f>
        <v>1.17</v>
      </c>
      <c r="J1078">
        <f>VLOOKUP(B1078,home!$B$2:$E$405,4,FALSE)</f>
        <v>1.2</v>
      </c>
      <c r="K1078" s="3">
        <f t="shared" si="1402"/>
        <v>2.3413499999999998</v>
      </c>
      <c r="L1078" s="3">
        <f t="shared" si="1403"/>
        <v>1.9695000000000027</v>
      </c>
      <c r="M1078" s="5">
        <f t="shared" si="1404"/>
        <v>1.3422135928585269E-2</v>
      </c>
      <c r="N1078" s="5">
        <f t="shared" si="1405"/>
        <v>3.1425917956393115E-2</v>
      </c>
      <c r="O1078" s="5">
        <f t="shared" si="1406"/>
        <v>2.6434896711348726E-2</v>
      </c>
      <c r="P1078" s="5">
        <f t="shared" si="1407"/>
        <v>6.1893345415116333E-2</v>
      </c>
      <c r="Q1078" s="5">
        <f t="shared" si="1408"/>
        <v>3.678953650360052E-2</v>
      </c>
      <c r="R1078" s="5">
        <f t="shared" si="1409"/>
        <v>2.6031764536500693E-2</v>
      </c>
      <c r="S1078" s="5">
        <f t="shared" si="1410"/>
        <v>7.1352023013647833E-2</v>
      </c>
      <c r="T1078" s="5">
        <f t="shared" si="1411"/>
        <v>7.2456992143841312E-2</v>
      </c>
      <c r="U1078" s="5">
        <f t="shared" si="1412"/>
        <v>6.0949471897535891E-2</v>
      </c>
      <c r="V1078" s="5">
        <f t="shared" si="1413"/>
        <v>3.6558309595997505E-2</v>
      </c>
      <c r="W1078" s="5">
        <f t="shared" si="1414"/>
        <v>2.8712393764235018E-2</v>
      </c>
      <c r="X1078" s="5">
        <f t="shared" si="1415"/>
        <v>5.6549059518660946E-2</v>
      </c>
      <c r="Y1078" s="5">
        <f t="shared" si="1416"/>
        <v>5.568668636100145E-2</v>
      </c>
      <c r="Z1078" s="5">
        <f t="shared" si="1417"/>
        <v>1.7089853418212734E-2</v>
      </c>
      <c r="AA1078" s="5">
        <f t="shared" si="1418"/>
        <v>4.0013328300732377E-2</v>
      </c>
      <c r="AB1078" s="5">
        <f t="shared" si="1419"/>
        <v>4.6842603108459883E-2</v>
      </c>
      <c r="AC1078" s="5">
        <f t="shared" si="1420"/>
        <v>1.0536307781307121E-2</v>
      </c>
      <c r="AD1078" s="5">
        <f t="shared" si="1421"/>
        <v>1.6806440784972919E-2</v>
      </c>
      <c r="AE1078" s="5">
        <f t="shared" si="1422"/>
        <v>3.3100285126004207E-2</v>
      </c>
      <c r="AF1078" s="5">
        <f t="shared" si="1423"/>
        <v>3.2595505777832691E-2</v>
      </c>
      <c r="AG1078" s="5">
        <f t="shared" si="1424"/>
        <v>2.1398949543147194E-2</v>
      </c>
      <c r="AH1078" s="5">
        <f t="shared" si="1425"/>
        <v>8.4146165767925111E-3</v>
      </c>
      <c r="AI1078" s="5">
        <f t="shared" si="1426"/>
        <v>1.9701562522073141E-2</v>
      </c>
      <c r="AJ1078" s="5">
        <f t="shared" si="1427"/>
        <v>2.3064126705527977E-2</v>
      </c>
      <c r="AK1078" s="5">
        <f t="shared" si="1428"/>
        <v>1.8000397687329306E-2</v>
      </c>
      <c r="AL1078" s="5">
        <f t="shared" si="1429"/>
        <v>1.943438333148084E-3</v>
      </c>
      <c r="AM1078" s="5">
        <f t="shared" si="1430"/>
        <v>7.8699520263792698E-3</v>
      </c>
      <c r="AN1078" s="5">
        <f t="shared" si="1431"/>
        <v>1.5499870515953994E-2</v>
      </c>
      <c r="AO1078" s="5">
        <f t="shared" si="1432"/>
        <v>1.5263497490585717E-2</v>
      </c>
      <c r="AP1078" s="5">
        <f t="shared" si="1433"/>
        <v>1.0020486102569538E-2</v>
      </c>
      <c r="AQ1078" s="5">
        <f t="shared" si="1434"/>
        <v>4.9338368447526858E-3</v>
      </c>
      <c r="AR1078" s="5">
        <f t="shared" si="1435"/>
        <v>3.3145174695985717E-3</v>
      </c>
      <c r="AS1078" s="5">
        <f t="shared" si="1436"/>
        <v>7.7604454774446146E-3</v>
      </c>
      <c r="AT1078" s="5">
        <f t="shared" si="1437"/>
        <v>9.0849595093074748E-3</v>
      </c>
      <c r="AU1078" s="5">
        <f t="shared" si="1438"/>
        <v>7.0903566490390178E-3</v>
      </c>
      <c r="AV1078" s="5">
        <f t="shared" si="1439"/>
        <v>4.1502516350568766E-3</v>
      </c>
      <c r="AW1078" s="5">
        <f t="shared" si="1440"/>
        <v>2.4893765188117785E-4</v>
      </c>
      <c r="AX1078" s="5">
        <f t="shared" si="1441"/>
        <v>3.0710520294938521E-3</v>
      </c>
      <c r="AY1078" s="5">
        <f t="shared" si="1442"/>
        <v>6.0484369720881495E-3</v>
      </c>
      <c r="AZ1078" s="5">
        <f t="shared" si="1443"/>
        <v>5.956198308263814E-3</v>
      </c>
      <c r="BA1078" s="5">
        <f t="shared" si="1444"/>
        <v>3.9102441893751998E-3</v>
      </c>
      <c r="BB1078" s="5">
        <f t="shared" si="1445"/>
        <v>1.9253064827436178E-3</v>
      </c>
      <c r="BC1078" s="5">
        <f t="shared" si="1446"/>
        <v>7.5837822355271148E-4</v>
      </c>
      <c r="BD1078" s="5">
        <f t="shared" si="1447"/>
        <v>1.0879903593957324E-3</v>
      </c>
      <c r="BE1078" s="5">
        <f t="shared" si="1448"/>
        <v>2.547366227971198E-3</v>
      </c>
      <c r="BF1078" s="5">
        <f t="shared" si="1449"/>
        <v>2.9821379589301824E-3</v>
      </c>
      <c r="BG1078" s="5">
        <f t="shared" si="1450"/>
        <v>2.3274095700470607E-3</v>
      </c>
      <c r="BH1078" s="5">
        <f t="shared" si="1451"/>
        <v>1.3623200992074216E-3</v>
      </c>
      <c r="BI1078" s="5">
        <f t="shared" si="1452"/>
        <v>6.3793363285585944E-4</v>
      </c>
      <c r="BJ1078" s="8">
        <f t="shared" si="1453"/>
        <v>0.4607790266654479</v>
      </c>
      <c r="BK1078" s="8">
        <f t="shared" si="1454"/>
        <v>0.2017539970398903</v>
      </c>
      <c r="BL1078" s="8">
        <f t="shared" si="1455"/>
        <v>0.3117984566351546</v>
      </c>
      <c r="BM1078" s="8">
        <f t="shared" si="1456"/>
        <v>0.78962423738695386</v>
      </c>
      <c r="BN1078" s="8">
        <f t="shared" si="1457"/>
        <v>0.19599759705154463</v>
      </c>
    </row>
    <row r="1079" spans="1:66" x14ac:dyDescent="0.25">
      <c r="A1079" t="s">
        <v>24</v>
      </c>
      <c r="B1079" t="s">
        <v>294</v>
      </c>
      <c r="C1079" t="s">
        <v>290</v>
      </c>
      <c r="D1079" s="11">
        <v>44381</v>
      </c>
      <c r="E1079">
        <f>VLOOKUP(A1079,home!$A$2:$E$405,3,FALSE)</f>
        <v>1.59861591695502</v>
      </c>
      <c r="F1079">
        <f>VLOOKUP(B1079,home!$B$2:$E$405,3,FALSE)</f>
        <v>1.7</v>
      </c>
      <c r="G1079">
        <f>VLOOKUP(C1079,away!$B$2:$E$405,4,FALSE)</f>
        <v>1.08</v>
      </c>
      <c r="H1079">
        <f>VLOOKUP(A1079,away!$A$2:$E$405,3,FALSE)</f>
        <v>1.4152249134948101</v>
      </c>
      <c r="I1079">
        <f>VLOOKUP(C1079,away!$B$2:$E$405,3,FALSE)</f>
        <v>1.04</v>
      </c>
      <c r="J1079">
        <f>VLOOKUP(B1079,home!$B$2:$E$405,4,FALSE)</f>
        <v>0.76</v>
      </c>
      <c r="K1079" s="3">
        <f t="shared" si="1402"/>
        <v>2.9350588235294168</v>
      </c>
      <c r="L1079" s="3">
        <f t="shared" si="1403"/>
        <v>1.1185937716262979</v>
      </c>
      <c r="M1079" s="5">
        <f t="shared" si="1404"/>
        <v>1.7358853836793992E-2</v>
      </c>
      <c r="N1079" s="5">
        <f t="shared" si="1405"/>
        <v>5.0949257120039677E-2</v>
      </c>
      <c r="O1079" s="5">
        <f t="shared" si="1406"/>
        <v>1.9417505784409022E-2</v>
      </c>
      <c r="P1079" s="5">
        <f t="shared" si="1407"/>
        <v>5.6991521683463192E-2</v>
      </c>
      <c r="Q1079" s="5">
        <f t="shared" si="1408"/>
        <v>7.4769533331220731E-2</v>
      </c>
      <c r="R1079" s="5">
        <f t="shared" si="1409"/>
        <v>1.0860150515478773E-2</v>
      </c>
      <c r="S1079" s="5">
        <f t="shared" si="1410"/>
        <v>4.6777765028934305E-2</v>
      </c>
      <c r="T1079" s="5">
        <f t="shared" si="1411"/>
        <v>8.3636734291708384E-2</v>
      </c>
      <c r="U1079" s="5">
        <f t="shared" si="1412"/>
        <v>3.1875180595313517E-2</v>
      </c>
      <c r="V1079" s="5">
        <f t="shared" si="1413"/>
        <v>1.7064209135101819E-2</v>
      </c>
      <c r="W1079" s="5">
        <f t="shared" si="1414"/>
        <v>7.315099284499206E-2</v>
      </c>
      <c r="X1079" s="5">
        <f t="shared" si="1415"/>
        <v>8.1826244984688004E-2</v>
      </c>
      <c r="Y1079" s="5">
        <f t="shared" si="1416"/>
        <v>4.57651639977198E-2</v>
      </c>
      <c r="Z1079" s="5">
        <f t="shared" si="1417"/>
        <v>4.049365575179562E-3</v>
      </c>
      <c r="AA1079" s="5">
        <f t="shared" si="1418"/>
        <v>1.1885126161127045E-2</v>
      </c>
      <c r="AB1079" s="5">
        <f t="shared" si="1419"/>
        <v>1.7441772203988123E-2</v>
      </c>
      <c r="AC1079" s="5">
        <f t="shared" si="1420"/>
        <v>3.5015101446133285E-3</v>
      </c>
      <c r="AD1079" s="5">
        <f t="shared" si="1421"/>
        <v>5.3675616749907805E-2</v>
      </c>
      <c r="AE1079" s="5">
        <f t="shared" si="1422"/>
        <v>6.0041210584647065E-2</v>
      </c>
      <c r="AF1079" s="5">
        <f t="shared" si="1423"/>
        <v>3.3580862100444579E-2</v>
      </c>
      <c r="AG1079" s="5">
        <f t="shared" si="1424"/>
        <v>1.252111439713297E-2</v>
      </c>
      <c r="AH1079" s="5">
        <f t="shared" si="1425"/>
        <v>1.1323987778584503E-3</v>
      </c>
      <c r="AI1079" s="5">
        <f t="shared" si="1426"/>
        <v>3.3236570247073727E-3</v>
      </c>
      <c r="AJ1079" s="5">
        <f t="shared" si="1427"/>
        <v>4.8775644383764524E-3</v>
      </c>
      <c r="AK1079" s="5">
        <f t="shared" si="1428"/>
        <v>4.77197951406337E-3</v>
      </c>
      <c r="AL1079" s="5">
        <f t="shared" si="1429"/>
        <v>4.5983771326794611E-4</v>
      </c>
      <c r="AM1079" s="5">
        <f t="shared" si="1430"/>
        <v>3.1508218510040049E-2</v>
      </c>
      <c r="AN1079" s="5">
        <f t="shared" si="1431"/>
        <v>3.5244896980371226E-2</v>
      </c>
      <c r="AO1079" s="5">
        <f t="shared" si="1432"/>
        <v>1.9712361121926886E-2</v>
      </c>
      <c r="AP1079" s="5">
        <f t="shared" si="1433"/>
        <v>7.350041458345267E-3</v>
      </c>
      <c r="AQ1079" s="5">
        <f t="shared" si="1434"/>
        <v>2.0554276491250227E-3</v>
      </c>
      <c r="AR1079" s="5">
        <f t="shared" si="1435"/>
        <v>2.5333884398193846E-4</v>
      </c>
      <c r="AS1079" s="5">
        <f t="shared" si="1436"/>
        <v>7.4356440937193083E-4</v>
      </c>
      <c r="AT1079" s="5">
        <f t="shared" si="1437"/>
        <v>1.0912026402947628E-3</v>
      </c>
      <c r="AU1079" s="5">
        <f t="shared" si="1438"/>
        <v>1.0675813125519131E-3</v>
      </c>
      <c r="AV1079" s="5">
        <f t="shared" si="1439"/>
        <v>7.8335348781015228E-4</v>
      </c>
      <c r="AW1079" s="5">
        <f t="shared" si="1440"/>
        <v>4.1936414141193012E-5</v>
      </c>
      <c r="AX1079" s="5">
        <f t="shared" si="1441"/>
        <v>1.5413079125264318E-2</v>
      </c>
      <c r="AY1079" s="5">
        <f t="shared" si="1442"/>
        <v>1.7240974311103975E-2</v>
      </c>
      <c r="AZ1079" s="5">
        <f t="shared" si="1443"/>
        <v>9.6428232405849548E-3</v>
      </c>
      <c r="BA1079" s="5">
        <f t="shared" si="1444"/>
        <v>3.5954673392705485E-3</v>
      </c>
      <c r="BB1079" s="5">
        <f t="shared" si="1445"/>
        <v>1.0054668429484537E-3</v>
      </c>
      <c r="BC1079" s="5">
        <f t="shared" si="1446"/>
        <v>2.2494178961977914E-4</v>
      </c>
      <c r="BD1079" s="5">
        <f t="shared" si="1447"/>
        <v>4.7230542164867153E-5</v>
      </c>
      <c r="BE1079" s="5">
        <f t="shared" si="1448"/>
        <v>1.3862441952107151E-4</v>
      </c>
      <c r="BF1079" s="5">
        <f t="shared" si="1449"/>
        <v>2.0343541283598227E-4</v>
      </c>
      <c r="BG1079" s="5">
        <f t="shared" si="1450"/>
        <v>1.9903163448753311E-4</v>
      </c>
      <c r="BH1079" s="5">
        <f t="shared" si="1451"/>
        <v>1.4604238874102896E-4</v>
      </c>
      <c r="BI1079" s="5">
        <f t="shared" si="1452"/>
        <v>8.5728600336734036E-5</v>
      </c>
      <c r="BJ1079" s="8">
        <f t="shared" si="1453"/>
        <v>0.71291042877110145</v>
      </c>
      <c r="BK1079" s="8">
        <f t="shared" si="1454"/>
        <v>0.15939467185327855</v>
      </c>
      <c r="BL1079" s="8">
        <f t="shared" si="1455"/>
        <v>0.11034446870742001</v>
      </c>
      <c r="BM1079" s="8">
        <f t="shared" si="1456"/>
        <v>0.73915307473861136</v>
      </c>
      <c r="BN1079" s="8">
        <f t="shared" si="1457"/>
        <v>0.2303468222714054</v>
      </c>
    </row>
    <row r="1080" spans="1:66" x14ac:dyDescent="0.25">
      <c r="A1080" t="s">
        <v>24</v>
      </c>
      <c r="B1080" t="s">
        <v>295</v>
      </c>
      <c r="C1080" t="s">
        <v>286</v>
      </c>
      <c r="D1080" s="11">
        <v>44381</v>
      </c>
      <c r="E1080">
        <f>VLOOKUP(A1080,home!$A$2:$E$405,3,FALSE)</f>
        <v>1.59861591695502</v>
      </c>
      <c r="F1080">
        <f>VLOOKUP(B1080,home!$B$2:$E$405,3,FALSE)</f>
        <v>1.29</v>
      </c>
      <c r="G1080">
        <f>VLOOKUP(C1080,away!$B$2:$E$405,4,FALSE)</f>
        <v>0.83</v>
      </c>
      <c r="H1080">
        <f>VLOOKUP(A1080,away!$A$2:$E$405,3,FALSE)</f>
        <v>1.4152249134948101</v>
      </c>
      <c r="I1080">
        <f>VLOOKUP(C1080,away!$B$2:$E$405,3,FALSE)</f>
        <v>1.08</v>
      </c>
      <c r="J1080">
        <f>VLOOKUP(B1080,home!$B$2:$E$405,4,FALSE)</f>
        <v>0.52</v>
      </c>
      <c r="K1080" s="3">
        <f t="shared" si="1402"/>
        <v>1.7116380622837399</v>
      </c>
      <c r="L1080" s="3">
        <f t="shared" si="1403"/>
        <v>0.79479031141868539</v>
      </c>
      <c r="M1080" s="5">
        <f t="shared" si="1404"/>
        <v>8.1559017988723115E-2</v>
      </c>
      <c r="N1080" s="5">
        <f t="shared" si="1405"/>
        <v>0.13959951951198271</v>
      </c>
      <c r="O1080" s="5">
        <f t="shared" si="1406"/>
        <v>6.4822317306259397E-2</v>
      </c>
      <c r="P1080" s="5">
        <f t="shared" si="1407"/>
        <v>0.11095234558682757</v>
      </c>
      <c r="Q1080" s="5">
        <f t="shared" si="1408"/>
        <v>0.11947192553661563</v>
      </c>
      <c r="R1080" s="5">
        <f t="shared" si="1409"/>
        <v>2.5760074879361376E-2</v>
      </c>
      <c r="S1080" s="5">
        <f t="shared" si="1410"/>
        <v>3.7734708235822985E-2</v>
      </c>
      <c r="T1080" s="5">
        <f t="shared" si="1411"/>
        <v>9.4955128903036715E-2</v>
      </c>
      <c r="U1080" s="5">
        <f t="shared" si="1412"/>
        <v>4.4091924650794145E-2</v>
      </c>
      <c r="V1080" s="5">
        <f t="shared" si="1413"/>
        <v>5.7037828993124267E-3</v>
      </c>
      <c r="W1080" s="5">
        <f t="shared" si="1414"/>
        <v>6.8164231707600026E-2</v>
      </c>
      <c r="X1080" s="5">
        <f t="shared" si="1415"/>
        <v>5.4176270946498836E-2</v>
      </c>
      <c r="Y1080" s="5">
        <f t="shared" si="1416"/>
        <v>2.1529387628535446E-2</v>
      </c>
      <c r="Z1080" s="5">
        <f t="shared" si="1417"/>
        <v>6.8246193118454276E-3</v>
      </c>
      <c r="AA1080" s="5">
        <f t="shared" si="1418"/>
        <v>1.1681278174751297E-2</v>
      </c>
      <c r="AB1080" s="5">
        <f t="shared" si="1419"/>
        <v>9.9970601700143276E-3</v>
      </c>
      <c r="AC1080" s="5">
        <f t="shared" si="1420"/>
        <v>4.8496176986542115E-4</v>
      </c>
      <c r="AD1080" s="5">
        <f t="shared" si="1421"/>
        <v>2.9168123369264106E-2</v>
      </c>
      <c r="AE1080" s="5">
        <f t="shared" si="1422"/>
        <v>2.318254185615605E-2</v>
      </c>
      <c r="AF1080" s="5">
        <f t="shared" si="1423"/>
        <v>9.2126298306654895E-3</v>
      </c>
      <c r="AG1080" s="5">
        <f t="shared" si="1424"/>
        <v>2.4407029773665647E-3</v>
      </c>
      <c r="AH1080" s="5">
        <f t="shared" si="1425"/>
        <v>1.3560353270439002E-3</v>
      </c>
      <c r="AI1080" s="5">
        <f t="shared" si="1426"/>
        <v>2.3210416795697189E-3</v>
      </c>
      <c r="AJ1080" s="5">
        <f t="shared" si="1427"/>
        <v>1.9863916414492558E-3</v>
      </c>
      <c r="AK1080" s="5">
        <f t="shared" si="1428"/>
        <v>1.133327846702274E-3</v>
      </c>
      <c r="AL1080" s="5">
        <f t="shared" si="1429"/>
        <v>2.638955064120439E-5</v>
      </c>
      <c r="AM1080" s="5">
        <f t="shared" si="1430"/>
        <v>9.9850540328440471E-3</v>
      </c>
      <c r="AN1080" s="5">
        <f t="shared" si="1431"/>
        <v>7.9360242042965205E-3</v>
      </c>
      <c r="AO1080" s="5">
        <f t="shared" si="1432"/>
        <v>3.1537375743795285E-3</v>
      </c>
      <c r="AP1080" s="5">
        <f t="shared" si="1433"/>
        <v>8.3552002295797154E-4</v>
      </c>
      <c r="AQ1080" s="5">
        <f t="shared" si="1434"/>
        <v>1.6601580481082835E-4</v>
      </c>
      <c r="AR1080" s="5">
        <f t="shared" si="1435"/>
        <v>2.155527479751921E-4</v>
      </c>
      <c r="AS1080" s="5">
        <f t="shared" si="1436"/>
        <v>3.6894828786419311E-4</v>
      </c>
      <c r="AT1080" s="5">
        <f t="shared" si="1437"/>
        <v>3.1575296626138556E-4</v>
      </c>
      <c r="AU1080" s="5">
        <f t="shared" si="1438"/>
        <v>1.8015159844399372E-4</v>
      </c>
      <c r="AV1080" s="5">
        <f t="shared" si="1439"/>
        <v>7.7088583219498999E-5</v>
      </c>
      <c r="AW1080" s="5">
        <f t="shared" si="1440"/>
        <v>9.9722692121510983E-7</v>
      </c>
      <c r="AX1080" s="5">
        <f t="shared" si="1441"/>
        <v>2.8484664227626049E-3</v>
      </c>
      <c r="AY1080" s="5">
        <f t="shared" si="1442"/>
        <v>2.2639335152131591E-3</v>
      </c>
      <c r="AZ1080" s="5">
        <f t="shared" si="1443"/>
        <v>8.9967621179373302E-4</v>
      </c>
      <c r="BA1080" s="5">
        <f t="shared" si="1444"/>
        <v>2.3835131218250804E-4</v>
      </c>
      <c r="BB1080" s="5">
        <f t="shared" si="1445"/>
        <v>4.7359828409146963E-5</v>
      </c>
      <c r="BC1080" s="5">
        <f t="shared" si="1446"/>
        <v>7.5282265540082854E-6</v>
      </c>
      <c r="BD1080" s="5">
        <f t="shared" si="1447"/>
        <v>2.8553205948392715E-5</v>
      </c>
      <c r="BE1080" s="5">
        <f t="shared" si="1448"/>
        <v>4.8872754101495457E-5</v>
      </c>
      <c r="BF1080" s="5">
        <f t="shared" si="1449"/>
        <v>4.1826233064376706E-5</v>
      </c>
      <c r="BG1080" s="5">
        <f t="shared" si="1450"/>
        <v>2.386379083831261E-5</v>
      </c>
      <c r="BH1080" s="5">
        <f t="shared" si="1451"/>
        <v>1.0211543177308471E-5</v>
      </c>
      <c r="BI1080" s="5">
        <f t="shared" si="1452"/>
        <v>3.4956931953869999E-6</v>
      </c>
      <c r="BJ1080" s="8">
        <f t="shared" si="1453"/>
        <v>0.59028212942392566</v>
      </c>
      <c r="BK1080" s="8">
        <f t="shared" si="1454"/>
        <v>0.23872513954640587</v>
      </c>
      <c r="BL1080" s="8">
        <f t="shared" si="1455"/>
        <v>0.16446376908003527</v>
      </c>
      <c r="BM1080" s="8">
        <f t="shared" si="1456"/>
        <v>0.45586752026415039</v>
      </c>
      <c r="BN1080" s="8">
        <f t="shared" si="1457"/>
        <v>0.54216520080976982</v>
      </c>
    </row>
    <row r="1081" spans="1:66" x14ac:dyDescent="0.25">
      <c r="A1081" t="s">
        <v>340</v>
      </c>
      <c r="B1081" t="s">
        <v>418</v>
      </c>
      <c r="C1081" t="s">
        <v>352</v>
      </c>
      <c r="D1081" s="11">
        <v>44381</v>
      </c>
      <c r="E1081">
        <f>VLOOKUP(A1081,home!$A$2:$E$405,3,FALSE)</f>
        <v>1.33793103448276</v>
      </c>
      <c r="F1081">
        <f>VLOOKUP(B1081,home!$B$2:$E$405,3,FALSE)</f>
        <v>1.25</v>
      </c>
      <c r="G1081">
        <f>VLOOKUP(C1081,away!$B$2:$E$405,4,FALSE)</f>
        <v>1</v>
      </c>
      <c r="H1081">
        <f>VLOOKUP(A1081,away!$A$2:$E$405,3,FALSE)</f>
        <v>1.1275862068965501</v>
      </c>
      <c r="I1081">
        <f>VLOOKUP(C1081,away!$B$2:$E$405,3,FALSE)</f>
        <v>0.8</v>
      </c>
      <c r="J1081">
        <f>VLOOKUP(B1081,home!$B$2:$E$405,4,FALSE)</f>
        <v>1.01</v>
      </c>
      <c r="K1081" s="3">
        <f t="shared" si="1402"/>
        <v>1.67241379310345</v>
      </c>
      <c r="L1081" s="3">
        <f t="shared" si="1403"/>
        <v>0.91108965517241258</v>
      </c>
      <c r="M1081" s="5">
        <f t="shared" si="1404"/>
        <v>7.5508998207240371E-2</v>
      </c>
      <c r="N1081" s="5">
        <f t="shared" si="1405"/>
        <v>0.12628229010521247</v>
      </c>
      <c r="O1081" s="5">
        <f t="shared" si="1406"/>
        <v>6.8795467139048952E-2</v>
      </c>
      <c r="P1081" s="5">
        <f t="shared" si="1407"/>
        <v>0.11505448814634059</v>
      </c>
      <c r="Q1081" s="5">
        <f t="shared" si="1408"/>
        <v>0.10559812189832435</v>
      </c>
      <c r="R1081" s="5">
        <f t="shared" si="1409"/>
        <v>3.1339419216570574E-2</v>
      </c>
      <c r="S1081" s="5">
        <f t="shared" si="1410"/>
        <v>4.3827674704029894E-2</v>
      </c>
      <c r="T1081" s="5">
        <f t="shared" si="1411"/>
        <v>9.620935646719872E-2</v>
      </c>
      <c r="U1081" s="5">
        <f t="shared" si="1412"/>
        <v>5.2412476965643932E-2</v>
      </c>
      <c r="V1081" s="5">
        <f t="shared" si="1413"/>
        <v>7.42011739504027E-3</v>
      </c>
      <c r="W1081" s="5">
        <f t="shared" si="1414"/>
        <v>5.8867918529525692E-2</v>
      </c>
      <c r="X1081" s="5">
        <f t="shared" si="1415"/>
        <v>5.3633951593783237E-2</v>
      </c>
      <c r="Y1081" s="5">
        <f t="shared" si="1416"/>
        <v>2.4432669231556917E-2</v>
      </c>
      <c r="Z1081" s="5">
        <f t="shared" si="1417"/>
        <v>9.5176735491096561E-3</v>
      </c>
      <c r="AA1081" s="5">
        <f t="shared" si="1418"/>
        <v>1.5917488521786854E-2</v>
      </c>
      <c r="AB1081" s="5">
        <f t="shared" si="1419"/>
        <v>1.3310313677701092E-2</v>
      </c>
      <c r="AC1081" s="5">
        <f t="shared" si="1420"/>
        <v>7.0663582250242267E-4</v>
      </c>
      <c r="AD1081" s="5">
        <f t="shared" si="1421"/>
        <v>2.4612879730017228E-2</v>
      </c>
      <c r="AE1081" s="5">
        <f t="shared" si="1422"/>
        <v>2.2424540106021459E-2</v>
      </c>
      <c r="AF1081" s="5">
        <f t="shared" si="1423"/>
        <v>1.0215383256297512E-2</v>
      </c>
      <c r="AG1081" s="5">
        <f t="shared" si="1424"/>
        <v>3.1023766694780468E-3</v>
      </c>
      <c r="AH1081" s="5">
        <f t="shared" si="1425"/>
        <v>2.1678634779754768E-3</v>
      </c>
      <c r="AI1081" s="5">
        <f t="shared" si="1426"/>
        <v>3.6255647821314043E-3</v>
      </c>
      <c r="AJ1081" s="5">
        <f t="shared" si="1427"/>
        <v>3.0317222747133334E-3</v>
      </c>
      <c r="AK1081" s="5">
        <f t="shared" si="1428"/>
        <v>1.6900980496965148E-3</v>
      </c>
      <c r="AL1081" s="5">
        <f t="shared" si="1429"/>
        <v>4.3068574497966962E-5</v>
      </c>
      <c r="AM1081" s="5">
        <f t="shared" si="1430"/>
        <v>8.2325839096954248E-3</v>
      </c>
      <c r="AN1081" s="5">
        <f t="shared" si="1431"/>
        <v>7.5006220354623563E-3</v>
      </c>
      <c r="AO1081" s="5">
        <f t="shared" si="1432"/>
        <v>3.4168695719339983E-3</v>
      </c>
      <c r="AP1081" s="5">
        <f t="shared" si="1433"/>
        <v>1.0376915066874855E-3</v>
      </c>
      <c r="AQ1081" s="5">
        <f t="shared" si="1434"/>
        <v>2.3635749925081056E-4</v>
      </c>
      <c r="AR1081" s="5">
        <f t="shared" si="1435"/>
        <v>3.9502359772190901E-4</v>
      </c>
      <c r="AS1081" s="5">
        <f t="shared" si="1436"/>
        <v>6.6064291343146905E-4</v>
      </c>
      <c r="AT1081" s="5">
        <f t="shared" si="1437"/>
        <v>5.5243416036941878E-4</v>
      </c>
      <c r="AU1081" s="5">
        <f t="shared" si="1438"/>
        <v>3.0796616986111303E-4</v>
      </c>
      <c r="AV1081" s="5">
        <f t="shared" si="1439"/>
        <v>1.2876171757124133E-4</v>
      </c>
      <c r="AW1081" s="5">
        <f t="shared" si="1440"/>
        <v>1.8229000338829744E-6</v>
      </c>
      <c r="AX1081" s="5">
        <f t="shared" si="1441"/>
        <v>2.2947144805760262E-3</v>
      </c>
      <c r="AY1081" s="5">
        <f t="shared" si="1442"/>
        <v>2.0906906248271536E-3</v>
      </c>
      <c r="AZ1081" s="5">
        <f t="shared" si="1443"/>
        <v>9.5240330022298351E-4</v>
      </c>
      <c r="BA1081" s="5">
        <f t="shared" si="1444"/>
        <v>2.8924159812840865E-4</v>
      </c>
      <c r="BB1081" s="5">
        <f t="shared" si="1445"/>
        <v>6.5881256975082328E-5</v>
      </c>
      <c r="BC1081" s="5">
        <f t="shared" si="1446"/>
        <v>1.2004746339950578E-5</v>
      </c>
      <c r="BD1081" s="5">
        <f t="shared" si="1447"/>
        <v>5.9983652238903273E-5</v>
      </c>
      <c r="BE1081" s="5">
        <f t="shared" si="1448"/>
        <v>1.0031748736506246E-4</v>
      </c>
      <c r="BF1081" s="5">
        <f t="shared" si="1449"/>
        <v>8.3886174779405795E-5</v>
      </c>
      <c r="BG1081" s="5">
        <f t="shared" si="1450"/>
        <v>4.6764131917254987E-5</v>
      </c>
      <c r="BH1081" s="5">
        <f t="shared" si="1451"/>
        <v>1.9552244810231628E-5</v>
      </c>
      <c r="BI1081" s="5">
        <f t="shared" si="1452"/>
        <v>6.5398887813533429E-6</v>
      </c>
      <c r="BJ1081" s="8">
        <f t="shared" si="1453"/>
        <v>0.55150854811751526</v>
      </c>
      <c r="BK1081" s="8">
        <f t="shared" si="1454"/>
        <v>0.24465167347447864</v>
      </c>
      <c r="BL1081" s="8">
        <f t="shared" si="1455"/>
        <v>0.19465228624411551</v>
      </c>
      <c r="BM1081" s="8">
        <f t="shared" si="1456"/>
        <v>0.47566252894768862</v>
      </c>
      <c r="BN1081" s="8">
        <f t="shared" si="1457"/>
        <v>0.52257878471273722</v>
      </c>
    </row>
    <row r="1082" spans="1:66" x14ac:dyDescent="0.25">
      <c r="A1082" t="s">
        <v>40</v>
      </c>
      <c r="B1082" t="s">
        <v>41</v>
      </c>
      <c r="C1082" t="s">
        <v>335</v>
      </c>
      <c r="D1082" s="11">
        <v>44381</v>
      </c>
      <c r="E1082">
        <f>VLOOKUP(A1082,home!$A$2:$E$405,3,FALSE)</f>
        <v>1.4709480122324201</v>
      </c>
      <c r="F1082">
        <f>VLOOKUP(B1082,home!$B$2:$E$405,3,FALSE)</f>
        <v>0.76</v>
      </c>
      <c r="G1082">
        <f>VLOOKUP(C1082,away!$B$2:$E$405,4,FALSE)</f>
        <v>1.23</v>
      </c>
      <c r="H1082">
        <f>VLOOKUP(A1082,away!$A$2:$E$405,3,FALSE)</f>
        <v>1.15290519877676</v>
      </c>
      <c r="I1082">
        <f>VLOOKUP(C1082,away!$B$2:$E$405,3,FALSE)</f>
        <v>0.68</v>
      </c>
      <c r="J1082">
        <f>VLOOKUP(B1082,home!$B$2:$E$405,4,FALSE)</f>
        <v>1.41</v>
      </c>
      <c r="K1082" s="3">
        <f t="shared" si="1402"/>
        <v>1.3750422018348663</v>
      </c>
      <c r="L1082" s="3">
        <f t="shared" si="1403"/>
        <v>1.1054055045871576</v>
      </c>
      <c r="M1082" s="5">
        <f t="shared" si="1404"/>
        <v>8.3705741603834607E-2</v>
      </c>
      <c r="N1082" s="5">
        <f t="shared" si="1405"/>
        <v>0.1150989272411571</v>
      </c>
      <c r="O1082" s="5">
        <f t="shared" si="1406"/>
        <v>9.2528787534429016E-2</v>
      </c>
      <c r="P1082" s="5">
        <f t="shared" si="1407"/>
        <v>0.1272309877444518</v>
      </c>
      <c r="Q1082" s="5">
        <f t="shared" si="1408"/>
        <v>7.9132941171255883E-2</v>
      </c>
      <c r="R1082" s="5">
        <f t="shared" si="1409"/>
        <v>5.1140915536666727E-2</v>
      </c>
      <c r="S1082" s="5">
        <f t="shared" si="1410"/>
        <v>4.8347114344445656E-2</v>
      </c>
      <c r="T1082" s="5">
        <f t="shared" si="1411"/>
        <v>8.7473988764877955E-2</v>
      </c>
      <c r="U1082" s="5">
        <f t="shared" si="1412"/>
        <v>7.0320917103389127E-2</v>
      </c>
      <c r="V1082" s="5">
        <f t="shared" si="1413"/>
        <v>8.1651787888506258E-3</v>
      </c>
      <c r="W1082" s="5">
        <f t="shared" si="1414"/>
        <v>3.6270377888597556E-2</v>
      </c>
      <c r="X1082" s="5">
        <f t="shared" si="1415"/>
        <v>4.0093475371512068E-2</v>
      </c>
      <c r="Y1082" s="5">
        <f t="shared" si="1416"/>
        <v>2.2159774186849543E-2</v>
      </c>
      <c r="Z1082" s="5">
        <f t="shared" si="1417"/>
        <v>1.8843816514619419E-2</v>
      </c>
      <c r="AA1082" s="5">
        <f t="shared" si="1418"/>
        <v>2.5911042951234496E-2</v>
      </c>
      <c r="AB1082" s="5">
        <f t="shared" si="1419"/>
        <v>1.781438877575164E-2</v>
      </c>
      <c r="AC1082" s="5">
        <f t="shared" si="1420"/>
        <v>7.7568137987794905E-4</v>
      </c>
      <c r="AD1082" s="5">
        <f t="shared" si="1421"/>
        <v>1.2468325068329953E-2</v>
      </c>
      <c r="AE1082" s="5">
        <f t="shared" si="1422"/>
        <v>1.3782555163513979E-2</v>
      </c>
      <c r="AF1082" s="5">
        <f t="shared" si="1423"/>
        <v>7.6176561725122549E-3</v>
      </c>
      <c r="AG1082" s="5">
        <f t="shared" si="1424"/>
        <v>2.8068663550491263E-3</v>
      </c>
      <c r="AH1082" s="5">
        <f t="shared" si="1425"/>
        <v>5.2075146256726742E-3</v>
      </c>
      <c r="AI1082" s="5">
        <f t="shared" si="1426"/>
        <v>7.1605523769722231E-3</v>
      </c>
      <c r="AJ1082" s="5">
        <f t="shared" si="1427"/>
        <v>4.923030853392886E-3</v>
      </c>
      <c r="AK1082" s="5">
        <f t="shared" si="1428"/>
        <v>2.2564583947834462E-3</v>
      </c>
      <c r="AL1082" s="5">
        <f t="shared" si="1429"/>
        <v>4.7160783117572745E-5</v>
      </c>
      <c r="AM1082" s="5">
        <f t="shared" si="1430"/>
        <v>3.4288946310298551E-3</v>
      </c>
      <c r="AN1082" s="5">
        <f t="shared" si="1431"/>
        <v>3.7903189997897523E-3</v>
      </c>
      <c r="AO1082" s="5">
        <f t="shared" si="1432"/>
        <v>2.0949197432544417E-3</v>
      </c>
      <c r="AP1082" s="5">
        <f t="shared" si="1433"/>
        <v>7.719119386205911E-4</v>
      </c>
      <c r="AQ1082" s="5">
        <f t="shared" si="1434"/>
        <v>2.1331892650193644E-4</v>
      </c>
      <c r="AR1082" s="5">
        <f t="shared" si="1435"/>
        <v>1.1512830664873407E-3</v>
      </c>
      <c r="AS1082" s="5">
        <f t="shared" si="1436"/>
        <v>1.5830628026779494E-3</v>
      </c>
      <c r="AT1082" s="5">
        <f t="shared" si="1437"/>
        <v>1.0883890809185812E-3</v>
      </c>
      <c r="AU1082" s="5">
        <f t="shared" si="1438"/>
        <v>4.9886030609310437E-4</v>
      </c>
      <c r="AV1082" s="5">
        <f t="shared" si="1439"/>
        <v>1.7148849342456932E-4</v>
      </c>
      <c r="AW1082" s="5">
        <f t="shared" si="1440"/>
        <v>1.9912058413338839E-6</v>
      </c>
      <c r="AX1082" s="5">
        <f t="shared" si="1441"/>
        <v>7.8581247055184086E-4</v>
      </c>
      <c r="AY1082" s="5">
        <f t="shared" si="1442"/>
        <v>8.6864143052123853E-4</v>
      </c>
      <c r="AZ1082" s="5">
        <f t="shared" si="1443"/>
        <v>4.8010050940532024E-4</v>
      </c>
      <c r="BA1082" s="5">
        <f t="shared" si="1444"/>
        <v>1.7690191528391301E-4</v>
      </c>
      <c r="BB1082" s="5">
        <f t="shared" si="1445"/>
        <v>4.8887087731712135E-5</v>
      </c>
      <c r="BC1082" s="5">
        <f t="shared" si="1446"/>
        <v>1.0808011176373975E-5</v>
      </c>
      <c r="BD1082" s="5">
        <f t="shared" si="1447"/>
        <v>2.1210577317218131E-4</v>
      </c>
      <c r="BE1082" s="5">
        <f t="shared" si="1448"/>
        <v>2.9165438936456286E-4</v>
      </c>
      <c r="BF1082" s="5">
        <f t="shared" si="1449"/>
        <v>2.0051854686332601E-4</v>
      </c>
      <c r="BG1082" s="5">
        <f t="shared" si="1450"/>
        <v>9.1907154729225241E-5</v>
      </c>
      <c r="BH1082" s="5">
        <f t="shared" si="1451"/>
        <v>3.1594054100812896E-5</v>
      </c>
      <c r="BI1082" s="5">
        <f t="shared" si="1452"/>
        <v>8.6886315431343274E-6</v>
      </c>
      <c r="BJ1082" s="8">
        <f t="shared" si="1453"/>
        <v>0.42957540304752234</v>
      </c>
      <c r="BK1082" s="8">
        <f t="shared" si="1454"/>
        <v>0.26914050607509943</v>
      </c>
      <c r="BL1082" s="8">
        <f t="shared" si="1455"/>
        <v>0.28259316045166694</v>
      </c>
      <c r="BM1082" s="8">
        <f t="shared" si="1456"/>
        <v>0.45044793503243308</v>
      </c>
      <c r="BN1082" s="8">
        <f t="shared" si="1457"/>
        <v>0.54883830083179519</v>
      </c>
    </row>
    <row r="1083" spans="1:66" x14ac:dyDescent="0.25">
      <c r="A1083" t="s">
        <v>40</v>
      </c>
      <c r="B1083" t="s">
        <v>232</v>
      </c>
      <c r="C1083" t="s">
        <v>333</v>
      </c>
      <c r="D1083" s="11">
        <v>44381</v>
      </c>
      <c r="E1083">
        <f>VLOOKUP(A1083,home!$A$2:$E$405,3,FALSE)</f>
        <v>1.4709480122324201</v>
      </c>
      <c r="F1083">
        <f>VLOOKUP(B1083,home!$B$2:$E$405,3,FALSE)</f>
        <v>0.89</v>
      </c>
      <c r="G1083">
        <f>VLOOKUP(C1083,away!$B$2:$E$405,4,FALSE)</f>
        <v>1.32</v>
      </c>
      <c r="H1083">
        <f>VLOOKUP(A1083,away!$A$2:$E$405,3,FALSE)</f>
        <v>1.15290519877676</v>
      </c>
      <c r="I1083">
        <f>VLOOKUP(C1083,away!$B$2:$E$405,3,FALSE)</f>
        <v>0.64</v>
      </c>
      <c r="J1083">
        <f>VLOOKUP(B1083,home!$B$2:$E$405,4,FALSE)</f>
        <v>0.92</v>
      </c>
      <c r="K1083" s="3">
        <f t="shared" si="1402"/>
        <v>1.7280697247706471</v>
      </c>
      <c r="L1083" s="3">
        <f t="shared" si="1403"/>
        <v>0.67883058103975635</v>
      </c>
      <c r="M1083" s="5">
        <f t="shared" si="1404"/>
        <v>9.0094126442480382E-2</v>
      </c>
      <c r="N1083" s="5">
        <f t="shared" si="1405"/>
        <v>0.15568893228490896</v>
      </c>
      <c r="O1083" s="5">
        <f t="shared" si="1406"/>
        <v>6.1158648201218239E-2</v>
      </c>
      <c r="P1083" s="5">
        <f t="shared" si="1407"/>
        <v>0.10568640836442403</v>
      </c>
      <c r="Q1083" s="5">
        <f t="shared" si="1408"/>
        <v>0.1345206651817093</v>
      </c>
      <c r="R1083" s="5">
        <f t="shared" si="1409"/>
        <v>2.0758180347019508E-2</v>
      </c>
      <c r="S1083" s="5">
        <f t="shared" si="1410"/>
        <v>3.0994298280096314E-2</v>
      </c>
      <c r="T1083" s="5">
        <f t="shared" si="1411"/>
        <v>9.1316741307154253E-2</v>
      </c>
      <c r="U1083" s="5">
        <f t="shared" si="1412"/>
        <v>3.5871582999013454E-2</v>
      </c>
      <c r="V1083" s="5">
        <f t="shared" si="1413"/>
        <v>4.0398194820667113E-3</v>
      </c>
      <c r="W1083" s="5">
        <f t="shared" si="1414"/>
        <v>7.7487029618840242E-2</v>
      </c>
      <c r="X1083" s="5">
        <f t="shared" si="1415"/>
        <v>5.2600565339202134E-2</v>
      </c>
      <c r="Y1083" s="5">
        <f t="shared" si="1416"/>
        <v>1.7853436166115122E-2</v>
      </c>
      <c r="Z1083" s="5">
        <f t="shared" si="1417"/>
        <v>4.6970958754317697E-3</v>
      </c>
      <c r="AA1083" s="5">
        <f t="shared" si="1418"/>
        <v>8.1169091766787205E-3</v>
      </c>
      <c r="AB1083" s="5">
        <f t="shared" si="1419"/>
        <v>7.0132925034657699E-3</v>
      </c>
      <c r="AC1083" s="5">
        <f t="shared" si="1420"/>
        <v>2.9618607530206378E-4</v>
      </c>
      <c r="AD1083" s="5">
        <f t="shared" si="1421"/>
        <v>3.3475747486681071E-2</v>
      </c>
      <c r="AE1083" s="5">
        <f t="shared" si="1422"/>
        <v>2.2724361117123875E-2</v>
      </c>
      <c r="AF1083" s="5">
        <f t="shared" si="1423"/>
        <v>7.7129956304472225E-3</v>
      </c>
      <c r="AG1083" s="5">
        <f t="shared" si="1424"/>
        <v>1.7452724351245306E-3</v>
      </c>
      <c r="AH1083" s="5">
        <f t="shared" si="1425"/>
        <v>7.9713308057969754E-4</v>
      </c>
      <c r="AI1083" s="5">
        <f t="shared" si="1426"/>
        <v>1.377501543162936E-3</v>
      </c>
      <c r="AJ1083" s="5">
        <f t="shared" si="1427"/>
        <v>1.1902093562823584E-3</v>
      </c>
      <c r="AK1083" s="5">
        <f t="shared" si="1428"/>
        <v>6.8558825157676799E-4</v>
      </c>
      <c r="AL1083" s="5">
        <f t="shared" si="1429"/>
        <v>1.3897839400758232E-5</v>
      </c>
      <c r="AM1083" s="5">
        <f t="shared" si="1430"/>
        <v>1.1569685149160121E-2</v>
      </c>
      <c r="AN1083" s="5">
        <f t="shared" si="1431"/>
        <v>7.8538560922514055E-3</v>
      </c>
      <c r="AO1083" s="5">
        <f t="shared" si="1432"/>
        <v>2.6657188472528253E-3</v>
      </c>
      <c r="AP1083" s="5">
        <f t="shared" si="1433"/>
        <v>6.0319049132308853E-4</v>
      </c>
      <c r="AQ1083" s="5">
        <f t="shared" si="1434"/>
        <v>1.0236603792562704E-4</v>
      </c>
      <c r="AR1083" s="5">
        <f t="shared" si="1435"/>
        <v>1.0822366245118544E-4</v>
      </c>
      <c r="AS1083" s="5">
        <f t="shared" si="1436"/>
        <v>1.8701803458569144E-4</v>
      </c>
      <c r="AT1083" s="5">
        <f t="shared" si="1437"/>
        <v>1.6159010177682162E-4</v>
      </c>
      <c r="AU1083" s="5">
        <f t="shared" si="1438"/>
        <v>9.3079654234377659E-5</v>
      </c>
      <c r="AV1083" s="5">
        <f t="shared" si="1439"/>
        <v>4.0212033118637011E-5</v>
      </c>
      <c r="AW1083" s="5">
        <f t="shared" si="1440"/>
        <v>4.5286363529217327E-7</v>
      </c>
      <c r="AX1083" s="5">
        <f t="shared" si="1441"/>
        <v>3.3322037718986979E-3</v>
      </c>
      <c r="AY1083" s="5">
        <f t="shared" si="1442"/>
        <v>2.2620018226208608E-3</v>
      </c>
      <c r="AZ1083" s="5">
        <f t="shared" si="1443"/>
        <v>7.6775800578135337E-4</v>
      </c>
      <c r="BA1083" s="5">
        <f t="shared" si="1444"/>
        <v>1.7372587105416029E-4</v>
      </c>
      <c r="BB1083" s="5">
        <f t="shared" si="1445"/>
        <v>2.9482608497333345E-5</v>
      </c>
      <c r="BC1083" s="5">
        <f t="shared" si="1446"/>
        <v>4.002739251362492E-6</v>
      </c>
      <c r="BD1083" s="5">
        <f t="shared" si="1447"/>
        <v>1.2244255277331446E-5</v>
      </c>
      <c r="BE1083" s="5">
        <f t="shared" si="1448"/>
        <v>2.1158926847119693E-5</v>
      </c>
      <c r="BF1083" s="5">
        <f t="shared" si="1449"/>
        <v>1.8282050446572198E-5</v>
      </c>
      <c r="BG1083" s="5">
        <f t="shared" si="1450"/>
        <v>1.0530885961150366E-5</v>
      </c>
      <c r="BH1083" s="5">
        <f t="shared" si="1451"/>
        <v>4.5495263011190478E-6</v>
      </c>
      <c r="BI1083" s="5">
        <f t="shared" si="1452"/>
        <v>1.5723797326023215E-6</v>
      </c>
      <c r="BJ1083" s="8">
        <f t="shared" si="1453"/>
        <v>0.62448973800432339</v>
      </c>
      <c r="BK1083" s="8">
        <f t="shared" si="1454"/>
        <v>0.23338673830639114</v>
      </c>
      <c r="BL1083" s="8">
        <f t="shared" si="1455"/>
        <v>0.13762750696973006</v>
      </c>
      <c r="BM1083" s="8">
        <f t="shared" si="1456"/>
        <v>0.43003256937513068</v>
      </c>
      <c r="BN1083" s="8">
        <f t="shared" si="1457"/>
        <v>0.56790696082176029</v>
      </c>
    </row>
    <row r="1084" spans="1:66" x14ac:dyDescent="0.25">
      <c r="A1084" t="s">
        <v>40</v>
      </c>
      <c r="B1084" t="s">
        <v>238</v>
      </c>
      <c r="C1084" t="s">
        <v>235</v>
      </c>
      <c r="D1084" s="11">
        <v>44381</v>
      </c>
      <c r="E1084">
        <f>VLOOKUP(A1084,home!$A$2:$E$405,3,FALSE)</f>
        <v>1.4709480122324201</v>
      </c>
      <c r="F1084">
        <f>VLOOKUP(B1084,home!$B$2:$E$405,3,FALSE)</f>
        <v>0.85</v>
      </c>
      <c r="G1084">
        <f>VLOOKUP(C1084,away!$B$2:$E$405,4,FALSE)</f>
        <v>1.02</v>
      </c>
      <c r="H1084">
        <f>VLOOKUP(A1084,away!$A$2:$E$405,3,FALSE)</f>
        <v>1.15290519877676</v>
      </c>
      <c r="I1084">
        <f>VLOOKUP(C1084,away!$B$2:$E$405,3,FALSE)</f>
        <v>1.19</v>
      </c>
      <c r="J1084">
        <f>VLOOKUP(B1084,home!$B$2:$E$405,4,FALSE)</f>
        <v>1.1399999999999999</v>
      </c>
      <c r="K1084" s="3">
        <f t="shared" si="1402"/>
        <v>1.2753119266055082</v>
      </c>
      <c r="L1084" s="3">
        <f t="shared" si="1403"/>
        <v>1.5640311926605523</v>
      </c>
      <c r="M1084" s="5">
        <f t="shared" si="1404"/>
        <v>5.8464057266713401E-2</v>
      </c>
      <c r="N1084" s="5">
        <f t="shared" si="1405"/>
        <v>7.4559909509987032E-2</v>
      </c>
      <c r="O1084" s="5">
        <f t="shared" si="1406"/>
        <v>9.1439609214632581E-2</v>
      </c>
      <c r="P1084" s="5">
        <f t="shared" si="1407"/>
        <v>0.11661402419556788</v>
      </c>
      <c r="Q1084" s="5">
        <f t="shared" si="1408"/>
        <v>4.7543570922356969E-2</v>
      </c>
      <c r="R1084" s="5">
        <f t="shared" si="1409"/>
        <v>7.1507200528188347E-2</v>
      </c>
      <c r="S1084" s="5">
        <f t="shared" si="1410"/>
        <v>5.815038878095026E-2</v>
      </c>
      <c r="T1084" s="5">
        <f t="shared" si="1411"/>
        <v>7.4359627933035521E-2</v>
      </c>
      <c r="U1084" s="5">
        <f t="shared" si="1412"/>
        <v>9.1193985671770297E-2</v>
      </c>
      <c r="V1084" s="5">
        <f t="shared" si="1413"/>
        <v>1.2887596929564498E-2</v>
      </c>
      <c r="W1084" s="5">
        <f t="shared" si="1414"/>
        <v>2.0210961010232214E-2</v>
      </c>
      <c r="X1084" s="5">
        <f t="shared" si="1415"/>
        <v>3.1610573453649413E-2</v>
      </c>
      <c r="Y1084" s="5">
        <f t="shared" si="1416"/>
        <v>2.4719961449697649E-2</v>
      </c>
      <c r="Z1084" s="5">
        <f t="shared" si="1417"/>
        <v>3.7279830708639897E-2</v>
      </c>
      <c r="AA1084" s="5">
        <f t="shared" si="1418"/>
        <v>4.7543412724562743E-2</v>
      </c>
      <c r="AB1084" s="5">
        <f t="shared" si="1419"/>
        <v>3.0316340639581479E-2</v>
      </c>
      <c r="AC1084" s="5">
        <f t="shared" si="1420"/>
        <v>1.6066223103868313E-3</v>
      </c>
      <c r="AD1084" s="5">
        <f t="shared" si="1421"/>
        <v>6.4438199061270188E-3</v>
      </c>
      <c r="AE1084" s="5">
        <f t="shared" si="1422"/>
        <v>1.0078335333069649E-2</v>
      </c>
      <c r="AF1084" s="5">
        <f t="shared" si="1423"/>
        <v>7.8814154155069562E-3</v>
      </c>
      <c r="AG1084" s="5">
        <f t="shared" si="1424"/>
        <v>4.1089265173895363E-3</v>
      </c>
      <c r="AH1084" s="5">
        <f t="shared" si="1425"/>
        <v>1.4576704521354386E-2</v>
      </c>
      <c r="AI1084" s="5">
        <f t="shared" si="1426"/>
        <v>1.8589845126687685E-2</v>
      </c>
      <c r="AJ1084" s="5">
        <f t="shared" si="1427"/>
        <v>1.1853925601907048E-2</v>
      </c>
      <c r="AK1084" s="5">
        <f t="shared" si="1428"/>
        <v>5.0391508990688082E-3</v>
      </c>
      <c r="AL1084" s="5">
        <f t="shared" si="1429"/>
        <v>1.2818453028114396E-4</v>
      </c>
      <c r="AM1084" s="5">
        <f t="shared" si="1430"/>
        <v>1.6435760758363547E-3</v>
      </c>
      <c r="AN1084" s="5">
        <f t="shared" si="1431"/>
        <v>2.5706042501186838E-3</v>
      </c>
      <c r="AO1084" s="5">
        <f t="shared" si="1432"/>
        <v>2.0102526155857058E-3</v>
      </c>
      <c r="AP1084" s="5">
        <f t="shared" si="1433"/>
        <v>1.0480325986345022E-3</v>
      </c>
      <c r="AQ1084" s="5">
        <f t="shared" si="1434"/>
        <v>4.0978891879736454E-4</v>
      </c>
      <c r="AR1084" s="5">
        <f t="shared" si="1435"/>
        <v>4.5596841115188693E-3</v>
      </c>
      <c r="AS1084" s="5">
        <f t="shared" si="1436"/>
        <v>5.8150195289736551E-3</v>
      </c>
      <c r="AT1084" s="5">
        <f t="shared" si="1437"/>
        <v>3.7079818793720239E-3</v>
      </c>
      <c r="AU1084" s="5">
        <f t="shared" si="1438"/>
        <v>1.5762778381334152E-3</v>
      </c>
      <c r="AV1084" s="5">
        <f t="shared" si="1439"/>
        <v>5.0256148165387315E-4</v>
      </c>
      <c r="AW1084" s="5">
        <f t="shared" si="1440"/>
        <v>7.1022335082397717E-6</v>
      </c>
      <c r="AX1084" s="5">
        <f t="shared" si="1441"/>
        <v>3.4934536196626342E-4</v>
      </c>
      <c r="AY1084" s="5">
        <f t="shared" si="1442"/>
        <v>5.4638704312652737E-4</v>
      </c>
      <c r="AZ1084" s="5">
        <f t="shared" si="1443"/>
        <v>4.2728318935772778E-4</v>
      </c>
      <c r="BA1084" s="5">
        <f t="shared" si="1444"/>
        <v>2.2276141208499054E-4</v>
      </c>
      <c r="BB1084" s="5">
        <f t="shared" si="1445"/>
        <v>8.7101449255509128E-5</v>
      </c>
      <c r="BC1084" s="5">
        <f t="shared" si="1446"/>
        <v>2.724587671231128E-5</v>
      </c>
      <c r="BD1084" s="5">
        <f t="shared" si="1447"/>
        <v>1.1885813631823726E-3</v>
      </c>
      <c r="BE1084" s="5">
        <f t="shared" si="1448"/>
        <v>1.5158119882075132E-3</v>
      </c>
      <c r="BF1084" s="5">
        <f t="shared" si="1449"/>
        <v>9.665665535263249E-4</v>
      </c>
      <c r="BG1084" s="5">
        <f t="shared" si="1450"/>
        <v>4.1089128452336752E-4</v>
      </c>
      <c r="BH1084" s="5">
        <f t="shared" si="1451"/>
        <v>1.3100363892272707E-4</v>
      </c>
      <c r="BI1084" s="5">
        <f t="shared" si="1452"/>
        <v>3.3414100629375081E-5</v>
      </c>
      <c r="BJ1084" s="8">
        <f t="shared" si="1453"/>
        <v>0.31085948024252785</v>
      </c>
      <c r="BK1084" s="8">
        <f t="shared" si="1454"/>
        <v>0.24839726105659055</v>
      </c>
      <c r="BL1084" s="8">
        <f t="shared" si="1455"/>
        <v>0.402467968696397</v>
      </c>
      <c r="BM1084" s="8">
        <f t="shared" si="1456"/>
        <v>0.53833688425709059</v>
      </c>
      <c r="BN1084" s="8">
        <f t="shared" si="1457"/>
        <v>0.46012837163744613</v>
      </c>
    </row>
    <row r="1085" spans="1:66" x14ac:dyDescent="0.25">
      <c r="A1085" t="s">
        <v>40</v>
      </c>
      <c r="B1085" t="s">
        <v>320</v>
      </c>
      <c r="C1085" t="s">
        <v>339</v>
      </c>
      <c r="D1085" s="11">
        <v>44381</v>
      </c>
      <c r="E1085">
        <f>VLOOKUP(A1085,home!$A$2:$E$405,3,FALSE)</f>
        <v>1.4709480122324201</v>
      </c>
      <c r="F1085">
        <f>VLOOKUP(B1085,home!$B$2:$E$405,3,FALSE)</f>
        <v>1.53</v>
      </c>
      <c r="G1085">
        <f>VLOOKUP(C1085,away!$B$2:$E$405,4,FALSE)</f>
        <v>0.85</v>
      </c>
      <c r="H1085">
        <f>VLOOKUP(A1085,away!$A$2:$E$405,3,FALSE)</f>
        <v>1.15290519877676</v>
      </c>
      <c r="I1085">
        <f>VLOOKUP(C1085,away!$B$2:$E$405,3,FALSE)</f>
        <v>0.64</v>
      </c>
      <c r="J1085">
        <f>VLOOKUP(B1085,home!$B$2:$E$405,4,FALSE)</f>
        <v>0.49</v>
      </c>
      <c r="K1085" s="3">
        <f t="shared" si="1402"/>
        <v>1.9129678899082625</v>
      </c>
      <c r="L1085" s="3">
        <f t="shared" si="1403"/>
        <v>0.36155107033639194</v>
      </c>
      <c r="M1085" s="5">
        <f t="shared" si="1404"/>
        <v>0.10284636973044127</v>
      </c>
      <c r="N1085" s="5">
        <f t="shared" si="1405"/>
        <v>0.19674180288796719</v>
      </c>
      <c r="O1085" s="5">
        <f t="shared" si="1406"/>
        <v>3.7184215056253335E-2</v>
      </c>
      <c r="P1085" s="5">
        <f t="shared" si="1407"/>
        <v>7.1132209414055972E-2</v>
      </c>
      <c r="Q1085" s="5">
        <f t="shared" si="1408"/>
        <v>0.18818037576367103</v>
      </c>
      <c r="R1085" s="5">
        <f t="shared" si="1409"/>
        <v>6.7219963766034872E-3</v>
      </c>
      <c r="S1085" s="5">
        <f t="shared" si="1410"/>
        <v>1.2299391873011052E-2</v>
      </c>
      <c r="T1085" s="5">
        <f t="shared" si="1411"/>
        <v>6.8036816273659678E-2</v>
      </c>
      <c r="U1085" s="5">
        <f t="shared" si="1412"/>
        <v>1.2858963224522157E-2</v>
      </c>
      <c r="V1085" s="5">
        <f t="shared" si="1413"/>
        <v>9.4518857017252998E-4</v>
      </c>
      <c r="W1085" s="5">
        <f t="shared" si="1414"/>
        <v>0.11999433878225785</v>
      </c>
      <c r="X1085" s="5">
        <f t="shared" si="1415"/>
        <v>4.3384081621032945E-2</v>
      </c>
      <c r="Y1085" s="5">
        <f t="shared" si="1416"/>
        <v>7.8427805728229251E-3</v>
      </c>
      <c r="Z1085" s="5">
        <f t="shared" si="1417"/>
        <v>8.1011499491944643E-4</v>
      </c>
      <c r="AA1085" s="5">
        <f t="shared" si="1418"/>
        <v>1.5497239724140959E-3</v>
      </c>
      <c r="AB1085" s="5">
        <f t="shared" si="1419"/>
        <v>1.4822860987246224E-3</v>
      </c>
      <c r="AC1085" s="5">
        <f t="shared" si="1420"/>
        <v>4.0857878288206816E-5</v>
      </c>
      <c r="AD1085" s="5">
        <f t="shared" si="1421"/>
        <v>5.7386329265308282E-2</v>
      </c>
      <c r="AE1085" s="5">
        <f t="shared" si="1422"/>
        <v>2.074808876854882E-2</v>
      </c>
      <c r="AF1085" s="5">
        <f t="shared" si="1423"/>
        <v>3.7507468508516488E-3</v>
      </c>
      <c r="AG1085" s="5">
        <f t="shared" si="1424"/>
        <v>4.5202884616208841E-4</v>
      </c>
      <c r="AH1085" s="5">
        <f t="shared" si="1425"/>
        <v>7.3224485877171615E-5</v>
      </c>
      <c r="AI1085" s="5">
        <f t="shared" si="1426"/>
        <v>1.4007609023807034E-4</v>
      </c>
      <c r="AJ1085" s="5">
        <f t="shared" si="1427"/>
        <v>1.3398053138466044E-4</v>
      </c>
      <c r="AK1085" s="5">
        <f t="shared" si="1428"/>
        <v>8.5433484803900496E-5</v>
      </c>
      <c r="AL1085" s="5">
        <f t="shared" si="1429"/>
        <v>1.1303505071605866E-6</v>
      </c>
      <c r="AM1085" s="5">
        <f t="shared" si="1430"/>
        <v>2.1955641040847504E-2</v>
      </c>
      <c r="AN1085" s="5">
        <f t="shared" si="1431"/>
        <v>7.9380855182400283E-3</v>
      </c>
      <c r="AO1085" s="5">
        <f t="shared" si="1432"/>
        <v>1.4350116577707473E-3</v>
      </c>
      <c r="AP1085" s="5">
        <f t="shared" si="1433"/>
        <v>1.7294333360407132E-4</v>
      </c>
      <c r="AQ1085" s="5">
        <f t="shared" si="1434"/>
        <v>1.5631961843023915E-5</v>
      </c>
      <c r="AR1085" s="5">
        <f t="shared" si="1435"/>
        <v>5.2948782487446815E-6</v>
      </c>
      <c r="AS1085" s="5">
        <f t="shared" si="1436"/>
        <v>1.0128932070822268E-5</v>
      </c>
      <c r="AT1085" s="5">
        <f t="shared" si="1437"/>
        <v>9.6881609052725038E-6</v>
      </c>
      <c r="AU1085" s="5">
        <f t="shared" si="1438"/>
        <v>6.1777135746836188E-6</v>
      </c>
      <c r="AV1085" s="5">
        <f t="shared" si="1439"/>
        <v>2.9544419253550398E-6</v>
      </c>
      <c r="AW1085" s="5">
        <f t="shared" si="1440"/>
        <v>2.1716406605462338E-8</v>
      </c>
      <c r="AX1085" s="5">
        <f t="shared" si="1441"/>
        <v>7.0000727189155404E-3</v>
      </c>
      <c r="AY1085" s="5">
        <f t="shared" si="1442"/>
        <v>2.5308837839564907E-3</v>
      </c>
      <c r="AZ1085" s="5">
        <f t="shared" si="1443"/>
        <v>4.5752187049324342E-4</v>
      </c>
      <c r="BA1085" s="5">
        <f t="shared" si="1444"/>
        <v>5.5139173993046758E-5</v>
      </c>
      <c r="BB1085" s="5">
        <f t="shared" si="1445"/>
        <v>4.9839068436626485E-6</v>
      </c>
      <c r="BC1085" s="5">
        <f t="shared" si="1446"/>
        <v>3.6038737075661981E-7</v>
      </c>
      <c r="BD1085" s="5">
        <f t="shared" si="1447"/>
        <v>3.1906148302242004E-7</v>
      </c>
      <c r="BE1085" s="5">
        <f t="shared" si="1448"/>
        <v>6.1035437192839966E-7</v>
      </c>
      <c r="BF1085" s="5">
        <f t="shared" si="1449"/>
        <v>5.8379415748207706E-7</v>
      </c>
      <c r="BG1085" s="5">
        <f t="shared" si="1450"/>
        <v>3.722598258597534E-7</v>
      </c>
      <c r="BH1085" s="5">
        <f t="shared" si="1451"/>
        <v>1.7803027339313756E-7</v>
      </c>
      <c r="BI1085" s="5">
        <f t="shared" si="1452"/>
        <v>6.8113239286532257E-8</v>
      </c>
      <c r="BJ1085" s="8">
        <f t="shared" si="1453"/>
        <v>0.74808366498616052</v>
      </c>
      <c r="BK1085" s="8">
        <f t="shared" si="1454"/>
        <v>0.18979603160043268</v>
      </c>
      <c r="BL1085" s="8">
        <f t="shared" si="1455"/>
        <v>6.0266275060897351E-2</v>
      </c>
      <c r="BM1085" s="8">
        <f t="shared" si="1456"/>
        <v>0.39361825534586792</v>
      </c>
      <c r="BN1085" s="8">
        <f t="shared" si="1457"/>
        <v>0.60280696922899235</v>
      </c>
    </row>
    <row r="1086" spans="1:66" x14ac:dyDescent="0.25">
      <c r="A1086" t="s">
        <v>16</v>
      </c>
      <c r="B1086" t="s">
        <v>67</v>
      </c>
      <c r="C1086" t="s">
        <v>19</v>
      </c>
      <c r="D1086" s="11">
        <v>44412</v>
      </c>
      <c r="E1086">
        <f>VLOOKUP(A1086,home!$A$2:$E$405,3,FALSE)</f>
        <v>1.55</v>
      </c>
      <c r="F1086">
        <f>VLOOKUP(B1086,home!$B$2:$E$405,3,FALSE)</f>
        <v>1.24</v>
      </c>
      <c r="G1086">
        <f>VLOOKUP(C1086,away!$B$2:$E$405,4,FALSE)</f>
        <v>1.39</v>
      </c>
      <c r="H1086">
        <f>VLOOKUP(A1086,away!$A$2:$E$405,3,FALSE)</f>
        <v>1.25416666666667</v>
      </c>
      <c r="I1086">
        <f>VLOOKUP(C1086,away!$B$2:$E$405,3,FALSE)</f>
        <v>0.45</v>
      </c>
      <c r="J1086">
        <f>VLOOKUP(B1086,home!$B$2:$E$405,4,FALSE)</f>
        <v>0.8</v>
      </c>
      <c r="K1086" s="3">
        <f t="shared" si="1402"/>
        <v>2.6715799999999996</v>
      </c>
      <c r="L1086" s="3">
        <f t="shared" si="1403"/>
        <v>0.45150000000000123</v>
      </c>
      <c r="M1086" s="5">
        <f t="shared" si="1404"/>
        <v>4.4021373572375379E-2</v>
      </c>
      <c r="N1086" s="5">
        <f t="shared" si="1405"/>
        <v>0.11760662120848661</v>
      </c>
      <c r="O1086" s="5">
        <f t="shared" si="1406"/>
        <v>1.9875650167927538E-2</v>
      </c>
      <c r="P1086" s="5">
        <f t="shared" si="1407"/>
        <v>5.309938947563185E-2</v>
      </c>
      <c r="Q1086" s="5">
        <f t="shared" si="1408"/>
        <v>0.15709774854408431</v>
      </c>
      <c r="R1086" s="5">
        <f t="shared" si="1409"/>
        <v>4.486928025409653E-3</v>
      </c>
      <c r="S1086" s="5">
        <f t="shared" si="1410"/>
        <v>1.6012364755322989E-2</v>
      </c>
      <c r="T1086" s="5">
        <f t="shared" si="1411"/>
        <v>7.0929633467654268E-2</v>
      </c>
      <c r="U1086" s="5">
        <f t="shared" si="1412"/>
        <v>1.198718717412392E-2</v>
      </c>
      <c r="V1086" s="5">
        <f t="shared" si="1413"/>
        <v>2.1460453905567996E-3</v>
      </c>
      <c r="W1086" s="5">
        <f t="shared" si="1414"/>
        <v>0.13989973435180156</v>
      </c>
      <c r="X1086" s="5">
        <f t="shared" si="1415"/>
        <v>6.3164730059838581E-2</v>
      </c>
      <c r="Y1086" s="5">
        <f t="shared" si="1416"/>
        <v>1.4259437811008595E-2</v>
      </c>
      <c r="Z1086" s="5">
        <f t="shared" si="1417"/>
        <v>6.7528266782415462E-4</v>
      </c>
      <c r="AA1086" s="5">
        <f t="shared" si="1418"/>
        <v>1.8040716697056551E-3</v>
      </c>
      <c r="AB1086" s="5">
        <f t="shared" si="1419"/>
        <v>2.4098608956761168E-3</v>
      </c>
      <c r="AC1086" s="5">
        <f t="shared" si="1420"/>
        <v>1.6178746080896514E-4</v>
      </c>
      <c r="AD1086" s="5">
        <f t="shared" si="1421"/>
        <v>9.343833307489649E-2</v>
      </c>
      <c r="AE1086" s="5">
        <f t="shared" si="1422"/>
        <v>4.2187407383315889E-2</v>
      </c>
      <c r="AF1086" s="5">
        <f t="shared" si="1423"/>
        <v>9.5238072167835846E-3</v>
      </c>
      <c r="AG1086" s="5">
        <f t="shared" si="1424"/>
        <v>1.4333329861259334E-3</v>
      </c>
      <c r="AH1086" s="5">
        <f t="shared" si="1425"/>
        <v>7.6222531130651643E-5</v>
      </c>
      <c r="AI1086" s="5">
        <f t="shared" si="1426"/>
        <v>2.0363458971802629E-4</v>
      </c>
      <c r="AJ1086" s="5">
        <f t="shared" si="1427"/>
        <v>2.7201304859944233E-4</v>
      </c>
      <c r="AK1086" s="5">
        <f t="shared" si="1428"/>
        <v>2.4223487345909935E-4</v>
      </c>
      <c r="AL1086" s="5">
        <f t="shared" si="1429"/>
        <v>7.806040290537177E-6</v>
      </c>
      <c r="AM1086" s="5">
        <f t="shared" si="1430"/>
        <v>4.9925596375246385E-2</v>
      </c>
      <c r="AN1086" s="5">
        <f t="shared" si="1431"/>
        <v>2.2541406763423807E-2</v>
      </c>
      <c r="AO1086" s="5">
        <f t="shared" si="1432"/>
        <v>5.0887225768429366E-3</v>
      </c>
      <c r="AP1086" s="5">
        <f t="shared" si="1433"/>
        <v>7.6585274781486409E-4</v>
      </c>
      <c r="AQ1086" s="5">
        <f t="shared" si="1434"/>
        <v>8.6445628909603001E-5</v>
      </c>
      <c r="AR1086" s="5">
        <f t="shared" si="1435"/>
        <v>6.882894561097866E-6</v>
      </c>
      <c r="AS1086" s="5">
        <f t="shared" si="1436"/>
        <v>1.8388203451537837E-5</v>
      </c>
      <c r="AT1086" s="5">
        <f t="shared" si="1437"/>
        <v>2.4562778288529726E-5</v>
      </c>
      <c r="AU1086" s="5">
        <f t="shared" si="1438"/>
        <v>2.1873809073356745E-5</v>
      </c>
      <c r="AV1086" s="5">
        <f t="shared" si="1439"/>
        <v>1.4609407711049601E-5</v>
      </c>
      <c r="AW1086" s="5">
        <f t="shared" si="1440"/>
        <v>2.6154969987239155E-7</v>
      </c>
      <c r="AX1086" s="5">
        <f t="shared" si="1441"/>
        <v>2.2230037460696787E-2</v>
      </c>
      <c r="AY1086" s="5">
        <f t="shared" si="1442"/>
        <v>1.0036861913504629E-2</v>
      </c>
      <c r="AZ1086" s="5">
        <f t="shared" si="1443"/>
        <v>2.2658215769736753E-3</v>
      </c>
      <c r="BA1086" s="5">
        <f t="shared" si="1444"/>
        <v>3.4100614733453908E-4</v>
      </c>
      <c r="BB1086" s="5">
        <f t="shared" si="1445"/>
        <v>3.8491068880386192E-5</v>
      </c>
      <c r="BC1086" s="5">
        <f t="shared" si="1446"/>
        <v>3.4757435198988849E-6</v>
      </c>
      <c r="BD1086" s="5">
        <f t="shared" si="1447"/>
        <v>5.1793781572261535E-7</v>
      </c>
      <c r="BE1086" s="5">
        <f t="shared" si="1448"/>
        <v>1.3837123097282248E-6</v>
      </c>
      <c r="BF1086" s="5">
        <f t="shared" si="1449"/>
        <v>1.8483490662118652E-6</v>
      </c>
      <c r="BG1086" s="5">
        <f t="shared" si="1450"/>
        <v>1.646004132770098E-6</v>
      </c>
      <c r="BH1086" s="5">
        <f t="shared" si="1451"/>
        <v>1.0993579302564844E-6</v>
      </c>
      <c r="BI1086" s="5">
        <f t="shared" si="1452"/>
        <v>5.8740453186292361E-7</v>
      </c>
      <c r="BJ1086" s="8">
        <f t="shared" si="1453"/>
        <v>0.82286450410714318</v>
      </c>
      <c r="BK1086" s="8">
        <f t="shared" si="1454"/>
        <v>0.12548562860849116</v>
      </c>
      <c r="BL1086" s="8">
        <f t="shared" si="1455"/>
        <v>4.1451202834622225E-2</v>
      </c>
      <c r="BM1086" s="8">
        <f t="shared" si="1456"/>
        <v>0.58425230686036056</v>
      </c>
      <c r="BN1086" s="8">
        <f t="shared" si="1457"/>
        <v>0.39618771099391537</v>
      </c>
    </row>
    <row r="1087" spans="1:66" x14ac:dyDescent="0.25">
      <c r="A1087" t="s">
        <v>337</v>
      </c>
      <c r="B1087" t="s">
        <v>367</v>
      </c>
      <c r="C1087" t="s">
        <v>383</v>
      </c>
      <c r="D1087" s="11">
        <v>44412</v>
      </c>
      <c r="E1087">
        <f>VLOOKUP(A1087,home!$A$2:$E$405,3,FALSE)</f>
        <v>1.2222222222222201</v>
      </c>
      <c r="F1087">
        <f>VLOOKUP(B1087,home!$B$2:$E$405,3,FALSE)</f>
        <v>0.94</v>
      </c>
      <c r="G1087">
        <f>VLOOKUP(C1087,away!$B$2:$E$405,4,FALSE)</f>
        <v>0.94</v>
      </c>
      <c r="H1087">
        <f>VLOOKUP(A1087,away!$A$2:$E$405,3,FALSE)</f>
        <v>1.1111111111111101</v>
      </c>
      <c r="I1087">
        <f>VLOOKUP(C1087,away!$B$2:$E$405,3,FALSE)</f>
        <v>0.57999999999999996</v>
      </c>
      <c r="J1087">
        <f>VLOOKUP(B1087,home!$B$2:$E$405,4,FALSE)</f>
        <v>1.93</v>
      </c>
      <c r="K1087" s="3">
        <f t="shared" si="1402"/>
        <v>1.0799555555555536</v>
      </c>
      <c r="L1087" s="3">
        <f t="shared" si="1403"/>
        <v>1.2437777777777765</v>
      </c>
      <c r="M1087" s="5">
        <f t="shared" si="1404"/>
        <v>9.790738155766518E-2</v>
      </c>
      <c r="N1087" s="5">
        <f t="shared" si="1405"/>
        <v>0.10573562064309786</v>
      </c>
      <c r="O1087" s="5">
        <f t="shared" si="1406"/>
        <v>0.12177502546183366</v>
      </c>
      <c r="P1087" s="5">
        <f t="shared" si="1407"/>
        <v>0.13151161527542624</v>
      </c>
      <c r="Q1087" s="5">
        <f t="shared" si="1408"/>
        <v>5.7094885466814002E-2</v>
      </c>
      <c r="R1087" s="5">
        <f t="shared" si="1409"/>
        <v>7.5730535278875827E-2</v>
      </c>
      <c r="S1087" s="5">
        <f t="shared" si="1410"/>
        <v>4.4162413183742429E-2</v>
      </c>
      <c r="T1087" s="5">
        <f t="shared" si="1411"/>
        <v>7.1013349768390591E-2</v>
      </c>
      <c r="U1087" s="5">
        <f t="shared" si="1412"/>
        <v>8.1785612299617796E-2</v>
      </c>
      <c r="V1087" s="5">
        <f t="shared" si="1413"/>
        <v>6.5911161252081929E-3</v>
      </c>
      <c r="W1087" s="5">
        <f t="shared" si="1414"/>
        <v>2.0553312917897939E-2</v>
      </c>
      <c r="X1087" s="5">
        <f t="shared" si="1415"/>
        <v>2.5563753866994363E-2</v>
      </c>
      <c r="Y1087" s="5">
        <f t="shared" si="1416"/>
        <v>1.589781448817415E-2</v>
      </c>
      <c r="Z1087" s="5">
        <f t="shared" si="1417"/>
        <v>3.1397318959693887E-2</v>
      </c>
      <c r="AA1087" s="5">
        <f t="shared" si="1418"/>
        <v>3.3907709040071128E-2</v>
      </c>
      <c r="AB1087" s="5">
        <f t="shared" si="1419"/>
        <v>1.830940937699304E-2</v>
      </c>
      <c r="AC1087" s="5">
        <f t="shared" si="1420"/>
        <v>5.533343823924989E-4</v>
      </c>
      <c r="AD1087" s="5">
        <f t="shared" si="1421"/>
        <v>5.5491661176889006E-3</v>
      </c>
      <c r="AE1087" s="5">
        <f t="shared" si="1422"/>
        <v>6.9019295023788323E-3</v>
      </c>
      <c r="AF1087" s="5">
        <f t="shared" si="1423"/>
        <v>4.2922332694238109E-3</v>
      </c>
      <c r="AG1087" s="5">
        <f t="shared" si="1424"/>
        <v>1.7795281191825955E-3</v>
      </c>
      <c r="AH1087" s="5">
        <f t="shared" si="1425"/>
        <v>9.7628219009670315E-3</v>
      </c>
      <c r="AI1087" s="5">
        <f t="shared" si="1426"/>
        <v>1.0543413749848777E-2</v>
      </c>
      <c r="AJ1087" s="5">
        <f t="shared" si="1427"/>
        <v>5.6932091268349985E-3</v>
      </c>
      <c r="AK1087" s="5">
        <f t="shared" si="1428"/>
        <v>2.0494709418216795E-3</v>
      </c>
      <c r="AL1087" s="5">
        <f t="shared" si="1429"/>
        <v>2.9730096856081544E-5</v>
      </c>
      <c r="AM1087" s="5">
        <f t="shared" si="1430"/>
        <v>1.1985705554997546E-3</v>
      </c>
      <c r="AN1087" s="5">
        <f t="shared" si="1431"/>
        <v>1.4907554220293599E-3</v>
      </c>
      <c r="AO1087" s="5">
        <f t="shared" si="1432"/>
        <v>9.2708423301092469E-4</v>
      </c>
      <c r="AP1087" s="5">
        <f t="shared" si="1433"/>
        <v>3.8436225571571397E-4</v>
      </c>
      <c r="AQ1087" s="5">
        <f t="shared" si="1434"/>
        <v>1.1951530806893608E-4</v>
      </c>
      <c r="AR1087" s="5">
        <f t="shared" si="1435"/>
        <v>2.4285561857649968E-3</v>
      </c>
      <c r="AS1087" s="5">
        <f t="shared" si="1436"/>
        <v>2.6227327447957134E-3</v>
      </c>
      <c r="AT1087" s="5">
        <f t="shared" si="1437"/>
        <v>1.4162173992397983E-3</v>
      </c>
      <c r="AU1087" s="5">
        <f t="shared" si="1438"/>
        <v>5.0981728272781921E-4</v>
      </c>
      <c r="AV1087" s="5">
        <f t="shared" si="1439"/>
        <v>1.3764500170003618E-4</v>
      </c>
      <c r="AW1087" s="5">
        <f t="shared" si="1440"/>
        <v>1.1092833626234981E-6</v>
      </c>
      <c r="AX1087" s="5">
        <f t="shared" si="1441"/>
        <v>2.1573382168954422E-4</v>
      </c>
      <c r="AY1087" s="5">
        <f t="shared" si="1442"/>
        <v>2.6832493333252841E-4</v>
      </c>
      <c r="AZ1087" s="5">
        <f t="shared" si="1443"/>
        <v>1.6686829465135114E-4</v>
      </c>
      <c r="BA1087" s="5">
        <f t="shared" si="1444"/>
        <v>6.918235890100824E-5</v>
      </c>
      <c r="BB1087" s="5">
        <f t="shared" si="1445"/>
        <v>2.1511870153830159E-5</v>
      </c>
      <c r="BC1087" s="5">
        <f t="shared" si="1446"/>
        <v>5.3511972111549908E-6</v>
      </c>
      <c r="BD1087" s="5">
        <f t="shared" si="1447"/>
        <v>5.0343070265654343E-4</v>
      </c>
      <c r="BE1087" s="5">
        <f t="shared" si="1448"/>
        <v>5.4368278417117003E-4</v>
      </c>
      <c r="BF1087" s="5">
        <f t="shared" si="1449"/>
        <v>2.9357662161278304E-4</v>
      </c>
      <c r="BG1087" s="5">
        <f t="shared" si="1450"/>
        <v>1.0568323449731853E-4</v>
      </c>
      <c r="BH1087" s="5">
        <f t="shared" si="1451"/>
        <v>2.853329905611487E-5</v>
      </c>
      <c r="BI1087" s="5">
        <f t="shared" si="1452"/>
        <v>6.1629389667958595E-6</v>
      </c>
      <c r="BJ1087" s="8">
        <f t="shared" si="1453"/>
        <v>0.31924885441030709</v>
      </c>
      <c r="BK1087" s="8">
        <f t="shared" si="1454"/>
        <v>0.28102391555462314</v>
      </c>
      <c r="BL1087" s="8">
        <f t="shared" si="1455"/>
        <v>0.36815324537205307</v>
      </c>
      <c r="BM1087" s="8">
        <f t="shared" si="1456"/>
        <v>0.40980105496299457</v>
      </c>
      <c r="BN1087" s="8">
        <f t="shared" si="1457"/>
        <v>0.58975506368371278</v>
      </c>
    </row>
    <row r="1088" spans="1:66" x14ac:dyDescent="0.25">
      <c r="A1088" t="s">
        <v>337</v>
      </c>
      <c r="B1088" t="s">
        <v>373</v>
      </c>
      <c r="C1088" t="s">
        <v>374</v>
      </c>
      <c r="D1088" s="11">
        <v>44412</v>
      </c>
      <c r="E1088">
        <f>VLOOKUP(A1088,home!$A$2:$E$405,3,FALSE)</f>
        <v>1.2222222222222201</v>
      </c>
      <c r="F1088">
        <f>VLOOKUP(B1088,home!$B$2:$E$405,3,FALSE)</f>
        <v>0.23</v>
      </c>
      <c r="G1088">
        <f>VLOOKUP(C1088,away!$B$2:$E$405,4,FALSE)</f>
        <v>1.77</v>
      </c>
      <c r="H1088">
        <f>VLOOKUP(A1088,away!$A$2:$E$405,3,FALSE)</f>
        <v>1.1111111111111101</v>
      </c>
      <c r="I1088">
        <f>VLOOKUP(C1088,away!$B$2:$E$405,3,FALSE)</f>
        <v>0.68</v>
      </c>
      <c r="J1088">
        <f>VLOOKUP(B1088,home!$B$2:$E$405,4,FALSE)</f>
        <v>0.77</v>
      </c>
      <c r="K1088" s="3">
        <f t="shared" si="1402"/>
        <v>0.49756666666666582</v>
      </c>
      <c r="L1088" s="3">
        <f t="shared" si="1403"/>
        <v>0.58177777777777728</v>
      </c>
      <c r="M1088" s="5">
        <f t="shared" si="1404"/>
        <v>0.33981822236547871</v>
      </c>
      <c r="N1088" s="5">
        <f t="shared" si="1405"/>
        <v>0.16908222017498309</v>
      </c>
      <c r="O1088" s="5">
        <f t="shared" si="1406"/>
        <v>0.19769869025618278</v>
      </c>
      <c r="P1088" s="5">
        <f t="shared" si="1407"/>
        <v>9.8368278315134519E-2</v>
      </c>
      <c r="Q1088" s="5">
        <f t="shared" si="1408"/>
        <v>4.2064838342532794E-2</v>
      </c>
      <c r="R1088" s="5">
        <f t="shared" si="1409"/>
        <v>5.750835234340957E-2</v>
      </c>
      <c r="S1088" s="5">
        <f t="shared" si="1410"/>
        <v>7.1187458042470432E-3</v>
      </c>
      <c r="T1088" s="5">
        <f t="shared" si="1411"/>
        <v>2.447238817350017E-2</v>
      </c>
      <c r="U1088" s="5">
        <f t="shared" si="1412"/>
        <v>2.8614239181002442E-2</v>
      </c>
      <c r="V1088" s="5">
        <f t="shared" si="1413"/>
        <v>2.2896514876308462E-4</v>
      </c>
      <c r="W1088" s="5">
        <f t="shared" si="1414"/>
        <v>6.9766871326554002E-3</v>
      </c>
      <c r="X1088" s="5">
        <f t="shared" si="1415"/>
        <v>4.0588815362870715E-3</v>
      </c>
      <c r="Y1088" s="5">
        <f t="shared" si="1416"/>
        <v>1.1806835402221715E-3</v>
      </c>
      <c r="Z1088" s="5">
        <f t="shared" si="1417"/>
        <v>1.1152360476670082E-2</v>
      </c>
      <c r="AA1088" s="5">
        <f t="shared" si="1418"/>
        <v>5.5490428278418009E-3</v>
      </c>
      <c r="AB1088" s="5">
        <f t="shared" si="1419"/>
        <v>1.3805093715199067E-3</v>
      </c>
      <c r="AC1088" s="5">
        <f t="shared" si="1420"/>
        <v>4.1424550678174083E-6</v>
      </c>
      <c r="AD1088" s="5">
        <f t="shared" si="1421"/>
        <v>8.6784174024289145E-4</v>
      </c>
      <c r="AE1088" s="5">
        <f t="shared" si="1422"/>
        <v>5.048910391013085E-4</v>
      </c>
      <c r="AF1088" s="5">
        <f t="shared" si="1423"/>
        <v>1.4686719337413606E-4</v>
      </c>
      <c r="AG1088" s="5">
        <f t="shared" si="1424"/>
        <v>2.8481356463221317E-5</v>
      </c>
      <c r="AH1088" s="5">
        <f t="shared" si="1425"/>
        <v>1.6220488737734584E-3</v>
      </c>
      <c r="AI1088" s="5">
        <f t="shared" si="1426"/>
        <v>8.0707745129387912E-4</v>
      </c>
      <c r="AJ1088" s="5">
        <f t="shared" si="1427"/>
        <v>2.0078741859106184E-4</v>
      </c>
      <c r="AK1088" s="5">
        <f t="shared" si="1428"/>
        <v>3.3301708858986393E-5</v>
      </c>
      <c r="AL1088" s="5">
        <f t="shared" si="1429"/>
        <v>4.7965193883069175E-8</v>
      </c>
      <c r="AM1088" s="5">
        <f t="shared" si="1430"/>
        <v>8.6361824377370806E-5</v>
      </c>
      <c r="AN1088" s="5">
        <f t="shared" si="1431"/>
        <v>5.0243390271101467E-5</v>
      </c>
      <c r="AO1088" s="5">
        <f t="shared" si="1432"/>
        <v>1.4615243969971502E-5</v>
      </c>
      <c r="AP1088" s="5">
        <f t="shared" si="1433"/>
        <v>2.8342747195100265E-6</v>
      </c>
      <c r="AQ1088" s="5">
        <f t="shared" si="1434"/>
        <v>4.1222951198206906E-7</v>
      </c>
      <c r="AR1088" s="5">
        <f t="shared" si="1435"/>
        <v>1.8873439784617386E-4</v>
      </c>
      <c r="AS1088" s="5">
        <f t="shared" si="1436"/>
        <v>9.3907945221661094E-5</v>
      </c>
      <c r="AT1088" s="5">
        <f t="shared" si="1437"/>
        <v>2.3362731638728874E-5</v>
      </c>
      <c r="AU1088" s="5">
        <f t="shared" si="1438"/>
        <v>3.8748388352367263E-6</v>
      </c>
      <c r="AV1088" s="5">
        <f t="shared" si="1439"/>
        <v>4.8199766077982087E-7</v>
      </c>
      <c r="AW1088" s="5">
        <f t="shared" si="1440"/>
        <v>3.8568443286509271E-10</v>
      </c>
      <c r="AX1088" s="5">
        <f t="shared" si="1441"/>
        <v>7.1617941804500636E-6</v>
      </c>
      <c r="AY1088" s="5">
        <f t="shared" si="1442"/>
        <v>4.166572703204056E-6</v>
      </c>
      <c r="AZ1088" s="5">
        <f t="shared" si="1443"/>
        <v>1.2120097041098009E-6</v>
      </c>
      <c r="BA1088" s="5">
        <f t="shared" si="1444"/>
        <v>2.3504010410070041E-7</v>
      </c>
      <c r="BB1088" s="5">
        <f t="shared" si="1445"/>
        <v>3.4185277363090735E-8</v>
      </c>
      <c r="BC1088" s="5">
        <f t="shared" si="1446"/>
        <v>3.9776469394031778E-9</v>
      </c>
      <c r="BD1088" s="5">
        <f t="shared" si="1447"/>
        <v>1.8300246428195643E-5</v>
      </c>
      <c r="BE1088" s="5">
        <f t="shared" si="1448"/>
        <v>9.1055926144558649E-6</v>
      </c>
      <c r="BF1088" s="5">
        <f t="shared" si="1449"/>
        <v>2.2653196825997071E-6</v>
      </c>
      <c r="BG1088" s="5">
        <f t="shared" si="1450"/>
        <v>3.7571585446850861E-7</v>
      </c>
      <c r="BH1088" s="5">
        <f t="shared" si="1451"/>
        <v>4.6735921330428486E-8</v>
      </c>
      <c r="BI1088" s="5">
        <f t="shared" si="1452"/>
        <v>4.6508473179953662E-9</v>
      </c>
      <c r="BJ1088" s="8">
        <f t="shared" si="1453"/>
        <v>0.24955106077182834</v>
      </c>
      <c r="BK1088" s="8">
        <f t="shared" si="1454"/>
        <v>0.4455425686265882</v>
      </c>
      <c r="BL1088" s="8">
        <f t="shared" si="1455"/>
        <v>0.29375450960502497</v>
      </c>
      <c r="BM1088" s="8">
        <f t="shared" si="1456"/>
        <v>9.5455731495371246E-2</v>
      </c>
      <c r="BN1088" s="8">
        <f t="shared" si="1457"/>
        <v>0.90454060179772144</v>
      </c>
    </row>
    <row r="1089" spans="1:66" x14ac:dyDescent="0.25">
      <c r="A1089" t="s">
        <v>344</v>
      </c>
      <c r="B1089" t="s">
        <v>421</v>
      </c>
      <c r="C1089" t="s">
        <v>370</v>
      </c>
      <c r="D1089" s="11">
        <v>44412</v>
      </c>
      <c r="E1089">
        <f>VLOOKUP(A1089,home!$A$2:$E$405,3,FALSE)</f>
        <v>1.36231884057971</v>
      </c>
      <c r="F1089">
        <f>VLOOKUP(B1089,home!$B$2:$E$405,3,FALSE)</f>
        <v>1.35</v>
      </c>
      <c r="G1089">
        <f>VLOOKUP(C1089,away!$B$2:$E$405,4,FALSE)</f>
        <v>1.35</v>
      </c>
      <c r="H1089">
        <f>VLOOKUP(A1089,away!$A$2:$E$405,3,FALSE)</f>
        <v>1.36231884057971</v>
      </c>
      <c r="I1089">
        <f>VLOOKUP(C1089,away!$B$2:$E$405,3,FALSE)</f>
        <v>0.37</v>
      </c>
      <c r="J1089">
        <f>VLOOKUP(B1089,home!$B$2:$E$405,4,FALSE)</f>
        <v>0.86</v>
      </c>
      <c r="K1089" s="3">
        <f t="shared" si="1402"/>
        <v>2.4828260869565217</v>
      </c>
      <c r="L1089" s="3">
        <f t="shared" si="1403"/>
        <v>0.43348985507246368</v>
      </c>
      <c r="M1089" s="5">
        <f t="shared" si="1404"/>
        <v>5.4132748582469692E-2</v>
      </c>
      <c r="N1089" s="5">
        <f t="shared" si="1405"/>
        <v>0.13440220033921441</v>
      </c>
      <c r="O1089" s="5">
        <f t="shared" si="1406"/>
        <v>2.34659973376889E-2</v>
      </c>
      <c r="P1089" s="5">
        <f t="shared" si="1407"/>
        <v>5.8261990346466293E-2</v>
      </c>
      <c r="Q1089" s="5">
        <f t="shared" si="1408"/>
        <v>0.16684864457327914</v>
      </c>
      <c r="R1089" s="5">
        <f t="shared" si="1409"/>
        <v>5.0861358925227895E-3</v>
      </c>
      <c r="S1089" s="5">
        <f t="shared" si="1410"/>
        <v>1.5676552586094763E-2</v>
      </c>
      <c r="T1089" s="5">
        <f t="shared" si="1411"/>
        <v>7.2327194755107779E-2</v>
      </c>
      <c r="U1089" s="5">
        <f t="shared" si="1412"/>
        <v>1.2627990875761474E-2</v>
      </c>
      <c r="V1089" s="5">
        <f t="shared" si="1413"/>
        <v>1.8747065303023165E-3</v>
      </c>
      <c r="W1089" s="5">
        <f t="shared" si="1414"/>
        <v>0.13808538910662471</v>
      </c>
      <c r="X1089" s="5">
        <f t="shared" si="1415"/>
        <v>5.9858615311455511E-2</v>
      </c>
      <c r="Y1089" s="5">
        <f t="shared" si="1416"/>
        <v>1.29740512381006E-2</v>
      </c>
      <c r="Z1089" s="5">
        <f t="shared" si="1417"/>
        <v>7.3492943697618684E-4</v>
      </c>
      <c r="AA1089" s="5">
        <f t="shared" si="1418"/>
        <v>1.8247019781967456E-3</v>
      </c>
      <c r="AB1089" s="5">
        <f t="shared" si="1419"/>
        <v>2.2652088361940254E-3</v>
      </c>
      <c r="AC1089" s="5">
        <f t="shared" si="1420"/>
        <v>1.2610681222445568E-4</v>
      </c>
      <c r="AD1089" s="5">
        <f t="shared" si="1421"/>
        <v>8.5710501575367401E-2</v>
      </c>
      <c r="AE1089" s="5">
        <f t="shared" si="1422"/>
        <v>3.7154632906094193E-2</v>
      </c>
      <c r="AF1089" s="5">
        <f t="shared" si="1423"/>
        <v>8.0530782168666791E-3</v>
      </c>
      <c r="AG1089" s="5">
        <f t="shared" si="1424"/>
        <v>1.163642569705584E-3</v>
      </c>
      <c r="AH1089" s="5">
        <f t="shared" si="1425"/>
        <v>7.9646113780823619E-5</v>
      </c>
      <c r="AI1089" s="5">
        <f t="shared" si="1426"/>
        <v>1.977474490197362E-4</v>
      </c>
      <c r="AJ1089" s="5">
        <f t="shared" si="1427"/>
        <v>2.4548626252765299E-4</v>
      </c>
      <c r="AK1089" s="5">
        <f t="shared" si="1428"/>
        <v>2.0316656553103805E-4</v>
      </c>
      <c r="AL1089" s="5">
        <f t="shared" si="1429"/>
        <v>5.4290491939470447E-6</v>
      </c>
      <c r="AM1089" s="5">
        <f t="shared" si="1430"/>
        <v>4.2560853847490074E-2</v>
      </c>
      <c r="AN1089" s="5">
        <f t="shared" si="1431"/>
        <v>1.8449698366108779E-2</v>
      </c>
      <c r="AO1089" s="5">
        <f t="shared" si="1432"/>
        <v>3.9988785354275825E-3</v>
      </c>
      <c r="AP1089" s="5">
        <f t="shared" si="1433"/>
        <v>5.7782442559162965E-4</v>
      </c>
      <c r="AQ1089" s="5">
        <f t="shared" si="1434"/>
        <v>6.2620256626761257E-5</v>
      </c>
      <c r="AR1089" s="5">
        <f t="shared" si="1435"/>
        <v>6.9051564639868371E-6</v>
      </c>
      <c r="AS1089" s="5">
        <f t="shared" si="1436"/>
        <v>1.7144302603302971E-5</v>
      </c>
      <c r="AT1089" s="5">
        <f t="shared" si="1437"/>
        <v>2.1283160873078614E-5</v>
      </c>
      <c r="AU1089" s="5">
        <f t="shared" si="1438"/>
        <v>1.7614129009523975E-5</v>
      </c>
      <c r="AV1089" s="5">
        <f t="shared" si="1439"/>
        <v>1.0933204750965938E-5</v>
      </c>
      <c r="AW1089" s="5">
        <f t="shared" si="1440"/>
        <v>1.6231046209504166E-7</v>
      </c>
      <c r="AX1089" s="5">
        <f t="shared" si="1441"/>
        <v>1.7611866369282018E-2</v>
      </c>
      <c r="AY1089" s="5">
        <f t="shared" si="1442"/>
        <v>7.6345653999756605E-3</v>
      </c>
      <c r="AZ1089" s="5">
        <f t="shared" si="1443"/>
        <v>1.6547533243883473E-3</v>
      </c>
      <c r="BA1089" s="5">
        <f t="shared" si="1444"/>
        <v>2.3910625958992746E-4</v>
      </c>
      <c r="BB1089" s="5">
        <f t="shared" si="1445"/>
        <v>2.5912534454139126E-5</v>
      </c>
      <c r="BC1089" s="5">
        <f t="shared" si="1446"/>
        <v>2.2465641610169984E-6</v>
      </c>
      <c r="BD1089" s="5">
        <f t="shared" si="1447"/>
        <v>4.9888587913772345E-7</v>
      </c>
      <c r="BE1089" s="5">
        <f t="shared" si="1448"/>
        <v>1.2386468751373784E-6</v>
      </c>
      <c r="BF1089" s="5">
        <f t="shared" si="1449"/>
        <v>1.5376723870591303E-6</v>
      </c>
      <c r="BG1089" s="5">
        <f t="shared" si="1450"/>
        <v>1.2725910385943717E-6</v>
      </c>
      <c r="BH1089" s="5">
        <f t="shared" si="1451"/>
        <v>7.8990555716229965E-7</v>
      </c>
      <c r="BI1089" s="5">
        <f t="shared" si="1452"/>
        <v>3.922396247108969E-7</v>
      </c>
      <c r="BJ1089" s="8">
        <f t="shared" si="1453"/>
        <v>0.80939627647491197</v>
      </c>
      <c r="BK1089" s="8">
        <f t="shared" si="1454"/>
        <v>0.13771209930672715</v>
      </c>
      <c r="BL1089" s="8">
        <f t="shared" si="1455"/>
        <v>4.6075691206285845E-2</v>
      </c>
      <c r="BM1089" s="8">
        <f t="shared" si="1456"/>
        <v>0.5440868762637463</v>
      </c>
      <c r="BN1089" s="8">
        <f t="shared" si="1457"/>
        <v>0.44219771707164118</v>
      </c>
    </row>
    <row r="1090" spans="1:66" x14ac:dyDescent="0.25">
      <c r="A1090" t="s">
        <v>40</v>
      </c>
      <c r="B1090" t="s">
        <v>316</v>
      </c>
      <c r="C1090" t="s">
        <v>334</v>
      </c>
      <c r="D1090" s="11">
        <v>44412</v>
      </c>
      <c r="E1090">
        <f>VLOOKUP(A1090,home!$A$2:$E$405,3,FALSE)</f>
        <v>1.4709480122324201</v>
      </c>
      <c r="F1090">
        <f>VLOOKUP(B1090,home!$B$2:$E$405,3,FALSE)</f>
        <v>0.54</v>
      </c>
      <c r="G1090">
        <f>VLOOKUP(C1090,away!$B$2:$E$405,4,FALSE)</f>
        <v>1.0900000000000001</v>
      </c>
      <c r="H1090">
        <f>VLOOKUP(A1090,away!$A$2:$E$405,3,FALSE)</f>
        <v>1.15290519877676</v>
      </c>
      <c r="I1090">
        <f>VLOOKUP(C1090,away!$B$2:$E$405,3,FALSE)</f>
        <v>0.63</v>
      </c>
      <c r="J1090">
        <f>VLOOKUP(B1090,home!$B$2:$E$405,4,FALSE)</f>
        <v>0.98</v>
      </c>
      <c r="K1090" s="3">
        <f t="shared" si="1402"/>
        <v>0.86580000000000257</v>
      </c>
      <c r="L1090" s="3">
        <f t="shared" si="1403"/>
        <v>0.7118036697247716</v>
      </c>
      <c r="M1090" s="5">
        <f t="shared" si="1404"/>
        <v>0.20646927443690777</v>
      </c>
      <c r="N1090" s="5">
        <f t="shared" si="1405"/>
        <v>0.17876109780747526</v>
      </c>
      <c r="O1090" s="5">
        <f t="shared" si="1406"/>
        <v>0.1469655872296019</v>
      </c>
      <c r="P1090" s="5">
        <f t="shared" si="1407"/>
        <v>0.1272428054233897</v>
      </c>
      <c r="Q1090" s="5">
        <f t="shared" si="1408"/>
        <v>7.7385679240856264E-2</v>
      </c>
      <c r="R1090" s="5">
        <f t="shared" si="1409"/>
        <v>5.2305322156643332E-2</v>
      </c>
      <c r="S1090" s="5">
        <f t="shared" si="1410"/>
        <v>1.960428685596283E-2</v>
      </c>
      <c r="T1090" s="5">
        <f t="shared" si="1411"/>
        <v>5.508341046778556E-2</v>
      </c>
      <c r="U1090" s="5">
        <f t="shared" si="1412"/>
        <v>4.5285947923221929E-2</v>
      </c>
      <c r="V1090" s="5">
        <f t="shared" si="1413"/>
        <v>1.3424136000007856E-3</v>
      </c>
      <c r="W1090" s="5">
        <f t="shared" si="1414"/>
        <v>2.2333507028911185E-2</v>
      </c>
      <c r="X1090" s="5">
        <f t="shared" si="1415"/>
        <v>1.5897072261002961E-2</v>
      </c>
      <c r="Y1090" s="5">
        <f t="shared" si="1416"/>
        <v>5.6577971866308896E-3</v>
      </c>
      <c r="Z1090" s="5">
        <f t="shared" si="1417"/>
        <v>1.2410373419078378E-2</v>
      </c>
      <c r="AA1090" s="5">
        <f t="shared" si="1418"/>
        <v>1.0744901306238092E-2</v>
      </c>
      <c r="AB1090" s="5">
        <f t="shared" si="1419"/>
        <v>4.6514677754704832E-3</v>
      </c>
      <c r="AC1090" s="5">
        <f t="shared" si="1420"/>
        <v>5.1706383724787692E-5</v>
      </c>
      <c r="AD1090" s="5">
        <f t="shared" si="1421"/>
        <v>4.8340875964078406E-3</v>
      </c>
      <c r="AE1090" s="5">
        <f t="shared" si="1422"/>
        <v>3.4409212908941009E-3</v>
      </c>
      <c r="AF1090" s="5">
        <f t="shared" si="1423"/>
        <v>1.2246302010462597E-3</v>
      </c>
      <c r="AG1090" s="5">
        <f t="shared" si="1424"/>
        <v>2.9056542372017088E-4</v>
      </c>
      <c r="AH1090" s="5">
        <f t="shared" si="1425"/>
        <v>2.2084373355886868E-3</v>
      </c>
      <c r="AI1090" s="5">
        <f t="shared" si="1426"/>
        <v>1.9120650451526905E-3</v>
      </c>
      <c r="AJ1090" s="5">
        <f t="shared" si="1427"/>
        <v>8.277329580466022E-4</v>
      </c>
      <c r="AK1090" s="5">
        <f t="shared" si="1428"/>
        <v>2.3888373169225012E-4</v>
      </c>
      <c r="AL1090" s="5">
        <f t="shared" si="1429"/>
        <v>1.2746236148470143E-6</v>
      </c>
      <c r="AM1090" s="5">
        <f t="shared" si="1430"/>
        <v>8.3707060819398441E-4</v>
      </c>
      <c r="AN1090" s="5">
        <f t="shared" si="1431"/>
        <v>5.9582993073122449E-4</v>
      </c>
      <c r="AO1090" s="5">
        <f t="shared" si="1432"/>
        <v>2.1205696561317104E-4</v>
      </c>
      <c r="AP1090" s="5">
        <f t="shared" si="1433"/>
        <v>5.0314308771384959E-5</v>
      </c>
      <c r="AQ1090" s="5">
        <f t="shared" si="1434"/>
        <v>8.9534774057842661E-6</v>
      </c>
      <c r="AR1090" s="5">
        <f t="shared" si="1435"/>
        <v>3.1439475996584499E-4</v>
      </c>
      <c r="AS1090" s="5">
        <f t="shared" si="1436"/>
        <v>2.7220298317842938E-4</v>
      </c>
      <c r="AT1090" s="5">
        <f t="shared" si="1437"/>
        <v>1.1783667141794242E-4</v>
      </c>
      <c r="AU1090" s="5">
        <f t="shared" si="1438"/>
        <v>3.4007663371218283E-5</v>
      </c>
      <c r="AV1090" s="5">
        <f t="shared" si="1439"/>
        <v>7.360958736700219E-6</v>
      </c>
      <c r="AW1090" s="5">
        <f t="shared" si="1440"/>
        <v>2.1820126485911359E-8</v>
      </c>
      <c r="AX1090" s="5">
        <f t="shared" si="1441"/>
        <v>1.2078928876239226E-4</v>
      </c>
      <c r="AY1090" s="5">
        <f t="shared" si="1442"/>
        <v>8.597825900451591E-5</v>
      </c>
      <c r="AZ1090" s="5">
        <f t="shared" si="1443"/>
        <v>3.0599820137980657E-5</v>
      </c>
      <c r="BA1090" s="5">
        <f t="shared" si="1444"/>
        <v>7.2603547557108676E-6</v>
      </c>
      <c r="BB1090" s="5">
        <f t="shared" si="1445"/>
        <v>1.2919867896546729E-6</v>
      </c>
      <c r="BC1090" s="5">
        <f t="shared" si="1446"/>
        <v>1.8392818762242461E-7</v>
      </c>
      <c r="BD1090" s="5">
        <f t="shared" si="1447"/>
        <v>3.7297890647654524E-5</v>
      </c>
      <c r="BE1090" s="5">
        <f t="shared" si="1448"/>
        <v>3.2292513722739378E-5</v>
      </c>
      <c r="BF1090" s="5">
        <f t="shared" si="1449"/>
        <v>1.3979429190573919E-5</v>
      </c>
      <c r="BG1090" s="5">
        <f t="shared" si="1450"/>
        <v>4.0344632643996452E-6</v>
      </c>
      <c r="BH1090" s="5">
        <f t="shared" si="1451"/>
        <v>8.732595735793058E-7</v>
      </c>
      <c r="BI1090" s="5">
        <f t="shared" si="1452"/>
        <v>1.512136277609931E-7</v>
      </c>
      <c r="BJ1090" s="8">
        <f t="shared" si="1453"/>
        <v>0.36685909743308398</v>
      </c>
      <c r="BK1090" s="8">
        <f t="shared" si="1454"/>
        <v>0.35479773958260524</v>
      </c>
      <c r="BL1090" s="8">
        <f t="shared" si="1455"/>
        <v>0.26597477726835284</v>
      </c>
      <c r="BM1090" s="8">
        <f t="shared" si="1456"/>
        <v>0.2108262649693681</v>
      </c>
      <c r="BN1090" s="8">
        <f t="shared" si="1457"/>
        <v>0.78912976629487419</v>
      </c>
    </row>
    <row r="1091" spans="1:66" x14ac:dyDescent="0.25">
      <c r="A1091" t="s">
        <v>40</v>
      </c>
      <c r="B1091" t="s">
        <v>236</v>
      </c>
      <c r="C1091" t="s">
        <v>234</v>
      </c>
      <c r="D1091" s="11">
        <v>44412</v>
      </c>
      <c r="E1091">
        <f>VLOOKUP(A1091,home!$A$2:$E$405,3,FALSE)</f>
        <v>1.4709480122324201</v>
      </c>
      <c r="F1091">
        <f>VLOOKUP(B1091,home!$B$2:$E$405,3,FALSE)</f>
        <v>1.22</v>
      </c>
      <c r="G1091">
        <f>VLOOKUP(C1091,away!$B$2:$E$405,4,FALSE)</f>
        <v>1.0900000000000001</v>
      </c>
      <c r="H1091">
        <f>VLOOKUP(A1091,away!$A$2:$E$405,3,FALSE)</f>
        <v>1.15290519877676</v>
      </c>
      <c r="I1091">
        <f>VLOOKUP(C1091,away!$B$2:$E$405,3,FALSE)</f>
        <v>0.54</v>
      </c>
      <c r="J1091">
        <f>VLOOKUP(B1091,home!$B$2:$E$405,4,FALSE)</f>
        <v>0.75</v>
      </c>
      <c r="K1091" s="3">
        <f t="shared" si="1402"/>
        <v>1.9560666666666724</v>
      </c>
      <c r="L1091" s="3">
        <f t="shared" si="1403"/>
        <v>0.46692660550458781</v>
      </c>
      <c r="M1091" s="5">
        <f t="shared" si="1404"/>
        <v>8.8655848813800536E-2</v>
      </c>
      <c r="N1091" s="5">
        <f t="shared" si="1405"/>
        <v>0.17341675066971529</v>
      </c>
      <c r="O1091" s="5">
        <f t="shared" si="1406"/>
        <v>4.1395774544755834E-2</v>
      </c>
      <c r="P1091" s="5">
        <f t="shared" si="1407"/>
        <v>8.0972894727845635E-2</v>
      </c>
      <c r="Q1091" s="5">
        <f t="shared" si="1408"/>
        <v>0.16960736271333776</v>
      </c>
      <c r="R1091" s="5">
        <f t="shared" si="1409"/>
        <v>9.6643942452080325E-3</v>
      </c>
      <c r="S1091" s="5">
        <f t="shared" si="1410"/>
        <v>1.8488937188953239E-2</v>
      </c>
      <c r="T1091" s="5">
        <f t="shared" si="1411"/>
        <v>7.9194190140324208E-2</v>
      </c>
      <c r="U1091" s="5">
        <f t="shared" si="1412"/>
        <v>1.8904199436576646E-2</v>
      </c>
      <c r="V1091" s="5">
        <f t="shared" si="1413"/>
        <v>1.8762975466516229E-3</v>
      </c>
      <c r="W1091" s="5">
        <f t="shared" si="1414"/>
        <v>0.11058776954160128</v>
      </c>
      <c r="X1091" s="5">
        <f t="shared" si="1415"/>
        <v>5.1636371842383545E-2</v>
      </c>
      <c r="Y1091" s="5">
        <f t="shared" si="1416"/>
        <v>1.2055197912468412E-2</v>
      </c>
      <c r="Z1091" s="5">
        <f t="shared" si="1417"/>
        <v>1.504187599724353E-3</v>
      </c>
      <c r="AA1091" s="5">
        <f t="shared" si="1418"/>
        <v>2.9422912242341582E-3</v>
      </c>
      <c r="AB1091" s="5">
        <f t="shared" si="1419"/>
        <v>2.8776588936751573E-3</v>
      </c>
      <c r="AC1091" s="5">
        <f t="shared" si="1420"/>
        <v>1.0710604951331683E-4</v>
      </c>
      <c r="AD1091" s="5">
        <f t="shared" si="1421"/>
        <v>5.4079262435335521E-2</v>
      </c>
      <c r="AE1091" s="5">
        <f t="shared" si="1422"/>
        <v>2.525104643712299E-2</v>
      </c>
      <c r="AF1091" s="5">
        <f t="shared" si="1423"/>
        <v>5.8951926991622763E-3</v>
      </c>
      <c r="AG1091" s="5">
        <f t="shared" si="1424"/>
        <v>9.1754077193842345E-4</v>
      </c>
      <c r="AH1091" s="5">
        <f t="shared" si="1425"/>
        <v>1.7558630249534649E-4</v>
      </c>
      <c r="AI1091" s="5">
        <f t="shared" si="1426"/>
        <v>3.4345851343439845E-4</v>
      </c>
      <c r="AJ1091" s="5">
        <f t="shared" si="1427"/>
        <v>3.3591387475595725E-4</v>
      </c>
      <c r="AK1091" s="5">
        <f t="shared" si="1428"/>
        <v>2.1902331109365712E-4</v>
      </c>
      <c r="AL1091" s="5">
        <f t="shared" si="1429"/>
        <v>3.9129677231660324E-6</v>
      </c>
      <c r="AM1091" s="5">
        <f t="shared" si="1430"/>
        <v>2.1156528521535788E-2</v>
      </c>
      <c r="AN1091" s="5">
        <f t="shared" si="1431"/>
        <v>9.878546046821703E-3</v>
      </c>
      <c r="AO1091" s="5">
        <f t="shared" si="1432"/>
        <v>2.3062779864816115E-3</v>
      </c>
      <c r="AP1091" s="5">
        <f t="shared" si="1433"/>
        <v>3.5895418385927148E-4</v>
      </c>
      <c r="AQ1091" s="5">
        <f t="shared" si="1434"/>
        <v>4.1901314650269839E-5</v>
      </c>
      <c r="AR1091" s="5">
        <f t="shared" si="1435"/>
        <v>1.6397183239450783E-5</v>
      </c>
      <c r="AS1091" s="5">
        <f t="shared" si="1436"/>
        <v>3.2073983561915123E-5</v>
      </c>
      <c r="AT1091" s="5">
        <f t="shared" si="1437"/>
        <v>3.1369425056338486E-5</v>
      </c>
      <c r="AU1091" s="5">
        <f t="shared" si="1438"/>
        <v>2.045356223506734E-5</v>
      </c>
      <c r="AV1091" s="5">
        <f t="shared" si="1439"/>
        <v>1.0002132825651872E-5</v>
      </c>
      <c r="AW1091" s="5">
        <f t="shared" si="1440"/>
        <v>9.9274118139819898E-8</v>
      </c>
      <c r="AX1091" s="5">
        <f t="shared" si="1441"/>
        <v>6.8972633705598222E-3</v>
      </c>
      <c r="AY1091" s="5">
        <f t="shared" si="1442"/>
        <v>3.2205157728866307E-3</v>
      </c>
      <c r="AZ1091" s="5">
        <f t="shared" si="1443"/>
        <v>7.5187224890396916E-4</v>
      </c>
      <c r="BA1091" s="5">
        <f t="shared" si="1444"/>
        <v>1.1702305231794362E-4</v>
      </c>
      <c r="BB1091" s="5">
        <f t="shared" si="1445"/>
        <v>1.3660294146150802E-5</v>
      </c>
      <c r="BC1091" s="5">
        <f t="shared" si="1446"/>
        <v>1.2756709551712778E-6</v>
      </c>
      <c r="BD1091" s="5">
        <f t="shared" si="1447"/>
        <v>1.2760468516389112E-6</v>
      </c>
      <c r="BE1091" s="5">
        <f t="shared" si="1448"/>
        <v>2.4960327115958272E-6</v>
      </c>
      <c r="BF1091" s="5">
        <f t="shared" si="1449"/>
        <v>2.4412031930311133E-6</v>
      </c>
      <c r="BG1091" s="5">
        <f t="shared" si="1450"/>
        <v>1.5917187308161354E-6</v>
      </c>
      <c r="BH1091" s="5">
        <f t="shared" si="1451"/>
        <v>7.7837698801460591E-7</v>
      </c>
      <c r="BI1091" s="5">
        <f t="shared" si="1452"/>
        <v>3.045114560711549E-7</v>
      </c>
      <c r="BJ1091" s="8">
        <f t="shared" si="1453"/>
        <v>0.72738450362650819</v>
      </c>
      <c r="BK1091" s="8">
        <f t="shared" si="1454"/>
        <v>0.19332551306737414</v>
      </c>
      <c r="BL1091" s="8">
        <f t="shared" si="1455"/>
        <v>7.6977484523078787E-2</v>
      </c>
      <c r="BM1091" s="8">
        <f t="shared" si="1456"/>
        <v>0.43225824660325368</v>
      </c>
      <c r="BN1091" s="8">
        <f t="shared" si="1457"/>
        <v>0.56371302571466309</v>
      </c>
    </row>
    <row r="1092" spans="1:66" x14ac:dyDescent="0.25">
      <c r="A1092" t="s">
        <v>40</v>
      </c>
      <c r="B1092" t="s">
        <v>318</v>
      </c>
      <c r="C1092" t="s">
        <v>332</v>
      </c>
      <c r="D1092" s="11">
        <v>44412</v>
      </c>
      <c r="E1092">
        <f>VLOOKUP(A1092,home!$A$2:$E$405,3,FALSE)</f>
        <v>1.4709480122324201</v>
      </c>
      <c r="F1092">
        <f>VLOOKUP(B1092,home!$B$2:$E$405,3,FALSE)</f>
        <v>0.91</v>
      </c>
      <c r="G1092">
        <f>VLOOKUP(C1092,away!$B$2:$E$405,4,FALSE)</f>
        <v>0.54</v>
      </c>
      <c r="H1092">
        <f>VLOOKUP(A1092,away!$A$2:$E$405,3,FALSE)</f>
        <v>1.15290519877676</v>
      </c>
      <c r="I1092">
        <f>VLOOKUP(C1092,away!$B$2:$E$405,3,FALSE)</f>
        <v>1.4</v>
      </c>
      <c r="J1092">
        <f>VLOOKUP(B1092,home!$B$2:$E$405,4,FALSE)</f>
        <v>1.04</v>
      </c>
      <c r="K1092" s="3">
        <f t="shared" si="1402"/>
        <v>0.72282385321101128</v>
      </c>
      <c r="L1092" s="3">
        <f t="shared" si="1403"/>
        <v>1.6786299694189626</v>
      </c>
      <c r="M1092" s="5">
        <f t="shared" si="1404"/>
        <v>9.0586161300276538E-2</v>
      </c>
      <c r="N1092" s="5">
        <f t="shared" si="1405"/>
        <v>6.5477838158660082E-2</v>
      </c>
      <c r="O1092" s="5">
        <f t="shared" si="1406"/>
        <v>0.1520606451732644</v>
      </c>
      <c r="P1092" s="5">
        <f t="shared" si="1407"/>
        <v>0.10991306146589133</v>
      </c>
      <c r="Q1092" s="5">
        <f t="shared" si="1408"/>
        <v>2.3664471638884826E-2</v>
      </c>
      <c r="R1092" s="5">
        <f t="shared" si="1409"/>
        <v>0.1276267780785123</v>
      </c>
      <c r="S1092" s="5">
        <f t="shared" si="1410"/>
        <v>3.3340857221995805E-2</v>
      </c>
      <c r="T1092" s="5">
        <f t="shared" si="1411"/>
        <v>3.9723891303497141E-2</v>
      </c>
      <c r="U1092" s="5">
        <f t="shared" si="1412"/>
        <v>9.2251679503616887E-2</v>
      </c>
      <c r="V1092" s="5">
        <f t="shared" si="1413"/>
        <v>4.4949172473109393E-3</v>
      </c>
      <c r="W1092" s="5">
        <f t="shared" si="1414"/>
        <v>5.701748191407144E-3</v>
      </c>
      <c r="X1092" s="5">
        <f t="shared" si="1415"/>
        <v>9.5711253921763988E-3</v>
      </c>
      <c r="Y1092" s="5">
        <f t="shared" si="1416"/>
        <v>8.0331889621870645E-3</v>
      </c>
      <c r="Z1092" s="5">
        <f t="shared" si="1417"/>
        <v>7.1412711527657935E-2</v>
      </c>
      <c r="AA1092" s="5">
        <f t="shared" si="1418"/>
        <v>5.1618811314668112E-2</v>
      </c>
      <c r="AB1092" s="5">
        <f t="shared" si="1419"/>
        <v>1.8655654046320271E-2</v>
      </c>
      <c r="AC1092" s="5">
        <f t="shared" si="1420"/>
        <v>3.4087030278423048E-4</v>
      </c>
      <c r="AD1092" s="5">
        <f t="shared" si="1421"/>
        <v>1.0303398994379563E-3</v>
      </c>
      <c r="AE1092" s="5">
        <f t="shared" si="1422"/>
        <v>1.7295594338846735E-3</v>
      </c>
      <c r="AF1092" s="5">
        <f t="shared" si="1423"/>
        <v>1.4516451498050543E-3</v>
      </c>
      <c r="AG1092" s="5">
        <f t="shared" si="1424"/>
        <v>8.1225835114148118E-4</v>
      </c>
      <c r="AH1092" s="5">
        <f t="shared" si="1425"/>
        <v>2.9968879441949418E-2</v>
      </c>
      <c r="AI1092" s="5">
        <f t="shared" si="1426"/>
        <v>2.1662220914646139E-2</v>
      </c>
      <c r="AJ1092" s="5">
        <f t="shared" si="1427"/>
        <v>7.8289849953163369E-3</v>
      </c>
      <c r="AK1092" s="5">
        <f t="shared" si="1428"/>
        <v>1.8863257003485828E-3</v>
      </c>
      <c r="AL1092" s="5">
        <f t="shared" si="1429"/>
        <v>1.6543850850518721E-5</v>
      </c>
      <c r="AM1092" s="5">
        <f t="shared" si="1430"/>
        <v>1.4895085124575793E-4</v>
      </c>
      <c r="AN1092" s="5">
        <f t="shared" si="1431"/>
        <v>2.5003336287159506E-4</v>
      </c>
      <c r="AO1092" s="5">
        <f t="shared" si="1432"/>
        <v>2.0985674813543304E-4</v>
      </c>
      <c r="AP1092" s="5">
        <f t="shared" si="1433"/>
        <v>1.1742394223498164E-4</v>
      </c>
      <c r="AQ1092" s="5">
        <f t="shared" si="1434"/>
        <v>4.9277837140740324E-5</v>
      </c>
      <c r="AR1092" s="5">
        <f t="shared" si="1435"/>
        <v>1.0061331836232031E-2</v>
      </c>
      <c r="AS1092" s="5">
        <f t="shared" si="1436"/>
        <v>7.2725706462998564E-3</v>
      </c>
      <c r="AT1092" s="5">
        <f t="shared" si="1437"/>
        <v>2.6283937686538777E-3</v>
      </c>
      <c r="AU1092" s="5">
        <f t="shared" si="1438"/>
        <v>6.3328857053806934E-4</v>
      </c>
      <c r="AV1092" s="5">
        <f t="shared" si="1439"/>
        <v>1.1443902118770512E-4</v>
      </c>
      <c r="AW1092" s="5">
        <f t="shared" si="1440"/>
        <v>5.575984446785378E-7</v>
      </c>
      <c r="AX1092" s="5">
        <f t="shared" si="1441"/>
        <v>1.794420470608648E-5</v>
      </c>
      <c r="AY1092" s="5">
        <f t="shared" si="1442"/>
        <v>3.0121679797025548E-5</v>
      </c>
      <c r="AZ1092" s="5">
        <f t="shared" si="1443"/>
        <v>2.5281577218264398E-5</v>
      </c>
      <c r="BA1092" s="5">
        <f t="shared" si="1444"/>
        <v>1.4146137730919434E-5</v>
      </c>
      <c r="BB1092" s="5">
        <f t="shared" si="1445"/>
        <v>5.9365326866624323E-6</v>
      </c>
      <c r="BC1092" s="5">
        <f t="shared" si="1446"/>
        <v>1.993048336453367E-6</v>
      </c>
      <c r="BD1092" s="5">
        <f t="shared" si="1447"/>
        <v>2.8148755254280323E-3</v>
      </c>
      <c r="BE1092" s="5">
        <f t="shared" si="1448"/>
        <v>2.0346591735992603E-3</v>
      </c>
      <c r="BF1092" s="5">
        <f t="shared" si="1449"/>
        <v>7.3535009191607443E-4</v>
      </c>
      <c r="BG1092" s="5">
        <f t="shared" si="1450"/>
        <v>1.7717619563261614E-4</v>
      </c>
      <c r="BH1092" s="5">
        <f t="shared" si="1451"/>
        <v>3.2016795106108882E-5</v>
      </c>
      <c r="BI1092" s="5">
        <f t="shared" si="1452"/>
        <v>4.6285006412130152E-6</v>
      </c>
      <c r="BJ1092" s="8">
        <f t="shared" si="1453"/>
        <v>0.15806703240318573</v>
      </c>
      <c r="BK1092" s="8">
        <f t="shared" si="1454"/>
        <v>0.2387225330689064</v>
      </c>
      <c r="BL1092" s="8">
        <f t="shared" si="1455"/>
        <v>0.53006870929387717</v>
      </c>
      <c r="BM1092" s="8">
        <f t="shared" si="1456"/>
        <v>0.4289124663967856</v>
      </c>
      <c r="BN1092" s="8">
        <f t="shared" si="1457"/>
        <v>0.56932895581548948</v>
      </c>
    </row>
    <row r="1093" spans="1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1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1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1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1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1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1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1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1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1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1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1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2021-04-08T16:19:20Z</dcterms:modified>
</cp:coreProperties>
</file>